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workbookProtection workbookAlgorithmName="SHA-512" workbookHashValue="PVtNUF0OlClRFt2kGjZ47z3O40OnwiBcOnTL7MQjFSIiWasXXklmuckMBXDHoeCIL3uZRrTjubNw8DAzFD47eA==" workbookSpinCount="100000" workbookSaltValue="+eAsKliYbJIGscn6tVJBXg==" lockStructure="1"/>
  <bookViews>
    <workbookView xWindow="0" yWindow="0" windowWidth="15360" windowHeight="7905" tabRatio="925" firstSheet="1" activeTab="1"/>
  </bookViews>
  <sheets>
    <sheet name="INDICACIONES GENERALES" sheetId="62" state="hidden" r:id="rId1"/>
    <sheet name="Carátula" sheetId="65" r:id="rId2"/>
    <sheet name="Categorías de gastos" sheetId="55" state="hidden" r:id="rId3"/>
    <sheet name="INFORMACION GENERAL PROYECTO" sheetId="61" r:id="rId4"/>
    <sheet name="MARCO LOGICO" sheetId="78" r:id="rId5"/>
    <sheet name="CRONOGRAMA PRODUCTOS" sheetId="77" r:id="rId6"/>
    <sheet name="CRONOGRAMA ACTIVIDADES" sheetId="52" r:id="rId7"/>
    <sheet name="FORMATO COSTEO C1" sheetId="20" r:id="rId8"/>
    <sheet name="FORMATO COSTEO C6" sheetId="17" r:id="rId9"/>
    <sheet name="CRONOGRAMA DESEMBOLSOS" sheetId="80" state="hidden" r:id="rId10"/>
    <sheet name="PRESUPUESTO ANALITICO" sheetId="24" r:id="rId11"/>
    <sheet name="PRESUPUESTO CATEGORIA GASTO" sheetId="63" r:id="rId12"/>
    <sheet name="PRESUPUESTO COMPONENTE FUENTES" sheetId="66" state="hidden" r:id="rId13"/>
    <sheet name="FE" sheetId="32" state="hidden" r:id="rId14"/>
    <sheet name="IE" sheetId="88" state="hidden" r:id="rId15"/>
    <sheet name="IA1" sheetId="87" state="hidden" r:id="rId16"/>
    <sheet name="IA2" sheetId="91" state="hidden" r:id="rId17"/>
    <sheet name="IA3" sheetId="92" state="hidden" r:id="rId18"/>
    <sheet name="IA4" sheetId="93" state="hidden" r:id="rId19"/>
    <sheet name="BNF" sheetId="94" state="hidden" r:id="rId20"/>
    <sheet name="VALIDACION" sheetId="73" r:id="rId21"/>
    <sheet name="Entregables" sheetId="83" state="hidden" r:id="rId22"/>
    <sheet name="resultados" sheetId="79" state="hidden" r:id="rId23"/>
    <sheet name="propósito" sheetId="82" state="hidden" r:id="rId24"/>
  </sheets>
  <externalReferences>
    <externalReference r:id="rId27"/>
  </externalReferences>
  <definedNames>
    <definedName name="_xlnm.Print_Area" localSheetId="19">'BNF'!$B$1:$AU$165</definedName>
    <definedName name="_xlnm.Print_Area" localSheetId="2">'Categorías de gastos'!$B$2:$E$13</definedName>
    <definedName name="_xlnm.Print_Area" localSheetId="6">'CRONOGRAMA ACTIVIDADES'!$B$2:$AO$95</definedName>
    <definedName name="_xlnm.Print_Area" localSheetId="5">'CRONOGRAMA PRODUCTOS'!$B$2:$AQ$68</definedName>
    <definedName name="_xlnm.Print_Area" localSheetId="13">'FE'!$B$1:$AU$165</definedName>
    <definedName name="_xlnm.Print_Area" localSheetId="7">'FORMATO COSTEO C1'!$B$1:$N$499</definedName>
    <definedName name="_xlnm.Print_Area" localSheetId="8">'FORMATO COSTEO C6'!$B$1:$N$100</definedName>
    <definedName name="_xlnm.Print_Area" localSheetId="15">'IA1'!$B$1:$AU$165</definedName>
    <definedName name="_xlnm.Print_Area" localSheetId="16">'IA2'!$B$1:$AU$165</definedName>
    <definedName name="_xlnm.Print_Area" localSheetId="17">'IA3'!$B$1:$AU$165</definedName>
    <definedName name="_xlnm.Print_Area" localSheetId="18">'IA4'!$B$1:$AU$165</definedName>
    <definedName name="_xlnm.Print_Area" localSheetId="14">'IE'!$B$1:$AU$165</definedName>
    <definedName name="_xlnm.Print_Area" localSheetId="3">'INFORMACION GENERAL PROYECTO'!$B$2:$I$40</definedName>
    <definedName name="_xlnm.Print_Area" localSheetId="4">'MARCO LOGICO'!$B$1:$I$51</definedName>
    <definedName name="_xlnm.Print_Area" localSheetId="10">'PRESUPUESTO ANALITICO'!$B$1:$M$124</definedName>
    <definedName name="_xlnm.Print_Area" localSheetId="11">'PRESUPUESTO CATEGORIA GASTO'!$B$2:$S$31</definedName>
    <definedName name="_xlnm.Print_Area" localSheetId="12">'PRESUPUESTO COMPONENTE FUENTES'!$B$1:$AP$18</definedName>
    <definedName name="Categorías">'Categorías de gastos'!$E$2:$E$13</definedName>
    <definedName name="Planilla" localSheetId="19">#REF!</definedName>
    <definedName name="Planilla" localSheetId="15">#REF!</definedName>
    <definedName name="Planilla" localSheetId="16">#REF!</definedName>
    <definedName name="Planilla" localSheetId="17">#REF!</definedName>
    <definedName name="Planilla" localSheetId="18">#REF!</definedName>
    <definedName name="Planilla" localSheetId="14">#REF!</definedName>
    <definedName name="Planilla">#REF!</definedName>
    <definedName name="RL" localSheetId="19">#REF!</definedName>
    <definedName name="RL" localSheetId="15">#REF!</definedName>
    <definedName name="RL" localSheetId="16">#REF!</definedName>
    <definedName name="RL" localSheetId="17">#REF!</definedName>
    <definedName name="RL" localSheetId="18">#REF!</definedName>
    <definedName name="RL" localSheetId="14">#REF!</definedName>
    <definedName name="RL">#REF!</definedName>
    <definedName name="_xlnm.Print_Titles" localSheetId="4">'MARCO LOGICO'!$2:$9</definedName>
    <definedName name="_xlnm.Print_Titles" localSheetId="6">'CRONOGRAMA ACTIVIDADES'!$9:$12</definedName>
    <definedName name="_xlnm.Print_Titles" localSheetId="7">'FORMATO COSTEO C1'!$1:$12</definedName>
    <definedName name="_xlnm.Print_Titles" localSheetId="8">'FORMATO COSTEO C6'!$1:$12</definedName>
    <definedName name="_xlnm.Print_Titles" localSheetId="10">'PRESUPUESTO ANALITICO'!$1:$11</definedName>
    <definedName name="_xlnm.Print_Titles" localSheetId="13">'FE'!$1:$11</definedName>
    <definedName name="_xlnm.Print_Titles" localSheetId="14">'IE'!$1:$11</definedName>
    <definedName name="_xlnm.Print_Titles" localSheetId="15">'IA1'!$1:$11</definedName>
    <definedName name="_xlnm.Print_Titles" localSheetId="16">'IA2'!$1:$11</definedName>
    <definedName name="_xlnm.Print_Titles" localSheetId="17">'IA3'!$1:$11</definedName>
    <definedName name="_xlnm.Print_Titles" localSheetId="18">'IA4'!$1:$11</definedName>
    <definedName name="_xlnm.Print_Titles" localSheetId="19">'BNF'!$1:$11</definedName>
  </definedNames>
  <calcPr calcId="152511"/>
</workbook>
</file>

<file path=xl/comments1.xml><?xml version="1.0" encoding="utf-8"?>
<comments xmlns="http://schemas.openxmlformats.org/spreadsheetml/2006/main">
  <authors>
    <author>Herless Meza</author>
  </authors>
  <commentList>
    <comment ref="B3" authorId="0">
      <text>
        <r>
          <rPr>
            <b/>
            <sz val="9"/>
            <rFont val="Tahoma"/>
            <family val="2"/>
          </rPr>
          <t>Herless Meza:</t>
        </r>
        <r>
          <rPr>
            <sz val="9"/>
            <rFont val="Tahoma"/>
            <family val="2"/>
          </rPr>
          <t xml:space="preserve">
Mejorar la redacción </t>
        </r>
      </text>
    </comment>
  </commentList>
</comments>
</file>

<file path=xl/sharedStrings.xml><?xml version="1.0" encoding="utf-8"?>
<sst xmlns="http://schemas.openxmlformats.org/spreadsheetml/2006/main" count="1726" uniqueCount="584">
  <si>
    <t>1.1.1.1</t>
  </si>
  <si>
    <t>1.1.2.1</t>
  </si>
  <si>
    <t>1.1.2.2</t>
  </si>
  <si>
    <t>1.2.1.1</t>
  </si>
  <si>
    <t>1.2.1.2</t>
  </si>
  <si>
    <t>1.2.1.3</t>
  </si>
  <si>
    <t>AÑO 1</t>
  </si>
  <si>
    <t>AÑO 3</t>
  </si>
  <si>
    <t>AÑO 2</t>
  </si>
  <si>
    <t>1.3.1.1</t>
  </si>
  <si>
    <t>1.3.1.2</t>
  </si>
  <si>
    <t>Mes 1</t>
  </si>
  <si>
    <t>Mes 2</t>
  </si>
  <si>
    <t>Mes 3</t>
  </si>
  <si>
    <t>Mes 4</t>
  </si>
  <si>
    <t>Mes 5</t>
  </si>
  <si>
    <t>Mes 6</t>
  </si>
  <si>
    <t>Mes 7</t>
  </si>
  <si>
    <t>Mes 8</t>
  </si>
  <si>
    <t>Mes 9</t>
  </si>
  <si>
    <t>Mes 10</t>
  </si>
  <si>
    <t>Mes 11</t>
  </si>
  <si>
    <t>Mes 12</t>
  </si>
  <si>
    <t>mes 14</t>
  </si>
  <si>
    <t>mes 15</t>
  </si>
  <si>
    <t>mes 16</t>
  </si>
  <si>
    <t>mes 17</t>
  </si>
  <si>
    <t>mes 18</t>
  </si>
  <si>
    <t>mes 19</t>
  </si>
  <si>
    <t>mes 20</t>
  </si>
  <si>
    <t>mes 21</t>
  </si>
  <si>
    <t>mes 22</t>
  </si>
  <si>
    <t>mes 23</t>
  </si>
  <si>
    <t>mes 24</t>
  </si>
  <si>
    <t>mes 25</t>
  </si>
  <si>
    <t>mes 26</t>
  </si>
  <si>
    <t>mes 27</t>
  </si>
  <si>
    <t>mes 28</t>
  </si>
  <si>
    <t>mes 29</t>
  </si>
  <si>
    <t>mes 30</t>
  </si>
  <si>
    <t>mes 31</t>
  </si>
  <si>
    <t>mes 32</t>
  </si>
  <si>
    <t>mes 33</t>
  </si>
  <si>
    <t>mes 34</t>
  </si>
  <si>
    <t>mes 35</t>
  </si>
  <si>
    <t>mes 36</t>
  </si>
  <si>
    <t>TOTAL GENERAL</t>
  </si>
  <si>
    <t>MANEJO DEL PROYECTO</t>
  </si>
  <si>
    <t>FUENTE DE FINANCIAMIENTO</t>
  </si>
  <si>
    <t>FONDOEMPLEO</t>
  </si>
  <si>
    <t>1.1.1</t>
  </si>
  <si>
    <t>1.1.2</t>
  </si>
  <si>
    <t>Imprevistos</t>
  </si>
  <si>
    <t>AÑO I</t>
  </si>
  <si>
    <t>AÑO II</t>
  </si>
  <si>
    <t>AÑO III</t>
  </si>
  <si>
    <t>(Expresado en Moneda Nacional)</t>
  </si>
  <si>
    <t>1.3.1</t>
  </si>
  <si>
    <t>1.2.1</t>
  </si>
  <si>
    <t>Meta Física</t>
  </si>
  <si>
    <t>Costo Total</t>
  </si>
  <si>
    <t>Servicios de terceros</t>
  </si>
  <si>
    <t>6.1.1</t>
  </si>
  <si>
    <t>6.2.1</t>
  </si>
  <si>
    <t>6.3.1</t>
  </si>
  <si>
    <t>6.3.2</t>
  </si>
  <si>
    <t>6.3.3</t>
  </si>
  <si>
    <t>6.3.4</t>
  </si>
  <si>
    <t>2.2.2</t>
  </si>
  <si>
    <t>1.1.3</t>
  </si>
  <si>
    <t>1.1.3.1</t>
  </si>
  <si>
    <t>COMPONENTE 6</t>
  </si>
  <si>
    <t>TOTAL COMPONENTE</t>
  </si>
  <si>
    <t xml:space="preserve">COMPONENTE </t>
  </si>
  <si>
    <t>1.1.1.2</t>
  </si>
  <si>
    <t>1.1.1.3</t>
  </si>
  <si>
    <t>1.1.1.4</t>
  </si>
  <si>
    <t>1.1.1.5</t>
  </si>
  <si>
    <t>1.1.2.3.</t>
  </si>
  <si>
    <t>1.1.2.4</t>
  </si>
  <si>
    <t>1.1.2.5</t>
  </si>
  <si>
    <t>1.1.3.2</t>
  </si>
  <si>
    <t>1.1.3.3</t>
  </si>
  <si>
    <t>1.1.3.4</t>
  </si>
  <si>
    <t>1.1.3.5</t>
  </si>
  <si>
    <t>1.1.4</t>
  </si>
  <si>
    <t>1.1.4.1</t>
  </si>
  <si>
    <t>1.1.4.2</t>
  </si>
  <si>
    <t>1.1.4.3</t>
  </si>
  <si>
    <t>1.1.4.4</t>
  </si>
  <si>
    <t>1.1.4.5</t>
  </si>
  <si>
    <t>1.1.5</t>
  </si>
  <si>
    <t>1.1.5.1</t>
  </si>
  <si>
    <t>1.1.5.2</t>
  </si>
  <si>
    <t>1.1.5.3</t>
  </si>
  <si>
    <t>1.1.5.4</t>
  </si>
  <si>
    <t>1.2.1.4</t>
  </si>
  <si>
    <t>1.2.1.5</t>
  </si>
  <si>
    <t>1.2.2</t>
  </si>
  <si>
    <t>1.2.2.1</t>
  </si>
  <si>
    <t>1.2.2.2</t>
  </si>
  <si>
    <t>1.2.2.3</t>
  </si>
  <si>
    <t>1.2.2.4</t>
  </si>
  <si>
    <t>1.2.2.5</t>
  </si>
  <si>
    <t>1.2.3</t>
  </si>
  <si>
    <t>1.2.3.1</t>
  </si>
  <si>
    <t>1.2.3.2</t>
  </si>
  <si>
    <t>1.2.3.3</t>
  </si>
  <si>
    <t>1.2.3.4</t>
  </si>
  <si>
    <t>1.2.3.5</t>
  </si>
  <si>
    <t>1.2.4</t>
  </si>
  <si>
    <t>1.2.4.1</t>
  </si>
  <si>
    <t>1.2.4.2</t>
  </si>
  <si>
    <t>1.2.4.3</t>
  </si>
  <si>
    <t>1.2.4.4</t>
  </si>
  <si>
    <t>1.2.4.5</t>
  </si>
  <si>
    <t>1.2.5</t>
  </si>
  <si>
    <t>1.2.5.1</t>
  </si>
  <si>
    <t>1.2.5.2</t>
  </si>
  <si>
    <t>1.2.5.3</t>
  </si>
  <si>
    <t>1.2.5.4</t>
  </si>
  <si>
    <t>1.2.5.5</t>
  </si>
  <si>
    <t>1.1.5.5</t>
  </si>
  <si>
    <t>1.3.2</t>
  </si>
  <si>
    <t>1.3.3</t>
  </si>
  <si>
    <t>1.3.4</t>
  </si>
  <si>
    <t>1.3.5</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</si>
  <si>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</si>
  <si>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</si>
  <si>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</si>
  <si>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</si>
  <si>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</si>
  <si>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</si>
  <si>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</si>
  <si>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</si>
  <si>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</si>
  <si>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</si>
  <si>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</si>
  <si>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</si>
  <si>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</si>
  <si>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</si>
  <si>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</si>
  <si>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</si>
  <si>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</si>
  <si>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</si>
  <si>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</si>
  <si>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</si>
  <si>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</si>
  <si>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</si>
  <si>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2.1.1</t>
  </si>
  <si>
    <t>2.1.2</t>
  </si>
  <si>
    <t>2.1.3</t>
  </si>
  <si>
    <t>2.1.4</t>
  </si>
  <si>
    <t>2.1.5</t>
  </si>
  <si>
    <t>2.2.1</t>
  </si>
  <si>
    <t>2.2.3</t>
  </si>
  <si>
    <t>2.2.4</t>
  </si>
  <si>
    <t>2.2.5</t>
  </si>
  <si>
    <t>2.3.1</t>
  </si>
  <si>
    <t>2.3.2</t>
  </si>
  <si>
    <t>2.3.3</t>
  </si>
  <si>
    <t>2.3.4</t>
  </si>
  <si>
    <t>2.3.5</t>
  </si>
  <si>
    <t>3.1.1</t>
  </si>
  <si>
    <t>3.1.2</t>
  </si>
  <si>
    <t>3.1.4</t>
  </si>
  <si>
    <t>3.1.5</t>
  </si>
  <si>
    <t>3.1.3</t>
  </si>
  <si>
    <t>3.2.1</t>
  </si>
  <si>
    <t>3.2.2</t>
  </si>
  <si>
    <t>3.2.3</t>
  </si>
  <si>
    <t>3.2.4</t>
  </si>
  <si>
    <t>3.2.5</t>
  </si>
  <si>
    <t>3.3.1</t>
  </si>
  <si>
    <t>3.3.2</t>
  </si>
  <si>
    <t>3.3.3</t>
  </si>
  <si>
    <t>3.3.4</t>
  </si>
  <si>
    <t>3.3.5</t>
  </si>
  <si>
    <t>4.1.1</t>
  </si>
  <si>
    <t>4.1.2</t>
  </si>
  <si>
    <t>4.1.3</t>
  </si>
  <si>
    <t>4.1.4</t>
  </si>
  <si>
    <t>4.1.5</t>
  </si>
  <si>
    <t>4.2.1</t>
  </si>
  <si>
    <t>4.2.2</t>
  </si>
  <si>
    <t>4.2.3</t>
  </si>
  <si>
    <t>4.2.4</t>
  </si>
  <si>
    <t>4.2.5</t>
  </si>
  <si>
    <t>4.3.1</t>
  </si>
  <si>
    <t>4.3.2</t>
  </si>
  <si>
    <t>4.3.3</t>
  </si>
  <si>
    <t>4.3.4</t>
  </si>
  <si>
    <t>4.3.5</t>
  </si>
  <si>
    <t>1.3.1.3</t>
  </si>
  <si>
    <t>CRONOGRAMA DE ACTIVIDADES</t>
  </si>
  <si>
    <t>Refrigerios</t>
  </si>
  <si>
    <t>GASTOS DE FUNCIONAMIENTO</t>
  </si>
  <si>
    <t>TOTAL COSTOS DIRECTOS DEL PROYECTO</t>
  </si>
  <si>
    <t>COMPONENTE 1</t>
  </si>
  <si>
    <t>Seguros</t>
  </si>
  <si>
    <t>6.3.5</t>
  </si>
  <si>
    <t>TOTAL COSTOS INDIRECTOS DEL PROYECTO</t>
  </si>
  <si>
    <t>TOTAL COSTO TOTAL DEL PROYECTO</t>
  </si>
  <si>
    <t>Remuneración</t>
  </si>
  <si>
    <t>TOTAL</t>
  </si>
  <si>
    <t>6.3.6</t>
  </si>
  <si>
    <t>6.3.7</t>
  </si>
  <si>
    <t>INDICACIONES GENERALES PARA EL LLENADO DE LAS HOJAS DEL SISTEMA DE ELABORACION PRESUPUESTAL</t>
  </si>
  <si>
    <t>1)</t>
  </si>
  <si>
    <t>2)</t>
  </si>
  <si>
    <t>a) Fuentes de Financiamiento (los datos allí asignados sirve para alimentar otras celdas de otras hojas)</t>
  </si>
  <si>
    <t>Columnas que deben ser llenadas:</t>
  </si>
  <si>
    <t>Columnas que no  deben ser llenadas:</t>
  </si>
  <si>
    <t>3)</t>
  </si>
  <si>
    <t>Cronograma de Actividades</t>
  </si>
  <si>
    <t>Este cuadro debe ser llenado con la información de la Matriz del Marco Lógico.</t>
  </si>
  <si>
    <t>Es importante que se llene hasta el Componente 6.</t>
  </si>
  <si>
    <t>La información servirá para el llenado de los formatos de costeo de cada componente.</t>
  </si>
  <si>
    <t xml:space="preserve">4) </t>
  </si>
  <si>
    <t>Formatos de Costeo de Componentes 1 al 5</t>
  </si>
  <si>
    <t>La cabecera de cada actividad tiene información que se jala automáticamente del Cronograma de Actividades y otras que deben ser llenadas.</t>
  </si>
  <si>
    <t>Formatos de Costeo del Componente 6</t>
  </si>
  <si>
    <t>Para los gastos de remuneraciones del personal, previamente debe llenarse :</t>
  </si>
  <si>
    <t>Los gastos directos del proyecto (sumatoria del costeo de los componentes 1 al 5, Remuneraciones, Equipamiento y Gastos de Funcionamiento), sirven de dato para la obtención de "Gastos Administrativos", "Línea de Base y Evaluación de Impacto", e "Imprevistos"</t>
  </si>
  <si>
    <t xml:space="preserve">5) </t>
  </si>
  <si>
    <t>Los otros Anexos (Presupuesto Analitico, Cronogramas de aportes por fuentes de financiamiento) se obtienen automáticamente.</t>
  </si>
  <si>
    <t xml:space="preserve">6) </t>
  </si>
  <si>
    <t>En cada celda se ha colocado un comentario, de manera que se pueda verificar si la misma tiene que ser llenada o se jala automáticamente de otras celdas.</t>
  </si>
  <si>
    <t>%</t>
  </si>
  <si>
    <t>Total proyecto</t>
  </si>
  <si>
    <t>Los formatos arriba indicados son los únicos que deben ser llenados.</t>
  </si>
  <si>
    <t>a) Monto solicitado , los datos se jalan automáticamente del Formato de Costeo del Componente 6.</t>
  </si>
  <si>
    <t>Año 1</t>
  </si>
  <si>
    <t>Año 2</t>
  </si>
  <si>
    <t>Año 3</t>
  </si>
  <si>
    <t>total</t>
  </si>
  <si>
    <t>Mes</t>
  </si>
  <si>
    <t>diferencia</t>
  </si>
  <si>
    <t>Diferencia</t>
  </si>
  <si>
    <t xml:space="preserve">          FONDOEMPLEO</t>
  </si>
  <si>
    <t>Costeo de componente 6</t>
  </si>
  <si>
    <t>PRESUPUESTO ANALITICO</t>
  </si>
  <si>
    <t>RESUMEN DE HOJAS DE COSTEO</t>
  </si>
  <si>
    <t>PRESUPUESTO POR CATEGORIAS DE GASTOS</t>
  </si>
  <si>
    <t>FORMATOS DE COSTEO</t>
  </si>
  <si>
    <t>PRESUPUESTO POR COMPONENTES Y FUENTES</t>
  </si>
  <si>
    <t>Validación diferencia</t>
  </si>
  <si>
    <t>Validar los datos en la hoja de validación</t>
  </si>
  <si>
    <t>VALIDACION</t>
  </si>
  <si>
    <t xml:space="preserve"> "Información General del proyecto"</t>
  </si>
  <si>
    <t xml:space="preserve">    Si la Institución solicita fondos bajo la modalidad de crédito, debe especificarse.</t>
  </si>
  <si>
    <t xml:space="preserve">    La sumatoria de los fondos solicitados en calidad de donación y en calidad de crédito debe ser similar al total del aporte  (que se genera de forma automática)</t>
  </si>
  <si>
    <t>Siembra</t>
  </si>
  <si>
    <t>Abonamiento</t>
  </si>
  <si>
    <t>Fertilización</t>
  </si>
  <si>
    <t>Riegos</t>
  </si>
  <si>
    <t>Cosecha</t>
  </si>
  <si>
    <t>CRONOGRAMA DE PRODUCTOS</t>
  </si>
  <si>
    <t>Componente</t>
  </si>
  <si>
    <t>N°</t>
  </si>
  <si>
    <t>LB</t>
  </si>
  <si>
    <t>Indicadores</t>
  </si>
  <si>
    <t>FIN</t>
  </si>
  <si>
    <t>PROPOSITO</t>
  </si>
  <si>
    <t>Producto</t>
  </si>
  <si>
    <t>Indicador 1</t>
  </si>
  <si>
    <t>Indicador 2</t>
  </si>
  <si>
    <t>Indicador 3</t>
  </si>
  <si>
    <t>PRODUCTO 1</t>
  </si>
  <si>
    <t xml:space="preserve">TOTAL PRODUCTO </t>
  </si>
  <si>
    <t>PRODUCTO 2</t>
  </si>
  <si>
    <t>PRODUCTO 3</t>
  </si>
  <si>
    <t>COMPONENTE/PRODUCTO/ACTIVIDAD</t>
  </si>
  <si>
    <t>Supervisión interna</t>
  </si>
  <si>
    <t>COSTO TOTAL</t>
  </si>
  <si>
    <t>COSTOS DIRECTOS</t>
  </si>
  <si>
    <t>COSTOS INDIRECTOS</t>
  </si>
  <si>
    <t>UIT</t>
  </si>
  <si>
    <t>CAS</t>
  </si>
  <si>
    <t>Consultorías</t>
  </si>
  <si>
    <r>
      <t>Categorías de Gastos</t>
    </r>
    <r>
      <rPr>
        <sz val="12"/>
        <color rgb="FFFF0000"/>
        <rFont val="Arial Narrow"/>
        <family val="2"/>
      </rPr>
      <t xml:space="preserve"> no debe llenarse. </t>
    </r>
  </si>
  <si>
    <r>
      <t>Actividades y remuneraciones del personal asignado al proyecto.</t>
    </r>
    <r>
      <rPr>
        <sz val="12"/>
        <color rgb="FFFF0000"/>
        <rFont val="Arial Narrow"/>
        <family val="2"/>
      </rPr>
      <t xml:space="preserve"> Tiene información que debe ser llenada y otras que jalan automáticamente.</t>
    </r>
  </si>
  <si>
    <r>
      <t>Proyección de Remuneraciones.</t>
    </r>
    <r>
      <rPr>
        <sz val="12"/>
        <color rgb="FFFF0000"/>
        <rFont val="Arial Narrow"/>
        <family val="2"/>
      </rPr>
      <t xml:space="preserve"> Es de llenado automático.</t>
    </r>
  </si>
  <si>
    <r>
      <t xml:space="preserve">Para la presentación de los Anexos, se solicita que las filas no utilizadas se oculten. </t>
    </r>
    <r>
      <rPr>
        <b/>
        <sz val="12"/>
        <color rgb="FFFF0000"/>
        <rFont val="Arial Narrow"/>
        <family val="2"/>
      </rPr>
      <t>NO BORRARLAS.</t>
    </r>
  </si>
  <si>
    <t>BREVE RESUMEN DEL PROYECTO</t>
  </si>
  <si>
    <t>Indicadores:</t>
  </si>
  <si>
    <t>COMPONENTES DEL PROYECTO</t>
  </si>
  <si>
    <t>Productos:</t>
  </si>
  <si>
    <t>Actividades:</t>
  </si>
  <si>
    <r>
      <t>FINALIDAD DEL PROYECTO:</t>
    </r>
    <r>
      <rPr>
        <sz val="11"/>
        <color rgb="FF000000"/>
        <rFont val="Arial"/>
        <family val="2"/>
      </rPr>
      <t xml:space="preserve"> </t>
    </r>
  </si>
  <si>
    <t>PROPÓSITO:</t>
  </si>
  <si>
    <r>
      <t>Componentes 01:</t>
    </r>
    <r>
      <rPr>
        <sz val="11"/>
        <color rgb="FF000000"/>
        <rFont val="Arial"/>
        <family val="2"/>
      </rPr>
      <t xml:space="preserve"> </t>
    </r>
  </si>
  <si>
    <r>
      <t>Componentes 04:</t>
    </r>
    <r>
      <rPr>
        <sz val="11"/>
        <color rgb="FF000000"/>
        <rFont val="Arial"/>
        <family val="2"/>
      </rPr>
      <t xml:space="preserve"> </t>
    </r>
  </si>
  <si>
    <r>
      <t>Componentes 03:</t>
    </r>
    <r>
      <rPr>
        <sz val="11"/>
        <color rgb="FF000000"/>
        <rFont val="Arial"/>
        <family val="2"/>
      </rPr>
      <t xml:space="preserve"> </t>
    </r>
  </si>
  <si>
    <r>
      <t>Componentes 02:</t>
    </r>
    <r>
      <rPr>
        <sz val="11"/>
        <color rgb="FF000000"/>
        <rFont val="Arial"/>
        <family val="2"/>
      </rPr>
      <t xml:space="preserve"> </t>
    </r>
  </si>
  <si>
    <t>PRODUCTOS Y ACTIVIDADES</t>
  </si>
  <si>
    <t>Adelanto</t>
  </si>
  <si>
    <t>Saldo</t>
  </si>
  <si>
    <t>Monto estimado a liberar del proyecto</t>
  </si>
  <si>
    <t>SUBTOTAL / TOTAL</t>
  </si>
  <si>
    <t xml:space="preserve">Código del Proyecto: </t>
  </si>
  <si>
    <t>Año</t>
  </si>
  <si>
    <t>Ejecutor:</t>
  </si>
  <si>
    <t>INDICADORES</t>
  </si>
  <si>
    <t>N° de entregable</t>
  </si>
  <si>
    <t>1er Entreg.</t>
  </si>
  <si>
    <t>2do Entreg.</t>
  </si>
  <si>
    <t>3er Entreg.</t>
  </si>
  <si>
    <t>4to Entreg.</t>
  </si>
  <si>
    <t>5to Entreg.</t>
  </si>
  <si>
    <t>6to Entreg.</t>
  </si>
  <si>
    <t>7mo Entreg.</t>
  </si>
  <si>
    <t>8vo Entreg.</t>
  </si>
  <si>
    <t>9no Entreg.</t>
  </si>
  <si>
    <t>10mo Entreg.</t>
  </si>
  <si>
    <t>11mo Entreg.</t>
  </si>
  <si>
    <t>12mo Entreg.</t>
  </si>
  <si>
    <t>TIPO</t>
  </si>
  <si>
    <t>OBJETIVO</t>
  </si>
  <si>
    <t>UNIDAD DE MEDIDA</t>
  </si>
  <si>
    <t>METAS CONVENIO</t>
  </si>
  <si>
    <t>Prog.</t>
  </si>
  <si>
    <t>PROPÓSITO</t>
  </si>
  <si>
    <t>CUADRO DE AVANCE DE RESULTADOS</t>
  </si>
  <si>
    <t>COMPONENTE</t>
  </si>
  <si>
    <t>PRODUCTO</t>
  </si>
  <si>
    <t>No programado</t>
  </si>
  <si>
    <t>METAS VIGENTES (*)</t>
  </si>
  <si>
    <t>Indicadores de Producto</t>
  </si>
  <si>
    <t>Actividades</t>
  </si>
  <si>
    <t>Categorías de Gasto</t>
  </si>
  <si>
    <t>Personal</t>
  </si>
  <si>
    <t>Detalle de equipos</t>
  </si>
  <si>
    <r>
      <t xml:space="preserve">(*) Las metas vigentes cambian en correspondencia a lo señalado como la </t>
    </r>
    <r>
      <rPr>
        <b/>
        <sz val="12"/>
        <rFont val="Arial"/>
        <family val="2"/>
      </rPr>
      <t>Meta total reprogramada</t>
    </r>
    <r>
      <rPr>
        <sz val="12"/>
        <rFont val="Arial"/>
        <family val="2"/>
      </rPr>
      <t xml:space="preserve"> del POA vigente: 
Durante los </t>
    </r>
    <r>
      <rPr>
        <b/>
        <sz val="12"/>
        <rFont val="Arial"/>
        <family val="2"/>
      </rPr>
      <t>primeros 3 meses</t>
    </r>
    <r>
      <rPr>
        <sz val="12"/>
        <rFont val="Arial"/>
        <family val="2"/>
      </rPr>
      <t xml:space="preserve"> antes de la aprobación del POA I corresponde a las metas INICIALES del convenio;
Luego de </t>
    </r>
    <r>
      <rPr>
        <b/>
        <sz val="12"/>
        <rFont val="Arial"/>
        <family val="2"/>
      </rPr>
      <t>aprobado el POA I</t>
    </r>
    <r>
      <rPr>
        <sz val="12"/>
        <rFont val="Arial"/>
        <family val="2"/>
      </rPr>
      <t xml:space="preserve"> corresponde a las metas aprobadas en el POA I;
En el </t>
    </r>
    <r>
      <rPr>
        <b/>
        <sz val="12"/>
        <rFont val="Arial"/>
        <family val="2"/>
      </rPr>
      <t>Segundo año</t>
    </r>
    <r>
      <rPr>
        <sz val="12"/>
        <rFont val="Arial"/>
        <family val="2"/>
      </rPr>
      <t xml:space="preserve"> corresponde a la Meta total reprogramada  del POA II;
En el</t>
    </r>
    <r>
      <rPr>
        <b/>
        <sz val="12"/>
        <rFont val="Arial"/>
        <family val="2"/>
      </rPr>
      <t xml:space="preserve"> Tercer año</t>
    </r>
    <r>
      <rPr>
        <sz val="12"/>
        <rFont val="Arial"/>
        <family val="2"/>
      </rPr>
      <t xml:space="preserve"> corresponde a la Meta total reprogramada del POA III.
</t>
    </r>
  </si>
  <si>
    <t>Alquileres</t>
  </si>
  <si>
    <t>Pasajes y gastos de transporte</t>
  </si>
  <si>
    <t>Mantenimiento y reparaciones</t>
  </si>
  <si>
    <t xml:space="preserve">Servicios básicos para oficina </t>
  </si>
  <si>
    <t>Materiales y suministros de oficina</t>
  </si>
  <si>
    <t>Coordinaciones con FONDOEMPLEO</t>
  </si>
  <si>
    <t>COMPONENTES 1 A 4</t>
  </si>
  <si>
    <t>TÍTULO DEL PROYECTO</t>
  </si>
  <si>
    <t>INSTITUCIÓN EJECUTORA</t>
  </si>
  <si>
    <t>FORMULADOR DEL PROYECTO</t>
  </si>
  <si>
    <t>MONTO CARTA FIANZA (S/.)</t>
  </si>
  <si>
    <t>DURACIÓN (MESES)</t>
  </si>
  <si>
    <t>PRINCIPALES METAS</t>
  </si>
  <si>
    <t>ÁMBITO DE INTERVENCION</t>
  </si>
  <si>
    <t>REGIÓN</t>
  </si>
  <si>
    <t>PROVINCIA</t>
  </si>
  <si>
    <t>DISTRITO</t>
  </si>
  <si>
    <t>UBIGEO*</t>
  </si>
  <si>
    <t>MARCO LÓGICO DEL PROYECTO</t>
  </si>
  <si>
    <t>LÓGICA DE INTERVENCIÓN</t>
  </si>
  <si>
    <t>SUPUESTOS</t>
  </si>
  <si>
    <t>MEDIOS DE VERIFICACIÓN</t>
  </si>
  <si>
    <t>CÓDIGO</t>
  </si>
  <si>
    <t>UNIDAD MEDIDA</t>
  </si>
  <si>
    <t>META FÍSICA</t>
  </si>
  <si>
    <t>DESCRIPCIÓN</t>
  </si>
  <si>
    <t>Línea de base y evaluaciones del proyecto</t>
  </si>
  <si>
    <t>[INSTITUCIÓN APORTANTE 1]</t>
  </si>
  <si>
    <t>[INSTITUCIÓN APORTANTE 2]</t>
  </si>
  <si>
    <t>[INSTITUCIÓN APORTANTE 3]</t>
  </si>
  <si>
    <t>[INSTITUCIÓN APORTANTE 4]</t>
  </si>
  <si>
    <t>[INSTITUCIÓN APORTANTE 5]</t>
  </si>
  <si>
    <t>CANTIDAD</t>
  </si>
  <si>
    <t>COSTO TOTAL
(S/.)</t>
  </si>
  <si>
    <t>FUENTE DE FINANCIAMIENTO (S/.)</t>
  </si>
  <si>
    <t>PRESUPUESTO (S/.)</t>
  </si>
  <si>
    <t>APORTE FONDOEMPLEO</t>
  </si>
  <si>
    <t>CONTRAPARTIDA</t>
  </si>
  <si>
    <t>Categoría de gasto</t>
  </si>
  <si>
    <t>Kilogramo</t>
  </si>
  <si>
    <t>Litro</t>
  </si>
  <si>
    <t>Día</t>
  </si>
  <si>
    <t>Documento</t>
  </si>
  <si>
    <t>Unidad</t>
  </si>
  <si>
    <t>Asesoría</t>
  </si>
  <si>
    <t>Global</t>
  </si>
  <si>
    <t>Hectárea</t>
  </si>
  <si>
    <t>Ciento</t>
  </si>
  <si>
    <t>Persona</t>
  </si>
  <si>
    <t>6.1.2</t>
  </si>
  <si>
    <t>6.1.3</t>
  </si>
  <si>
    <t>6.1.4</t>
  </si>
  <si>
    <t>6.1.5</t>
  </si>
  <si>
    <t>6.1.6</t>
  </si>
  <si>
    <t>6.1.7</t>
  </si>
  <si>
    <t>6.1.8</t>
  </si>
  <si>
    <t>6.1.9</t>
  </si>
  <si>
    <t>6.1.10</t>
  </si>
  <si>
    <t>Equipamiento para gestión del proyecto</t>
  </si>
  <si>
    <t>Combustibles y lubricantes</t>
  </si>
  <si>
    <t xml:space="preserve">2% de costos directos de monto solicitado a FONDOEMPLEO. </t>
  </si>
  <si>
    <t xml:space="preserve">1% de costos directos de monto solicitado a FONDOEMPLEO. </t>
  </si>
  <si>
    <t>Evento</t>
  </si>
  <si>
    <t>Galón</t>
  </si>
  <si>
    <t>Tonelada</t>
  </si>
  <si>
    <t>Unidad medida</t>
  </si>
  <si>
    <t>Gastos administrativos del proyecto</t>
  </si>
  <si>
    <t>8% de costos directos de monto solicitado a FONDOEMPLEO.</t>
  </si>
  <si>
    <t>Visita</t>
  </si>
  <si>
    <t>(S/.)</t>
  </si>
  <si>
    <t>CATEGORÍA DE GASTO</t>
  </si>
  <si>
    <t>6.2.2</t>
  </si>
  <si>
    <t>6.2.3</t>
  </si>
  <si>
    <t>6.2.4</t>
  </si>
  <si>
    <t>6.2.5</t>
  </si>
  <si>
    <t>6.2.6</t>
  </si>
  <si>
    <t>6.2.7</t>
  </si>
  <si>
    <t>6.2.8</t>
  </si>
  <si>
    <t>6.2.9</t>
  </si>
  <si>
    <t>6.2.10</t>
  </si>
  <si>
    <t>Equipo técnico del proyecto</t>
  </si>
  <si>
    <t>Oficina de proyecto</t>
  </si>
  <si>
    <t>Servicios básicos para oficina</t>
  </si>
  <si>
    <t>6.3.1.1</t>
  </si>
  <si>
    <t>6.3.1.2</t>
  </si>
  <si>
    <t>6.3.1.3</t>
  </si>
  <si>
    <t>6.3.2.1</t>
  </si>
  <si>
    <t>6.3.2.2</t>
  </si>
  <si>
    <t>6.3.2.3</t>
  </si>
  <si>
    <t>6.3.3.1</t>
  </si>
  <si>
    <t>6.3.3.2</t>
  </si>
  <si>
    <t>6.3.3.3</t>
  </si>
  <si>
    <t>6.3.4.1</t>
  </si>
  <si>
    <t>6.3.4.2</t>
  </si>
  <si>
    <t>6.3.4.3</t>
  </si>
  <si>
    <t>6.3.5.1</t>
  </si>
  <si>
    <t>6.3.5.2</t>
  </si>
  <si>
    <t>6.3.5.3</t>
  </si>
  <si>
    <t>6.3.6.1</t>
  </si>
  <si>
    <t>6.3.6.2</t>
  </si>
  <si>
    <t>6.3.6.3</t>
  </si>
  <si>
    <t>6.3.7.1</t>
  </si>
  <si>
    <t>6.3.7.2</t>
  </si>
  <si>
    <t>6.3.7.3</t>
  </si>
  <si>
    <t xml:space="preserve">TOTAL </t>
  </si>
  <si>
    <t>Validación</t>
  </si>
  <si>
    <t>VALIDACIÓN</t>
  </si>
  <si>
    <t>Rendimiento</t>
  </si>
  <si>
    <t>P.1.</t>
  </si>
  <si>
    <t>P.2.</t>
  </si>
  <si>
    <t>P.3.</t>
  </si>
  <si>
    <t>C.1.1.</t>
  </si>
  <si>
    <t>C.1.2.</t>
  </si>
  <si>
    <t>C.2.1.</t>
  </si>
  <si>
    <t>C.2.2.</t>
  </si>
  <si>
    <t>Mes 13</t>
  </si>
  <si>
    <t>Mes 14</t>
  </si>
  <si>
    <t>Mes 15</t>
  </si>
  <si>
    <t>Mes 16</t>
  </si>
  <si>
    <t>Mes 17</t>
  </si>
  <si>
    <t>Mes 18</t>
  </si>
  <si>
    <t>Mes 19</t>
  </si>
  <si>
    <t>Mes 20</t>
  </si>
  <si>
    <t>Mes 21</t>
  </si>
  <si>
    <t>Mes 22</t>
  </si>
  <si>
    <t>Mes 23</t>
  </si>
  <si>
    <t>Mes 24</t>
  </si>
  <si>
    <t>Mes 25</t>
  </si>
  <si>
    <t>Mes 26</t>
  </si>
  <si>
    <t>Mes 27</t>
  </si>
  <si>
    <t>Mes 28</t>
  </si>
  <si>
    <t>Mes 29</t>
  </si>
  <si>
    <t>Mes 30</t>
  </si>
  <si>
    <t>Mes 31</t>
  </si>
  <si>
    <t>Mes 32</t>
  </si>
  <si>
    <t>Mes 33</t>
  </si>
  <si>
    <t>Mes 34</t>
  </si>
  <si>
    <t>Mes 35</t>
  </si>
  <si>
    <t>Mes 36</t>
  </si>
  <si>
    <t>CALENDARIO DE ACTIVIDADES PRODUCTIVAS QUE DETERMINAN EL MOMENTO DE LOGRO DE LOS PRODUCTOS</t>
  </si>
  <si>
    <t>x</t>
  </si>
  <si>
    <t>Comercialización</t>
  </si>
  <si>
    <t>COMPONENTE / PRODUCTO</t>
  </si>
  <si>
    <t>N° de Entregables</t>
  </si>
  <si>
    <t>N° máximo de netregables</t>
  </si>
  <si>
    <t>mes 1</t>
  </si>
  <si>
    <t>mes 2</t>
  </si>
  <si>
    <t>mes 3</t>
  </si>
  <si>
    <t>mes 4</t>
  </si>
  <si>
    <t>mes 5</t>
  </si>
  <si>
    <t>mes 6</t>
  </si>
  <si>
    <t>mes 7</t>
  </si>
  <si>
    <t>mes 8</t>
  </si>
  <si>
    <t>mes 9</t>
  </si>
  <si>
    <t>mes 10</t>
  </si>
  <si>
    <t>mes 11</t>
  </si>
  <si>
    <t>mes 12</t>
  </si>
  <si>
    <t xml:space="preserve">mes 13 </t>
  </si>
  <si>
    <t>Nuevos Soles</t>
  </si>
  <si>
    <t>ACTIVIDAD PRODUCTIVA N° 1</t>
  </si>
  <si>
    <t>ACTIVIDAD PRODUCTIVA N° 2</t>
  </si>
  <si>
    <t>Descripción de gastos</t>
  </si>
  <si>
    <t>Subtotal</t>
  </si>
  <si>
    <r>
      <rPr>
        <b/>
        <sz val="14"/>
        <rFont val="Arial Narrow"/>
        <family val="2"/>
      </rPr>
      <t>FORMATO DE COSTEO - COMPONENTE 1</t>
    </r>
    <r>
      <rPr>
        <b/>
        <sz val="12"/>
        <rFont val="Arial Narrow"/>
        <family val="2"/>
      </rPr>
      <t xml:space="preserve">
(Expresado en Nuevos Soles)</t>
    </r>
  </si>
  <si>
    <t>COSTO UNITARIO</t>
  </si>
  <si>
    <r>
      <t xml:space="preserve">FORMATO DE COSTEO - COMPONENTE 6
</t>
    </r>
    <r>
      <rPr>
        <b/>
        <sz val="12"/>
        <rFont val="Arial Narrow"/>
        <family val="2"/>
      </rPr>
      <t>(Expresado en Nuevos Soles)</t>
    </r>
  </si>
  <si>
    <r>
      <rPr>
        <b/>
        <sz val="14"/>
        <rFont val="Arial Narrow"/>
        <family val="2"/>
      </rPr>
      <t>PRESUPUESTO ANALITICO POR FUENTE DE FINANCIAMIENTO</t>
    </r>
    <r>
      <rPr>
        <b/>
        <sz val="12"/>
        <rFont val="Arial Narrow"/>
        <family val="2"/>
      </rPr>
      <t xml:space="preserve">
(Expresado en Nuevos Soles)</t>
    </r>
  </si>
  <si>
    <r>
      <t xml:space="preserve">CRONOGRAMA DE DESEMBOLSOS
</t>
    </r>
    <r>
      <rPr>
        <b/>
        <sz val="12"/>
        <rFont val="Arial Narrow"/>
        <family val="2"/>
      </rPr>
      <t>(Expresado en Nuevos Soles)</t>
    </r>
  </si>
  <si>
    <r>
      <rPr>
        <b/>
        <sz val="14"/>
        <rFont val="Arial Narrow"/>
        <family val="2"/>
      </rPr>
      <t xml:space="preserve">PRESUPUESTO POR CATEGORÍA DE GASTO Y FUENTE DE FINANCIAMIENTO
</t>
    </r>
    <r>
      <rPr>
        <b/>
        <sz val="12"/>
        <rFont val="Arial Narrow"/>
        <family val="2"/>
      </rPr>
      <t>(Expresado en Nuevos Soles)</t>
    </r>
  </si>
  <si>
    <r>
      <rPr>
        <b/>
        <sz val="14"/>
        <rFont val="Arial Narrow"/>
        <family val="2"/>
      </rPr>
      <t xml:space="preserve">PRESUPUESTO POR COMPONENTE Y FUENTE DE FINANCIAMIENTO
</t>
    </r>
    <r>
      <rPr>
        <b/>
        <sz val="12"/>
        <rFont val="Arial Narrow"/>
        <family val="2"/>
      </rPr>
      <t>(Expresado en Nuevos Soles)</t>
    </r>
  </si>
  <si>
    <r>
      <rPr>
        <b/>
        <sz val="14"/>
        <rFont val="Arial Narrow"/>
        <family val="2"/>
      </rPr>
      <t>DISTRIBUCIÓN MENSUAL - APORTE DE FONDOEMPLEO</t>
    </r>
    <r>
      <rPr>
        <b/>
        <sz val="12"/>
        <rFont val="Arial Narrow"/>
        <family val="2"/>
      </rPr>
      <t xml:space="preserve">
(Expresado en Nuevos Soles)</t>
    </r>
  </si>
  <si>
    <r>
      <rPr>
        <b/>
        <sz val="14"/>
        <rFont val="Arial Narrow"/>
        <family val="2"/>
      </rPr>
      <t>DISTRIBUCIÓN MENSUAL - APORTE INSTITUCIÓN EJECUTORA</t>
    </r>
    <r>
      <rPr>
        <b/>
        <sz val="12"/>
        <rFont val="Arial Narrow"/>
        <family val="2"/>
      </rPr>
      <t xml:space="preserve">
(Expresado en Nuevos Soles)</t>
    </r>
  </si>
  <si>
    <r>
      <rPr>
        <b/>
        <sz val="14"/>
        <rFont val="Arial Narrow"/>
        <family val="2"/>
      </rPr>
      <t>DISTRIBUCIÓN MENSUAL - INSTITUCIÓN APORTANTE 1</t>
    </r>
    <r>
      <rPr>
        <b/>
        <sz val="12"/>
        <rFont val="Arial Narrow"/>
        <family val="2"/>
      </rPr>
      <t xml:space="preserve">
(Expresado en Nuevos Soles)</t>
    </r>
  </si>
  <si>
    <r>
      <rPr>
        <b/>
        <sz val="14"/>
        <rFont val="Arial Narrow"/>
        <family val="2"/>
      </rPr>
      <t>DISTRIBUCIÓN MENSUAL - APORTE BENEFICIARIOS</t>
    </r>
    <r>
      <rPr>
        <b/>
        <sz val="12"/>
        <rFont val="Arial Narrow"/>
        <family val="2"/>
      </rPr>
      <t xml:space="preserve">
(Expresado en Nuevos Soles)</t>
    </r>
  </si>
  <si>
    <r>
      <rPr>
        <b/>
        <sz val="14"/>
        <rFont val="Arial Narrow"/>
        <family val="2"/>
      </rPr>
      <t>DISTRIBUCIÓN MENSUAL - INSTITUCIÓN APORTANTE 4</t>
    </r>
    <r>
      <rPr>
        <b/>
        <sz val="12"/>
        <rFont val="Arial Narrow"/>
        <family val="2"/>
      </rPr>
      <t xml:space="preserve">
(Expresado en Nuevos Soles)</t>
    </r>
  </si>
  <si>
    <r>
      <rPr>
        <b/>
        <sz val="14"/>
        <rFont val="Arial Narrow"/>
        <family val="2"/>
      </rPr>
      <t>DISTRIBUCIÓN MENSUAL - INSTITUCIÓN APORTANTE 3</t>
    </r>
    <r>
      <rPr>
        <b/>
        <sz val="12"/>
        <rFont val="Arial Narrow"/>
        <family val="2"/>
      </rPr>
      <t xml:space="preserve">
(Expresado en Nuevos Soles)</t>
    </r>
  </si>
  <si>
    <r>
      <rPr>
        <b/>
        <sz val="14"/>
        <rFont val="Arial Narrow"/>
        <family val="2"/>
      </rPr>
      <t>DISTRIBUCIÓN MENSUAL - INSTITUCIÓN APORTANTE 2</t>
    </r>
    <r>
      <rPr>
        <b/>
        <sz val="12"/>
        <rFont val="Arial Narrow"/>
        <family val="2"/>
      </rPr>
      <t xml:space="preserve">
(Expresado en Nuevos Soles)</t>
    </r>
  </si>
  <si>
    <t>PRODUCTOS/ FUENTE FINANCIAMEINTO</t>
  </si>
  <si>
    <t>TIPO DESEMBOLSO</t>
  </si>
  <si>
    <t>MES DESEMBOLSO</t>
  </si>
  <si>
    <t>MONTO PROGRAMADO</t>
  </si>
  <si>
    <t>DEDUCCIONES REALIZADAS DESEMBOLSO</t>
  </si>
  <si>
    <t>MONTO DESEMBOLSADO</t>
  </si>
  <si>
    <t>MONTO POR DESEMBOLSAR</t>
  </si>
  <si>
    <t>MONTO ESTIMADO A LIBERAR</t>
  </si>
  <si>
    <t>Empleo</t>
  </si>
  <si>
    <t>Jornal</t>
  </si>
  <si>
    <t>ACTIVIDAD</t>
  </si>
  <si>
    <t>INFORMACIÓN GENERAL DEL PROYECTO</t>
  </si>
  <si>
    <t>PRESUPUESTO TOTAL</t>
  </si>
  <si>
    <t>DURACIÓN DEL PROYECTO</t>
  </si>
  <si>
    <t>CARTA FIANZA</t>
  </si>
  <si>
    <t>N° de productos logrados</t>
  </si>
  <si>
    <t>SISTEMA PRESUPUESTAL</t>
  </si>
  <si>
    <t xml:space="preserve">FONDOEMPLEO                   </t>
  </si>
  <si>
    <t>COMPONENTES</t>
  </si>
  <si>
    <t>Descripción del gasto</t>
  </si>
  <si>
    <t>Nº Hito</t>
  </si>
  <si>
    <t>Unidad productiva</t>
  </si>
  <si>
    <t>Galpón</t>
  </si>
  <si>
    <t>Hato</t>
  </si>
  <si>
    <t>Colmena</t>
  </si>
  <si>
    <t>Precio</t>
  </si>
  <si>
    <t>Nº HITO</t>
  </si>
  <si>
    <t>COMPONENTE/ PRODUCTO</t>
  </si>
  <si>
    <t>Remuneración mensual</t>
  </si>
  <si>
    <t>[TÍTULO DEL PROYECTO]</t>
  </si>
  <si>
    <t>[BENEFICIARIOS]</t>
  </si>
  <si>
    <t>FECHA INICIO</t>
  </si>
  <si>
    <t>FECHA TÉRMINO</t>
  </si>
  <si>
    <t>Criterio de Aceptación de subproducto</t>
  </si>
  <si>
    <t>[INSTITUCIÓN EJECUTORA]</t>
  </si>
  <si>
    <t>PRODUCTOS</t>
  </si>
  <si>
    <t>Curso</t>
  </si>
  <si>
    <t>Línea 2. Certificación de Competencias Laborales</t>
  </si>
  <si>
    <t>Nº BENEFICIARIOS SELECCIONADOS</t>
  </si>
  <si>
    <t>SITUACIÓN SIMULADA</t>
  </si>
  <si>
    <t>SITUACIÓN REAL TRABAJO</t>
  </si>
  <si>
    <t>Evaluación</t>
  </si>
  <si>
    <t>[NOMBRE FORMULADOR]</t>
  </si>
  <si>
    <t>6% de costos directos de monto solicitado a FONDOEMPLEO. Este monto no se transfiere.</t>
  </si>
  <si>
    <t>PERFIL OCUPACIONAL</t>
  </si>
  <si>
    <t>6.1.1.1</t>
  </si>
  <si>
    <t>6.1.1.2</t>
  </si>
  <si>
    <t>6.1.1.3</t>
  </si>
  <si>
    <t>6.1.1.4</t>
  </si>
  <si>
    <t>6.1.1.5</t>
  </si>
  <si>
    <t>6.1.1.6</t>
  </si>
  <si>
    <t>6.1.1.7</t>
  </si>
  <si>
    <t>6.1.1.8</t>
  </si>
  <si>
    <t>6.1.1.9</t>
  </si>
  <si>
    <t>6.1.1.10</t>
  </si>
  <si>
    <t>6.2.1.1</t>
  </si>
  <si>
    <t>6.2.1.2</t>
  </si>
  <si>
    <t>6.2.1.3</t>
  </si>
  <si>
    <t>6.2.1.4</t>
  </si>
  <si>
    <t>6.2.1.5</t>
  </si>
  <si>
    <t>6.2.1.6</t>
  </si>
  <si>
    <t>6.2.1.7</t>
  </si>
  <si>
    <t>6.2.1.8</t>
  </si>
  <si>
    <t>6.2.1.9</t>
  </si>
  <si>
    <t>6.2.1.10</t>
  </si>
  <si>
    <t>CUADRO DE INDICADORES DE PROPÓSITO</t>
  </si>
  <si>
    <t>CUADRO DE INDICADORES DE PRODUCTOS -</t>
  </si>
  <si>
    <r>
      <t xml:space="preserve">Para distribuir los indicadores se presentan 2 casos: 
</t>
    </r>
    <r>
      <rPr>
        <b/>
        <sz val="12"/>
        <rFont val="Arial"/>
        <family val="2"/>
      </rPr>
      <t>INDICADORES QUE ACUMULAN</t>
    </r>
    <r>
      <rPr>
        <sz val="12"/>
        <rFont val="Arial"/>
        <family val="2"/>
      </rPr>
      <t xml:space="preserve">, es decir que en cada entregable se considera el logro desde que comenzó el proyecto hasta el entregable, en estos casos, en esta columna debe mantenerse la fórmula que considera el último entregable.
</t>
    </r>
    <r>
      <rPr>
        <b/>
        <sz val="12"/>
        <rFont val="Arial"/>
        <family val="2"/>
      </rPr>
      <t>INDICADORES PARCIALES</t>
    </r>
    <r>
      <rPr>
        <sz val="12"/>
        <rFont val="Arial"/>
        <family val="2"/>
      </rPr>
      <t xml:space="preserve">, es decir que en cada entregable van contribuyendo con parte del logro total del indicador de componente, en estos casos, debe de modificarse la fórmula a fin que en esta columna se sume cada entregable de manera que en el último reporte se alcance la meta del proyecto según el convenio. </t>
    </r>
  </si>
  <si>
    <t>POA I</t>
  </si>
  <si>
    <t>POA II</t>
  </si>
  <si>
    <t>POA III</t>
  </si>
  <si>
    <t xml:space="preserve">Nº BENEFICIARIOS EVALUADOS </t>
  </si>
  <si>
    <t>Nº BENEFICIARIOS CERTIFICADOS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</si>
</sst>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_ ;_ * \-#,##0_ ;_ * &quot;-&quot;_ ;_ @_ "/>
    <numFmt numFmtId="165" formatCode="_ * #,##0.00_ ;_ * \-#,##0.00_ ;_ * &quot;-&quot;??_ ;_ @_ "/>
    <numFmt numFmtId="166" formatCode="_(* #,##0_);_(* \(#,##0\);_(* &quot;-&quot;_);_(@_)"/>
    <numFmt numFmtId="167" formatCode="_(* #,##0.00_);_(* \(#,##0.00\);_(* &quot;-&quot;??_);_(@_)"/>
    <numFmt numFmtId="168" formatCode="0.0"/>
    <numFmt numFmtId="169" formatCode="&quot;S/.&quot;\ #,##0.00"/>
    <numFmt numFmtId="170" formatCode="_(* #,##0_);_(* \(#,##0\);_(* &quot;-&quot;??_);_(@_)"/>
    <numFmt numFmtId="171" formatCode="_ * #,##0_ ;_ * \-#,##0_ ;_ * &quot;-&quot;??_ ;_ @_ "/>
    <numFmt numFmtId="172" formatCode="#,##0.00_ ;\-#,##0.00\ "/>
  </numFmts>
  <fonts count="95">
    <font>
      <sz val="8"/>
      <name val="Verdana"/>
      <family val="2"/>
    </font>
    <font>
      <sz val="10"/>
      <name val="Arial"/>
      <family val="2"/>
    </font>
    <font>
      <sz val="11"/>
      <color theme="1"/>
      <name val="Calibri"/>
      <family val="2"/>
      <scheme val="minor"/>
    </font>
    <font>
      <sz val="10"/>
      <name val="Arial Narrow"/>
      <family val="2"/>
    </font>
    <font>
      <b/>
      <sz val="16"/>
      <name val="Arial Narrow"/>
      <family val="2"/>
    </font>
    <font>
      <b/>
      <sz val="10"/>
      <name val="Arial Narrow"/>
      <family val="2"/>
    </font>
    <font>
      <sz val="8"/>
      <name val="Arial Narrow"/>
      <family val="2"/>
    </font>
    <font>
      <b/>
      <sz val="8"/>
      <name val="Arial Narrow"/>
      <family val="2"/>
    </font>
    <font>
      <sz val="11"/>
      <name val="Arial Narrow"/>
      <family val="2"/>
    </font>
    <font>
      <b/>
      <sz val="12"/>
      <name val="Arial Narrow"/>
      <family val="2"/>
    </font>
    <font>
      <sz val="10"/>
      <color indexed="8"/>
      <name val="Arial Narrow"/>
      <family val="2"/>
    </font>
    <font>
      <u val="single"/>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u val="single"/>
      <sz val="10"/>
      <color indexed="18"/>
      <name val="Arial Narrow"/>
      <family val="2"/>
    </font>
    <font>
      <b/>
      <u val="single"/>
      <sz val="10"/>
      <name val="Arial Narrow"/>
      <family val="2"/>
    </font>
    <font>
      <b/>
      <sz val="10"/>
      <name val="Arial"/>
      <family val="2"/>
    </font>
    <font>
      <sz val="9"/>
      <name val="Tahoma"/>
      <family val="2"/>
    </font>
    <font>
      <b/>
      <sz val="7"/>
      <name val="Arial Narrow"/>
      <family val="2"/>
    </font>
    <font>
      <sz val="10"/>
      <name val="Verdana"/>
      <family val="2"/>
    </font>
    <font>
      <sz val="14"/>
      <name val="Arial Narrow"/>
      <family val="2"/>
    </font>
    <font>
      <sz val="12"/>
      <name val="Arial Narrow"/>
      <family val="2"/>
    </font>
    <font>
      <b/>
      <i/>
      <sz val="12"/>
      <name val="Arial Narrow"/>
      <family val="2"/>
    </font>
    <font>
      <b/>
      <sz val="11"/>
      <name val="Arial Narrow"/>
      <family val="2"/>
    </font>
    <font>
      <sz val="9"/>
      <name val="Arial Narrow"/>
      <family val="2"/>
    </font>
    <font>
      <b/>
      <sz val="14"/>
      <name val="Arial Narrow"/>
      <family val="2"/>
    </font>
    <font>
      <b/>
      <sz val="9"/>
      <name val="Tahoma"/>
      <family val="2"/>
    </font>
    <font>
      <b/>
      <sz val="9"/>
      <name val="Arial Narrow"/>
      <family val="2"/>
    </font>
    <font>
      <b/>
      <i/>
      <sz val="36"/>
      <color indexed="56"/>
      <name val="Arial Narrow"/>
      <family val="2"/>
    </font>
    <font>
      <sz val="8"/>
      <color rgb="FFFF0000"/>
      <name val="Arial Narrow"/>
      <family val="2"/>
    </font>
    <font>
      <b/>
      <sz val="11"/>
      <name val="Arial"/>
      <family val="2"/>
    </font>
    <font>
      <sz val="11"/>
      <name val="Arial"/>
      <family val="2"/>
    </font>
    <font>
      <b/>
      <sz val="11"/>
      <color theme="1"/>
      <name val="Calibri"/>
      <family val="2"/>
      <scheme val="minor"/>
    </font>
    <font>
      <b/>
      <sz val="8"/>
      <name val="Arial"/>
      <family val="2"/>
    </font>
    <font>
      <sz val="8"/>
      <name val="Arial"/>
      <family val="2"/>
    </font>
    <font>
      <sz val="10"/>
      <color rgb="FFFF0000"/>
      <name val="Arial Narrow"/>
      <family val="2"/>
    </font>
    <font>
      <b/>
      <sz val="18"/>
      <color rgb="FFFF0000"/>
      <name val="Arial Narrow"/>
      <family val="2"/>
    </font>
    <font>
      <sz val="12"/>
      <color rgb="FFFF0000"/>
      <name val="Arial Narrow"/>
      <family val="2"/>
    </font>
    <font>
      <b/>
      <sz val="12"/>
      <color rgb="FFFF0000"/>
      <name val="Arial Narrow"/>
      <family val="2"/>
    </font>
    <font>
      <sz val="11"/>
      <color rgb="FF000000"/>
      <name val="Arial"/>
      <family val="2"/>
    </font>
    <font>
      <b/>
      <sz val="11"/>
      <color rgb="FF000000"/>
      <name val="Arial"/>
      <family val="2"/>
    </font>
    <font>
      <sz val="8"/>
      <color rgb="FFFF0000"/>
      <name val="Verdana"/>
      <family val="2"/>
    </font>
    <font>
      <b/>
      <sz val="18"/>
      <name val="Arial"/>
      <family val="2"/>
    </font>
    <font>
      <sz val="10"/>
      <color rgb="FFFF0000"/>
      <name val="Arial"/>
      <family val="2"/>
    </font>
    <font>
      <b/>
      <sz val="12"/>
      <name val="Arial"/>
      <family val="2"/>
    </font>
    <font>
      <sz val="12"/>
      <name val="Arial"/>
      <family val="2"/>
    </font>
    <font>
      <b/>
      <sz val="10"/>
      <color rgb="FFFF0000"/>
      <name val="Arial"/>
      <family val="2"/>
    </font>
    <font>
      <sz val="7"/>
      <name val="Arial Narrow"/>
      <family val="2"/>
    </font>
    <font>
      <sz val="11"/>
      <color rgb="FF000000"/>
      <name val="Arial Narrow"/>
      <family val="2"/>
    </font>
    <font>
      <sz val="10"/>
      <color rgb="FF000000"/>
      <name val="Arial Narrow"/>
      <family val="2"/>
    </font>
    <font>
      <b/>
      <sz val="12"/>
      <color theme="3"/>
      <name val="Arial Narrow"/>
      <family val="2"/>
    </font>
    <font>
      <b/>
      <sz val="10"/>
      <color theme="1"/>
      <name val="Arial Narrow"/>
      <family val="2"/>
    </font>
    <font>
      <sz val="10"/>
      <color theme="1"/>
      <name val="Arial Narrow"/>
      <family val="2"/>
    </font>
    <font>
      <b/>
      <sz val="10"/>
      <color rgb="FF000000"/>
      <name val="Arial Narrow"/>
      <family val="2"/>
    </font>
    <font>
      <sz val="11"/>
      <color theme="1"/>
      <name val="Arial Narrow"/>
      <family val="2"/>
    </font>
    <font>
      <b/>
      <sz val="14"/>
      <color theme="1"/>
      <name val="Arial Narrow"/>
      <family val="2"/>
    </font>
    <font>
      <sz val="8"/>
      <color theme="3"/>
      <name val="Arial Narrow"/>
      <family val="2"/>
    </font>
    <font>
      <b/>
      <i/>
      <sz val="12"/>
      <color theme="3"/>
      <name val="Arial Narrow"/>
      <family val="2"/>
    </font>
    <font>
      <sz val="10"/>
      <color theme="3"/>
      <name val="Arial Narrow"/>
      <family val="2"/>
    </font>
    <font>
      <b/>
      <sz val="10"/>
      <color theme="3"/>
      <name val="Arial Narrow"/>
      <family val="2"/>
    </font>
    <font>
      <sz val="12"/>
      <color theme="3"/>
      <name val="Arial Narrow"/>
      <family val="2"/>
    </font>
    <font>
      <b/>
      <sz val="12"/>
      <color indexed="18"/>
      <name val="Arial Narrow"/>
      <family val="2"/>
    </font>
    <font>
      <sz val="12"/>
      <color rgb="FF000000"/>
      <name val="Arial Narrow"/>
      <family val="2"/>
    </font>
    <font>
      <b/>
      <sz val="36"/>
      <color indexed="56"/>
      <name val="Arial"/>
      <family val="2"/>
    </font>
    <font>
      <b/>
      <sz val="72"/>
      <color rgb="FF000080"/>
      <name val="Arial"/>
      <family val="2"/>
    </font>
    <font>
      <sz val="8"/>
      <color rgb="FF000080"/>
      <name val="Verdana"/>
      <family val="2"/>
    </font>
    <font>
      <b/>
      <i/>
      <sz val="36"/>
      <color rgb="FF000080"/>
      <name val="Arial Narrow"/>
      <family val="2"/>
    </font>
    <font>
      <sz val="8"/>
      <color theme="1"/>
      <name val="Arial Narrow"/>
      <family val="2"/>
    </font>
    <font>
      <sz val="9"/>
      <name val="Verdana"/>
      <family val="2"/>
    </font>
    <font>
      <b/>
      <sz val="10"/>
      <color theme="1"/>
      <name val="Calibri"/>
      <family val="2"/>
      <scheme val="minor"/>
    </font>
    <font>
      <sz val="9"/>
      <color theme="1"/>
      <name val="Calibri"/>
      <family val="2"/>
      <scheme val="minor"/>
    </font>
    <font>
      <b/>
      <sz val="9"/>
      <color theme="1"/>
      <name val="Calibri"/>
      <family val="2"/>
      <scheme val="minor"/>
    </font>
    <font>
      <sz val="9"/>
      <color theme="1"/>
      <name val="Arial Narrow"/>
      <family val="2"/>
    </font>
    <font>
      <b/>
      <sz val="8"/>
      <name val="Calibri"/>
      <family val="2"/>
      <scheme val="minor"/>
    </font>
    <font>
      <sz val="8"/>
      <name val="Calibri"/>
      <family val="2"/>
      <scheme val="minor"/>
    </font>
    <font>
      <sz val="8"/>
      <color theme="1"/>
      <name val="Calibri"/>
      <family val="2"/>
      <scheme val="minor"/>
    </font>
    <font>
      <sz val="9"/>
      <color rgb="FFFF0000"/>
      <name val="Arial Narrow"/>
      <family val="2"/>
    </font>
    <font>
      <b/>
      <sz val="48"/>
      <color rgb="FF000080"/>
      <name val="Arial"/>
      <family val="2"/>
    </font>
    <font>
      <sz val="10"/>
      <color theme="1"/>
      <name val="Calibri"/>
      <family val="2"/>
      <scheme val="minor"/>
    </font>
    <font>
      <b/>
      <sz val="8"/>
      <name val="Verdana"/>
      <family val="2"/>
    </font>
  </fonts>
  <fills count="3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rgb="FFFFD966"/>
        <bgColor indexed="64"/>
      </patternFill>
    </fill>
    <fill>
      <patternFill patternType="solid">
        <fgColor rgb="FFFFFF99"/>
        <bgColor indexed="64"/>
      </patternFill>
    </fill>
    <fill>
      <patternFill patternType="solid">
        <fgColor theme="0" tint="-0.1499900072813034"/>
        <bgColor indexed="64"/>
      </patternFill>
    </fill>
    <fill>
      <patternFill patternType="solid">
        <fgColor rgb="FFCCECFF"/>
        <bgColor indexed="64"/>
      </patternFill>
    </fill>
    <fill>
      <patternFill patternType="solid">
        <fgColor rgb="FFFFCC99"/>
        <bgColor indexed="64"/>
      </patternFill>
    </fill>
    <fill>
      <patternFill patternType="solid">
        <fgColor theme="0"/>
        <bgColor indexed="64"/>
      </patternFill>
    </fill>
    <fill>
      <patternFill patternType="solid">
        <fgColor rgb="FFCCFFCC"/>
        <bgColor indexed="64"/>
      </patternFill>
    </fill>
    <fill>
      <patternFill patternType="solid">
        <fgColor theme="4" tint="0.7999799847602844"/>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BFBFBF"/>
        <bgColor indexed="64"/>
      </patternFill>
    </fill>
  </fills>
  <borders count="1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right style="thin"/>
      <top style="thin"/>
      <bottom style="thin"/>
    </border>
    <border>
      <left style="thin"/>
      <right style="medium"/>
      <top style="thin"/>
      <bottom style="thin"/>
    </border>
    <border>
      <left style="thin"/>
      <right style="thin"/>
      <top style="thin"/>
      <bottom style="medium"/>
    </border>
    <border>
      <left style="thin"/>
      <right/>
      <top style="thin"/>
      <bottom style="thin"/>
    </border>
    <border>
      <left style="thin"/>
      <right style="thin"/>
      <top style="medium"/>
      <bottom style="thin"/>
    </border>
    <border>
      <left style="thin"/>
      <right style="thin"/>
      <top/>
      <bottom style="thin"/>
    </border>
    <border>
      <left style="thin"/>
      <right style="medium"/>
      <top style="medium"/>
      <bottom style="thin"/>
    </border>
    <border>
      <left style="thin"/>
      <right style="medium"/>
      <top/>
      <bottom style="thin"/>
    </border>
    <border>
      <left style="thin"/>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medium"/>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right style="thin"/>
      <top style="thin"/>
      <bottom style="thin"/>
    </border>
    <border>
      <left style="medium"/>
      <right style="thin"/>
      <top style="thin"/>
      <bottom style="thin"/>
    </border>
    <border>
      <left style="medium"/>
      <right style="thin"/>
      <top style="thin"/>
      <bottom style="hair"/>
    </border>
    <border>
      <left/>
      <right style="thin"/>
      <top style="thin"/>
      <bottom style="hair"/>
    </border>
    <border>
      <left style="thin"/>
      <right style="medium"/>
      <top style="thin"/>
      <bottom style="hair"/>
    </border>
    <border>
      <left style="medium"/>
      <right style="thin"/>
      <top style="hair"/>
      <bottom style="hair"/>
    </border>
    <border>
      <left/>
      <right style="thin"/>
      <top style="hair"/>
      <bottom style="hair"/>
    </border>
    <border>
      <left style="thin"/>
      <right style="medium"/>
      <top style="hair"/>
      <bottom style="hair"/>
    </border>
    <border>
      <left style="medium"/>
      <right style="thin"/>
      <top style="hair"/>
      <bottom style="thin"/>
    </border>
    <border>
      <left/>
      <right style="thin"/>
      <top style="hair"/>
      <bottom style="thin"/>
    </border>
    <border>
      <left style="thin"/>
      <right style="medium"/>
      <top style="hair"/>
      <bottom style="thin"/>
    </border>
    <border>
      <left style="medium"/>
      <right style="thin"/>
      <top style="thin"/>
      <bottom/>
    </border>
    <border>
      <left style="thin"/>
      <right style="medium"/>
      <top style="thin"/>
      <bottom/>
    </border>
    <border>
      <left style="medium"/>
      <right style="thin"/>
      <top/>
      <bottom style="thin"/>
    </border>
    <border>
      <left/>
      <right/>
      <top style="medium"/>
      <bottom style="medium"/>
    </border>
    <border>
      <left style="medium"/>
      <right style="thin"/>
      <top style="medium"/>
      <bottom style="thin"/>
    </border>
    <border>
      <left style="thin"/>
      <right/>
      <top style="medium"/>
      <bottom style="thin"/>
    </border>
    <border>
      <left/>
      <right style="thin"/>
      <top style="medium"/>
      <bottom style="thin"/>
    </border>
    <border>
      <left style="medium"/>
      <right style="thin"/>
      <top style="thin"/>
      <bottom style="medium"/>
    </border>
    <border>
      <left style="thin"/>
      <right/>
      <top style="thin"/>
      <bottom style="medium"/>
    </border>
    <border>
      <left/>
      <right style="thin"/>
      <top style="thin"/>
      <bottom style="medium"/>
    </border>
    <border>
      <left style="medium"/>
      <right/>
      <top/>
      <bottom style="thin"/>
    </border>
    <border>
      <left/>
      <right style="medium"/>
      <top style="thin"/>
      <bottom style="thin"/>
    </border>
    <border>
      <left/>
      <right style="medium"/>
      <top style="thin"/>
      <bottom style="hair"/>
    </border>
    <border>
      <left/>
      <right style="medium"/>
      <top/>
      <bottom style="thin"/>
    </border>
    <border>
      <left/>
      <right style="medium"/>
      <top style="thin"/>
      <bottom/>
    </border>
    <border>
      <left/>
      <right style="medium"/>
      <top style="thin"/>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style="thin"/>
    </border>
    <border>
      <left/>
      <right style="medium"/>
      <top style="medium"/>
      <bottom style="thin"/>
    </border>
    <border>
      <left style="thin"/>
      <right/>
      <top style="thin"/>
      <bottom style="hair"/>
    </border>
    <border>
      <left style="thin"/>
      <right/>
      <top style="hair"/>
      <bottom style="hair"/>
    </border>
    <border>
      <left/>
      <right style="thin"/>
      <top/>
      <bottom style="thin"/>
    </border>
    <border>
      <left style="medium"/>
      <right style="thin"/>
      <top/>
      <bottom style="hair"/>
    </border>
    <border>
      <left style="thin"/>
      <right style="thin"/>
      <top/>
      <bottom style="hair"/>
    </border>
    <border>
      <left style="thin"/>
      <right style="medium"/>
      <top/>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hair"/>
    </border>
    <border>
      <left style="medium"/>
      <right style="medium"/>
      <top style="hair"/>
      <bottom style="thin"/>
    </border>
    <border>
      <left style="medium"/>
      <right style="medium"/>
      <top/>
      <bottom style="hair"/>
    </border>
    <border>
      <left style="medium"/>
      <right style="medium"/>
      <top style="hair"/>
      <bottom style="medium"/>
    </border>
    <border>
      <left style="thin"/>
      <right style="thin"/>
      <top/>
      <bottom/>
    </border>
    <border>
      <left style="thin"/>
      <right style="medium"/>
      <top/>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border>
    <border>
      <left/>
      <right/>
      <top style="medium"/>
      <bottom/>
    </border>
    <border>
      <left style="medium"/>
      <right/>
      <top style="hair"/>
      <bottom style="thin"/>
    </border>
    <border>
      <left style="thin"/>
      <right style="thin"/>
      <top style="hair"/>
      <bottom/>
    </border>
    <border>
      <left style="thin"/>
      <right style="thin"/>
      <top style="medium"/>
      <bottom style="hair"/>
    </border>
    <border>
      <left style="thin"/>
      <right style="medium"/>
      <top style="medium"/>
      <bottom style="hair"/>
    </border>
    <border>
      <left/>
      <right style="thin"/>
      <top/>
      <bottom/>
    </border>
    <border>
      <left style="medium"/>
      <right/>
      <top/>
      <bottom style="medium"/>
    </border>
    <border>
      <left style="thin"/>
      <right/>
      <top style="medium"/>
      <bottom/>
    </border>
    <border>
      <left style="thin"/>
      <right/>
      <top/>
      <bottom/>
    </border>
    <border>
      <left/>
      <right/>
      <top/>
      <bottom style="thin"/>
    </border>
    <border>
      <left/>
      <right/>
      <top style="thin"/>
      <bottom style="medium"/>
    </border>
    <border>
      <left style="thin"/>
      <right/>
      <top style="medium"/>
      <bottom style="medium"/>
    </border>
    <border>
      <left style="medium"/>
      <right style="thin"/>
      <top/>
      <bottom/>
    </border>
    <border>
      <left/>
      <right/>
      <top style="hair"/>
      <bottom/>
    </border>
    <border>
      <left/>
      <right/>
      <top style="hair"/>
      <bottom style="hair"/>
    </border>
    <border>
      <left style="medium"/>
      <right/>
      <top style="medium"/>
      <bottom style="thin"/>
    </border>
    <border>
      <left/>
      <right/>
      <top style="medium"/>
      <bottom style="thin"/>
    </border>
    <border>
      <left style="medium"/>
      <right/>
      <top style="thin"/>
      <bottom style="medium"/>
    </border>
    <border>
      <left style="medium"/>
      <right/>
      <top/>
      <bottom style="hair"/>
    </border>
    <border>
      <left style="thin"/>
      <right/>
      <top/>
      <bottom style="hair"/>
    </border>
    <border>
      <left style="thin"/>
      <right/>
      <top style="hair"/>
      <bottom style="thin"/>
    </border>
    <border>
      <left style="medium"/>
      <right style="thin"/>
      <top style="hair"/>
      <bottom/>
    </border>
    <border>
      <left/>
      <right style="thin"/>
      <top/>
      <bottom style="hair"/>
    </border>
    <border>
      <left/>
      <right style="medium"/>
      <top/>
      <bottom style="hair"/>
    </border>
    <border>
      <left/>
      <right style="medium"/>
      <top style="hair"/>
      <bottom style="hair"/>
    </border>
    <border>
      <left/>
      <right style="thin"/>
      <top style="hair"/>
      <bottom/>
    </border>
    <border>
      <left/>
      <right style="medium"/>
      <top style="hair"/>
      <bottom/>
    </border>
    <border>
      <left style="medium"/>
      <right style="thin"/>
      <top/>
      <bottom style="medium"/>
    </border>
    <border>
      <left style="medium"/>
      <right/>
      <top style="hair"/>
      <bottom style="hair"/>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style="medium"/>
    </border>
    <border>
      <left/>
      <right style="thin"/>
      <top style="medium"/>
      <bottom/>
    </border>
    <border>
      <left style="medium"/>
      <right/>
      <top style="thin"/>
      <bottom/>
    </border>
    <border>
      <left/>
      <right/>
      <top style="hair"/>
      <bottom style="thin"/>
    </border>
    <border>
      <left/>
      <right style="medium"/>
      <top style="hair"/>
      <bottom style="thin"/>
    </border>
    <border>
      <left/>
      <right style="medium"/>
      <top style="medium"/>
      <bottom/>
    </border>
    <border>
      <left/>
      <right style="medium"/>
      <top/>
      <bottom style="medium"/>
    </border>
    <border>
      <left/>
      <right style="medium"/>
      <top/>
      <bottom/>
    </border>
    <border>
      <left style="medium"/>
      <right style="medium"/>
      <top style="medium"/>
      <bottom/>
    </border>
    <border>
      <left style="medium"/>
      <right style="medium"/>
      <top/>
      <bottom style="thin"/>
    </border>
    <border>
      <left style="medium"/>
      <right/>
      <top/>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5" fillId="2" borderId="1" applyNumberFormat="0" applyAlignment="0" applyProtection="0"/>
    <xf numFmtId="0" fontId="16" fillId="11"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9" fillId="3" borderId="1" applyNumberFormat="0" applyAlignment="0" applyProtection="0"/>
    <xf numFmtId="0" fontId="20" fillId="16" borderId="0" applyNumberFormat="0" applyBorder="0" applyAlignment="0" applyProtection="0"/>
    <xf numFmtId="165"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1" fillId="3" borderId="0" applyNumberFormat="0" applyBorder="0" applyAlignment="0" applyProtection="0"/>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4" applyNumberFormat="0" applyFont="0" applyAlignment="0" applyProtection="0"/>
    <xf numFmtId="9" fontId="0" fillId="0" borderId="0" applyFont="0" applyFill="0" applyBorder="0" applyAlignment="0" applyProtection="0"/>
    <xf numFmtId="0" fontId="22" fillId="2"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2" fillId="0" borderId="0">
      <alignment/>
      <protection/>
    </xf>
    <xf numFmtId="0" fontId="0" fillId="0" borderId="0">
      <alignment/>
      <protection/>
    </xf>
    <xf numFmtId="0" fontId="12" fillId="0" borderId="0">
      <alignment/>
      <protection/>
    </xf>
    <xf numFmtId="0" fontId="2" fillId="0" borderId="0">
      <alignment/>
      <protection/>
    </xf>
    <xf numFmtId="0" fontId="0" fillId="0" borderId="0">
      <alignment/>
      <protection/>
    </xf>
    <xf numFmtId="0" fontId="1" fillId="0" borderId="0">
      <alignment/>
      <protection/>
    </xf>
  </cellStyleXfs>
  <cellXfs count="1929">
    <xf numFmtId="0" fontId="0" fillId="0" borderId="0" xfId="0"/>
    <xf numFmtId="0" fontId="3" fillId="0" borderId="0" xfId="0" applyFont="1"/>
    <xf numFmtId="0" fontId="3" fillId="0" borderId="0" xfId="0" applyFont="1" applyBorder="1" applyProtection="1">
      <protection/>
    </xf>
    <xf numFmtId="0" fontId="6" fillId="0" borderId="0" xfId="0" applyFont="1"/>
    <xf numFmtId="0" fontId="6" fillId="0" borderId="0" xfId="0" applyFont="1" applyFill="1"/>
    <xf numFmtId="4" fontId="3" fillId="0" borderId="0" xfId="0" applyNumberFormat="1" applyFont="1"/>
    <xf numFmtId="4" fontId="6" fillId="0" borderId="0" xfId="0" applyNumberFormat="1" applyFont="1"/>
    <xf numFmtId="4" fontId="6" fillId="0" borderId="0" xfId="0" applyNumberFormat="1" applyFont="1" applyAlignment="1">
      <alignment horizontal="right"/>
    </xf>
    <xf numFmtId="0" fontId="6" fillId="0" borderId="0" xfId="0" applyFont="1" applyAlignment="1">
      <alignment horizontal="center"/>
    </xf>
    <xf numFmtId="0" fontId="7" fillId="0" borderId="0" xfId="0" applyFont="1" applyFill="1"/>
    <xf numFmtId="0" fontId="6" fillId="0" borderId="0" xfId="0" applyFont="1" applyFill="1" applyAlignment="1">
      <alignment vertical="top"/>
    </xf>
    <xf numFmtId="0" fontId="6" fillId="0" borderId="0" xfId="0" applyFont="1" applyAlignment="1">
      <alignment vertical="center"/>
    </xf>
    <xf numFmtId="4" fontId="7" fillId="10" borderId="10" xfId="0" applyNumberFormat="1" applyFont="1" applyFill="1" applyBorder="1" applyAlignment="1">
      <alignment horizontal="center" vertical="center" wrapText="1"/>
    </xf>
    <xf numFmtId="4" fontId="7" fillId="10" borderId="11" xfId="0" applyNumberFormat="1" applyFont="1" applyFill="1" applyBorder="1" applyAlignment="1">
      <alignment horizontal="center" vertical="center" wrapText="1"/>
    </xf>
    <xf numFmtId="4" fontId="5" fillId="0" borderId="10" xfId="0" applyNumberFormat="1" applyFont="1" applyFill="1" applyBorder="1" applyAlignment="1" applyProtection="1">
      <alignment horizontal="right" vertical="center" wrapText="1"/>
      <protection/>
    </xf>
    <xf numFmtId="4" fontId="6" fillId="0" borderId="0" xfId="0" applyNumberFormat="1" applyFont="1" applyBorder="1" applyAlignment="1">
      <alignment horizontal="right"/>
    </xf>
    <xf numFmtId="0" fontId="7" fillId="0" borderId="0" xfId="0" applyFont="1" applyBorder="1" applyAlignment="1">
      <alignment horizontal="left"/>
    </xf>
    <xf numFmtId="0" fontId="6" fillId="0" borderId="0" xfId="0" applyFont="1" applyBorder="1" applyAlignment="1">
      <alignment horizontal="left" indent="4"/>
    </xf>
    <xf numFmtId="0" fontId="6" fillId="0" borderId="0" xfId="0" applyFont="1" applyBorder="1" applyAlignment="1">
      <alignment horizontal="center"/>
    </xf>
    <xf numFmtId="4" fontId="5" fillId="17" borderId="10" xfId="0" applyNumberFormat="1" applyFont="1" applyFill="1" applyBorder="1" applyAlignment="1" applyProtection="1">
      <alignment vertical="center" wrapText="1"/>
      <protection/>
    </xf>
    <xf numFmtId="4" fontId="5" fillId="17" borderId="11" xfId="0" applyNumberFormat="1" applyFont="1" applyFill="1" applyBorder="1" applyAlignment="1" applyProtection="1">
      <alignment vertical="center" wrapText="1"/>
      <protection/>
    </xf>
    <xf numFmtId="3" fontId="3" fillId="0" borderId="0" xfId="0" applyNumberFormat="1" applyFont="1" applyBorder="1" applyProtection="1">
      <protection/>
    </xf>
    <xf numFmtId="4" fontId="5" fillId="18" borderId="12"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vertical="top" wrapText="1"/>
      <protection/>
    </xf>
    <xf numFmtId="4" fontId="5" fillId="0" borderId="11" xfId="0" applyNumberFormat="1" applyFont="1" applyFill="1" applyBorder="1" applyAlignment="1" applyProtection="1">
      <alignment horizontal="right" vertical="center" wrapText="1"/>
      <protection/>
    </xf>
    <xf numFmtId="4" fontId="5" fillId="17" borderId="10" xfId="0" applyNumberFormat="1" applyFont="1" applyFill="1" applyBorder="1" applyAlignment="1" applyProtection="1">
      <alignment vertical="top" wrapText="1"/>
      <protection/>
    </xf>
    <xf numFmtId="4" fontId="7" fillId="10" borderId="13" xfId="0" applyNumberFormat="1" applyFont="1" applyFill="1" applyBorder="1" applyAlignment="1">
      <alignment horizontal="center" vertical="center" wrapText="1"/>
    </xf>
    <xf numFmtId="4" fontId="5" fillId="18" borderId="10" xfId="0" applyNumberFormat="1" applyFont="1" applyFill="1" applyBorder="1" applyAlignment="1" applyProtection="1">
      <alignment horizontal="right" vertical="center" wrapText="1"/>
      <protection/>
    </xf>
    <xf numFmtId="4" fontId="5" fillId="18" borderId="14" xfId="0" applyNumberFormat="1" applyFont="1" applyFill="1" applyBorder="1" applyAlignment="1" applyProtection="1">
      <alignment horizontal="right" vertical="center" wrapText="1"/>
      <protection/>
    </xf>
    <xf numFmtId="4" fontId="3" fillId="10" borderId="15" xfId="0" applyNumberFormat="1" applyFont="1" applyFill="1" applyBorder="1" applyAlignment="1" applyProtection="1">
      <alignment horizontal="right" vertical="center" wrapText="1"/>
      <protection/>
    </xf>
    <xf numFmtId="4" fontId="3" fillId="10" borderId="12" xfId="0" applyNumberFormat="1" applyFont="1" applyFill="1" applyBorder="1" applyAlignment="1" applyProtection="1">
      <alignment horizontal="right" vertical="center" wrapText="1"/>
      <protection/>
    </xf>
    <xf numFmtId="4" fontId="5" fillId="18" borderId="16" xfId="0" applyNumberFormat="1" applyFont="1" applyFill="1" applyBorder="1" applyAlignment="1" applyProtection="1">
      <alignment horizontal="right" vertical="center" wrapText="1"/>
      <protection/>
    </xf>
    <xf numFmtId="4" fontId="3" fillId="10" borderId="17" xfId="0" applyNumberFormat="1" applyFont="1" applyFill="1" applyBorder="1" applyAlignment="1" applyProtection="1">
      <alignment horizontal="right" vertical="center" wrapText="1"/>
      <protection/>
    </xf>
    <xf numFmtId="4" fontId="3" fillId="10" borderId="18" xfId="0" applyNumberFormat="1" applyFont="1" applyFill="1" applyBorder="1" applyAlignment="1" applyProtection="1">
      <alignment horizontal="right" vertical="center" wrapText="1"/>
      <protection/>
    </xf>
    <xf numFmtId="4" fontId="5" fillId="0" borderId="0"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4" fontId="5" fillId="18" borderId="11" xfId="0" applyNumberFormat="1" applyFont="1" applyFill="1" applyBorder="1" applyAlignment="1" applyProtection="1">
      <alignment horizontal="right" vertical="center" wrapText="1"/>
      <protection/>
    </xf>
    <xf numFmtId="0" fontId="6" fillId="0" borderId="0" xfId="0" applyNumberFormat="1" applyFont="1" applyFill="1"/>
    <xf numFmtId="0" fontId="6" fillId="0" borderId="0" xfId="0" applyNumberFormat="1" applyFont="1"/>
    <xf numFmtId="0" fontId="6" fillId="0" borderId="0" xfId="0" applyNumberFormat="1" applyFont="1" applyFill="1" applyAlignment="1">
      <alignment vertical="top"/>
    </xf>
    <xf numFmtId="0" fontId="6" fillId="0" borderId="0" xfId="0" applyNumberFormat="1" applyFont="1" applyAlignment="1">
      <alignment horizontal="center"/>
    </xf>
    <xf numFmtId="0" fontId="6" fillId="0" borderId="0" xfId="0" applyNumberFormat="1" applyFont="1" applyAlignment="1">
      <alignment horizontal="right"/>
    </xf>
    <xf numFmtId="4" fontId="5" fillId="18" borderId="18" xfId="0" applyNumberFormat="1" applyFont="1" applyFill="1" applyBorder="1" applyAlignment="1" applyProtection="1">
      <alignment horizontal="right" vertical="center" wrapText="1"/>
      <protection/>
    </xf>
    <xf numFmtId="0" fontId="0" fillId="2" borderId="0" xfId="0" applyFill="1" applyBorder="1"/>
    <xf numFmtId="4" fontId="5" fillId="17" borderId="10" xfId="0" applyNumberFormat="1" applyFont="1" applyFill="1" applyBorder="1" applyAlignment="1" applyProtection="1">
      <alignment horizontal="right" vertical="center" wrapText="1"/>
      <protection/>
    </xf>
    <xf numFmtId="4" fontId="5" fillId="17" borderId="11" xfId="0" applyNumberFormat="1" applyFont="1" applyFill="1" applyBorder="1" applyAlignment="1" applyProtection="1">
      <alignment horizontal="right" vertical="center" wrapText="1"/>
      <protection/>
    </xf>
    <xf numFmtId="0" fontId="5" fillId="18" borderId="10" xfId="0" applyNumberFormat="1" applyFont="1" applyFill="1" applyBorder="1" applyAlignment="1">
      <alignment horizontal="center" vertical="center" wrapText="1"/>
    </xf>
    <xf numFmtId="0" fontId="9" fillId="0" borderId="0" xfId="0" applyNumberFormat="1" applyFont="1" applyBorder="1" applyAlignment="1">
      <alignment horizontal="left" vertical="center"/>
    </xf>
    <xf numFmtId="0" fontId="36" fillId="0" borderId="0" xfId="0" applyNumberFormat="1" applyFont="1" applyBorder="1" applyAlignment="1">
      <alignment horizontal="left" vertical="center"/>
    </xf>
    <xf numFmtId="0" fontId="6" fillId="2" borderId="0" xfId="0" applyFont="1" applyFill="1"/>
    <xf numFmtId="4" fontId="6" fillId="2" borderId="0" xfId="0" applyNumberFormat="1" applyFont="1" applyFill="1"/>
    <xf numFmtId="0" fontId="7" fillId="10" borderId="19" xfId="0" applyFont="1" applyFill="1" applyBorder="1"/>
    <xf numFmtId="4" fontId="6" fillId="0" borderId="19" xfId="0" applyNumberFormat="1" applyFont="1" applyBorder="1" applyAlignment="1">
      <alignment/>
    </xf>
    <xf numFmtId="0" fontId="7" fillId="10" borderId="20" xfId="0" applyFont="1" applyFill="1" applyBorder="1"/>
    <xf numFmtId="4" fontId="6" fillId="0" borderId="20" xfId="0" applyNumberFormat="1" applyFont="1" applyBorder="1" applyAlignment="1">
      <alignment/>
    </xf>
    <xf numFmtId="165" fontId="6" fillId="0" borderId="0" xfId="0" applyNumberFormat="1" applyFont="1"/>
    <xf numFmtId="0" fontId="7" fillId="10" borderId="21" xfId="0" applyFont="1" applyFill="1" applyBorder="1"/>
    <xf numFmtId="4" fontId="6" fillId="0" borderId="21" xfId="0" applyNumberFormat="1" applyFont="1" applyBorder="1"/>
    <xf numFmtId="0" fontId="39" fillId="0" borderId="0" xfId="0" applyFont="1"/>
    <xf numFmtId="4" fontId="39" fillId="0" borderId="0" xfId="0" applyNumberFormat="1" applyFont="1"/>
    <xf numFmtId="0" fontId="39" fillId="0" borderId="0" xfId="0" applyFont="1" applyFill="1"/>
    <xf numFmtId="0" fontId="39" fillId="0" borderId="0" xfId="0" applyFont="1" applyAlignment="1">
      <alignment horizontal="center"/>
    </xf>
    <xf numFmtId="4" fontId="39" fillId="0" borderId="0" xfId="0" applyNumberFormat="1" applyFont="1" applyAlignment="1">
      <alignment horizontal="right"/>
    </xf>
    <xf numFmtId="0" fontId="44" fillId="0" borderId="0" xfId="0" applyFont="1"/>
    <xf numFmtId="0" fontId="6" fillId="0" borderId="0" xfId="0" applyFont="1" applyBorder="1" applyAlignment="1">
      <alignment horizontal="center" vertical="center"/>
    </xf>
    <xf numFmtId="0" fontId="5" fillId="0" borderId="0" xfId="0" applyFont="1" applyAlignment="1">
      <alignment horizontal="left"/>
    </xf>
    <xf numFmtId="0" fontId="5" fillId="0" borderId="0" xfId="0" applyFont="1" applyAlignment="1">
      <alignment/>
    </xf>
    <xf numFmtId="2" fontId="5" fillId="17" borderId="22" xfId="0" applyNumberFormat="1" applyFont="1" applyFill="1" applyBorder="1" applyAlignment="1" applyProtection="1">
      <alignment horizontal="left" vertical="top" wrapText="1"/>
      <protection/>
    </xf>
    <xf numFmtId="0" fontId="50" fillId="0" borderId="0" xfId="0" applyFont="1"/>
    <xf numFmtId="0" fontId="52" fillId="0" borderId="0" xfId="0" applyFont="1"/>
    <xf numFmtId="0" fontId="53" fillId="0" borderId="0" xfId="0" applyFont="1"/>
    <xf numFmtId="0" fontId="35" fillId="0" borderId="0" xfId="0" applyFont="1" applyFill="1" applyBorder="1"/>
    <xf numFmtId="0" fontId="6" fillId="0" borderId="0" xfId="0" applyFont="1" applyFill="1" applyBorder="1"/>
    <xf numFmtId="0" fontId="37" fillId="0" borderId="0" xfId="0" applyFont="1" applyFill="1" applyAlignment="1">
      <alignment horizontal="center"/>
    </xf>
    <xf numFmtId="0" fontId="9" fillId="0" borderId="0" xfId="0" applyNumberFormat="1" applyFont="1" applyBorder="1" applyAlignment="1">
      <alignment horizontal="center" vertical="center"/>
    </xf>
    <xf numFmtId="0" fontId="57" fillId="0" borderId="0" xfId="99" applyFont="1" applyFill="1" applyAlignment="1">
      <alignment/>
      <protection/>
    </xf>
    <xf numFmtId="0" fontId="58" fillId="0" borderId="0" xfId="99" applyFont="1" applyFill="1">
      <alignment/>
      <protection/>
    </xf>
    <xf numFmtId="0" fontId="5" fillId="19" borderId="13" xfId="99" applyFont="1" applyFill="1" applyBorder="1" applyAlignment="1">
      <alignment/>
      <protection/>
    </xf>
    <xf numFmtId="0" fontId="5" fillId="19" borderId="23" xfId="99" applyFont="1" applyFill="1" applyBorder="1">
      <alignment/>
      <protection/>
    </xf>
    <xf numFmtId="0" fontId="31" fillId="19" borderId="23" xfId="99" applyFont="1" applyFill="1" applyBorder="1">
      <alignment/>
      <protection/>
    </xf>
    <xf numFmtId="0" fontId="38" fillId="19" borderId="10" xfId="99" applyFont="1" applyFill="1" applyBorder="1" applyAlignment="1">
      <alignment horizontal="center" vertical="center" wrapText="1"/>
      <protection/>
    </xf>
    <xf numFmtId="0" fontId="0" fillId="0" borderId="0" xfId="0" applyFill="1"/>
    <xf numFmtId="0" fontId="5" fillId="19" borderId="13" xfId="99" applyFont="1" applyFill="1" applyBorder="1" applyAlignment="1">
      <alignment horizontal="left"/>
      <protection/>
    </xf>
    <xf numFmtId="0" fontId="1" fillId="19" borderId="23" xfId="99" applyFont="1" applyFill="1" applyBorder="1">
      <alignment/>
      <protection/>
    </xf>
    <xf numFmtId="0" fontId="5" fillId="19" borderId="10" xfId="99" applyFont="1" applyFill="1" applyBorder="1" applyAlignment="1">
      <alignment horizontal="center" vertical="center" wrapText="1"/>
      <protection/>
    </xf>
    <xf numFmtId="0" fontId="5" fillId="19" borderId="24" xfId="99" applyFont="1" applyFill="1" applyBorder="1" applyAlignment="1">
      <alignment horizontal="center" vertical="center" wrapText="1"/>
      <protection/>
    </xf>
    <xf numFmtId="0" fontId="5" fillId="19" borderId="25" xfId="99" applyFont="1" applyFill="1" applyBorder="1" applyAlignment="1">
      <alignment horizontal="center" vertical="center" wrapText="1"/>
      <protection/>
    </xf>
    <xf numFmtId="0" fontId="5" fillId="19" borderId="26" xfId="99" applyFont="1" applyFill="1" applyBorder="1" applyAlignment="1">
      <alignment horizontal="center" vertical="center" wrapText="1"/>
      <protection/>
    </xf>
    <xf numFmtId="0" fontId="5" fillId="19" borderId="27" xfId="99" applyFont="1" applyFill="1" applyBorder="1" applyAlignment="1">
      <alignment horizontal="center" vertical="center" wrapText="1"/>
      <protection/>
    </xf>
    <xf numFmtId="17" fontId="6" fillId="19" borderId="10" xfId="99" applyNumberFormat="1" applyFont="1" applyFill="1" applyBorder="1" applyAlignment="1">
      <alignment horizontal="center" vertical="center" wrapText="1"/>
      <protection/>
    </xf>
    <xf numFmtId="17" fontId="6" fillId="19" borderId="10" xfId="99" applyNumberFormat="1" applyFont="1" applyFill="1" applyBorder="1" applyAlignment="1">
      <alignment vertical="center" wrapText="1"/>
      <protection/>
    </xf>
    <xf numFmtId="0" fontId="5" fillId="19" borderId="27" xfId="99" applyFont="1" applyFill="1" applyBorder="1" applyAlignment="1">
      <alignment vertical="center" wrapText="1"/>
      <protection/>
    </xf>
    <xf numFmtId="0" fontId="3" fillId="19" borderId="10" xfId="99" applyFont="1" applyFill="1" applyBorder="1" applyAlignment="1">
      <alignment horizontal="center" vertical="center" wrapText="1"/>
      <protection/>
    </xf>
    <xf numFmtId="0" fontId="5" fillId="19" borderId="13" xfId="99" applyFont="1" applyFill="1" applyBorder="1" applyAlignment="1">
      <alignment horizontal="center" vertical="center" wrapText="1"/>
      <protection/>
    </xf>
    <xf numFmtId="165" fontId="7" fillId="20" borderId="10" xfId="0" applyNumberFormat="1" applyFont="1" applyFill="1" applyBorder="1" applyAlignment="1">
      <alignment horizontal="left" vertical="center" wrapText="1"/>
    </xf>
    <xf numFmtId="165" fontId="7" fillId="20" borderId="28" xfId="0" applyNumberFormat="1" applyFont="1" applyFill="1" applyBorder="1" applyAlignment="1">
      <alignment horizontal="left" vertical="center" wrapText="1"/>
    </xf>
    <xf numFmtId="165" fontId="7" fillId="20" borderId="10" xfId="0" applyNumberFormat="1" applyFont="1" applyFill="1" applyBorder="1" applyAlignment="1">
      <alignment horizontal="center" vertical="center" wrapText="1"/>
    </xf>
    <xf numFmtId="164" fontId="7" fillId="20" borderId="10" xfId="0" applyNumberFormat="1" applyFont="1" applyFill="1" applyBorder="1" applyAlignment="1">
      <alignment horizontal="center" vertical="center" wrapText="1"/>
    </xf>
    <xf numFmtId="0" fontId="49" fillId="21" borderId="10" xfId="0" applyFont="1" applyFill="1" applyBorder="1" applyAlignment="1">
      <alignment vertical="center" wrapText="1"/>
    </xf>
    <xf numFmtId="0" fontId="56" fillId="0" borderId="0" xfId="0" applyFont="1" applyFill="1"/>
    <xf numFmtId="0" fontId="58" fillId="0" borderId="0" xfId="99" applyFont="1" applyFill="1" applyAlignment="1">
      <alignment horizontal="center" vertical="center"/>
      <protection/>
    </xf>
    <xf numFmtId="0" fontId="31" fillId="19" borderId="13" xfId="99" applyFont="1" applyFill="1" applyBorder="1" applyAlignment="1">
      <alignment horizontal="center" vertical="center"/>
      <protection/>
    </xf>
    <xf numFmtId="17" fontId="8" fillId="19" borderId="13" xfId="99" applyNumberFormat="1" applyFont="1" applyFill="1" applyBorder="1" applyAlignment="1">
      <alignment horizontal="center" vertical="center" wrapText="1"/>
      <protection/>
    </xf>
    <xf numFmtId="0" fontId="3" fillId="19" borderId="13" xfId="99" applyFont="1" applyFill="1" applyBorder="1" applyAlignment="1">
      <alignment horizontal="center" vertical="center" wrapText="1"/>
      <protection/>
    </xf>
    <xf numFmtId="0" fontId="58" fillId="21" borderId="0" xfId="99" applyFont="1" applyFill="1">
      <alignment/>
      <protection/>
    </xf>
    <xf numFmtId="0" fontId="57" fillId="19" borderId="0" xfId="99" applyFont="1" applyFill="1" applyAlignment="1">
      <alignment/>
      <protection/>
    </xf>
    <xf numFmtId="0" fontId="58" fillId="21" borderId="0" xfId="99" applyFont="1" applyFill="1" applyAlignment="1">
      <alignment horizontal="center" vertical="center"/>
      <protection/>
    </xf>
    <xf numFmtId="0" fontId="0" fillId="21" borderId="0" xfId="0" applyFill="1"/>
    <xf numFmtId="0" fontId="5" fillId="19" borderId="23" xfId="99" applyFont="1" applyFill="1" applyBorder="1" applyAlignment="1">
      <alignment horizontal="center" vertical="center" wrapText="1"/>
      <protection/>
    </xf>
    <xf numFmtId="0" fontId="5" fillId="19" borderId="28" xfId="99" applyFont="1" applyFill="1" applyBorder="1" applyAlignment="1">
      <alignment horizontal="center" vertical="center" wrapText="1"/>
      <protection/>
    </xf>
    <xf numFmtId="0" fontId="7" fillId="20" borderId="10" xfId="0" applyNumberFormat="1" applyFont="1" applyFill="1" applyBorder="1" applyAlignment="1">
      <alignment horizontal="left" vertical="center"/>
    </xf>
    <xf numFmtId="165" fontId="7" fillId="22" borderId="10" xfId="0" applyNumberFormat="1" applyFont="1" applyFill="1" applyBorder="1" applyAlignment="1">
      <alignment horizontal="center" vertical="center" wrapText="1"/>
    </xf>
    <xf numFmtId="0" fontId="49" fillId="22" borderId="10" xfId="0" applyFont="1" applyFill="1" applyBorder="1" applyAlignment="1">
      <alignment vertical="center" wrapText="1"/>
    </xf>
    <xf numFmtId="165" fontId="7" fillId="22" borderId="10" xfId="0" applyNumberFormat="1" applyFont="1" applyFill="1" applyBorder="1" applyAlignment="1">
      <alignment horizontal="left"/>
    </xf>
    <xf numFmtId="171" fontId="7" fillId="22" borderId="10" xfId="0" applyNumberFormat="1" applyFont="1" applyFill="1" applyBorder="1" applyAlignment="1">
      <alignment horizontal="center" vertical="center"/>
    </xf>
    <xf numFmtId="0" fontId="61" fillId="21" borderId="0" xfId="99" applyFont="1" applyFill="1">
      <alignment/>
      <protection/>
    </xf>
    <xf numFmtId="0" fontId="61" fillId="0" borderId="0" xfId="99" applyFont="1" applyFill="1">
      <alignment/>
      <protection/>
    </xf>
    <xf numFmtId="0" fontId="1" fillId="21" borderId="0" xfId="99" applyFont="1" applyFill="1">
      <alignment/>
      <protection/>
    </xf>
    <xf numFmtId="0" fontId="1" fillId="0" borderId="0" xfId="99" applyFont="1" applyFill="1">
      <alignment/>
      <protection/>
    </xf>
    <xf numFmtId="171" fontId="33" fillId="3" borderId="10" xfId="0" applyNumberFormat="1" applyFont="1" applyFill="1" applyBorder="1" applyAlignment="1">
      <alignment horizontal="center" vertical="center"/>
    </xf>
    <xf numFmtId="0" fontId="7" fillId="21" borderId="10" xfId="0" applyNumberFormat="1" applyFont="1" applyFill="1" applyBorder="1" applyAlignment="1">
      <alignment horizontal="center"/>
    </xf>
    <xf numFmtId="0" fontId="7" fillId="23" borderId="10" xfId="0" applyNumberFormat="1" applyFont="1" applyFill="1" applyBorder="1" applyAlignment="1">
      <alignment horizontal="center"/>
    </xf>
    <xf numFmtId="0" fontId="6" fillId="21" borderId="10" xfId="0" applyNumberFormat="1" applyFont="1" applyFill="1" applyBorder="1" applyAlignment="1">
      <alignment horizontal="center"/>
    </xf>
    <xf numFmtId="0" fontId="36" fillId="0" borderId="10" xfId="0" applyFont="1" applyFill="1" applyBorder="1" applyAlignment="1">
      <alignment horizontal="center"/>
    </xf>
    <xf numFmtId="0" fontId="36" fillId="0" borderId="0" xfId="0" applyFont="1" applyFill="1" applyBorder="1"/>
    <xf numFmtId="0" fontId="36" fillId="0" borderId="10" xfId="0" applyFont="1" applyFill="1" applyBorder="1" applyAlignment="1">
      <alignment vertical="center" wrapText="1"/>
    </xf>
    <xf numFmtId="0" fontId="40" fillId="0" borderId="0" xfId="0" applyFont="1" applyFill="1" applyBorder="1" applyAlignment="1">
      <alignment horizontal="left"/>
    </xf>
    <xf numFmtId="0" fontId="36" fillId="24" borderId="0" xfId="0" applyFont="1" applyFill="1" applyBorder="1" applyAlignment="1">
      <alignment/>
    </xf>
    <xf numFmtId="0" fontId="5" fillId="24" borderId="0" xfId="0" applyFont="1" applyFill="1" applyBorder="1" applyAlignment="1">
      <alignment horizontal="left"/>
    </xf>
    <xf numFmtId="0" fontId="3" fillId="0" borderId="0" xfId="0" applyFont="1" applyFill="1" applyBorder="1" applyAlignment="1">
      <alignment vertical="center" wrapText="1"/>
    </xf>
    <xf numFmtId="0" fontId="3" fillId="24" borderId="0" xfId="0" applyFont="1" applyFill="1" applyBorder="1" applyAlignment="1">
      <alignment vertical="center" wrapText="1"/>
    </xf>
    <xf numFmtId="14" fontId="3" fillId="0" borderId="0" xfId="0" applyNumberFormat="1" applyFont="1" applyFill="1" applyBorder="1" applyAlignment="1">
      <alignment horizontal="right" vertical="center" wrapText="1"/>
    </xf>
    <xf numFmtId="14" fontId="3" fillId="0" borderId="10" xfId="0" applyNumberFormat="1" applyFont="1" applyFill="1" applyBorder="1" applyAlignment="1">
      <alignment horizontal="center" vertical="center" wrapText="1"/>
    </xf>
    <xf numFmtId="0" fontId="64" fillId="0" borderId="10" xfId="0" applyFont="1" applyBorder="1" applyAlignment="1">
      <alignment horizontal="right" vertical="center" wrapText="1"/>
    </xf>
    <xf numFmtId="0" fontId="6" fillId="2" borderId="0" xfId="0" applyFont="1" applyFill="1" applyBorder="1"/>
    <xf numFmtId="0" fontId="63" fillId="0" borderId="0" xfId="0" applyFont="1" applyFill="1" applyBorder="1" applyAlignment="1">
      <alignment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left"/>
    </xf>
    <xf numFmtId="169" fontId="5" fillId="24" borderId="0" xfId="0" applyNumberFormat="1" applyFont="1" applyFill="1" applyBorder="1"/>
    <xf numFmtId="0" fontId="5" fillId="25" borderId="10" xfId="0" applyFont="1" applyFill="1" applyBorder="1" applyAlignment="1">
      <alignment horizontal="center"/>
    </xf>
    <xf numFmtId="0" fontId="69" fillId="0" borderId="0" xfId="94" applyFont="1">
      <alignment/>
      <protection/>
    </xf>
    <xf numFmtId="0" fontId="67" fillId="0" borderId="10" xfId="94" applyFont="1" applyFill="1" applyBorder="1" applyAlignment="1">
      <alignment horizontal="justify" vertical="top"/>
      <protection/>
    </xf>
    <xf numFmtId="0" fontId="69" fillId="0" borderId="0" xfId="94" applyFont="1" applyAlignment="1">
      <alignment/>
      <protection/>
    </xf>
    <xf numFmtId="0" fontId="5" fillId="4" borderId="29" xfId="0" applyNumberFormat="1" applyFont="1" applyFill="1" applyBorder="1" applyAlignment="1">
      <alignment horizontal="center" vertical="center" wrapText="1"/>
    </xf>
    <xf numFmtId="0" fontId="5" fillId="4" borderId="10" xfId="0" applyNumberFormat="1" applyFont="1" applyFill="1" applyBorder="1" applyAlignment="1">
      <alignment horizontal="center" vertical="center" wrapText="1"/>
    </xf>
    <xf numFmtId="0" fontId="5" fillId="4" borderId="11" xfId="0" applyNumberFormat="1" applyFont="1" applyFill="1" applyBorder="1" applyAlignment="1">
      <alignment horizontal="center" vertical="center" wrapText="1"/>
    </xf>
    <xf numFmtId="0" fontId="5" fillId="18" borderId="29" xfId="0" applyNumberFormat="1" applyFont="1" applyFill="1" applyBorder="1" applyAlignment="1">
      <alignment horizontal="center" vertical="center" wrapText="1"/>
    </xf>
    <xf numFmtId="0" fontId="5" fillId="3" borderId="29"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170" fontId="5" fillId="26" borderId="10" xfId="0" applyNumberFormat="1" applyFont="1" applyFill="1" applyBorder="1" applyAlignment="1">
      <alignment horizontal="center" vertical="center" wrapText="1"/>
    </xf>
    <xf numFmtId="170" fontId="5" fillId="26" borderId="29" xfId="0" applyNumberFormat="1" applyFont="1" applyFill="1" applyBorder="1" applyAlignment="1">
      <alignment horizontal="center" vertical="center" wrapText="1"/>
    </xf>
    <xf numFmtId="0" fontId="5" fillId="26" borderId="11" xfId="0" applyNumberFormat="1" applyFont="1" applyFill="1" applyBorder="1" applyAlignment="1">
      <alignment horizontal="center" vertical="center" wrapText="1"/>
    </xf>
    <xf numFmtId="170" fontId="3" fillId="0" borderId="29" xfId="0" applyNumberFormat="1" applyFont="1" applyFill="1" applyBorder="1" applyAlignment="1">
      <alignment horizontal="center" vertical="center" wrapText="1"/>
    </xf>
    <xf numFmtId="17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70" fontId="3" fillId="0" borderId="29" xfId="0" applyNumberFormat="1" applyFont="1" applyBorder="1" applyAlignment="1">
      <alignment horizontal="center" vertical="center" wrapText="1"/>
    </xf>
    <xf numFmtId="170" fontId="3" fillId="0" borderId="10" xfId="0" applyNumberFormat="1" applyFont="1" applyBorder="1" applyAlignment="1">
      <alignment horizontal="center" vertical="center" wrapText="1"/>
    </xf>
    <xf numFmtId="170" fontId="3" fillId="3" borderId="29" xfId="0" applyNumberFormat="1" applyFont="1" applyFill="1" applyBorder="1" applyAlignment="1">
      <alignment horizontal="center" vertical="center" wrapText="1"/>
    </xf>
    <xf numFmtId="170" fontId="3" fillId="3" borderId="10" xfId="0" applyNumberFormat="1" applyFont="1" applyFill="1" applyBorder="1" applyAlignment="1">
      <alignment horizontal="center" vertical="center" wrapText="1"/>
    </xf>
    <xf numFmtId="170" fontId="3" fillId="3" borderId="10" xfId="51"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170" fontId="3" fillId="4" borderId="29" xfId="0" applyNumberFormat="1" applyFont="1" applyFill="1" applyBorder="1" applyAlignment="1">
      <alignment horizontal="center" vertical="center" wrapText="1"/>
    </xf>
    <xf numFmtId="170" fontId="3" fillId="4" borderId="10" xfId="0" applyNumberFormat="1" applyFont="1" applyFill="1" applyBorder="1" applyAlignment="1">
      <alignment horizontal="center" vertical="center" wrapText="1"/>
    </xf>
    <xf numFmtId="170" fontId="3" fillId="18" borderId="10" xfId="0" applyNumberFormat="1" applyFont="1" applyFill="1" applyBorder="1" applyAlignment="1">
      <alignment horizontal="center" vertical="center" wrapText="1"/>
    </xf>
    <xf numFmtId="170" fontId="3" fillId="18" borderId="29" xfId="0" applyNumberFormat="1" applyFont="1" applyFill="1" applyBorder="1" applyAlignment="1">
      <alignment horizontal="center" vertical="center" wrapText="1"/>
    </xf>
    <xf numFmtId="0" fontId="5" fillId="18" borderId="29" xfId="0" applyNumberFormat="1" applyFont="1" applyFill="1" applyBorder="1" applyAlignment="1">
      <alignment horizontal="left" vertical="center" wrapText="1"/>
    </xf>
    <xf numFmtId="0" fontId="3" fillId="18" borderId="11" xfId="0" applyNumberFormat="1" applyFont="1" applyFill="1" applyBorder="1" applyAlignment="1">
      <alignment horizontal="center" vertical="center" wrapText="1"/>
    </xf>
    <xf numFmtId="170" fontId="3" fillId="0" borderId="13" xfId="0" applyNumberFormat="1" applyFont="1" applyBorder="1" applyAlignment="1">
      <alignment horizontal="center" vertical="center" wrapText="1"/>
    </xf>
    <xf numFmtId="0" fontId="9" fillId="0" borderId="0" xfId="0" applyNumberFormat="1" applyFont="1" applyBorder="1" applyAlignment="1">
      <alignment horizontal="center" vertical="center"/>
    </xf>
    <xf numFmtId="0" fontId="3" fillId="24" borderId="0" xfId="0" applyFont="1" applyFill="1" applyBorder="1" applyAlignment="1">
      <alignment horizontal="left"/>
    </xf>
    <xf numFmtId="0" fontId="9" fillId="0" borderId="0" xfId="0" applyNumberFormat="1" applyFont="1" applyBorder="1" applyAlignment="1">
      <alignment vertical="center"/>
    </xf>
    <xf numFmtId="0" fontId="7" fillId="0" borderId="0" xfId="0" applyFont="1" applyBorder="1" applyAlignment="1">
      <alignment vertical="center"/>
    </xf>
    <xf numFmtId="0" fontId="5" fillId="0" borderId="0" xfId="0" applyNumberFormat="1" applyFont="1" applyFill="1" applyBorder="1" applyAlignment="1" applyProtection="1">
      <alignment vertical="center" wrapText="1"/>
      <protection/>
    </xf>
    <xf numFmtId="0" fontId="6" fillId="0" borderId="0" xfId="0" applyNumberFormat="1" applyFont="1" applyFill="1" applyBorder="1"/>
    <xf numFmtId="0" fontId="5" fillId="3" borderId="18" xfId="0" applyNumberFormat="1" applyFont="1" applyFill="1" applyBorder="1" applyAlignment="1">
      <alignment horizontal="center" vertical="center" wrapText="1"/>
    </xf>
    <xf numFmtId="0" fontId="40" fillId="0" borderId="0" xfId="0" applyNumberFormat="1" applyFont="1" applyBorder="1" applyAlignment="1">
      <alignment vertical="center"/>
    </xf>
    <xf numFmtId="0" fontId="5" fillId="18" borderId="10" xfId="0" applyNumberFormat="1" applyFont="1" applyFill="1" applyBorder="1" applyAlignment="1">
      <alignment horizontal="left" vertical="center" wrapText="1"/>
    </xf>
    <xf numFmtId="0" fontId="5" fillId="4" borderId="10" xfId="0" applyNumberFormat="1" applyFont="1" applyFill="1" applyBorder="1" applyAlignment="1">
      <alignment vertical="center" wrapText="1"/>
    </xf>
    <xf numFmtId="0" fontId="5" fillId="4" borderId="13"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170" fontId="5" fillId="26" borderId="13" xfId="0" applyNumberFormat="1" applyFont="1" applyFill="1" applyBorder="1" applyAlignment="1">
      <alignment horizontal="center" vertical="center" wrapText="1"/>
    </xf>
    <xf numFmtId="170" fontId="3" fillId="0" borderId="13" xfId="0" applyNumberFormat="1" applyFont="1" applyFill="1" applyBorder="1" applyAlignment="1">
      <alignment horizontal="center" vertical="center" wrapText="1"/>
    </xf>
    <xf numFmtId="170" fontId="3" fillId="3" borderId="13" xfId="0" applyNumberFormat="1" applyFont="1" applyFill="1" applyBorder="1" applyAlignment="1">
      <alignment horizontal="center" vertical="center" wrapText="1"/>
    </xf>
    <xf numFmtId="170" fontId="3" fillId="18" borderId="13" xfId="0" applyNumberFormat="1" applyFont="1" applyFill="1" applyBorder="1" applyAlignment="1">
      <alignment horizontal="center" vertical="center" wrapText="1"/>
    </xf>
    <xf numFmtId="0" fontId="5" fillId="24" borderId="0" xfId="0" applyFont="1" applyFill="1" applyBorder="1" applyAlignment="1">
      <alignment wrapText="1"/>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wrapText="1"/>
    </xf>
    <xf numFmtId="0" fontId="3" fillId="24" borderId="0" xfId="0" applyFont="1" applyFill="1"/>
    <xf numFmtId="0" fontId="40" fillId="24" borderId="0" xfId="0" applyFont="1" applyFill="1" applyBorder="1" applyAlignment="1">
      <alignment horizontal="center" vertical="center"/>
    </xf>
    <xf numFmtId="0" fontId="3" fillId="24" borderId="0" xfId="0" applyFont="1" applyFill="1" applyAlignment="1">
      <alignment horizontal="left"/>
    </xf>
    <xf numFmtId="0" fontId="3" fillId="24" borderId="0" xfId="0" applyFont="1" applyFill="1" applyAlignment="1">
      <alignment horizontal="center"/>
    </xf>
    <xf numFmtId="0" fontId="40" fillId="0" borderId="0" xfId="0" applyFont="1" applyFill="1" applyBorder="1"/>
    <xf numFmtId="0" fontId="5" fillId="23" borderId="22" xfId="0" applyFont="1" applyFill="1" applyBorder="1" applyAlignment="1" applyProtection="1">
      <alignment vertical="center" wrapText="1"/>
      <protection/>
    </xf>
    <xf numFmtId="0" fontId="5" fillId="23" borderId="10" xfId="0" applyFont="1" applyFill="1" applyBorder="1" applyAlignment="1" applyProtection="1">
      <alignment horizontal="center" vertical="center" wrapText="1"/>
      <protection/>
    </xf>
    <xf numFmtId="17" fontId="3" fillId="25" borderId="29" xfId="95" applyNumberFormat="1" applyFont="1" applyFill="1" applyBorder="1" applyAlignment="1">
      <alignment horizontal="center" vertical="center"/>
      <protection/>
    </xf>
    <xf numFmtId="17" fontId="3" fillId="25" borderId="10" xfId="95" applyNumberFormat="1" applyFont="1" applyFill="1" applyBorder="1" applyAlignment="1">
      <alignment horizontal="center" vertical="center"/>
      <protection/>
    </xf>
    <xf numFmtId="17" fontId="3" fillId="25" borderId="13" xfId="95" applyNumberFormat="1" applyFont="1" applyFill="1" applyBorder="1" applyAlignment="1">
      <alignment horizontal="center" vertical="center"/>
      <protection/>
    </xf>
    <xf numFmtId="4" fontId="5" fillId="17" borderId="11" xfId="0" applyNumberFormat="1" applyFont="1" applyFill="1" applyBorder="1" applyAlignment="1" applyProtection="1">
      <alignment vertical="top" wrapText="1"/>
      <protection/>
    </xf>
    <xf numFmtId="0" fontId="65" fillId="24" borderId="0" xfId="0" applyFont="1" applyFill="1" applyAlignment="1">
      <alignment horizontal="left"/>
    </xf>
    <xf numFmtId="0" fontId="65" fillId="24" borderId="0" xfId="0" applyFont="1" applyFill="1" applyAlignment="1">
      <alignment horizontal="center"/>
    </xf>
    <xf numFmtId="0" fontId="71" fillId="24" borderId="0" xfId="0" applyFont="1" applyFill="1" applyBorder="1"/>
    <xf numFmtId="0" fontId="72" fillId="24" borderId="0" xfId="0" applyFont="1" applyFill="1" applyBorder="1" applyAlignment="1">
      <alignment horizontal="center"/>
    </xf>
    <xf numFmtId="0" fontId="73" fillId="24" borderId="0" xfId="0" applyFont="1" applyFill="1" applyBorder="1" applyAlignment="1">
      <alignment horizontal="center"/>
    </xf>
    <xf numFmtId="0" fontId="73" fillId="24" borderId="0" xfId="0" applyFont="1" applyFill="1"/>
    <xf numFmtId="0" fontId="65" fillId="0" borderId="0" xfId="0" applyFont="1" applyFill="1" applyAlignment="1">
      <alignment horizontal="left" vertical="center"/>
    </xf>
    <xf numFmtId="0" fontId="71" fillId="2" borderId="0" xfId="0" applyFont="1" applyFill="1" applyAlignment="1">
      <alignment vertical="center"/>
    </xf>
    <xf numFmtId="0" fontId="72" fillId="0" borderId="0" xfId="0" applyFont="1" applyFill="1" applyAlignment="1">
      <alignment horizontal="center" vertical="center"/>
    </xf>
    <xf numFmtId="0" fontId="74" fillId="0" borderId="0" xfId="0" applyFont="1" applyAlignment="1" applyProtection="1">
      <alignment horizontal="center" vertical="center"/>
      <protection/>
    </xf>
    <xf numFmtId="3" fontId="74" fillId="0" borderId="0" xfId="0" applyNumberFormat="1" applyFont="1" applyAlignment="1" applyProtection="1">
      <alignment horizontal="center" vertical="center"/>
      <protection/>
    </xf>
    <xf numFmtId="0" fontId="65" fillId="0" borderId="0" xfId="0" applyFont="1" applyAlignment="1" applyProtection="1">
      <alignment horizontal="center" vertical="center"/>
      <protection/>
    </xf>
    <xf numFmtId="0" fontId="9" fillId="0" borderId="0" xfId="0" applyFont="1" applyFill="1" applyBorder="1" applyAlignment="1">
      <alignment vertical="center" textRotation="90"/>
    </xf>
    <xf numFmtId="0" fontId="36" fillId="0" borderId="0" xfId="0" applyFont="1" applyFill="1" applyBorder="1" applyAlignment="1">
      <alignment horizontal="center"/>
    </xf>
    <xf numFmtId="0" fontId="36" fillId="0" borderId="0" xfId="0" applyFont="1" applyFill="1" applyBorder="1" applyAlignment="1">
      <alignment vertical="center" wrapText="1"/>
    </xf>
    <xf numFmtId="0" fontId="36" fillId="0" borderId="10" xfId="0" applyFont="1" applyFill="1" applyBorder="1"/>
    <xf numFmtId="0" fontId="9" fillId="0" borderId="10" xfId="0" applyFont="1" applyFill="1" applyBorder="1"/>
    <xf numFmtId="0" fontId="3" fillId="24" borderId="0" xfId="0" applyFont="1" applyFill="1" applyBorder="1" applyAlignment="1">
      <alignment vertical="center"/>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wrapText="1"/>
    </xf>
    <xf numFmtId="0" fontId="5" fillId="23" borderId="29" xfId="0" applyFont="1" applyFill="1" applyBorder="1" applyAlignment="1" applyProtection="1">
      <alignment horizontal="left" vertical="top" wrapText="1"/>
      <protection/>
    </xf>
    <xf numFmtId="0" fontId="5" fillId="23" borderId="13" xfId="0" applyFont="1" applyFill="1" applyBorder="1" applyAlignment="1" applyProtection="1">
      <alignment horizontal="left" vertical="top" wrapText="1"/>
      <protection/>
    </xf>
    <xf numFmtId="0" fontId="5" fillId="23" borderId="13" xfId="0" applyFont="1" applyFill="1" applyBorder="1" applyAlignment="1" applyProtection="1">
      <alignment horizontal="center" vertical="top" wrapText="1"/>
      <protection/>
    </xf>
    <xf numFmtId="0" fontId="5" fillId="23" borderId="29" xfId="0" applyFont="1" applyFill="1" applyBorder="1" applyAlignment="1" applyProtection="1">
      <alignment horizontal="left" vertical="center" wrapText="1"/>
      <protection/>
    </xf>
    <xf numFmtId="0" fontId="3" fillId="27" borderId="28" xfId="0" applyNumberFormat="1" applyFont="1" applyFill="1" applyBorder="1" applyAlignment="1">
      <alignment horizontal="center" wrapText="1"/>
    </xf>
    <xf numFmtId="170" fontId="3" fillId="27" borderId="29" xfId="0" applyNumberFormat="1" applyFont="1" applyFill="1" applyBorder="1" applyAlignment="1">
      <alignment horizontal="center" vertical="center" wrapText="1"/>
    </xf>
    <xf numFmtId="170" fontId="3" fillId="27" borderId="10" xfId="0" applyNumberFormat="1" applyFont="1" applyFill="1" applyBorder="1" applyAlignment="1">
      <alignment horizontal="center" vertical="center" wrapText="1"/>
    </xf>
    <xf numFmtId="170" fontId="3" fillId="27" borderId="13" xfId="0" applyNumberFormat="1" applyFont="1" applyFill="1" applyBorder="1" applyAlignment="1">
      <alignment horizontal="center" vertical="center" wrapText="1"/>
    </xf>
    <xf numFmtId="0" fontId="3" fillId="27" borderId="11" xfId="0" applyNumberFormat="1" applyFont="1" applyFill="1" applyBorder="1" applyAlignment="1">
      <alignment horizontal="center" vertical="center" wrapText="1"/>
    </xf>
    <xf numFmtId="0" fontId="3" fillId="27" borderId="28" xfId="0" applyNumberFormat="1" applyFont="1" applyFill="1" applyBorder="1" applyAlignment="1">
      <alignment horizontal="center" vertical="top" wrapText="1"/>
    </xf>
    <xf numFmtId="0" fontId="69" fillId="0" borderId="0" xfId="94" applyFont="1" applyAlignment="1">
      <alignment horizontal="center"/>
      <protection/>
    </xf>
    <xf numFmtId="0" fontId="7" fillId="0" borderId="0" xfId="0" applyNumberFormat="1" applyFont="1" applyAlignment="1">
      <alignment vertical="center"/>
    </xf>
    <xf numFmtId="0" fontId="6" fillId="0" borderId="0" xfId="0" applyNumberFormat="1" applyFont="1" applyAlignment="1">
      <alignment vertical="center"/>
    </xf>
    <xf numFmtId="0" fontId="3" fillId="0" borderId="28" xfId="0" applyNumberFormat="1" applyFont="1" applyFill="1" applyBorder="1" applyAlignment="1">
      <alignment horizontal="center" vertical="center" wrapText="1"/>
    </xf>
    <xf numFmtId="0" fontId="5" fillId="24" borderId="0" xfId="0" applyFont="1" applyFill="1" applyBorder="1" applyAlignment="1">
      <alignment vertical="center"/>
    </xf>
    <xf numFmtId="0" fontId="5" fillId="0" borderId="0" xfId="0" applyFont="1" applyAlignment="1">
      <alignment vertical="center"/>
    </xf>
    <xf numFmtId="0" fontId="5" fillId="25" borderId="12" xfId="0" applyFont="1" applyFill="1" applyBorder="1" applyAlignment="1" applyProtection="1">
      <alignment/>
      <protection/>
    </xf>
    <xf numFmtId="0" fontId="3" fillId="25" borderId="12" xfId="0" applyFont="1" applyFill="1" applyBorder="1" applyAlignment="1" applyProtection="1">
      <alignment/>
      <protection/>
    </xf>
    <xf numFmtId="0" fontId="6" fillId="24" borderId="0" xfId="0" applyFont="1" applyFill="1"/>
    <xf numFmtId="0" fontId="6" fillId="24" borderId="0" xfId="0" applyFont="1" applyFill="1" applyAlignment="1">
      <alignment vertical="center"/>
    </xf>
    <xf numFmtId="0" fontId="6" fillId="24" borderId="0" xfId="0" applyFont="1" applyFill="1" applyAlignment="1">
      <alignment vertical="top"/>
    </xf>
    <xf numFmtId="0" fontId="4" fillId="24" borderId="0" xfId="0" applyFont="1" applyFill="1" applyBorder="1" applyAlignment="1">
      <alignment horizontal="center" vertical="center"/>
    </xf>
    <xf numFmtId="0" fontId="65" fillId="24" borderId="0" xfId="0" applyFont="1" applyFill="1" applyAlignment="1" applyProtection="1">
      <alignment horizontal="center" vertical="center"/>
      <protection/>
    </xf>
    <xf numFmtId="0" fontId="75" fillId="24" borderId="0" xfId="0" applyFont="1" applyFill="1"/>
    <xf numFmtId="0" fontId="6" fillId="24" borderId="0" xfId="0" applyFont="1" applyFill="1" applyBorder="1" applyAlignment="1">
      <alignment vertical="center"/>
    </xf>
    <xf numFmtId="0" fontId="6" fillId="24" borderId="0" xfId="0" applyFont="1" applyFill="1" applyBorder="1" applyAlignment="1">
      <alignment horizontal="center" vertical="center"/>
    </xf>
    <xf numFmtId="4" fontId="6" fillId="24" borderId="0" xfId="0" applyNumberFormat="1" applyFont="1" applyFill="1" applyBorder="1" applyAlignment="1">
      <alignment horizontal="right" vertical="center"/>
    </xf>
    <xf numFmtId="0" fontId="6" fillId="24" borderId="0" xfId="0" applyFont="1" applyFill="1" applyBorder="1"/>
    <xf numFmtId="0" fontId="6" fillId="24" borderId="0" xfId="0" applyFont="1" applyFill="1" applyBorder="1" applyAlignment="1">
      <alignment horizontal="center"/>
    </xf>
    <xf numFmtId="4" fontId="6" fillId="24" borderId="0" xfId="0" applyNumberFormat="1" applyFont="1" applyFill="1" applyBorder="1" applyAlignment="1">
      <alignment horizontal="right"/>
    </xf>
    <xf numFmtId="4" fontId="6" fillId="24" borderId="0" xfId="0" applyNumberFormat="1" applyFont="1" applyFill="1" applyAlignment="1">
      <alignment vertical="center"/>
    </xf>
    <xf numFmtId="4" fontId="6" fillId="24" borderId="0" xfId="0" applyNumberFormat="1" applyFont="1" applyFill="1"/>
    <xf numFmtId="0" fontId="76" fillId="0" borderId="0" xfId="0" applyFont="1" applyBorder="1" applyAlignment="1" applyProtection="1">
      <alignment vertical="top" wrapText="1"/>
      <protection/>
    </xf>
    <xf numFmtId="0" fontId="76" fillId="0" borderId="0" xfId="0" applyFont="1" applyBorder="1" applyAlignment="1" applyProtection="1">
      <alignment vertical="top"/>
      <protection/>
    </xf>
    <xf numFmtId="0" fontId="69" fillId="24" borderId="0" xfId="94" applyFont="1" applyFill="1">
      <alignment/>
      <protection/>
    </xf>
    <xf numFmtId="0" fontId="69" fillId="24" borderId="0" xfId="94" applyFont="1" applyFill="1" applyBorder="1">
      <alignment/>
      <protection/>
    </xf>
    <xf numFmtId="0" fontId="69" fillId="24" borderId="0" xfId="94" applyFont="1" applyFill="1" applyAlignment="1">
      <alignment/>
      <protection/>
    </xf>
    <xf numFmtId="0" fontId="69" fillId="24" borderId="0" xfId="94" applyFont="1" applyFill="1" applyAlignment="1">
      <alignment horizontal="center"/>
      <protection/>
    </xf>
    <xf numFmtId="0" fontId="76" fillId="24" borderId="0" xfId="0" applyFont="1" applyFill="1" applyBorder="1" applyAlignment="1" applyProtection="1">
      <alignment vertical="top"/>
      <protection/>
    </xf>
    <xf numFmtId="0" fontId="69" fillId="24" borderId="0" xfId="94" applyFont="1" applyFill="1" applyBorder="1" applyAlignment="1">
      <alignment horizontal="left"/>
      <protection/>
    </xf>
    <xf numFmtId="0" fontId="69" fillId="24" borderId="0" xfId="94" applyFont="1" applyFill="1" applyBorder="1" applyAlignment="1">
      <alignment/>
      <protection/>
    </xf>
    <xf numFmtId="0" fontId="69" fillId="24" borderId="0" xfId="94" applyFont="1" applyFill="1" applyBorder="1" applyAlignment="1">
      <alignment horizontal="center"/>
      <protection/>
    </xf>
    <xf numFmtId="0" fontId="70" fillId="24" borderId="0" xfId="94" applyFont="1" applyFill="1" applyAlignment="1">
      <alignment horizontal="center"/>
      <protection/>
    </xf>
    <xf numFmtId="4" fontId="42" fillId="10" borderId="10" xfId="0" applyNumberFormat="1" applyFont="1" applyFill="1" applyBorder="1" applyAlignment="1">
      <alignment horizontal="center" vertical="center" wrapText="1"/>
    </xf>
    <xf numFmtId="4" fontId="42" fillId="10" borderId="13" xfId="0" applyNumberFormat="1" applyFont="1" applyFill="1" applyBorder="1" applyAlignment="1">
      <alignment horizontal="center" vertical="center" wrapText="1"/>
    </xf>
    <xf numFmtId="4" fontId="42" fillId="10" borderId="11" xfId="0" applyNumberFormat="1" applyFont="1" applyFill="1" applyBorder="1" applyAlignment="1">
      <alignment horizontal="center" vertical="center" wrapText="1"/>
    </xf>
    <xf numFmtId="0" fontId="42" fillId="28" borderId="11" xfId="0" applyFont="1" applyFill="1" applyBorder="1" applyAlignment="1" applyProtection="1">
      <alignment horizontal="center" vertical="center" wrapText="1"/>
      <protection/>
    </xf>
    <xf numFmtId="0" fontId="42" fillId="28" borderId="12" xfId="0" applyFont="1" applyFill="1" applyBorder="1" applyAlignment="1" applyProtection="1">
      <alignment horizontal="center" vertical="center" wrapText="1"/>
      <protection/>
    </xf>
    <xf numFmtId="0" fontId="42" fillId="28" borderId="18" xfId="0" applyFont="1" applyFill="1" applyBorder="1" applyAlignment="1" applyProtection="1">
      <alignment horizontal="center" vertical="center" wrapText="1"/>
      <protection/>
    </xf>
    <xf numFmtId="0" fontId="5" fillId="0" borderId="0" xfId="0" applyFont="1" applyAlignment="1">
      <alignment horizontal="center" vertical="center"/>
    </xf>
    <xf numFmtId="0" fontId="9" fillId="0" borderId="0" xfId="0" applyFont="1" applyAlignment="1">
      <alignment horizontal="center" vertical="center"/>
    </xf>
    <xf numFmtId="0" fontId="9" fillId="24" borderId="0" xfId="0" applyFont="1" applyFill="1" applyBorder="1" applyAlignment="1">
      <alignment horizontal="center" vertical="center"/>
    </xf>
    <xf numFmtId="0" fontId="42" fillId="0" borderId="0" xfId="0" applyFont="1" applyBorder="1" applyAlignment="1">
      <alignment horizontal="center"/>
    </xf>
    <xf numFmtId="2" fontId="43" fillId="2" borderId="0" xfId="0" applyNumberFormat="1" applyFont="1" applyFill="1" applyBorder="1" applyAlignment="1">
      <alignment vertical="center" wrapText="1"/>
    </xf>
    <xf numFmtId="0" fontId="5" fillId="18" borderId="29" xfId="0" applyFont="1" applyFill="1" applyBorder="1" applyAlignment="1">
      <alignment horizontal="left" vertical="center"/>
    </xf>
    <xf numFmtId="49" fontId="5" fillId="18" borderId="10" xfId="0" applyNumberFormat="1" applyFont="1" applyFill="1" applyBorder="1" applyAlignment="1">
      <alignment horizontal="justify" vertical="center" wrapText="1"/>
    </xf>
    <xf numFmtId="0" fontId="5" fillId="4" borderId="28" xfId="0" applyFont="1" applyFill="1" applyBorder="1" applyAlignment="1">
      <alignment horizontal="center" vertical="center"/>
    </xf>
    <xf numFmtId="4" fontId="5" fillId="4" borderId="10" xfId="0" applyNumberFormat="1" applyFont="1" applyFill="1" applyBorder="1" applyAlignment="1">
      <alignment horizontal="right" vertical="center"/>
    </xf>
    <xf numFmtId="0" fontId="5" fillId="3" borderId="29" xfId="0" applyFont="1" applyFill="1" applyBorder="1" applyAlignment="1">
      <alignment horizontal="left"/>
    </xf>
    <xf numFmtId="0" fontId="5" fillId="3" borderId="10" xfId="0" applyFont="1" applyFill="1" applyBorder="1" applyAlignment="1">
      <alignment horizontal="justify" wrapText="1"/>
    </xf>
    <xf numFmtId="0" fontId="5" fillId="3" borderId="28" xfId="0" applyFont="1" applyFill="1" applyBorder="1" applyAlignment="1">
      <alignment horizontal="center"/>
    </xf>
    <xf numFmtId="4" fontId="5" fillId="3" borderId="10" xfId="0" applyNumberFormat="1" applyFont="1" applyFill="1" applyBorder="1" applyAlignment="1">
      <alignment horizontal="right"/>
    </xf>
    <xf numFmtId="4" fontId="5" fillId="3" borderId="11" xfId="0" applyNumberFormat="1" applyFont="1" applyFill="1" applyBorder="1" applyAlignment="1">
      <alignment horizontal="right"/>
    </xf>
    <xf numFmtId="2" fontId="5" fillId="17" borderId="29" xfId="0" applyNumberFormat="1" applyFont="1" applyFill="1" applyBorder="1" applyAlignment="1">
      <alignment horizontal="left" vertical="top"/>
    </xf>
    <xf numFmtId="2" fontId="5" fillId="17" borderId="10" xfId="0" applyNumberFormat="1" applyFont="1" applyFill="1" applyBorder="1" applyAlignment="1">
      <alignment horizontal="justify" vertical="top" wrapText="1"/>
    </xf>
    <xf numFmtId="0" fontId="5" fillId="17" borderId="28" xfId="0" applyFont="1" applyFill="1" applyBorder="1" applyAlignment="1">
      <alignment horizontal="center" vertical="top"/>
    </xf>
    <xf numFmtId="4" fontId="5" fillId="17" borderId="10" xfId="0" applyNumberFormat="1" applyFont="1" applyFill="1" applyBorder="1" applyAlignment="1">
      <alignment horizontal="right" vertical="top"/>
    </xf>
    <xf numFmtId="4" fontId="5" fillId="17" borderId="11" xfId="0" applyNumberFormat="1" applyFont="1" applyFill="1" applyBorder="1" applyAlignment="1">
      <alignment horizontal="right" vertical="top"/>
    </xf>
    <xf numFmtId="2" fontId="3" fillId="0" borderId="30" xfId="0" applyNumberFormat="1" applyFont="1" applyFill="1" applyBorder="1" applyAlignment="1">
      <alignment horizontal="left" vertical="top"/>
    </xf>
    <xf numFmtId="2" fontId="3" fillId="0" borderId="19" xfId="0" applyNumberFormat="1" applyFont="1" applyFill="1" applyBorder="1" applyAlignment="1">
      <alignment horizontal="left" vertical="top" wrapText="1" indent="1"/>
    </xf>
    <xf numFmtId="0" fontId="5" fillId="0" borderId="31" xfId="0" applyFont="1" applyFill="1" applyBorder="1" applyAlignment="1">
      <alignment horizontal="center" vertical="top"/>
    </xf>
    <xf numFmtId="4" fontId="3" fillId="0" borderId="19" xfId="0" applyNumberFormat="1" applyFont="1" applyFill="1" applyBorder="1" applyAlignment="1">
      <alignment horizontal="right" vertical="top"/>
    </xf>
    <xf numFmtId="4" fontId="3" fillId="0" borderId="32" xfId="0" applyNumberFormat="1" applyFont="1" applyFill="1" applyBorder="1" applyAlignment="1">
      <alignment horizontal="right" vertical="top"/>
    </xf>
    <xf numFmtId="2" fontId="3" fillId="0" borderId="33" xfId="0" applyNumberFormat="1" applyFont="1" applyFill="1" applyBorder="1" applyAlignment="1">
      <alignment horizontal="left" vertical="top"/>
    </xf>
    <xf numFmtId="2" fontId="3" fillId="0" borderId="20" xfId="0" applyNumberFormat="1" applyFont="1" applyFill="1" applyBorder="1" applyAlignment="1">
      <alignment horizontal="left" vertical="top" wrapText="1" indent="1"/>
    </xf>
    <xf numFmtId="0" fontId="5" fillId="0" borderId="34" xfId="0" applyFont="1" applyFill="1" applyBorder="1" applyAlignment="1">
      <alignment horizontal="center" vertical="top"/>
    </xf>
    <xf numFmtId="4" fontId="3" fillId="0" borderId="20" xfId="0" applyNumberFormat="1" applyFont="1" applyFill="1" applyBorder="1" applyAlignment="1">
      <alignment horizontal="right" vertical="top"/>
    </xf>
    <xf numFmtId="4" fontId="3" fillId="0" borderId="35" xfId="0" applyNumberFormat="1" applyFont="1" applyFill="1" applyBorder="1" applyAlignment="1">
      <alignment horizontal="right" vertical="top"/>
    </xf>
    <xf numFmtId="2" fontId="3" fillId="0" borderId="36" xfId="0" applyNumberFormat="1" applyFont="1" applyFill="1" applyBorder="1" applyAlignment="1">
      <alignment horizontal="left" vertical="top"/>
    </xf>
    <xf numFmtId="2" fontId="3" fillId="0" borderId="21" xfId="0" applyNumberFormat="1" applyFont="1" applyFill="1" applyBorder="1" applyAlignment="1">
      <alignment horizontal="left" vertical="top" wrapText="1" indent="1"/>
    </xf>
    <xf numFmtId="0" fontId="5" fillId="0" borderId="37" xfId="0" applyFont="1" applyFill="1" applyBorder="1" applyAlignment="1">
      <alignment horizontal="center" vertical="top"/>
    </xf>
    <xf numFmtId="4" fontId="3" fillId="0" borderId="21" xfId="0" applyNumberFormat="1" applyFont="1" applyFill="1" applyBorder="1" applyAlignment="1">
      <alignment horizontal="right" vertical="top"/>
    </xf>
    <xf numFmtId="4" fontId="3" fillId="0" borderId="38" xfId="0" applyNumberFormat="1" applyFont="1" applyFill="1" applyBorder="1" applyAlignment="1">
      <alignment horizontal="right" vertical="top"/>
    </xf>
    <xf numFmtId="2" fontId="3" fillId="0" borderId="31" xfId="0" applyNumberFormat="1" applyFont="1" applyFill="1" applyBorder="1" applyAlignment="1">
      <alignment horizontal="center" vertical="top"/>
    </xf>
    <xf numFmtId="2" fontId="3" fillId="0" borderId="34" xfId="0" applyNumberFormat="1" applyFont="1" applyFill="1" applyBorder="1" applyAlignment="1">
      <alignment horizontal="center" vertical="top"/>
    </xf>
    <xf numFmtId="2" fontId="3" fillId="0" borderId="37" xfId="0" applyNumberFormat="1" applyFont="1" applyFill="1" applyBorder="1" applyAlignment="1">
      <alignment horizontal="center" vertical="top"/>
    </xf>
    <xf numFmtId="168" fontId="5" fillId="3" borderId="29" xfId="0" applyNumberFormat="1" applyFont="1" applyFill="1" applyBorder="1" applyAlignment="1">
      <alignment horizontal="left"/>
    </xf>
    <xf numFmtId="4" fontId="5" fillId="4" borderId="11" xfId="0" applyNumberFormat="1" applyFont="1" applyFill="1" applyBorder="1" applyAlignment="1">
      <alignment horizontal="right" vertical="center"/>
    </xf>
    <xf numFmtId="2" fontId="5" fillId="17" borderId="28" xfId="0" applyNumberFormat="1" applyFont="1" applyFill="1" applyBorder="1" applyAlignment="1">
      <alignment horizontal="center" vertical="top"/>
    </xf>
    <xf numFmtId="0" fontId="5" fillId="4" borderId="10" xfId="0" applyNumberFormat="1" applyFont="1" applyFill="1" applyBorder="1" applyAlignment="1">
      <alignment horizontal="justify" vertical="center" wrapText="1"/>
    </xf>
    <xf numFmtId="0" fontId="5" fillId="17" borderId="29" xfId="0" applyFont="1" applyFill="1" applyBorder="1" applyAlignment="1">
      <alignment horizontal="left"/>
    </xf>
    <xf numFmtId="4" fontId="5" fillId="17" borderId="10" xfId="0" applyNumberFormat="1" applyFont="1" applyFill="1" applyBorder="1" applyAlignment="1">
      <alignment horizontal="right"/>
    </xf>
    <xf numFmtId="4" fontId="5" fillId="17" borderId="11" xfId="0" applyNumberFormat="1" applyFont="1" applyFill="1" applyBorder="1" applyAlignment="1">
      <alignment horizontal="right"/>
    </xf>
    <xf numFmtId="0" fontId="5" fillId="3" borderId="10" xfId="0" applyFont="1" applyFill="1" applyBorder="1" applyAlignment="1">
      <alignment horizontal="left"/>
    </xf>
    <xf numFmtId="0" fontId="5" fillId="17" borderId="39" xfId="0" applyFont="1" applyFill="1" applyBorder="1" applyAlignment="1">
      <alignment horizontal="left" vertical="top"/>
    </xf>
    <xf numFmtId="4" fontId="5" fillId="17" borderId="27" xfId="0" applyNumberFormat="1" applyFont="1" applyFill="1" applyBorder="1" applyAlignment="1">
      <alignment horizontal="right"/>
    </xf>
    <xf numFmtId="4" fontId="5" fillId="17" borderId="40" xfId="0" applyNumberFormat="1" applyFont="1" applyFill="1" applyBorder="1" applyAlignment="1">
      <alignment horizontal="right"/>
    </xf>
    <xf numFmtId="3" fontId="5" fillId="17" borderId="29" xfId="0" applyNumberFormat="1" applyFont="1" applyFill="1" applyBorder="1" applyAlignment="1">
      <alignment horizontal="left" vertical="top"/>
    </xf>
    <xf numFmtId="4" fontId="5" fillId="18" borderId="10" xfId="0" applyNumberFormat="1" applyFont="1" applyFill="1" applyBorder="1" applyAlignment="1">
      <alignment horizontal="right"/>
    </xf>
    <xf numFmtId="4" fontId="5" fillId="18" borderId="11" xfId="0" applyNumberFormat="1" applyFont="1" applyFill="1" applyBorder="1" applyAlignment="1">
      <alignment horizontal="right"/>
    </xf>
    <xf numFmtId="4" fontId="5" fillId="3" borderId="10" xfId="0" applyNumberFormat="1" applyFont="1" applyFill="1" applyBorder="1" applyAlignment="1">
      <alignment horizontal="center"/>
    </xf>
    <xf numFmtId="4" fontId="5" fillId="10" borderId="12" xfId="0" applyNumberFormat="1" applyFont="1" applyFill="1" applyBorder="1" applyAlignment="1">
      <alignment horizontal="right"/>
    </xf>
    <xf numFmtId="2" fontId="5" fillId="17" borderId="29" xfId="0" applyNumberFormat="1" applyFont="1" applyFill="1" applyBorder="1" applyAlignment="1" applyProtection="1">
      <alignment horizontal="left" vertical="top" wrapText="1"/>
      <protection/>
    </xf>
    <xf numFmtId="2" fontId="5" fillId="17" borderId="10" xfId="0" applyNumberFormat="1" applyFont="1" applyFill="1" applyBorder="1" applyAlignment="1" applyProtection="1">
      <alignment horizontal="left" vertical="top" wrapText="1"/>
      <protection/>
    </xf>
    <xf numFmtId="0" fontId="5" fillId="27" borderId="10" xfId="0" applyNumberFormat="1" applyFont="1" applyFill="1" applyBorder="1" applyAlignment="1" applyProtection="1">
      <alignment vertical="top" wrapText="1"/>
      <protection/>
    </xf>
    <xf numFmtId="3" fontId="5" fillId="18" borderId="10" xfId="0" applyNumberFormat="1" applyFont="1" applyFill="1" applyBorder="1" applyAlignment="1">
      <alignment horizontal="center"/>
    </xf>
    <xf numFmtId="3" fontId="5" fillId="10" borderId="12" xfId="0" applyNumberFormat="1" applyFont="1" applyFill="1" applyBorder="1" applyAlignment="1">
      <alignment horizontal="center"/>
    </xf>
    <xf numFmtId="0" fontId="5" fillId="0" borderId="0" xfId="0" applyFont="1" applyAlignment="1">
      <alignment horizontal="center"/>
    </xf>
    <xf numFmtId="4" fontId="5" fillId="3" borderId="10" xfId="0" applyNumberFormat="1" applyFont="1" applyFill="1" applyBorder="1" applyAlignment="1">
      <alignment horizontal="right" wrapText="1"/>
    </xf>
    <xf numFmtId="0" fontId="5" fillId="3" borderId="10" xfId="0" applyNumberFormat="1" applyFont="1" applyFill="1" applyBorder="1" applyAlignment="1">
      <alignment horizontal="center"/>
    </xf>
    <xf numFmtId="4" fontId="5" fillId="3" borderId="11" xfId="0" applyNumberFormat="1" applyFont="1" applyFill="1" applyBorder="1" applyAlignment="1">
      <alignment horizontal="right" wrapText="1"/>
    </xf>
    <xf numFmtId="4" fontId="5" fillId="10" borderId="18" xfId="0" applyNumberFormat="1" applyFont="1" applyFill="1" applyBorder="1" applyAlignment="1">
      <alignment horizontal="right"/>
    </xf>
    <xf numFmtId="0" fontId="5" fillId="17" borderId="28" xfId="0" applyNumberFormat="1" applyFont="1" applyFill="1" applyBorder="1" applyAlignment="1">
      <alignment horizontal="center" vertical="top"/>
    </xf>
    <xf numFmtId="0" fontId="5" fillId="24" borderId="0" xfId="0" applyFont="1" applyFill="1" applyBorder="1" applyAlignment="1">
      <alignment/>
    </xf>
    <xf numFmtId="0" fontId="3" fillId="24" borderId="0" xfId="0" applyFont="1" applyFill="1" applyBorder="1" applyAlignment="1">
      <alignment horizontal="center" vertical="center"/>
    </xf>
    <xf numFmtId="4" fontId="3" fillId="24" borderId="0" xfId="0" applyNumberFormat="1" applyFont="1" applyFill="1" applyBorder="1" applyAlignment="1">
      <alignment horizontal="right" vertical="center"/>
    </xf>
    <xf numFmtId="0" fontId="36" fillId="24" borderId="0" xfId="0" applyFont="1" applyFill="1"/>
    <xf numFmtId="0" fontId="36" fillId="0" borderId="0" xfId="0" applyFont="1"/>
    <xf numFmtId="0" fontId="9" fillId="24" borderId="0" xfId="0" applyFont="1" applyFill="1" applyBorder="1" applyAlignment="1">
      <alignment vertical="center"/>
    </xf>
    <xf numFmtId="0" fontId="3" fillId="0" borderId="0" xfId="0" applyFont="1" applyFill="1"/>
    <xf numFmtId="165" fontId="3" fillId="24" borderId="0" xfId="51" applyNumberFormat="1" applyFont="1" applyFill="1"/>
    <xf numFmtId="4" fontId="3" fillId="24" borderId="0" xfId="0" applyNumberFormat="1" applyFont="1" applyFill="1"/>
    <xf numFmtId="165" fontId="3" fillId="24" borderId="0" xfId="0" applyNumberFormat="1" applyFont="1" applyFill="1"/>
    <xf numFmtId="0" fontId="39" fillId="24" borderId="0" xfId="0" applyFont="1" applyFill="1"/>
    <xf numFmtId="0" fontId="42" fillId="24" borderId="0" xfId="0" applyFont="1" applyFill="1" applyBorder="1" applyAlignment="1">
      <alignment/>
    </xf>
    <xf numFmtId="0" fontId="76" fillId="24" borderId="0" xfId="0" applyFont="1" applyFill="1" applyBorder="1" applyAlignment="1" applyProtection="1">
      <alignment vertical="top" wrapText="1"/>
      <protection/>
    </xf>
    <xf numFmtId="4" fontId="3" fillId="0" borderId="0" xfId="0" applyNumberFormat="1" applyFont="1" applyFill="1" applyAlignment="1">
      <alignment vertical="top"/>
    </xf>
    <xf numFmtId="0" fontId="5" fillId="3" borderId="15" xfId="0" applyFont="1" applyFill="1" applyBorder="1" applyAlignment="1">
      <alignment horizontal="left"/>
    </xf>
    <xf numFmtId="4" fontId="5" fillId="3" borderId="15" xfId="0" applyNumberFormat="1" applyFont="1" applyFill="1" applyBorder="1" applyAlignment="1">
      <alignment horizontal="right"/>
    </xf>
    <xf numFmtId="0" fontId="5" fillId="0" borderId="0" xfId="0" applyFont="1" applyBorder="1" applyAlignment="1">
      <alignment horizontal="left"/>
    </xf>
    <xf numFmtId="0" fontId="3" fillId="0" borderId="0" xfId="0" applyFont="1" applyBorder="1" applyAlignment="1">
      <alignment horizontal="left" indent="4"/>
    </xf>
    <xf numFmtId="0" fontId="3" fillId="0" borderId="0" xfId="0" applyFont="1" applyBorder="1" applyAlignment="1">
      <alignment horizontal="center"/>
    </xf>
    <xf numFmtId="4" fontId="3" fillId="0" borderId="0" xfId="0" applyNumberFormat="1" applyFont="1" applyBorder="1" applyAlignment="1">
      <alignment horizontal="right"/>
    </xf>
    <xf numFmtId="0" fontId="3" fillId="0" borderId="0" xfId="0" applyFont="1" applyAlignment="1">
      <alignment horizontal="center"/>
    </xf>
    <xf numFmtId="4" fontId="3" fillId="0" borderId="0" xfId="0" applyNumberFormat="1" applyFont="1" applyAlignment="1">
      <alignment horizontal="right"/>
    </xf>
    <xf numFmtId="0" fontId="3" fillId="0" borderId="0" xfId="0" applyFont="1" applyAlignment="1">
      <alignment wrapText="1"/>
    </xf>
    <xf numFmtId="0" fontId="36" fillId="0" borderId="0" xfId="0" applyFont="1" applyFill="1"/>
    <xf numFmtId="3" fontId="3" fillId="0" borderId="0" xfId="0" applyNumberFormat="1" applyFont="1" applyBorder="1" applyAlignment="1">
      <alignment horizontal="center"/>
    </xf>
    <xf numFmtId="3" fontId="3" fillId="0" borderId="0" xfId="0" applyNumberFormat="1" applyFont="1" applyAlignment="1">
      <alignment horizontal="center"/>
    </xf>
    <xf numFmtId="0" fontId="5" fillId="3" borderId="41" xfId="0" applyFont="1" applyFill="1" applyBorder="1" applyAlignment="1">
      <alignment horizontal="left"/>
    </xf>
    <xf numFmtId="9" fontId="5" fillId="3" borderId="15" xfId="0" applyNumberFormat="1" applyFont="1" applyFill="1" applyBorder="1" applyAlignment="1">
      <alignment horizontal="center"/>
    </xf>
    <xf numFmtId="0" fontId="5" fillId="3" borderId="15" xfId="0" applyNumberFormat="1" applyFont="1" applyFill="1" applyBorder="1" applyAlignment="1">
      <alignment horizontal="center"/>
    </xf>
    <xf numFmtId="4" fontId="5" fillId="3" borderId="17" xfId="0" applyNumberFormat="1" applyFont="1" applyFill="1" applyBorder="1" applyAlignment="1">
      <alignment horizontal="right"/>
    </xf>
    <xf numFmtId="0" fontId="34" fillId="29" borderId="12" xfId="0" applyFont="1" applyFill="1" applyBorder="1" applyAlignment="1">
      <alignment horizontal="center" vertical="center" wrapText="1"/>
    </xf>
    <xf numFmtId="4" fontId="5" fillId="18" borderId="12" xfId="0" applyNumberFormat="1" applyFont="1" applyFill="1" applyBorder="1" applyAlignment="1">
      <alignment horizontal="right"/>
    </xf>
    <xf numFmtId="4" fontId="5" fillId="18" borderId="18" xfId="0" applyNumberFormat="1" applyFont="1" applyFill="1" applyBorder="1" applyAlignment="1">
      <alignment horizontal="right"/>
    </xf>
    <xf numFmtId="3" fontId="5" fillId="24" borderId="42" xfId="0" applyNumberFormat="1" applyFont="1" applyFill="1" applyBorder="1" applyAlignment="1">
      <alignment horizontal="center" vertical="center" wrapText="1"/>
    </xf>
    <xf numFmtId="0" fontId="34" fillId="24" borderId="42" xfId="0" applyFont="1" applyFill="1" applyBorder="1" applyAlignment="1">
      <alignment horizontal="center" vertical="center" wrapText="1"/>
    </xf>
    <xf numFmtId="4" fontId="5" fillId="24" borderId="42" xfId="0" applyNumberFormat="1" applyFont="1" applyFill="1" applyBorder="1" applyAlignment="1">
      <alignment horizontal="right"/>
    </xf>
    <xf numFmtId="0" fontId="38" fillId="0" borderId="0" xfId="0" applyFont="1" applyAlignment="1">
      <alignment horizontal="center"/>
    </xf>
    <xf numFmtId="0" fontId="36" fillId="24" borderId="0" xfId="0" applyFont="1" applyFill="1" applyBorder="1" applyAlignment="1">
      <alignment horizontal="center"/>
    </xf>
    <xf numFmtId="0" fontId="5" fillId="25"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6" fillId="2" borderId="13" xfId="0" applyFont="1" applyFill="1" applyBorder="1"/>
    <xf numFmtId="0" fontId="46" fillId="2" borderId="13" xfId="0" applyFont="1" applyFill="1" applyBorder="1"/>
    <xf numFmtId="0" fontId="55" fillId="0" borderId="24" xfId="0" applyFont="1" applyBorder="1" applyAlignment="1">
      <alignment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6" fillId="0" borderId="13" xfId="0" applyFont="1" applyFill="1" applyBorder="1"/>
    <xf numFmtId="0" fontId="3" fillId="24" borderId="12"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2" fillId="0" borderId="43" xfId="94" applyFont="1" applyFill="1" applyBorder="1" applyAlignment="1">
      <alignment horizontal="center" vertical="center"/>
      <protection/>
    </xf>
    <xf numFmtId="0" fontId="2" fillId="0" borderId="14" xfId="94" applyFont="1" applyFill="1" applyBorder="1" applyAlignment="1">
      <alignment horizontal="center" vertical="center"/>
      <protection/>
    </xf>
    <xf numFmtId="0" fontId="2" fillId="0" borderId="44" xfId="94" applyFont="1" applyFill="1" applyBorder="1" applyAlignment="1">
      <alignment horizontal="center" vertical="center"/>
      <protection/>
    </xf>
    <xf numFmtId="0" fontId="2" fillId="0" borderId="16" xfId="94" applyFont="1" applyFill="1" applyBorder="1" applyAlignment="1">
      <alignment horizontal="center" vertical="center"/>
      <protection/>
    </xf>
    <xf numFmtId="0" fontId="2" fillId="0" borderId="45" xfId="94" applyFont="1" applyFill="1" applyBorder="1" applyAlignment="1">
      <alignment horizontal="center" vertical="center"/>
      <protection/>
    </xf>
    <xf numFmtId="0" fontId="2" fillId="0" borderId="29" xfId="94" applyFont="1" applyFill="1" applyBorder="1" applyAlignment="1">
      <alignment horizontal="center" vertical="center"/>
      <protection/>
    </xf>
    <xf numFmtId="0" fontId="2" fillId="0" borderId="10" xfId="94" applyFont="1" applyFill="1" applyBorder="1" applyAlignment="1">
      <alignment horizontal="center" vertical="center"/>
      <protection/>
    </xf>
    <xf numFmtId="0" fontId="2" fillId="0" borderId="13" xfId="94" applyFont="1" applyFill="1" applyBorder="1" applyAlignment="1">
      <alignment horizontal="center" vertical="center"/>
      <protection/>
    </xf>
    <xf numFmtId="0" fontId="2" fillId="0" borderId="11" xfId="94" applyFont="1" applyFill="1" applyBorder="1" applyAlignment="1">
      <alignment horizontal="center" vertical="center"/>
      <protection/>
    </xf>
    <xf numFmtId="0" fontId="2" fillId="0" borderId="28" xfId="94" applyFont="1" applyFill="1" applyBorder="1" applyAlignment="1">
      <alignment horizontal="center" vertical="center"/>
      <protection/>
    </xf>
    <xf numFmtId="0" fontId="2" fillId="0" borderId="46" xfId="94" applyFont="1" applyFill="1" applyBorder="1" applyAlignment="1">
      <alignment horizontal="center" vertical="center"/>
      <protection/>
    </xf>
    <xf numFmtId="0" fontId="2" fillId="0" borderId="12" xfId="94" applyFont="1" applyFill="1" applyBorder="1" applyAlignment="1">
      <alignment horizontal="center" vertical="center"/>
      <protection/>
    </xf>
    <xf numFmtId="0" fontId="2" fillId="0" borderId="47" xfId="94" applyFont="1" applyFill="1" applyBorder="1" applyAlignment="1">
      <alignment horizontal="center" vertical="center"/>
      <protection/>
    </xf>
    <xf numFmtId="0" fontId="2" fillId="0" borderId="18" xfId="94" applyFont="1" applyFill="1" applyBorder="1" applyAlignment="1">
      <alignment horizontal="center" vertical="center"/>
      <protection/>
    </xf>
    <xf numFmtId="0" fontId="2" fillId="0" borderId="48" xfId="94" applyFont="1" applyFill="1" applyBorder="1" applyAlignment="1">
      <alignment horizontal="center" vertical="center"/>
      <protection/>
    </xf>
    <xf numFmtId="0" fontId="6" fillId="0" borderId="10" xfId="0" applyFont="1" applyFill="1" applyBorder="1"/>
    <xf numFmtId="0" fontId="6" fillId="25" borderId="41" xfId="0" applyNumberFormat="1" applyFont="1" applyFill="1" applyBorder="1" applyAlignment="1">
      <alignment horizontal="center" vertical="center"/>
    </xf>
    <xf numFmtId="0" fontId="6" fillId="25" borderId="15" xfId="0" applyNumberFormat="1" applyFont="1" applyFill="1" applyBorder="1" applyAlignment="1">
      <alignment horizontal="center" vertical="center"/>
    </xf>
    <xf numFmtId="17" fontId="6" fillId="18" borderId="12" xfId="95" applyNumberFormat="1" applyFont="1" applyFill="1" applyBorder="1" applyAlignment="1">
      <alignment horizontal="center" vertical="center"/>
      <protection/>
    </xf>
    <xf numFmtId="17" fontId="6" fillId="18" borderId="46" xfId="95" applyNumberFormat="1" applyFont="1" applyFill="1" applyBorder="1" applyAlignment="1">
      <alignment horizontal="center" vertical="center"/>
      <protection/>
    </xf>
    <xf numFmtId="17" fontId="6" fillId="18" borderId="18" xfId="95" applyNumberFormat="1" applyFont="1" applyFill="1" applyBorder="1" applyAlignment="1">
      <alignment horizontal="center" vertical="center"/>
      <protection/>
    </xf>
    <xf numFmtId="0" fontId="5" fillId="0" borderId="0" xfId="0" applyFont="1" applyAlignment="1">
      <alignment horizontal="center" vertical="center"/>
    </xf>
    <xf numFmtId="0" fontId="9" fillId="0" borderId="0" xfId="0" applyFont="1" applyAlignment="1">
      <alignment horizontal="center" vertical="center"/>
    </xf>
    <xf numFmtId="0" fontId="3" fillId="24" borderId="10" xfId="0" applyFont="1" applyFill="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2" fontId="78" fillId="2" borderId="0" xfId="0" applyNumberFormat="1" applyFont="1" applyFill="1" applyBorder="1" applyAlignment="1">
      <alignment vertical="center" wrapText="1"/>
    </xf>
    <xf numFmtId="0" fontId="80" fillId="2" borderId="0" xfId="0" applyFont="1" applyFill="1" applyBorder="1"/>
    <xf numFmtId="2" fontId="79" fillId="2" borderId="0" xfId="0" applyNumberFormat="1" applyFont="1" applyFill="1" applyBorder="1" applyAlignment="1">
      <alignment vertical="center"/>
    </xf>
    <xf numFmtId="2" fontId="81" fillId="2" borderId="0" xfId="0" applyNumberFormat="1" applyFont="1" applyFill="1" applyBorder="1" applyAlignment="1">
      <alignment vertical="center" wrapText="1"/>
    </xf>
    <xf numFmtId="17" fontId="6" fillId="25" borderId="22" xfId="95" applyNumberFormat="1" applyFont="1" applyFill="1" applyBorder="1" applyAlignment="1">
      <alignment horizontal="center" vertical="center"/>
      <protection/>
    </xf>
    <xf numFmtId="17" fontId="6" fillId="25" borderId="10" xfId="95" applyNumberFormat="1" applyFont="1" applyFill="1" applyBorder="1" applyAlignment="1">
      <alignment horizontal="center" vertical="center"/>
      <protection/>
    </xf>
    <xf numFmtId="17" fontId="6" fillId="25" borderId="13" xfId="95" applyNumberFormat="1" applyFont="1" applyFill="1" applyBorder="1" applyAlignment="1">
      <alignment horizontal="center" vertical="center"/>
      <protection/>
    </xf>
    <xf numFmtId="17" fontId="6" fillId="25" borderId="29" xfId="95" applyNumberFormat="1" applyFont="1" applyFill="1" applyBorder="1" applyAlignment="1">
      <alignment horizontal="center" vertical="center"/>
      <protection/>
    </xf>
    <xf numFmtId="17" fontId="6" fillId="25" borderId="11" xfId="95" applyNumberFormat="1" applyFont="1" applyFill="1" applyBorder="1" applyAlignment="1">
      <alignment horizontal="center" vertical="center"/>
      <protection/>
    </xf>
    <xf numFmtId="17" fontId="6" fillId="25" borderId="28" xfId="95" applyNumberFormat="1" applyFont="1" applyFill="1" applyBorder="1" applyAlignment="1">
      <alignment horizontal="center" vertical="center"/>
      <protection/>
    </xf>
    <xf numFmtId="3" fontId="67" fillId="26" borderId="10" xfId="94" applyNumberFormat="1" applyFont="1" applyFill="1" applyBorder="1" applyAlignment="1">
      <alignment horizontal="center" vertical="center"/>
      <protection/>
    </xf>
    <xf numFmtId="3" fontId="67" fillId="26" borderId="12" xfId="94" applyNumberFormat="1" applyFont="1" applyFill="1" applyBorder="1" applyAlignment="1">
      <alignment horizontal="center" vertical="center"/>
      <protection/>
    </xf>
    <xf numFmtId="0" fontId="2" fillId="24" borderId="0" xfId="94" applyFill="1">
      <alignment/>
      <protection/>
    </xf>
    <xf numFmtId="0" fontId="3" fillId="0" borderId="10" xfId="0" applyFont="1" applyFill="1" applyBorder="1" applyAlignment="1" quotePrefix="1">
      <alignment horizontal="left" vertical="center" wrapText="1"/>
    </xf>
    <xf numFmtId="0" fontId="65" fillId="24" borderId="0" xfId="0" applyFont="1" applyFill="1" applyAlignment="1" applyProtection="1">
      <alignment vertical="center"/>
      <protection/>
    </xf>
    <xf numFmtId="3" fontId="3" fillId="0" borderId="0" xfId="0" applyNumberFormat="1" applyFont="1" applyAlignment="1">
      <alignment/>
    </xf>
    <xf numFmtId="3" fontId="74" fillId="0" borderId="0" xfId="0" applyNumberFormat="1" applyFont="1" applyAlignment="1" applyProtection="1">
      <alignment horizontal="right" vertical="center"/>
      <protection/>
    </xf>
    <xf numFmtId="3" fontId="3" fillId="0" borderId="0" xfId="0" applyNumberFormat="1" applyFont="1" applyBorder="1" applyAlignment="1" applyProtection="1">
      <alignment horizontal="right"/>
      <protection/>
    </xf>
    <xf numFmtId="3" fontId="3" fillId="0" borderId="0" xfId="0" applyNumberFormat="1" applyFont="1" applyAlignment="1">
      <alignment horizontal="right"/>
    </xf>
    <xf numFmtId="0" fontId="74" fillId="0" borderId="0" xfId="0" applyFont="1" applyAlignment="1" applyProtection="1">
      <alignment horizontal="left" vertical="center"/>
      <protection/>
    </xf>
    <xf numFmtId="0" fontId="5" fillId="23" borderId="10" xfId="0" applyFont="1" applyFill="1" applyBorder="1" applyAlignment="1" applyProtection="1">
      <alignment horizontal="left" vertical="center" wrapText="1"/>
      <protection/>
    </xf>
    <xf numFmtId="0" fontId="74" fillId="0" borderId="0" xfId="0" applyFont="1" applyAlignment="1" applyProtection="1">
      <alignment horizontal="right" vertical="center"/>
      <protection/>
    </xf>
    <xf numFmtId="0" fontId="3" fillId="0" borderId="0" xfId="0" applyFont="1" applyBorder="1" applyAlignment="1" applyProtection="1">
      <alignment horizontal="right"/>
      <protection/>
    </xf>
    <xf numFmtId="0" fontId="65" fillId="24" borderId="0" xfId="0" applyFont="1" applyFill="1" applyAlignment="1" applyProtection="1">
      <alignment horizontal="right" vertical="center"/>
      <protection/>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Border="1" applyAlignment="1" applyProtection="1">
      <alignment horizontal="right" vertical="center" wrapText="1"/>
      <protection/>
    </xf>
    <xf numFmtId="0" fontId="5" fillId="17" borderId="10" xfId="0" applyFont="1" applyFill="1" applyBorder="1" applyAlignment="1">
      <alignment horizontal="left" vertical="top" wrapText="1"/>
    </xf>
    <xf numFmtId="0" fontId="5" fillId="18" borderId="49" xfId="0" applyFont="1" applyFill="1" applyBorder="1" applyAlignment="1" applyProtection="1">
      <alignment vertical="center" wrapText="1"/>
      <protection/>
    </xf>
    <xf numFmtId="0" fontId="5" fillId="18" borderId="15" xfId="0" applyFont="1" applyFill="1" applyBorder="1" applyAlignment="1" applyProtection="1">
      <alignment horizontal="left" vertical="center" wrapText="1"/>
      <protection/>
    </xf>
    <xf numFmtId="0" fontId="0" fillId="24" borderId="0" xfId="0" applyFill="1"/>
    <xf numFmtId="0" fontId="65" fillId="24" borderId="0" xfId="0" applyFont="1" applyFill="1" applyAlignment="1" applyProtection="1">
      <alignment horizontal="left" vertical="center"/>
      <protection/>
    </xf>
    <xf numFmtId="0" fontId="74" fillId="24" borderId="0" xfId="0" applyFont="1" applyFill="1" applyAlignment="1" applyProtection="1">
      <alignment horizontal="center" vertical="center"/>
      <protection/>
    </xf>
    <xf numFmtId="3" fontId="74" fillId="24" borderId="0" xfId="0" applyNumberFormat="1" applyFont="1" applyFill="1" applyAlignment="1" applyProtection="1">
      <alignment horizontal="center" vertical="center"/>
      <protection/>
    </xf>
    <xf numFmtId="0" fontId="5"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vertical="center"/>
    </xf>
    <xf numFmtId="0" fontId="2" fillId="24" borderId="0" xfId="94" applyFill="1" applyBorder="1">
      <alignment/>
      <protection/>
    </xf>
    <xf numFmtId="0" fontId="3" fillId="24" borderId="0" xfId="0" applyFont="1" applyFill="1" applyBorder="1" applyAlignment="1">
      <alignment horizontal="left"/>
    </xf>
    <xf numFmtId="0" fontId="3" fillId="24" borderId="10" xfId="0" applyFont="1" applyFill="1" applyBorder="1" applyAlignment="1">
      <alignment horizontal="left" vertical="center" wrapText="1"/>
    </xf>
    <xf numFmtId="0" fontId="5" fillId="25" borderId="10" xfId="0" applyFont="1" applyFill="1" applyBorder="1" applyAlignment="1">
      <alignment horizontal="center" vertical="center" wrapText="1"/>
    </xf>
    <xf numFmtId="0" fontId="9" fillId="24"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9" fillId="0" borderId="0" xfId="0" applyFont="1" applyFill="1" applyAlignment="1">
      <alignment horizontal="center" vertical="center"/>
    </xf>
    <xf numFmtId="17" fontId="42" fillId="25" borderId="29" xfId="95" applyNumberFormat="1" applyFont="1" applyFill="1" applyBorder="1" applyAlignment="1">
      <alignment horizontal="center" vertical="center"/>
      <protection/>
    </xf>
    <xf numFmtId="17" fontId="42" fillId="25" borderId="10" xfId="95" applyNumberFormat="1" applyFont="1" applyFill="1" applyBorder="1" applyAlignment="1">
      <alignment horizontal="center" vertical="center"/>
      <protection/>
    </xf>
    <xf numFmtId="4" fontId="42" fillId="25" borderId="11" xfId="0" applyNumberFormat="1" applyFont="1" applyFill="1" applyBorder="1" applyAlignment="1">
      <alignment horizontal="center" vertical="center" wrapText="1"/>
    </xf>
    <xf numFmtId="17" fontId="42" fillId="25" borderId="28" xfId="95" applyNumberFormat="1" applyFont="1" applyFill="1" applyBorder="1" applyAlignment="1">
      <alignment horizontal="center" vertical="center"/>
      <protection/>
    </xf>
    <xf numFmtId="4" fontId="42" fillId="25" borderId="13" xfId="0" applyNumberFormat="1" applyFont="1" applyFill="1" applyBorder="1" applyAlignment="1">
      <alignment horizontal="center" vertical="center" wrapText="1"/>
    </xf>
    <xf numFmtId="0" fontId="42" fillId="18" borderId="29" xfId="0" applyFont="1" applyFill="1" applyBorder="1" applyAlignment="1">
      <alignment horizontal="left" vertical="center"/>
    </xf>
    <xf numFmtId="49" fontId="42" fillId="18" borderId="10" xfId="0" applyNumberFormat="1" applyFont="1" applyFill="1" applyBorder="1" applyAlignment="1">
      <alignment horizontal="justify" vertical="center" wrapText="1"/>
    </xf>
    <xf numFmtId="0" fontId="42" fillId="4" borderId="10" xfId="0" applyFont="1" applyFill="1" applyBorder="1" applyAlignment="1">
      <alignment horizontal="center" vertical="center"/>
    </xf>
    <xf numFmtId="3" fontId="42" fillId="4" borderId="10" xfId="0" applyNumberFormat="1" applyFont="1" applyFill="1" applyBorder="1" applyAlignment="1">
      <alignment horizontal="center" vertical="center"/>
    </xf>
    <xf numFmtId="4" fontId="42" fillId="4" borderId="10" xfId="0" applyNumberFormat="1" applyFont="1" applyFill="1" applyBorder="1" applyAlignment="1">
      <alignment horizontal="right" vertical="center"/>
    </xf>
    <xf numFmtId="4" fontId="42" fillId="4" borderId="13" xfId="0" applyNumberFormat="1" applyFont="1" applyFill="1" applyBorder="1" applyAlignment="1">
      <alignment horizontal="right" vertical="center"/>
    </xf>
    <xf numFmtId="4" fontId="42" fillId="4" borderId="29" xfId="0" applyNumberFormat="1" applyFont="1" applyFill="1" applyBorder="1" applyAlignment="1">
      <alignment horizontal="right" vertical="center"/>
    </xf>
    <xf numFmtId="4" fontId="42" fillId="4" borderId="11" xfId="0" applyNumberFormat="1" applyFont="1" applyFill="1" applyBorder="1" applyAlignment="1">
      <alignment horizontal="right" vertical="center"/>
    </xf>
    <xf numFmtId="4" fontId="42" fillId="4" borderId="28" xfId="0" applyNumberFormat="1" applyFont="1" applyFill="1" applyBorder="1" applyAlignment="1">
      <alignment horizontal="right" vertical="center"/>
    </xf>
    <xf numFmtId="4" fontId="42" fillId="4" borderId="50" xfId="0" applyNumberFormat="1" applyFont="1" applyFill="1" applyBorder="1" applyAlignment="1">
      <alignment horizontal="right" vertical="center"/>
    </xf>
    <xf numFmtId="4" fontId="39" fillId="0" borderId="0" xfId="0" applyNumberFormat="1" applyFont="1" applyFill="1" applyAlignment="1">
      <alignment vertical="top"/>
    </xf>
    <xf numFmtId="4" fontId="39" fillId="0" borderId="0" xfId="0" applyNumberFormat="1" applyFont="1" applyFill="1"/>
    <xf numFmtId="0" fontId="39" fillId="0" borderId="0" xfId="0" applyFont="1" applyFill="1" applyAlignment="1">
      <alignment vertical="top"/>
    </xf>
    <xf numFmtId="0" fontId="42" fillId="3" borderId="29" xfId="0" applyFont="1" applyFill="1" applyBorder="1" applyAlignment="1">
      <alignment horizontal="left"/>
    </xf>
    <xf numFmtId="0" fontId="42" fillId="3" borderId="10" xfId="0" applyFont="1" applyFill="1" applyBorder="1" applyAlignment="1">
      <alignment horizontal="left"/>
    </xf>
    <xf numFmtId="0" fontId="42" fillId="3" borderId="10" xfId="0" applyFont="1" applyFill="1" applyBorder="1" applyAlignment="1">
      <alignment horizontal="center"/>
    </xf>
    <xf numFmtId="3" fontId="42" fillId="3" borderId="10" xfId="0" applyNumberFormat="1" applyFont="1" applyFill="1" applyBorder="1" applyAlignment="1">
      <alignment horizontal="center"/>
    </xf>
    <xf numFmtId="4" fontId="42" fillId="3" borderId="10" xfId="0" applyNumberFormat="1" applyFont="1" applyFill="1" applyBorder="1" applyAlignment="1">
      <alignment horizontal="right"/>
    </xf>
    <xf numFmtId="4" fontId="42" fillId="3" borderId="13" xfId="0" applyNumberFormat="1" applyFont="1" applyFill="1" applyBorder="1" applyAlignment="1">
      <alignment horizontal="right"/>
    </xf>
    <xf numFmtId="4" fontId="42" fillId="3" borderId="29" xfId="0" applyNumberFormat="1" applyFont="1" applyFill="1" applyBorder="1" applyAlignment="1">
      <alignment horizontal="right"/>
    </xf>
    <xf numFmtId="4" fontId="42" fillId="3" borderId="11" xfId="0" applyNumberFormat="1" applyFont="1" applyFill="1" applyBorder="1" applyAlignment="1">
      <alignment horizontal="right"/>
    </xf>
    <xf numFmtId="4" fontId="42" fillId="3" borderId="28" xfId="0" applyNumberFormat="1" applyFont="1" applyFill="1" applyBorder="1" applyAlignment="1">
      <alignment horizontal="right"/>
    </xf>
    <xf numFmtId="4" fontId="42" fillId="3" borderId="50" xfId="0" applyNumberFormat="1" applyFont="1" applyFill="1" applyBorder="1" applyAlignment="1">
      <alignment horizontal="right"/>
    </xf>
    <xf numFmtId="0" fontId="42" fillId="0" borderId="0" xfId="0" applyFont="1" applyFill="1" applyAlignment="1">
      <alignment vertical="top"/>
    </xf>
    <xf numFmtId="2" fontId="42" fillId="17" borderId="29" xfId="0" applyNumberFormat="1" applyFont="1" applyFill="1" applyBorder="1" applyAlignment="1">
      <alignment horizontal="left" vertical="top"/>
    </xf>
    <xf numFmtId="2" fontId="42" fillId="17" borderId="10" xfId="0" applyNumberFormat="1" applyFont="1" applyFill="1" applyBorder="1" applyAlignment="1">
      <alignment vertical="top" wrapText="1"/>
    </xf>
    <xf numFmtId="0" fontId="42" fillId="17" borderId="10" xfId="0" applyFont="1" applyFill="1" applyBorder="1" applyAlignment="1">
      <alignment horizontal="center" vertical="top"/>
    </xf>
    <xf numFmtId="3" fontId="42" fillId="17" borderId="10" xfId="0" applyNumberFormat="1" applyFont="1" applyFill="1" applyBorder="1" applyAlignment="1">
      <alignment horizontal="center" vertical="top"/>
    </xf>
    <xf numFmtId="4" fontId="42" fillId="17" borderId="10" xfId="0" applyNumberFormat="1" applyFont="1" applyFill="1" applyBorder="1" applyAlignment="1">
      <alignment horizontal="right" vertical="top"/>
    </xf>
    <xf numFmtId="4" fontId="42" fillId="17" borderId="13" xfId="0" applyNumberFormat="1" applyFont="1" applyFill="1" applyBorder="1" applyAlignment="1">
      <alignment horizontal="right" vertical="top"/>
    </xf>
    <xf numFmtId="4" fontId="42" fillId="17" borderId="29" xfId="0" applyNumberFormat="1" applyFont="1" applyFill="1" applyBorder="1" applyAlignment="1">
      <alignment horizontal="right" vertical="top"/>
    </xf>
    <xf numFmtId="4" fontId="42" fillId="17" borderId="11" xfId="0" applyNumberFormat="1" applyFont="1" applyFill="1" applyBorder="1" applyAlignment="1">
      <alignment horizontal="right" vertical="top"/>
    </xf>
    <xf numFmtId="4" fontId="42" fillId="17" borderId="28" xfId="0" applyNumberFormat="1" applyFont="1" applyFill="1" applyBorder="1" applyAlignment="1">
      <alignment horizontal="right" vertical="top"/>
    </xf>
    <xf numFmtId="4" fontId="42" fillId="17" borderId="50" xfId="0" applyNumberFormat="1" applyFont="1" applyFill="1" applyBorder="1" applyAlignment="1">
      <alignment horizontal="right" vertical="top"/>
    </xf>
    <xf numFmtId="2" fontId="39" fillId="0" borderId="29" xfId="0" applyNumberFormat="1" applyFont="1" applyFill="1" applyBorder="1" applyAlignment="1">
      <alignment horizontal="left" vertical="top"/>
    </xf>
    <xf numFmtId="2" fontId="39" fillId="0" borderId="10" xfId="0" applyNumberFormat="1" applyFont="1" applyFill="1" applyBorder="1" applyAlignment="1">
      <alignment horizontal="left" vertical="top" wrapText="1" indent="1"/>
    </xf>
    <xf numFmtId="0" fontId="42" fillId="0" borderId="10" xfId="0" applyFont="1" applyFill="1" applyBorder="1" applyAlignment="1">
      <alignment horizontal="center" vertical="top"/>
    </xf>
    <xf numFmtId="3" fontId="42" fillId="0" borderId="10" xfId="0" applyNumberFormat="1" applyFont="1" applyFill="1" applyBorder="1" applyAlignment="1">
      <alignment horizontal="center" vertical="top"/>
    </xf>
    <xf numFmtId="4" fontId="39" fillId="0" borderId="10" xfId="0" applyNumberFormat="1" applyFont="1" applyFill="1" applyBorder="1" applyAlignment="1">
      <alignment horizontal="right" vertical="top"/>
    </xf>
    <xf numFmtId="4" fontId="39" fillId="0" borderId="13" xfId="0" applyNumberFormat="1" applyFont="1" applyFill="1" applyBorder="1" applyAlignment="1">
      <alignment horizontal="right" vertical="top"/>
    </xf>
    <xf numFmtId="4" fontId="39" fillId="30" borderId="29" xfId="0" applyNumberFormat="1" applyFont="1" applyFill="1" applyBorder="1" applyAlignment="1">
      <alignment horizontal="right" vertical="top"/>
    </xf>
    <xf numFmtId="4" fontId="39" fillId="0" borderId="11" xfId="0" applyNumberFormat="1" applyFont="1" applyFill="1" applyBorder="1" applyAlignment="1">
      <alignment horizontal="right" vertical="top"/>
    </xf>
    <xf numFmtId="4" fontId="39" fillId="0" borderId="28" xfId="0" applyNumberFormat="1" applyFont="1" applyFill="1" applyBorder="1" applyAlignment="1">
      <alignment horizontal="right" vertical="top"/>
    </xf>
    <xf numFmtId="4" fontId="39" fillId="0" borderId="29" xfId="0" applyNumberFormat="1" applyFont="1" applyFill="1" applyBorder="1" applyAlignment="1">
      <alignment horizontal="right" vertical="top"/>
    </xf>
    <xf numFmtId="4" fontId="39" fillId="0" borderId="51" xfId="0" applyNumberFormat="1" applyFont="1" applyFill="1" applyBorder="1" applyAlignment="1">
      <alignment horizontal="right" vertical="top"/>
    </xf>
    <xf numFmtId="2" fontId="42" fillId="17" borderId="10" xfId="0" applyNumberFormat="1" applyFont="1" applyFill="1" applyBorder="1" applyAlignment="1">
      <alignment horizontal="left" vertical="top"/>
    </xf>
    <xf numFmtId="2" fontId="39" fillId="0" borderId="10" xfId="0" applyNumberFormat="1" applyFont="1" applyFill="1" applyBorder="1" applyAlignment="1">
      <alignment horizontal="center" vertical="top"/>
    </xf>
    <xf numFmtId="2" fontId="39" fillId="0" borderId="10" xfId="0" applyNumberFormat="1" applyFont="1" applyFill="1" applyBorder="1" applyAlignment="1">
      <alignment horizontal="center" vertical="top" wrapText="1"/>
    </xf>
    <xf numFmtId="2" fontId="42" fillId="17" borderId="10" xfId="0" applyNumberFormat="1" applyFont="1" applyFill="1" applyBorder="1" applyAlignment="1">
      <alignment horizontal="left" vertical="top" wrapText="1"/>
    </xf>
    <xf numFmtId="168" fontId="42" fillId="3" borderId="29" xfId="0" applyNumberFormat="1" applyFont="1" applyFill="1" applyBorder="1" applyAlignment="1">
      <alignment horizontal="left"/>
    </xf>
    <xf numFmtId="4" fontId="42" fillId="4" borderId="52" xfId="0" applyNumberFormat="1" applyFont="1" applyFill="1" applyBorder="1" applyAlignment="1">
      <alignment horizontal="right" vertical="center"/>
    </xf>
    <xf numFmtId="2" fontId="42" fillId="17" borderId="10" xfId="0" applyNumberFormat="1" applyFont="1" applyFill="1" applyBorder="1" applyAlignment="1">
      <alignment horizontal="center" vertical="top"/>
    </xf>
    <xf numFmtId="0" fontId="42" fillId="4" borderId="10" xfId="0" applyNumberFormat="1" applyFont="1" applyFill="1" applyBorder="1" applyAlignment="1">
      <alignment vertical="center"/>
    </xf>
    <xf numFmtId="0" fontId="42" fillId="23" borderId="10" xfId="0" applyFont="1" applyFill="1" applyBorder="1" applyAlignment="1">
      <alignment horizontal="center"/>
    </xf>
    <xf numFmtId="3" fontId="42" fillId="23" borderId="10" xfId="0" applyNumberFormat="1" applyFont="1" applyFill="1" applyBorder="1" applyAlignment="1">
      <alignment horizontal="center"/>
    </xf>
    <xf numFmtId="0" fontId="39" fillId="0" borderId="10" xfId="0" applyNumberFormat="1" applyFont="1" applyFill="1" applyBorder="1" applyAlignment="1">
      <alignment horizontal="left" vertical="top" indent="1"/>
    </xf>
    <xf numFmtId="1" fontId="39" fillId="0" borderId="10" xfId="0" applyNumberFormat="1" applyFont="1" applyFill="1" applyBorder="1" applyAlignment="1">
      <alignment horizontal="center" vertical="top" wrapText="1"/>
    </xf>
    <xf numFmtId="4" fontId="39" fillId="0" borderId="10" xfId="0" applyNumberFormat="1" applyFont="1" applyFill="1" applyBorder="1" applyAlignment="1">
      <alignment horizontal="right" vertical="top" wrapText="1"/>
    </xf>
    <xf numFmtId="4" fontId="39" fillId="0" borderId="13" xfId="0" applyNumberFormat="1" applyFont="1" applyFill="1" applyBorder="1" applyAlignment="1">
      <alignment horizontal="right" vertical="top" wrapText="1"/>
    </xf>
    <xf numFmtId="4" fontId="39" fillId="0" borderId="29" xfId="0" applyNumberFormat="1" applyFont="1" applyFill="1" applyBorder="1" applyAlignment="1">
      <alignment horizontal="right" vertical="top" wrapText="1"/>
    </xf>
    <xf numFmtId="4" fontId="39" fillId="0" borderId="28" xfId="0" applyNumberFormat="1" applyFont="1" applyFill="1" applyBorder="1" applyAlignment="1">
      <alignment horizontal="right" vertical="top" wrapText="1"/>
    </xf>
    <xf numFmtId="1" fontId="42" fillId="23" borderId="10" xfId="0" applyNumberFormat="1" applyFont="1" applyFill="1" applyBorder="1" applyAlignment="1">
      <alignment horizontal="center"/>
    </xf>
    <xf numFmtId="0" fontId="42" fillId="17" borderId="29" xfId="0" applyFont="1" applyFill="1" applyBorder="1" applyAlignment="1">
      <alignment horizontal="left"/>
    </xf>
    <xf numFmtId="0" fontId="42" fillId="17" borderId="10" xfId="0" applyFont="1" applyFill="1" applyBorder="1" applyAlignment="1">
      <alignment horizontal="left" vertical="top" wrapText="1"/>
    </xf>
    <xf numFmtId="0" fontId="42" fillId="28" borderId="10" xfId="0" applyFont="1" applyFill="1" applyBorder="1" applyAlignment="1">
      <alignment horizontal="center" wrapText="1"/>
    </xf>
    <xf numFmtId="3" fontId="42" fillId="28" borderId="10" xfId="0" applyNumberFormat="1" applyFont="1" applyFill="1" applyBorder="1" applyAlignment="1">
      <alignment horizontal="center"/>
    </xf>
    <xf numFmtId="4" fontId="42" fillId="17" borderId="10" xfId="0" applyNumberFormat="1" applyFont="1" applyFill="1" applyBorder="1" applyAlignment="1">
      <alignment horizontal="right"/>
    </xf>
    <xf numFmtId="4" fontId="42" fillId="17" borderId="13" xfId="0" applyNumberFormat="1" applyFont="1" applyFill="1" applyBorder="1" applyAlignment="1">
      <alignment horizontal="right"/>
    </xf>
    <xf numFmtId="4" fontId="42" fillId="17" borderId="29" xfId="0" applyNumberFormat="1" applyFont="1" applyFill="1" applyBorder="1" applyAlignment="1">
      <alignment horizontal="right"/>
    </xf>
    <xf numFmtId="4" fontId="42" fillId="17" borderId="11" xfId="0" applyNumberFormat="1" applyFont="1" applyFill="1" applyBorder="1" applyAlignment="1">
      <alignment horizontal="right"/>
    </xf>
    <xf numFmtId="4" fontId="42" fillId="17" borderId="28" xfId="0" applyNumberFormat="1" applyFont="1" applyFill="1" applyBorder="1" applyAlignment="1">
      <alignment horizontal="right"/>
    </xf>
    <xf numFmtId="4" fontId="42" fillId="17" borderId="50" xfId="0" applyNumberFormat="1" applyFont="1" applyFill="1" applyBorder="1" applyAlignment="1">
      <alignment horizontal="right"/>
    </xf>
    <xf numFmtId="1" fontId="42" fillId="28" borderId="10" xfId="0" applyNumberFormat="1" applyFont="1" applyFill="1" applyBorder="1" applyAlignment="1">
      <alignment horizontal="center"/>
    </xf>
    <xf numFmtId="0" fontId="42" fillId="17" borderId="29" xfId="0" applyFont="1" applyFill="1" applyBorder="1" applyAlignment="1">
      <alignment horizontal="left" vertical="top"/>
    </xf>
    <xf numFmtId="0" fontId="42" fillId="28" borderId="10" xfId="0" applyFont="1" applyFill="1" applyBorder="1" applyAlignment="1">
      <alignment horizontal="center" vertical="top" wrapText="1"/>
    </xf>
    <xf numFmtId="4" fontId="42" fillId="17" borderId="53" xfId="0" applyNumberFormat="1" applyFont="1" applyFill="1" applyBorder="1" applyAlignment="1">
      <alignment horizontal="right"/>
    </xf>
    <xf numFmtId="3" fontId="42" fillId="17" borderId="29" xfId="0" applyNumberFormat="1" applyFont="1" applyFill="1" applyBorder="1" applyAlignment="1">
      <alignment horizontal="left"/>
    </xf>
    <xf numFmtId="3" fontId="42" fillId="17" borderId="29" xfId="0" applyNumberFormat="1" applyFont="1" applyFill="1" applyBorder="1" applyAlignment="1">
      <alignment horizontal="left" vertical="top"/>
    </xf>
    <xf numFmtId="0" fontId="42" fillId="17" borderId="10" xfId="0" applyFont="1" applyFill="1" applyBorder="1" applyAlignment="1">
      <alignment horizontal="left" vertical="top" wrapText="1" indent="1"/>
    </xf>
    <xf numFmtId="4" fontId="42" fillId="18" borderId="12" xfId="0" applyNumberFormat="1" applyFont="1" applyFill="1" applyBorder="1" applyAlignment="1">
      <alignment horizontal="right"/>
    </xf>
    <xf numFmtId="4" fontId="42" fillId="18" borderId="47" xfId="0" applyNumberFormat="1" applyFont="1" applyFill="1" applyBorder="1" applyAlignment="1">
      <alignment horizontal="right"/>
    </xf>
    <xf numFmtId="4" fontId="42" fillId="18" borderId="46" xfId="0" applyNumberFormat="1" applyFont="1" applyFill="1" applyBorder="1" applyAlignment="1">
      <alignment horizontal="right"/>
    </xf>
    <xf numFmtId="4" fontId="42" fillId="18" borderId="18" xfId="0" applyNumberFormat="1" applyFont="1" applyFill="1" applyBorder="1" applyAlignment="1">
      <alignment horizontal="right"/>
    </xf>
    <xf numFmtId="4" fontId="42" fillId="18" borderId="48" xfId="0" applyNumberFormat="1" applyFont="1" applyFill="1" applyBorder="1" applyAlignment="1">
      <alignment horizontal="right"/>
    </xf>
    <xf numFmtId="4" fontId="42" fillId="18" borderId="54" xfId="0" applyNumberFormat="1" applyFont="1" applyFill="1" applyBorder="1" applyAlignment="1">
      <alignment horizontal="right"/>
    </xf>
    <xf numFmtId="3" fontId="42" fillId="24" borderId="55" xfId="0" applyNumberFormat="1" applyFont="1" applyFill="1" applyBorder="1" applyAlignment="1">
      <alignment horizontal="center"/>
    </xf>
    <xf numFmtId="4" fontId="42" fillId="24" borderId="55" xfId="0" applyNumberFormat="1" applyFont="1" applyFill="1" applyBorder="1" applyAlignment="1">
      <alignment horizontal="right"/>
    </xf>
    <xf numFmtId="4" fontId="42" fillId="24" borderId="42" xfId="0" applyNumberFormat="1" applyFont="1" applyFill="1" applyBorder="1" applyAlignment="1">
      <alignment horizontal="right"/>
    </xf>
    <xf numFmtId="0" fontId="42" fillId="3" borderId="41" xfId="0" applyFont="1" applyFill="1" applyBorder="1" applyAlignment="1">
      <alignment horizontal="left"/>
    </xf>
    <xf numFmtId="0" fontId="42" fillId="3" borderId="15" xfId="0" applyFont="1" applyFill="1" applyBorder="1" applyAlignment="1">
      <alignment horizontal="left"/>
    </xf>
    <xf numFmtId="0" fontId="42" fillId="3" borderId="15" xfId="0" applyFont="1" applyFill="1" applyBorder="1" applyAlignment="1">
      <alignment horizontal="center"/>
    </xf>
    <xf numFmtId="3" fontId="42" fillId="3" borderId="15" xfId="0" applyNumberFormat="1" applyFont="1" applyFill="1" applyBorder="1" applyAlignment="1">
      <alignment horizontal="center"/>
    </xf>
    <xf numFmtId="4" fontId="42" fillId="3" borderId="15" xfId="0" applyNumberFormat="1" applyFont="1" applyFill="1" applyBorder="1" applyAlignment="1">
      <alignment horizontal="right"/>
    </xf>
    <xf numFmtId="4" fontId="42" fillId="3" borderId="10" xfId="0" applyNumberFormat="1" applyFont="1" applyFill="1" applyBorder="1" applyAlignment="1">
      <alignment/>
    </xf>
    <xf numFmtId="4" fontId="42" fillId="3" borderId="10" xfId="0" applyNumberFormat="1" applyFont="1" applyFill="1" applyBorder="1" applyAlignment="1">
      <alignment horizontal="left"/>
    </xf>
    <xf numFmtId="4" fontId="42" fillId="3" borderId="10" xfId="0" applyNumberFormat="1" applyFont="1" applyFill="1" applyBorder="1" applyAlignment="1">
      <alignment horizontal="left" indent="1"/>
    </xf>
    <xf numFmtId="4" fontId="42" fillId="3" borderId="56" xfId="0" applyNumberFormat="1" applyFont="1" applyFill="1" applyBorder="1" applyAlignment="1">
      <alignment horizontal="right"/>
    </xf>
    <xf numFmtId="4" fontId="42" fillId="3" borderId="57" xfId="0" applyNumberFormat="1" applyFont="1" applyFill="1" applyBorder="1" applyAlignment="1">
      <alignment horizontal="right"/>
    </xf>
    <xf numFmtId="4" fontId="42" fillId="3" borderId="10" xfId="0" applyNumberFormat="1" applyFont="1" applyFill="1" applyBorder="1" applyAlignment="1">
      <alignment horizontal="center"/>
    </xf>
    <xf numFmtId="4" fontId="42" fillId="18" borderId="10" xfId="0" applyNumberFormat="1" applyFont="1" applyFill="1" applyBorder="1" applyAlignment="1">
      <alignment horizontal="right"/>
    </xf>
    <xf numFmtId="4" fontId="42" fillId="18" borderId="13" xfId="0" applyNumberFormat="1" applyFont="1" applyFill="1" applyBorder="1" applyAlignment="1">
      <alignment horizontal="right"/>
    </xf>
    <xf numFmtId="4" fontId="42" fillId="18" borderId="57" xfId="0" applyNumberFormat="1" applyFont="1" applyFill="1" applyBorder="1" applyAlignment="1">
      <alignment horizontal="right"/>
    </xf>
    <xf numFmtId="4" fontId="42" fillId="18" borderId="28" xfId="0" applyNumberFormat="1" applyFont="1" applyFill="1" applyBorder="1" applyAlignment="1">
      <alignment horizontal="right"/>
    </xf>
    <xf numFmtId="4" fontId="42" fillId="10" borderId="12" xfId="0" applyNumberFormat="1" applyFont="1" applyFill="1" applyBorder="1" applyAlignment="1">
      <alignment horizontal="right"/>
    </xf>
    <xf numFmtId="4" fontId="42" fillId="10" borderId="47" xfId="0" applyNumberFormat="1" applyFont="1" applyFill="1" applyBorder="1" applyAlignment="1">
      <alignment horizontal="right"/>
    </xf>
    <xf numFmtId="4" fontId="42" fillId="10" borderId="58" xfId="0" applyNumberFormat="1" applyFont="1" applyFill="1" applyBorder="1" applyAlignment="1">
      <alignment horizontal="right"/>
    </xf>
    <xf numFmtId="4" fontId="42" fillId="10" borderId="48" xfId="0" applyNumberFormat="1" applyFont="1" applyFill="1" applyBorder="1" applyAlignment="1">
      <alignment horizontal="right"/>
    </xf>
    <xf numFmtId="0" fontId="42" fillId="0" borderId="0" xfId="0" applyFont="1" applyBorder="1" applyAlignment="1">
      <alignment vertical="center" wrapText="1"/>
    </xf>
    <xf numFmtId="0" fontId="83" fillId="0" borderId="0" xfId="0" applyFont="1" applyBorder="1" applyAlignment="1">
      <alignment vertical="center" wrapText="1"/>
    </xf>
    <xf numFmtId="0" fontId="83" fillId="0" borderId="0" xfId="0" applyFont="1" applyBorder="1" applyAlignment="1">
      <alignment horizontal="center" vertical="center" wrapText="1"/>
    </xf>
    <xf numFmtId="0" fontId="42" fillId="0" borderId="0" xfId="0" applyFont="1" applyAlignment="1">
      <alignment horizontal="left"/>
    </xf>
    <xf numFmtId="4" fontId="39" fillId="0" borderId="50" xfId="0" applyNumberFormat="1" applyFont="1" applyFill="1" applyBorder="1" applyAlignment="1">
      <alignment horizontal="right" vertical="top"/>
    </xf>
    <xf numFmtId="2" fontId="39" fillId="0" borderId="29" xfId="0" applyNumberFormat="1" applyFont="1" applyFill="1" applyBorder="1" applyAlignment="1">
      <alignment horizontal="center" vertical="top" wrapText="1"/>
    </xf>
    <xf numFmtId="2" fontId="39" fillId="0" borderId="28" xfId="0" applyNumberFormat="1" applyFont="1" applyFill="1" applyBorder="1" applyAlignment="1">
      <alignment horizontal="center" vertical="top" wrapText="1"/>
    </xf>
    <xf numFmtId="2" fontId="39" fillId="0" borderId="13" xfId="0" applyNumberFormat="1" applyFont="1" applyFill="1" applyBorder="1" applyAlignment="1">
      <alignment horizontal="right" vertical="top" wrapText="1"/>
    </xf>
    <xf numFmtId="2" fontId="39" fillId="0" borderId="13" xfId="0" applyNumberFormat="1" applyFont="1" applyFill="1" applyBorder="1" applyAlignment="1">
      <alignment horizontal="center" vertical="top" wrapText="1"/>
    </xf>
    <xf numFmtId="0" fontId="42" fillId="31" borderId="10" xfId="0" applyFont="1" applyFill="1" applyBorder="1" applyAlignment="1">
      <alignment horizontal="center" wrapText="1"/>
    </xf>
    <xf numFmtId="0" fontId="42" fillId="31" borderId="10" xfId="0" applyFont="1" applyFill="1" applyBorder="1" applyAlignment="1">
      <alignment horizontal="center" vertical="top" wrapText="1"/>
    </xf>
    <xf numFmtId="4" fontId="42" fillId="3" borderId="15" xfId="0" applyNumberFormat="1" applyFont="1" applyFill="1" applyBorder="1" applyAlignment="1">
      <alignment/>
    </xf>
    <xf numFmtId="4" fontId="42" fillId="3" borderId="13" xfId="0" applyNumberFormat="1" applyFont="1" applyFill="1" applyBorder="1" applyAlignment="1">
      <alignment/>
    </xf>
    <xf numFmtId="4" fontId="42" fillId="3" borderId="56" xfId="0" applyNumberFormat="1" applyFont="1" applyFill="1" applyBorder="1" applyAlignment="1">
      <alignment/>
    </xf>
    <xf numFmtId="4" fontId="42" fillId="3" borderId="28" xfId="0" applyNumberFormat="1" applyFont="1" applyFill="1" applyBorder="1" applyAlignment="1">
      <alignment/>
    </xf>
    <xf numFmtId="4" fontId="42" fillId="3" borderId="57" xfId="0" applyNumberFormat="1" applyFont="1" applyFill="1" applyBorder="1" applyAlignment="1">
      <alignment/>
    </xf>
    <xf numFmtId="0" fontId="42" fillId="0" borderId="0" xfId="0" applyFont="1" applyBorder="1" applyAlignment="1">
      <alignment horizontal="left"/>
    </xf>
    <xf numFmtId="0" fontId="39" fillId="0" borderId="0" xfId="0" applyFont="1" applyBorder="1" applyAlignment="1">
      <alignment horizontal="left" indent="4"/>
    </xf>
    <xf numFmtId="0" fontId="39" fillId="0" borderId="0" xfId="0" applyFont="1" applyBorder="1" applyAlignment="1">
      <alignment horizontal="center"/>
    </xf>
    <xf numFmtId="3" fontId="39" fillId="0" borderId="0" xfId="0" applyNumberFormat="1" applyFont="1" applyBorder="1" applyAlignment="1">
      <alignment horizontal="center"/>
    </xf>
    <xf numFmtId="4" fontId="39" fillId="0" borderId="0" xfId="0" applyNumberFormat="1" applyFont="1" applyBorder="1" applyAlignment="1">
      <alignment horizontal="right"/>
    </xf>
    <xf numFmtId="3" fontId="39" fillId="0" borderId="0" xfId="0" applyNumberFormat="1" applyFont="1" applyAlignment="1">
      <alignment horizontal="center"/>
    </xf>
    <xf numFmtId="4" fontId="42" fillId="25" borderId="16" xfId="0" applyNumberFormat="1" applyFont="1" applyFill="1" applyBorder="1" applyAlignment="1">
      <alignment vertical="center" wrapText="1"/>
    </xf>
    <xf numFmtId="2" fontId="39" fillId="0" borderId="10" xfId="0" applyNumberFormat="1" applyFont="1" applyFill="1" applyBorder="1" applyAlignment="1">
      <alignment horizontal="left" vertical="top"/>
    </xf>
    <xf numFmtId="4" fontId="42" fillId="24" borderId="0" xfId="0" applyNumberFormat="1" applyFont="1" applyFill="1" applyBorder="1" applyAlignment="1">
      <alignment horizontal="right"/>
    </xf>
    <xf numFmtId="4" fontId="42" fillId="3" borderId="59" xfId="0" applyNumberFormat="1" applyFont="1" applyFill="1" applyBorder="1" applyAlignment="1">
      <alignment horizontal="right"/>
    </xf>
    <xf numFmtId="4" fontId="42" fillId="3" borderId="43" xfId="0" applyNumberFormat="1" applyFont="1" applyFill="1" applyBorder="1" applyAlignment="1">
      <alignment horizontal="right"/>
    </xf>
    <xf numFmtId="4" fontId="42" fillId="3" borderId="14" xfId="0" applyNumberFormat="1" applyFont="1" applyFill="1" applyBorder="1" applyAlignment="1">
      <alignment horizontal="right"/>
    </xf>
    <xf numFmtId="4" fontId="42" fillId="3" borderId="16" xfId="0" applyNumberFormat="1" applyFont="1" applyFill="1" applyBorder="1" applyAlignment="1">
      <alignment horizontal="right"/>
    </xf>
    <xf numFmtId="4" fontId="42" fillId="3" borderId="45" xfId="0" applyNumberFormat="1" applyFont="1" applyFill="1" applyBorder="1" applyAlignment="1">
      <alignment horizontal="right"/>
    </xf>
    <xf numFmtId="4" fontId="42" fillId="3" borderId="44" xfId="0" applyNumberFormat="1" applyFont="1" applyFill="1" applyBorder="1" applyAlignment="1">
      <alignment horizontal="right"/>
    </xf>
    <xf numFmtId="4" fontId="42" fillId="3" borderId="60" xfId="0" applyNumberFormat="1" applyFont="1" applyFill="1" applyBorder="1" applyAlignment="1">
      <alignment horizontal="right"/>
    </xf>
    <xf numFmtId="4" fontId="42" fillId="18" borderId="29" xfId="0" applyNumberFormat="1" applyFont="1" applyFill="1" applyBorder="1" applyAlignment="1">
      <alignment horizontal="right"/>
    </xf>
    <xf numFmtId="4" fontId="42" fillId="18" borderId="11" xfId="0" applyNumberFormat="1" applyFont="1" applyFill="1" applyBorder="1" applyAlignment="1">
      <alignment horizontal="right"/>
    </xf>
    <xf numFmtId="4" fontId="42" fillId="18" borderId="50" xfId="0" applyNumberFormat="1" applyFont="1" applyFill="1" applyBorder="1" applyAlignment="1">
      <alignment horizontal="right"/>
    </xf>
    <xf numFmtId="4" fontId="42" fillId="10" borderId="46" xfId="0" applyNumberFormat="1" applyFont="1" applyFill="1" applyBorder="1" applyAlignment="1">
      <alignment horizontal="right"/>
    </xf>
    <xf numFmtId="4" fontId="42" fillId="10" borderId="18" xfId="0" applyNumberFormat="1" applyFont="1" applyFill="1" applyBorder="1" applyAlignment="1">
      <alignment horizontal="right"/>
    </xf>
    <xf numFmtId="4" fontId="42" fillId="10" borderId="54" xfId="0" applyNumberFormat="1" applyFont="1" applyFill="1" applyBorder="1" applyAlignment="1">
      <alignment horizontal="right"/>
    </xf>
    <xf numFmtId="0" fontId="42" fillId="0" borderId="55" xfId="0" applyFont="1" applyBorder="1" applyAlignment="1">
      <alignment vertical="center" wrapText="1"/>
    </xf>
    <xf numFmtId="0" fontId="83" fillId="0" borderId="55" xfId="0" applyFont="1" applyBorder="1" applyAlignment="1">
      <alignment vertical="center" wrapText="1"/>
    </xf>
    <xf numFmtId="0" fontId="83" fillId="0" borderId="55" xfId="0" applyFont="1" applyBorder="1" applyAlignment="1">
      <alignment horizontal="center" vertical="center" wrapText="1"/>
    </xf>
    <xf numFmtId="1" fontId="39" fillId="0" borderId="10" xfId="0" applyNumberFormat="1" applyFont="1" applyFill="1" applyBorder="1" applyAlignment="1">
      <alignment horizontal="right" vertical="top" wrapText="1"/>
    </xf>
    <xf numFmtId="1" fontId="42" fillId="23" borderId="10" xfId="0" applyNumberFormat="1" applyFont="1" applyFill="1" applyBorder="1" applyAlignment="1">
      <alignment horizontal="right"/>
    </xf>
    <xf numFmtId="1" fontId="42" fillId="31" borderId="10" xfId="0" applyNumberFormat="1" applyFont="1" applyFill="1" applyBorder="1" applyAlignment="1">
      <alignment horizontal="right"/>
    </xf>
    <xf numFmtId="3" fontId="42" fillId="4" borderId="10" xfId="0" applyNumberFormat="1" applyFont="1" applyFill="1" applyBorder="1" applyAlignment="1">
      <alignment horizontal="right" vertical="center"/>
    </xf>
    <xf numFmtId="3" fontId="42" fillId="3" borderId="10" xfId="0" applyNumberFormat="1" applyFont="1" applyFill="1" applyBorder="1" applyAlignment="1">
      <alignment horizontal="right"/>
    </xf>
    <xf numFmtId="0" fontId="42" fillId="17" borderId="10" xfId="0" applyNumberFormat="1" applyFont="1" applyFill="1" applyBorder="1" applyAlignment="1">
      <alignment horizontal="right" vertical="top" wrapText="1"/>
    </xf>
    <xf numFmtId="0" fontId="42" fillId="17" borderId="10" xfId="0" applyNumberFormat="1" applyFont="1" applyFill="1" applyBorder="1" applyAlignment="1">
      <alignment horizontal="right" vertical="top"/>
    </xf>
    <xf numFmtId="0" fontId="42" fillId="3" borderId="10" xfId="0" applyNumberFormat="1" applyFont="1" applyFill="1" applyBorder="1" applyAlignment="1">
      <alignment horizontal="right"/>
    </xf>
    <xf numFmtId="3" fontId="42" fillId="23" borderId="10" xfId="0" applyNumberFormat="1" applyFont="1" applyFill="1" applyBorder="1" applyAlignment="1">
      <alignment horizontal="right"/>
    </xf>
    <xf numFmtId="1" fontId="42" fillId="28" borderId="10" xfId="0" applyNumberFormat="1" applyFont="1" applyFill="1" applyBorder="1" applyAlignment="1">
      <alignment horizontal="right"/>
    </xf>
    <xf numFmtId="3" fontId="39" fillId="0" borderId="0" xfId="0" applyNumberFormat="1" applyFont="1" applyBorder="1" applyAlignment="1">
      <alignment horizontal="right"/>
    </xf>
    <xf numFmtId="3" fontId="39" fillId="0" borderId="0" xfId="0" applyNumberFormat="1" applyFont="1" applyAlignment="1">
      <alignment horizontal="right"/>
    </xf>
    <xf numFmtId="2" fontId="42" fillId="17" borderId="10" xfId="0" applyNumberFormat="1" applyFont="1" applyFill="1" applyBorder="1" applyAlignment="1">
      <alignment horizontal="center" vertical="top" wrapText="1"/>
    </xf>
    <xf numFmtId="3" fontId="42" fillId="4" borderId="10" xfId="0" applyNumberFormat="1" applyFont="1" applyFill="1" applyBorder="1" applyAlignment="1">
      <alignment vertical="center"/>
    </xf>
    <xf numFmtId="3" fontId="42" fillId="3" borderId="10" xfId="0" applyNumberFormat="1" applyFont="1" applyFill="1" applyBorder="1" applyAlignment="1">
      <alignment/>
    </xf>
    <xf numFmtId="0" fontId="42" fillId="17" borderId="10" xfId="0" applyNumberFormat="1" applyFont="1" applyFill="1" applyBorder="1" applyAlignment="1">
      <alignment vertical="top" wrapText="1"/>
    </xf>
    <xf numFmtId="0" fontId="42" fillId="17" borderId="10" xfId="0" applyNumberFormat="1" applyFont="1" applyFill="1" applyBorder="1" applyAlignment="1">
      <alignment vertical="top"/>
    </xf>
    <xf numFmtId="0" fontId="42" fillId="23" borderId="10" xfId="0" applyNumberFormat="1" applyFont="1" applyFill="1" applyBorder="1" applyAlignment="1">
      <alignment/>
    </xf>
    <xf numFmtId="1" fontId="42" fillId="23" borderId="10" xfId="0" applyNumberFormat="1" applyFont="1" applyFill="1" applyBorder="1" applyAlignment="1">
      <alignment/>
    </xf>
    <xf numFmtId="1" fontId="42" fillId="31" borderId="10" xfId="0" applyNumberFormat="1" applyFont="1" applyFill="1" applyBorder="1" applyAlignment="1">
      <alignment/>
    </xf>
    <xf numFmtId="3" fontId="39" fillId="0" borderId="0" xfId="0" applyNumberFormat="1" applyFont="1" applyBorder="1" applyAlignment="1">
      <alignment/>
    </xf>
    <xf numFmtId="3" fontId="39" fillId="0" borderId="0" xfId="0" applyNumberFormat="1" applyFont="1" applyAlignment="1">
      <alignment/>
    </xf>
    <xf numFmtId="3" fontId="42" fillId="24" borderId="55" xfId="0" applyNumberFormat="1" applyFont="1" applyFill="1" applyBorder="1" applyAlignment="1">
      <alignment horizontal="right"/>
    </xf>
    <xf numFmtId="3" fontId="42" fillId="0" borderId="10" xfId="0" applyNumberFormat="1" applyFont="1" applyFill="1" applyBorder="1" applyAlignment="1">
      <alignment horizontal="right" vertical="top"/>
    </xf>
    <xf numFmtId="2" fontId="39" fillId="0" borderId="10" xfId="0" applyNumberFormat="1" applyFont="1" applyFill="1" applyBorder="1" applyAlignment="1">
      <alignment horizontal="right" vertical="top" wrapText="1"/>
    </xf>
    <xf numFmtId="2" fontId="39" fillId="0" borderId="29" xfId="0" applyNumberFormat="1" applyFont="1" applyFill="1" applyBorder="1" applyAlignment="1">
      <alignment horizontal="right" vertical="top" wrapText="1"/>
    </xf>
    <xf numFmtId="2" fontId="39" fillId="0" borderId="28" xfId="0" applyNumberFormat="1" applyFont="1" applyFill="1" applyBorder="1" applyAlignment="1">
      <alignment horizontal="right" vertical="top" wrapText="1"/>
    </xf>
    <xf numFmtId="2" fontId="42" fillId="17" borderId="29" xfId="0" applyNumberFormat="1" applyFont="1" applyFill="1" applyBorder="1" applyAlignment="1">
      <alignment horizontal="left" vertical="top" wrapText="1"/>
    </xf>
    <xf numFmtId="4" fontId="39" fillId="30" borderId="28" xfId="0" applyNumberFormat="1" applyFont="1" applyFill="1" applyBorder="1" applyAlignment="1">
      <alignment horizontal="right" vertical="top"/>
    </xf>
    <xf numFmtId="3" fontId="42" fillId="24" borderId="55" xfId="0" applyNumberFormat="1" applyFont="1" applyFill="1" applyBorder="1" applyAlignment="1">
      <alignment/>
    </xf>
    <xf numFmtId="3" fontId="42" fillId="0" borderId="10" xfId="0" applyNumberFormat="1" applyFont="1" applyFill="1" applyBorder="1" applyAlignment="1">
      <alignment vertical="top"/>
    </xf>
    <xf numFmtId="2" fontId="39" fillId="0" borderId="10" xfId="0" applyNumberFormat="1" applyFont="1" applyFill="1" applyBorder="1" applyAlignment="1">
      <alignment vertical="top" wrapText="1"/>
    </xf>
    <xf numFmtId="1" fontId="39" fillId="0" borderId="10" xfId="0" applyNumberFormat="1" applyFont="1" applyFill="1" applyBorder="1" applyAlignment="1">
      <alignment vertical="top" wrapText="1"/>
    </xf>
    <xf numFmtId="4" fontId="39" fillId="0" borderId="11" xfId="0" applyNumberFormat="1" applyFont="1" applyFill="1" applyBorder="1" applyAlignment="1">
      <alignment horizontal="right" vertical="top" wrapText="1"/>
    </xf>
    <xf numFmtId="0" fontId="42" fillId="3" borderId="43" xfId="0" applyFont="1" applyFill="1" applyBorder="1" applyAlignment="1">
      <alignment horizontal="left"/>
    </xf>
    <xf numFmtId="0" fontId="42" fillId="3" borderId="14" xfId="0" applyFont="1" applyFill="1" applyBorder="1" applyAlignment="1">
      <alignment horizontal="left"/>
    </xf>
    <xf numFmtId="0" fontId="42" fillId="3" borderId="14" xfId="0" applyFont="1" applyFill="1" applyBorder="1" applyAlignment="1">
      <alignment horizontal="center"/>
    </xf>
    <xf numFmtId="3" fontId="42" fillId="3" borderId="14" xfId="0" applyNumberFormat="1" applyFont="1" applyFill="1" applyBorder="1" applyAlignment="1">
      <alignment horizontal="right"/>
    </xf>
    <xf numFmtId="4" fontId="42" fillId="3" borderId="14" xfId="0" applyNumberFormat="1" applyFont="1" applyFill="1" applyBorder="1" applyAlignment="1">
      <alignment/>
    </xf>
    <xf numFmtId="3" fontId="42" fillId="3" borderId="14" xfId="0" applyNumberFormat="1" applyFont="1" applyFill="1" applyBorder="1" applyAlignment="1">
      <alignment/>
    </xf>
    <xf numFmtId="4" fontId="42" fillId="3" borderId="43" xfId="0" applyNumberFormat="1" applyFont="1" applyFill="1" applyBorder="1" applyAlignment="1">
      <alignment/>
    </xf>
    <xf numFmtId="4" fontId="42" fillId="3" borderId="44" xfId="0" applyNumberFormat="1" applyFont="1" applyFill="1" applyBorder="1" applyAlignment="1">
      <alignment/>
    </xf>
    <xf numFmtId="4" fontId="42" fillId="3" borderId="16" xfId="0" applyNumberFormat="1" applyFont="1" applyFill="1" applyBorder="1" applyAlignment="1">
      <alignment/>
    </xf>
    <xf numFmtId="4" fontId="42" fillId="3" borderId="29" xfId="0" applyNumberFormat="1" applyFont="1" applyFill="1" applyBorder="1" applyAlignment="1">
      <alignment/>
    </xf>
    <xf numFmtId="4" fontId="42" fillId="3" borderId="11" xfId="0" applyNumberFormat="1" applyFont="1" applyFill="1" applyBorder="1" applyAlignment="1">
      <alignment/>
    </xf>
    <xf numFmtId="3" fontId="42" fillId="3" borderId="14" xfId="0" applyNumberFormat="1" applyFont="1" applyFill="1" applyBorder="1" applyAlignment="1">
      <alignment horizontal="center"/>
    </xf>
    <xf numFmtId="4" fontId="47" fillId="24" borderId="0" xfId="94" applyNumberFormat="1" applyFont="1" applyFill="1">
      <alignment/>
      <protection/>
    </xf>
    <xf numFmtId="0" fontId="85" fillId="0" borderId="0" xfId="94" applyFont="1" applyBorder="1">
      <alignment/>
      <protection/>
    </xf>
    <xf numFmtId="0" fontId="85" fillId="0" borderId="0" xfId="94" applyFont="1">
      <alignment/>
      <protection/>
    </xf>
    <xf numFmtId="0" fontId="83" fillId="0" borderId="0" xfId="0" applyFont="1"/>
    <xf numFmtId="0" fontId="86" fillId="0" borderId="0" xfId="94" applyFont="1" applyAlignment="1">
      <alignment horizontal="center"/>
      <protection/>
    </xf>
    <xf numFmtId="4" fontId="85" fillId="0" borderId="0" xfId="94" applyNumberFormat="1" applyFont="1">
      <alignment/>
      <protection/>
    </xf>
    <xf numFmtId="4" fontId="86" fillId="0" borderId="0" xfId="94" applyNumberFormat="1" applyFont="1">
      <alignment/>
      <protection/>
    </xf>
    <xf numFmtId="0" fontId="83" fillId="24" borderId="0" xfId="0" applyFont="1" applyFill="1"/>
    <xf numFmtId="0" fontId="85" fillId="24" borderId="0" xfId="94" applyFont="1" applyFill="1" applyBorder="1">
      <alignment/>
      <protection/>
    </xf>
    <xf numFmtId="0" fontId="85" fillId="24" borderId="0" xfId="94" applyFont="1" applyFill="1" applyBorder="1" applyAlignment="1">
      <alignment horizontal="justify" vertical="top"/>
      <protection/>
    </xf>
    <xf numFmtId="0" fontId="85" fillId="24" borderId="0" xfId="94" applyFont="1" applyFill="1">
      <alignment/>
      <protection/>
    </xf>
    <xf numFmtId="17" fontId="39" fillId="25" borderId="46" xfId="95" applyNumberFormat="1" applyFont="1" applyFill="1" applyBorder="1" applyAlignment="1">
      <alignment horizontal="center" vertical="center"/>
      <protection/>
    </xf>
    <xf numFmtId="17" fontId="39" fillId="25" borderId="12" xfId="95" applyNumberFormat="1" applyFont="1" applyFill="1" applyBorder="1" applyAlignment="1">
      <alignment horizontal="center" vertical="center"/>
      <protection/>
    </xf>
    <xf numFmtId="17" fontId="39" fillId="25" borderId="47" xfId="95" applyNumberFormat="1" applyFont="1" applyFill="1" applyBorder="1" applyAlignment="1">
      <alignment horizontal="center" vertical="center"/>
      <protection/>
    </xf>
    <xf numFmtId="17" fontId="39" fillId="25" borderId="18" xfId="95" applyNumberFormat="1" applyFont="1" applyFill="1" applyBorder="1" applyAlignment="1">
      <alignment horizontal="center" vertical="center"/>
      <protection/>
    </xf>
    <xf numFmtId="0" fontId="82" fillId="24" borderId="0" xfId="94" applyFont="1" applyFill="1" applyBorder="1" applyAlignment="1">
      <alignment horizontal="left"/>
      <protection/>
    </xf>
    <xf numFmtId="17" fontId="6" fillId="18" borderId="48" xfId="95" applyNumberFormat="1" applyFont="1" applyFill="1" applyBorder="1" applyAlignment="1">
      <alignment horizontal="center" vertical="center"/>
      <protection/>
    </xf>
    <xf numFmtId="0" fontId="2" fillId="24" borderId="0" xfId="94" applyFont="1" applyFill="1" applyBorder="1" applyAlignment="1">
      <alignment horizontal="center" vertical="center"/>
      <protection/>
    </xf>
    <xf numFmtId="0" fontId="2" fillId="0" borderId="45" xfId="94" applyFont="1" applyFill="1" applyBorder="1" applyAlignment="1">
      <alignment horizontal="center" vertical="center"/>
      <protection/>
    </xf>
    <xf numFmtId="0" fontId="2" fillId="0" borderId="14" xfId="94" applyFont="1" applyFill="1" applyBorder="1" applyAlignment="1">
      <alignment horizontal="center" vertical="center"/>
      <protection/>
    </xf>
    <xf numFmtId="0" fontId="2" fillId="0" borderId="44" xfId="94" applyFont="1" applyFill="1" applyBorder="1" applyAlignment="1">
      <alignment horizontal="center" vertical="center"/>
      <protection/>
    </xf>
    <xf numFmtId="0" fontId="2" fillId="0" borderId="43" xfId="94" applyFont="1" applyFill="1" applyBorder="1" applyAlignment="1">
      <alignment horizontal="center" vertical="center"/>
      <protection/>
    </xf>
    <xf numFmtId="0" fontId="2" fillId="0" borderId="16" xfId="94" applyFont="1" applyFill="1" applyBorder="1" applyAlignment="1">
      <alignment horizontal="center" vertical="center"/>
      <protection/>
    </xf>
    <xf numFmtId="0" fontId="2" fillId="0" borderId="28" xfId="94" applyFont="1" applyFill="1" applyBorder="1" applyAlignment="1">
      <alignment horizontal="center" vertical="center"/>
      <protection/>
    </xf>
    <xf numFmtId="0" fontId="2" fillId="0" borderId="10" xfId="94" applyFont="1" applyFill="1" applyBorder="1" applyAlignment="1">
      <alignment horizontal="center" vertical="center"/>
      <protection/>
    </xf>
    <xf numFmtId="0" fontId="2" fillId="0" borderId="13" xfId="94" applyFont="1" applyFill="1" applyBorder="1" applyAlignment="1">
      <alignment horizontal="center" vertical="center"/>
      <protection/>
    </xf>
    <xf numFmtId="0" fontId="2" fillId="0" borderId="29" xfId="94" applyFont="1" applyFill="1" applyBorder="1" applyAlignment="1">
      <alignment horizontal="center" vertical="center"/>
      <protection/>
    </xf>
    <xf numFmtId="0" fontId="2" fillId="0" borderId="11" xfId="94" applyFont="1" applyFill="1" applyBorder="1" applyAlignment="1">
      <alignment horizontal="center" vertical="center"/>
      <protection/>
    </xf>
    <xf numFmtId="0" fontId="2" fillId="0" borderId="48" xfId="94" applyFont="1" applyFill="1" applyBorder="1" applyAlignment="1">
      <alignment horizontal="center" vertical="center"/>
      <protection/>
    </xf>
    <xf numFmtId="0" fontId="2" fillId="0" borderId="12" xfId="94" applyFont="1" applyFill="1" applyBorder="1" applyAlignment="1">
      <alignment horizontal="center" vertical="center"/>
      <protection/>
    </xf>
    <xf numFmtId="0" fontId="2" fillId="0" borderId="47" xfId="94" applyFont="1" applyFill="1" applyBorder="1" applyAlignment="1">
      <alignment horizontal="center" vertical="center"/>
      <protection/>
    </xf>
    <xf numFmtId="0" fontId="2" fillId="0" borderId="46" xfId="94" applyFont="1" applyFill="1" applyBorder="1" applyAlignment="1">
      <alignment horizontal="center" vertical="center"/>
      <protection/>
    </xf>
    <xf numFmtId="0" fontId="2" fillId="0" borderId="18" xfId="94" applyFont="1" applyFill="1" applyBorder="1" applyAlignment="1">
      <alignment horizontal="center" vertical="center"/>
      <protection/>
    </xf>
    <xf numFmtId="17" fontId="89" fillId="25" borderId="48" xfId="95" applyNumberFormat="1" applyFont="1" applyFill="1" applyBorder="1" applyAlignment="1">
      <alignment horizontal="center" vertical="center"/>
      <protection/>
    </xf>
    <xf numFmtId="17" fontId="89" fillId="25" borderId="12" xfId="95" applyNumberFormat="1" applyFont="1" applyFill="1" applyBorder="1" applyAlignment="1">
      <alignment horizontal="center" vertical="center"/>
      <protection/>
    </xf>
    <xf numFmtId="17" fontId="89" fillId="25" borderId="18" xfId="95" applyNumberFormat="1" applyFont="1" applyFill="1" applyBorder="1" applyAlignment="1">
      <alignment horizontal="center" vertical="center"/>
      <protection/>
    </xf>
    <xf numFmtId="17" fontId="89" fillId="25" borderId="46" xfId="95" applyNumberFormat="1" applyFont="1" applyFill="1" applyBorder="1" applyAlignment="1">
      <alignment horizontal="center" vertical="center"/>
      <protection/>
    </xf>
    <xf numFmtId="0" fontId="84" fillId="24" borderId="0" xfId="94" applyFont="1" applyFill="1">
      <alignment/>
      <protection/>
    </xf>
    <xf numFmtId="0" fontId="87" fillId="0" borderId="46" xfId="94" applyFont="1" applyFill="1" applyBorder="1" applyAlignment="1">
      <alignment horizontal="center" vertical="center"/>
      <protection/>
    </xf>
    <xf numFmtId="0" fontId="87" fillId="0" borderId="12" xfId="94" applyFont="1" applyFill="1" applyBorder="1" applyAlignment="1">
      <alignment horizontal="center" vertical="center"/>
      <protection/>
    </xf>
    <xf numFmtId="0" fontId="87" fillId="0" borderId="47" xfId="94" applyFont="1" applyFill="1" applyBorder="1" applyAlignment="1">
      <alignment horizontal="center" vertical="center"/>
      <protection/>
    </xf>
    <xf numFmtId="0" fontId="87" fillId="0" borderId="18" xfId="94" applyFont="1" applyFill="1" applyBorder="1" applyAlignment="1">
      <alignment horizontal="center" vertical="center"/>
      <protection/>
    </xf>
    <xf numFmtId="0" fontId="87" fillId="0" borderId="12" xfId="94" applyFont="1" applyFill="1" applyBorder="1" applyAlignment="1">
      <alignment horizontal="left" vertical="top"/>
      <protection/>
    </xf>
    <xf numFmtId="0" fontId="87" fillId="0" borderId="18" xfId="94" applyFont="1" applyFill="1" applyBorder="1" applyAlignment="1">
      <alignment horizontal="left" vertical="top"/>
      <protection/>
    </xf>
    <xf numFmtId="4" fontId="39" fillId="29" borderId="28" xfId="95" applyNumberFormat="1" applyFont="1" applyFill="1" applyBorder="1" applyAlignment="1">
      <alignment horizontal="right" vertical="center"/>
      <protection/>
    </xf>
    <xf numFmtId="4" fontId="39" fillId="29" borderId="10" xfId="95" applyNumberFormat="1" applyFont="1" applyFill="1" applyBorder="1" applyAlignment="1">
      <alignment horizontal="right" vertical="center"/>
      <protection/>
    </xf>
    <xf numFmtId="4" fontId="39" fillId="29" borderId="29" xfId="95" applyNumberFormat="1" applyFont="1" applyFill="1" applyBorder="1" applyAlignment="1">
      <alignment horizontal="right" vertical="center"/>
      <protection/>
    </xf>
    <xf numFmtId="4" fontId="39" fillId="29" borderId="11" xfId="95" applyNumberFormat="1" applyFont="1" applyFill="1" applyBorder="1" applyAlignment="1">
      <alignment horizontal="right" vertical="center"/>
      <protection/>
    </xf>
    <xf numFmtId="4" fontId="39" fillId="0" borderId="28" xfId="95" applyNumberFormat="1" applyFont="1" applyFill="1" applyBorder="1" applyAlignment="1">
      <alignment horizontal="right" vertical="center"/>
      <protection/>
    </xf>
    <xf numFmtId="4" fontId="39" fillId="0" borderId="10" xfId="95" applyNumberFormat="1" applyFont="1" applyFill="1" applyBorder="1" applyAlignment="1">
      <alignment horizontal="right" vertical="center"/>
      <protection/>
    </xf>
    <xf numFmtId="4" fontId="39" fillId="0" borderId="13" xfId="95" applyNumberFormat="1" applyFont="1" applyFill="1" applyBorder="1" applyAlignment="1">
      <alignment horizontal="right" vertical="center"/>
      <protection/>
    </xf>
    <xf numFmtId="4" fontId="39" fillId="0" borderId="29" xfId="95" applyNumberFormat="1" applyFont="1" applyFill="1" applyBorder="1" applyAlignment="1">
      <alignment horizontal="right" vertical="center"/>
      <protection/>
    </xf>
    <xf numFmtId="4" fontId="39" fillId="0" borderId="11" xfId="95" applyNumberFormat="1" applyFont="1" applyFill="1" applyBorder="1" applyAlignment="1">
      <alignment horizontal="right" vertical="center"/>
      <protection/>
    </xf>
    <xf numFmtId="4" fontId="39" fillId="0" borderId="48" xfId="95" applyNumberFormat="1" applyFont="1" applyFill="1" applyBorder="1" applyAlignment="1">
      <alignment horizontal="right" vertical="center"/>
      <protection/>
    </xf>
    <xf numFmtId="4" fontId="39" fillId="0" borderId="12" xfId="95" applyNumberFormat="1" applyFont="1" applyFill="1" applyBorder="1" applyAlignment="1">
      <alignment horizontal="right" vertical="center"/>
      <protection/>
    </xf>
    <xf numFmtId="4" fontId="39" fillId="0" borderId="47" xfId="95" applyNumberFormat="1" applyFont="1" applyFill="1" applyBorder="1" applyAlignment="1">
      <alignment horizontal="right" vertical="center"/>
      <protection/>
    </xf>
    <xf numFmtId="4" fontId="39" fillId="0" borderId="46" xfId="95" applyNumberFormat="1" applyFont="1" applyFill="1" applyBorder="1" applyAlignment="1">
      <alignment horizontal="right" vertical="center"/>
      <protection/>
    </xf>
    <xf numFmtId="4" fontId="39" fillId="0" borderId="18" xfId="95" applyNumberFormat="1" applyFont="1" applyFill="1" applyBorder="1" applyAlignment="1">
      <alignment horizontal="right" vertical="center"/>
      <protection/>
    </xf>
    <xf numFmtId="17" fontId="39" fillId="25" borderId="48" xfId="95" applyNumberFormat="1" applyFont="1" applyFill="1" applyBorder="1" applyAlignment="1">
      <alignment horizontal="center" vertical="center"/>
      <protection/>
    </xf>
    <xf numFmtId="0" fontId="42" fillId="25" borderId="12" xfId="0" applyFont="1" applyFill="1" applyBorder="1" applyAlignment="1" applyProtection="1">
      <alignment/>
      <protection/>
    </xf>
    <xf numFmtId="0" fontId="39" fillId="25" borderId="12" xfId="0" applyFont="1" applyFill="1" applyBorder="1" applyAlignment="1" applyProtection="1">
      <alignment/>
      <protection/>
    </xf>
    <xf numFmtId="0" fontId="39" fillId="0" borderId="29" xfId="0" applyFont="1" applyBorder="1"/>
    <xf numFmtId="0" fontId="42" fillId="24" borderId="0" xfId="0" applyFont="1" applyFill="1" applyBorder="1" applyAlignment="1">
      <alignment horizontal="center"/>
    </xf>
    <xf numFmtId="0" fontId="42" fillId="24" borderId="0" xfId="0" applyFont="1" applyFill="1" applyAlignment="1">
      <alignment/>
    </xf>
    <xf numFmtId="0" fontId="42" fillId="24" borderId="0" xfId="0" applyFont="1" applyFill="1" applyAlignment="1">
      <alignment horizontal="center"/>
    </xf>
    <xf numFmtId="0" fontId="39" fillId="24" borderId="41" xfId="0" applyFont="1" applyFill="1" applyBorder="1"/>
    <xf numFmtId="0" fontId="39" fillId="24" borderId="30" xfId="0" applyFont="1" applyFill="1" applyBorder="1"/>
    <xf numFmtId="49" fontId="39" fillId="24" borderId="61" xfId="0" applyNumberFormat="1" applyFont="1" applyFill="1" applyBorder="1" applyAlignment="1">
      <alignment horizontal="left" wrapText="1"/>
    </xf>
    <xf numFmtId="4" fontId="39" fillId="24" borderId="30" xfId="0" applyNumberFormat="1" applyFont="1" applyFill="1" applyBorder="1" applyAlignment="1">
      <alignment horizontal="right"/>
    </xf>
    <xf numFmtId="4" fontId="39" fillId="24" borderId="19" xfId="0" applyNumberFormat="1" applyFont="1" applyFill="1" applyBorder="1" applyAlignment="1">
      <alignment horizontal="right"/>
    </xf>
    <xf numFmtId="4" fontId="42" fillId="24" borderId="19" xfId="0" applyNumberFormat="1" applyFont="1" applyFill="1" applyBorder="1" applyAlignment="1">
      <alignment horizontal="right"/>
    </xf>
    <xf numFmtId="4" fontId="42" fillId="24" borderId="32" xfId="0" applyNumberFormat="1" applyFont="1" applyFill="1" applyBorder="1" applyAlignment="1">
      <alignment horizontal="right"/>
    </xf>
    <xf numFmtId="4" fontId="39" fillId="24" borderId="31" xfId="0" applyNumberFormat="1" applyFont="1" applyFill="1" applyBorder="1" applyAlignment="1">
      <alignment horizontal="right"/>
    </xf>
    <xf numFmtId="4" fontId="42" fillId="24" borderId="61" xfId="0" applyNumberFormat="1" applyFont="1" applyFill="1" applyBorder="1" applyAlignment="1">
      <alignment horizontal="right"/>
    </xf>
    <xf numFmtId="0" fontId="39" fillId="24" borderId="33" xfId="0" applyFont="1" applyFill="1" applyBorder="1"/>
    <xf numFmtId="0" fontId="39" fillId="24" borderId="62" xfId="0" applyFont="1" applyFill="1" applyBorder="1" applyAlignment="1">
      <alignment wrapText="1"/>
    </xf>
    <xf numFmtId="4" fontId="39" fillId="24" borderId="33" xfId="0" applyNumberFormat="1" applyFont="1" applyFill="1" applyBorder="1" applyAlignment="1">
      <alignment horizontal="right"/>
    </xf>
    <xf numFmtId="4" fontId="39" fillId="24" borderId="20" xfId="0" applyNumberFormat="1" applyFont="1" applyFill="1" applyBorder="1" applyAlignment="1">
      <alignment horizontal="right"/>
    </xf>
    <xf numFmtId="4" fontId="42" fillId="24" borderId="20" xfId="0" applyNumberFormat="1" applyFont="1" applyFill="1" applyBorder="1" applyAlignment="1">
      <alignment horizontal="right"/>
    </xf>
    <xf numFmtId="4" fontId="42" fillId="24" borderId="35" xfId="0" applyNumberFormat="1" applyFont="1" applyFill="1" applyBorder="1" applyAlignment="1">
      <alignment horizontal="right"/>
    </xf>
    <xf numFmtId="4" fontId="39" fillId="24" borderId="34" xfId="0" applyNumberFormat="1" applyFont="1" applyFill="1" applyBorder="1" applyAlignment="1">
      <alignment horizontal="right"/>
    </xf>
    <xf numFmtId="4" fontId="42" fillId="24" borderId="62" xfId="0" applyNumberFormat="1" applyFont="1" applyFill="1" applyBorder="1" applyAlignment="1">
      <alignment horizontal="right"/>
    </xf>
    <xf numFmtId="4" fontId="39" fillId="24" borderId="0" xfId="0" applyNumberFormat="1" applyFont="1" applyFill="1"/>
    <xf numFmtId="0" fontId="39" fillId="24" borderId="62" xfId="0" applyFont="1" applyFill="1" applyBorder="1" applyAlignment="1">
      <alignment horizontal="left" wrapText="1" indent="1"/>
    </xf>
    <xf numFmtId="4" fontId="42" fillId="24" borderId="21" xfId="0" applyNumberFormat="1" applyFont="1" applyFill="1" applyBorder="1" applyAlignment="1">
      <alignment horizontal="right"/>
    </xf>
    <xf numFmtId="4" fontId="42" fillId="24" borderId="38" xfId="0" applyNumberFormat="1" applyFont="1" applyFill="1" applyBorder="1" applyAlignment="1">
      <alignment horizontal="right"/>
    </xf>
    <xf numFmtId="0" fontId="39" fillId="24" borderId="59" xfId="0" applyFont="1" applyFill="1" applyBorder="1" applyAlignment="1">
      <alignment horizontal="left" wrapText="1" indent="1"/>
    </xf>
    <xf numFmtId="4" fontId="39" fillId="24" borderId="41" xfId="0" applyNumberFormat="1" applyFont="1" applyFill="1" applyBorder="1" applyAlignment="1">
      <alignment horizontal="right"/>
    </xf>
    <xf numFmtId="4" fontId="39" fillId="24" borderId="15" xfId="0" applyNumberFormat="1" applyFont="1" applyFill="1" applyBorder="1" applyAlignment="1">
      <alignment horizontal="right"/>
    </xf>
    <xf numFmtId="4" fontId="42" fillId="24" borderId="15" xfId="0" applyNumberFormat="1" applyFont="1" applyFill="1" applyBorder="1" applyAlignment="1">
      <alignment horizontal="right"/>
    </xf>
    <xf numFmtId="4" fontId="42" fillId="24" borderId="17" xfId="0" applyNumberFormat="1" applyFont="1" applyFill="1" applyBorder="1" applyAlignment="1">
      <alignment horizontal="right"/>
    </xf>
    <xf numFmtId="4" fontId="39" fillId="24" borderId="63" xfId="0" applyNumberFormat="1" applyFont="1" applyFill="1" applyBorder="1" applyAlignment="1">
      <alignment horizontal="right"/>
    </xf>
    <xf numFmtId="4" fontId="42" fillId="24" borderId="59" xfId="0" applyNumberFormat="1" applyFont="1" applyFill="1" applyBorder="1" applyAlignment="1">
      <alignment horizontal="right"/>
    </xf>
    <xf numFmtId="0" fontId="39" fillId="24" borderId="46" xfId="0" applyFont="1" applyFill="1" applyBorder="1"/>
    <xf numFmtId="4" fontId="42" fillId="24" borderId="12" xfId="0" applyNumberFormat="1" applyFont="1" applyFill="1" applyBorder="1" applyAlignment="1">
      <alignment horizontal="right"/>
    </xf>
    <xf numFmtId="4" fontId="42" fillId="24" borderId="18" xfId="85" applyNumberFormat="1" applyFont="1" applyFill="1" applyBorder="1" applyAlignment="1">
      <alignment horizontal="right"/>
    </xf>
    <xf numFmtId="4" fontId="42" fillId="24" borderId="47" xfId="85" applyNumberFormat="1" applyFont="1" applyFill="1" applyBorder="1" applyAlignment="1">
      <alignment horizontal="right"/>
    </xf>
    <xf numFmtId="0" fontId="9" fillId="24" borderId="0" xfId="0" applyFont="1" applyFill="1"/>
    <xf numFmtId="0" fontId="42" fillId="24" borderId="0" xfId="0" applyFont="1" applyFill="1" applyBorder="1" applyAlignment="1" applyProtection="1">
      <alignment vertical="center" wrapText="1"/>
      <protection/>
    </xf>
    <xf numFmtId="0" fontId="42" fillId="24" borderId="0" xfId="0" applyFont="1" applyFill="1" applyBorder="1" applyAlignment="1" applyProtection="1">
      <alignment horizontal="center" vertical="center" wrapText="1"/>
      <protection/>
    </xf>
    <xf numFmtId="4" fontId="42" fillId="24" borderId="0" xfId="0" applyNumberFormat="1" applyFont="1" applyFill="1" applyBorder="1" applyAlignment="1" applyProtection="1">
      <alignment horizontal="center" vertical="center" wrapText="1"/>
      <protection/>
    </xf>
    <xf numFmtId="4" fontId="39" fillId="24" borderId="30" xfId="0" applyNumberFormat="1" applyFont="1" applyFill="1" applyBorder="1"/>
    <xf numFmtId="4" fontId="39" fillId="24" borderId="19" xfId="0" applyNumberFormat="1" applyFont="1" applyFill="1" applyBorder="1"/>
    <xf numFmtId="4" fontId="39" fillId="24" borderId="32" xfId="0" applyNumberFormat="1" applyFont="1" applyFill="1" applyBorder="1"/>
    <xf numFmtId="4" fontId="39" fillId="24" borderId="0" xfId="0" applyNumberFormat="1" applyFont="1" applyFill="1" applyBorder="1"/>
    <xf numFmtId="0" fontId="39" fillId="24" borderId="0" xfId="0" applyFont="1" applyFill="1" applyAlignment="1">
      <alignment horizontal="center"/>
    </xf>
    <xf numFmtId="0" fontId="39" fillId="24" borderId="0" xfId="0" applyFont="1" applyFill="1" applyBorder="1"/>
    <xf numFmtId="4" fontId="39" fillId="24" borderId="36" xfId="0" applyNumberFormat="1" applyFont="1" applyFill="1" applyBorder="1"/>
    <xf numFmtId="4" fontId="39" fillId="24" borderId="21" xfId="0" applyNumberFormat="1" applyFont="1" applyFill="1" applyBorder="1"/>
    <xf numFmtId="4" fontId="39" fillId="24" borderId="38" xfId="0" applyNumberFormat="1" applyFont="1" applyFill="1" applyBorder="1"/>
    <xf numFmtId="4" fontId="39" fillId="24" borderId="64" xfId="0" applyNumberFormat="1" applyFont="1" applyFill="1" applyBorder="1"/>
    <xf numFmtId="4" fontId="39" fillId="24" borderId="65" xfId="0" applyNumberFormat="1" applyFont="1" applyFill="1" applyBorder="1"/>
    <xf numFmtId="4" fontId="39" fillId="24" borderId="66" xfId="0" applyNumberFormat="1" applyFont="1" applyFill="1" applyBorder="1"/>
    <xf numFmtId="4" fontId="39" fillId="24" borderId="67" xfId="0" applyNumberFormat="1" applyFont="1" applyFill="1" applyBorder="1"/>
    <xf numFmtId="4" fontId="39" fillId="24" borderId="68" xfId="0" applyNumberFormat="1" applyFont="1" applyFill="1" applyBorder="1"/>
    <xf numFmtId="4" fontId="39" fillId="24" borderId="69" xfId="0" applyNumberFormat="1" applyFont="1" applyFill="1" applyBorder="1"/>
    <xf numFmtId="0" fontId="42" fillId="25" borderId="29" xfId="0" applyFont="1" applyFill="1" applyBorder="1" applyAlignment="1">
      <alignment horizontal="center"/>
    </xf>
    <xf numFmtId="0" fontId="42" fillId="25" borderId="10" xfId="0" applyFont="1" applyFill="1" applyBorder="1" applyAlignment="1">
      <alignment horizontal="center"/>
    </xf>
    <xf numFmtId="0" fontId="42" fillId="25" borderId="11" xfId="0" applyFont="1" applyFill="1" applyBorder="1" applyAlignment="1">
      <alignment horizontal="center"/>
    </xf>
    <xf numFmtId="0" fontId="42" fillId="25" borderId="28" xfId="0" applyFont="1" applyFill="1" applyBorder="1" applyAlignment="1">
      <alignment horizontal="center"/>
    </xf>
    <xf numFmtId="0" fontId="42" fillId="25" borderId="13" xfId="0" applyFont="1" applyFill="1" applyBorder="1" applyAlignment="1">
      <alignment horizontal="center"/>
    </xf>
    <xf numFmtId="0" fontId="42" fillId="24" borderId="47" xfId="0" applyFont="1" applyFill="1" applyBorder="1"/>
    <xf numFmtId="4" fontId="42" fillId="24" borderId="46" xfId="0" applyNumberFormat="1" applyFont="1" applyFill="1" applyBorder="1" applyAlignment="1">
      <alignment horizontal="right"/>
    </xf>
    <xf numFmtId="4" fontId="42" fillId="24" borderId="48" xfId="0" applyNumberFormat="1" applyFont="1" applyFill="1" applyBorder="1" applyAlignment="1">
      <alignment horizontal="right"/>
    </xf>
    <xf numFmtId="4" fontId="42" fillId="25" borderId="27" xfId="0" applyNumberFormat="1" applyFont="1" applyFill="1" applyBorder="1" applyAlignment="1" applyProtection="1">
      <alignment horizontal="center" vertical="center" wrapText="1"/>
      <protection/>
    </xf>
    <xf numFmtId="4" fontId="42" fillId="25" borderId="40" xfId="0" applyNumberFormat="1" applyFont="1" applyFill="1" applyBorder="1" applyAlignment="1" applyProtection="1">
      <alignment horizontal="center" vertical="center" wrapText="1"/>
      <protection/>
    </xf>
    <xf numFmtId="0" fontId="39" fillId="25" borderId="70" xfId="0" applyFont="1" applyFill="1" applyBorder="1"/>
    <xf numFmtId="0" fontId="91" fillId="25" borderId="71" xfId="0" applyFont="1" applyFill="1" applyBorder="1"/>
    <xf numFmtId="0" fontId="39" fillId="25" borderId="72" xfId="0" applyFont="1" applyFill="1" applyBorder="1"/>
    <xf numFmtId="0" fontId="91" fillId="25" borderId="73" xfId="0" applyFont="1" applyFill="1" applyBorder="1"/>
    <xf numFmtId="0" fontId="39" fillId="24" borderId="0" xfId="0" applyNumberFormat="1" applyFont="1" applyFill="1"/>
    <xf numFmtId="0" fontId="39" fillId="0" borderId="0" xfId="0" applyNumberFormat="1" applyFont="1"/>
    <xf numFmtId="0" fontId="42" fillId="10" borderId="74" xfId="85" applyNumberFormat="1" applyFont="1" applyFill="1" applyBorder="1" applyAlignment="1">
      <alignment horizontal="center" vertical="center" wrapText="1"/>
    </xf>
    <xf numFmtId="0" fontId="42" fillId="10" borderId="75" xfId="85" applyNumberFormat="1" applyFont="1" applyFill="1" applyBorder="1" applyAlignment="1">
      <alignment horizontal="center" vertical="center" wrapText="1"/>
    </xf>
    <xf numFmtId="165" fontId="39" fillId="0" borderId="19" xfId="51" applyNumberFormat="1" applyFont="1" applyBorder="1"/>
    <xf numFmtId="0" fontId="39" fillId="0" borderId="10" xfId="0" applyFont="1" applyFill="1" applyBorder="1"/>
    <xf numFmtId="0" fontId="42" fillId="0" borderId="76" xfId="0" applyFont="1" applyBorder="1"/>
    <xf numFmtId="0" fontId="42" fillId="0" borderId="77" xfId="0" applyFont="1" applyBorder="1"/>
    <xf numFmtId="165" fontId="42" fillId="0" borderId="78" xfId="51" applyNumberFormat="1" applyFont="1" applyBorder="1"/>
    <xf numFmtId="0" fontId="42" fillId="24" borderId="0" xfId="0" applyFont="1" applyFill="1" applyBorder="1"/>
    <xf numFmtId="165" fontId="42" fillId="24" borderId="0" xfId="51" applyNumberFormat="1" applyFont="1" applyFill="1" applyBorder="1"/>
    <xf numFmtId="10" fontId="42" fillId="24" borderId="0" xfId="51" applyNumberFormat="1" applyFont="1" applyFill="1" applyBorder="1"/>
    <xf numFmtId="10" fontId="42" fillId="24" borderId="0" xfId="85" applyNumberFormat="1" applyFont="1" applyFill="1" applyBorder="1"/>
    <xf numFmtId="165" fontId="39" fillId="24" borderId="0" xfId="51" applyNumberFormat="1" applyFont="1" applyFill="1"/>
    <xf numFmtId="165" fontId="39" fillId="24" borderId="0" xfId="0" applyNumberFormat="1" applyFont="1" applyFill="1"/>
    <xf numFmtId="2" fontId="39" fillId="0" borderId="19" xfId="85" applyNumberFormat="1" applyFont="1" applyBorder="1"/>
    <xf numFmtId="2" fontId="42" fillId="0" borderId="78" xfId="51" applyNumberFormat="1" applyFont="1" applyBorder="1"/>
    <xf numFmtId="2" fontId="42" fillId="10" borderId="74" xfId="85" applyNumberFormat="1" applyFont="1" applyFill="1" applyBorder="1" applyAlignment="1">
      <alignment horizontal="center" vertical="center" wrapText="1"/>
    </xf>
    <xf numFmtId="2" fontId="39" fillId="0" borderId="32" xfId="85" applyNumberFormat="1" applyFont="1" applyBorder="1"/>
    <xf numFmtId="2" fontId="42" fillId="0" borderId="79" xfId="85" applyNumberFormat="1" applyFont="1" applyBorder="1"/>
    <xf numFmtId="0" fontId="64" fillId="0" borderId="10" xfId="0" applyFont="1" applyBorder="1" applyAlignment="1">
      <alignment horizontal="left" vertical="center" wrapText="1"/>
    </xf>
    <xf numFmtId="0" fontId="3" fillId="24" borderId="10" xfId="0" applyFont="1" applyFill="1" applyBorder="1" applyAlignment="1">
      <alignment horizontal="left"/>
    </xf>
    <xf numFmtId="0" fontId="3" fillId="0" borderId="10" xfId="0" applyFont="1" applyFill="1" applyBorder="1" applyAlignment="1">
      <alignment horizontal="left"/>
    </xf>
    <xf numFmtId="4" fontId="64" fillId="0" borderId="10" xfId="0" applyNumberFormat="1" applyFont="1" applyBorder="1" applyAlignment="1">
      <alignment horizontal="right" vertical="center" wrapText="1"/>
    </xf>
    <xf numFmtId="3" fontId="3" fillId="24" borderId="10" xfId="0" applyNumberFormat="1" applyFont="1" applyFill="1" applyBorder="1" applyAlignment="1">
      <alignment horizontal="right" vertical="center" wrapText="1"/>
    </xf>
    <xf numFmtId="0" fontId="3" fillId="24" borderId="27" xfId="0" applyFont="1" applyFill="1" applyBorder="1" applyAlignment="1">
      <alignment horizontal="left" vertical="center" wrapText="1"/>
    </xf>
    <xf numFmtId="3" fontId="3" fillId="24" borderId="27" xfId="0" applyNumberFormat="1" applyFont="1" applyFill="1" applyBorder="1" applyAlignment="1">
      <alignment horizontal="right" vertical="center" wrapText="1"/>
    </xf>
    <xf numFmtId="0" fontId="3" fillId="24" borderId="40" xfId="0" applyFont="1" applyFill="1" applyBorder="1" applyAlignment="1">
      <alignment horizontal="left" vertical="center" wrapText="1"/>
    </xf>
    <xf numFmtId="0" fontId="3" fillId="0" borderId="13" xfId="0" applyFont="1" applyFill="1" applyBorder="1" applyAlignment="1">
      <alignment vertical="top" wrapText="1"/>
    </xf>
    <xf numFmtId="0" fontId="3" fillId="0" borderId="28" xfId="0" applyFont="1" applyFill="1" applyBorder="1" applyAlignment="1">
      <alignment vertical="top" wrapText="1"/>
    </xf>
    <xf numFmtId="0" fontId="3" fillId="0" borderId="10" xfId="0" applyFont="1" applyFill="1" applyBorder="1" applyAlignment="1">
      <alignment vertical="top" wrapText="1"/>
    </xf>
    <xf numFmtId="0" fontId="40" fillId="24" borderId="0" xfId="0" applyFont="1" applyFill="1" applyBorder="1" applyAlignment="1">
      <alignment horizontal="left" vertical="center"/>
    </xf>
    <xf numFmtId="0" fontId="3" fillId="27" borderId="10" xfId="0" applyFont="1" applyFill="1" applyBorder="1" applyAlignment="1">
      <alignment horizontal="left" vertical="center" wrapText="1"/>
    </xf>
    <xf numFmtId="0" fontId="3" fillId="27" borderId="12" xfId="0" applyFont="1" applyFill="1" applyBorder="1" applyAlignment="1">
      <alignment horizontal="left" vertical="center" wrapText="1"/>
    </xf>
    <xf numFmtId="0" fontId="3" fillId="24" borderId="13" xfId="0" applyFont="1" applyFill="1" applyBorder="1" applyAlignment="1">
      <alignment vertical="top" wrapText="1"/>
    </xf>
    <xf numFmtId="0" fontId="3" fillId="24" borderId="10" xfId="0" applyFont="1" applyFill="1" applyBorder="1" applyAlignment="1">
      <alignment vertical="top" wrapText="1"/>
    </xf>
    <xf numFmtId="0" fontId="5" fillId="23" borderId="80" xfId="0" applyFont="1" applyFill="1" applyBorder="1" applyAlignment="1">
      <alignment horizontal="left" vertical="center"/>
    </xf>
    <xf numFmtId="0" fontId="5" fillId="23" borderId="81" xfId="0" applyFont="1" applyFill="1" applyBorder="1" applyAlignment="1">
      <alignment horizontal="left" vertical="center" wrapText="1"/>
    </xf>
    <xf numFmtId="0" fontId="5" fillId="23" borderId="81" xfId="0" applyFont="1" applyFill="1" applyBorder="1" applyAlignment="1">
      <alignment vertical="center" wrapText="1"/>
    </xf>
    <xf numFmtId="0" fontId="5" fillId="23" borderId="81" xfId="0" applyFont="1" applyFill="1" applyBorder="1" applyAlignment="1">
      <alignment horizontal="center" vertical="center" wrapText="1"/>
    </xf>
    <xf numFmtId="4" fontId="5" fillId="23" borderId="81" xfId="0" applyNumberFormat="1" applyFont="1" applyFill="1" applyBorder="1" applyAlignment="1">
      <alignment horizontal="right" vertical="center" wrapText="1"/>
    </xf>
    <xf numFmtId="0" fontId="5" fillId="23" borderId="82" xfId="0" applyFont="1" applyFill="1" applyBorder="1" applyAlignment="1">
      <alignment vertical="center" wrapText="1"/>
    </xf>
    <xf numFmtId="0" fontId="5" fillId="29" borderId="43" xfId="0" applyFont="1" applyFill="1" applyBorder="1" applyAlignment="1">
      <alignment horizontal="left" vertical="center" wrapText="1"/>
    </xf>
    <xf numFmtId="0" fontId="5" fillId="29" borderId="14" xfId="0" applyFont="1" applyFill="1" applyBorder="1" applyAlignment="1">
      <alignment horizontal="left" vertical="center" wrapText="1"/>
    </xf>
    <xf numFmtId="0" fontId="3" fillId="24" borderId="47" xfId="0" applyFont="1" applyFill="1" applyBorder="1" applyAlignment="1">
      <alignment vertical="top" wrapText="1"/>
    </xf>
    <xf numFmtId="0" fontId="3" fillId="24" borderId="12" xfId="0" applyFont="1" applyFill="1" applyBorder="1" applyAlignment="1">
      <alignment vertical="top" wrapText="1"/>
    </xf>
    <xf numFmtId="0" fontId="71" fillId="24" borderId="0" xfId="0" applyFont="1" applyFill="1" applyBorder="1" applyAlignment="1">
      <alignment horizontal="right"/>
    </xf>
    <xf numFmtId="0" fontId="40" fillId="24" borderId="0" xfId="0" applyFont="1" applyFill="1" applyBorder="1" applyAlignment="1">
      <alignment horizontal="right" vertical="center"/>
    </xf>
    <xf numFmtId="0" fontId="3" fillId="24" borderId="0" xfId="0" applyFont="1" applyFill="1" applyAlignment="1">
      <alignment horizontal="right"/>
    </xf>
    <xf numFmtId="4" fontId="30" fillId="21" borderId="65" xfId="0" applyNumberFormat="1" applyFont="1" applyFill="1" applyBorder="1" applyAlignment="1" applyProtection="1">
      <alignment vertical="top" wrapText="1"/>
      <protection/>
    </xf>
    <xf numFmtId="4" fontId="5" fillId="21" borderId="10" xfId="0" applyNumberFormat="1" applyFont="1" applyFill="1" applyBorder="1" applyAlignment="1" applyProtection="1">
      <alignment vertical="center" wrapText="1"/>
      <protection/>
    </xf>
    <xf numFmtId="2" fontId="5" fillId="21" borderId="10" xfId="0" applyNumberFormat="1" applyFont="1" applyFill="1" applyBorder="1" applyAlignment="1" applyProtection="1">
      <alignment horizontal="center" vertical="top" wrapText="1"/>
      <protection/>
    </xf>
    <xf numFmtId="0" fontId="5" fillId="21" borderId="10" xfId="0" applyNumberFormat="1" applyFont="1" applyFill="1" applyBorder="1" applyAlignment="1" applyProtection="1">
      <alignment horizontal="right" vertical="top" wrapText="1"/>
      <protection/>
    </xf>
    <xf numFmtId="0" fontId="5" fillId="21" borderId="10" xfId="0" applyFont="1" applyFill="1" applyBorder="1" applyAlignment="1" applyProtection="1">
      <alignment horizontal="center" vertical="center" wrapText="1"/>
      <protection/>
    </xf>
    <xf numFmtId="0" fontId="5" fillId="21" borderId="10" xfId="0" applyNumberFormat="1" applyFont="1" applyFill="1" applyBorder="1" applyAlignment="1" applyProtection="1">
      <alignment horizontal="right" vertical="center" wrapText="1"/>
      <protection/>
    </xf>
    <xf numFmtId="4" fontId="5" fillId="21" borderId="10" xfId="0" applyNumberFormat="1" applyFont="1" applyFill="1" applyBorder="1" applyAlignment="1" applyProtection="1">
      <alignment horizontal="right" vertical="center" wrapText="1"/>
      <protection/>
    </xf>
    <xf numFmtId="3" fontId="5" fillId="21" borderId="10" xfId="0" applyNumberFormat="1" applyFont="1" applyFill="1" applyBorder="1" applyAlignment="1" applyProtection="1">
      <alignment horizontal="right" vertical="top" wrapText="1"/>
      <protection/>
    </xf>
    <xf numFmtId="0" fontId="5" fillId="24" borderId="0" xfId="0" applyFont="1" applyFill="1" applyBorder="1" applyAlignment="1">
      <alignment horizontal="left"/>
    </xf>
    <xf numFmtId="0" fontId="3"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4" fontId="3" fillId="24" borderId="0" xfId="0" applyNumberFormat="1" applyFont="1" applyFill="1" applyBorder="1" applyAlignment="1">
      <alignment horizontal="right" vertical="center" wrapText="1"/>
    </xf>
    <xf numFmtId="14" fontId="3" fillId="0" borderId="10" xfId="0" applyNumberFormat="1" applyFont="1" applyFill="1" applyBorder="1" applyAlignment="1">
      <alignment horizontal="center"/>
    </xf>
    <xf numFmtId="3" fontId="5" fillId="4" borderId="29" xfId="0" applyNumberFormat="1" applyFont="1" applyFill="1" applyBorder="1" applyAlignment="1">
      <alignment horizontal="center" vertical="center" wrapText="1"/>
    </xf>
    <xf numFmtId="3" fontId="5" fillId="3" borderId="29" xfId="0" applyNumberFormat="1" applyFont="1" applyFill="1" applyBorder="1" applyAlignment="1">
      <alignment horizontal="center" vertical="center" wrapText="1"/>
    </xf>
    <xf numFmtId="3" fontId="5" fillId="26" borderId="29"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29" xfId="0" applyNumberFormat="1" applyFont="1" applyBorder="1" applyAlignment="1">
      <alignment horizontal="center" vertical="center" wrapText="1"/>
    </xf>
    <xf numFmtId="3" fontId="3" fillId="3" borderId="29" xfId="51" applyNumberFormat="1" applyFont="1" applyFill="1" applyBorder="1" applyAlignment="1">
      <alignment horizontal="center" vertical="center" wrapText="1"/>
    </xf>
    <xf numFmtId="3" fontId="3" fillId="3" borderId="29" xfId="0" applyNumberFormat="1" applyFont="1" applyFill="1" applyBorder="1" applyAlignment="1">
      <alignment horizontal="center" vertical="center" wrapText="1"/>
    </xf>
    <xf numFmtId="3" fontId="3" fillId="18" borderId="29" xfId="0" applyNumberFormat="1" applyFont="1" applyFill="1" applyBorder="1" applyAlignment="1">
      <alignment horizontal="center" vertical="center" wrapText="1"/>
    </xf>
    <xf numFmtId="3" fontId="3" fillId="27" borderId="29" xfId="0" applyNumberFormat="1" applyFont="1" applyFill="1" applyBorder="1" applyAlignment="1">
      <alignment horizontal="center" vertical="center" wrapText="1"/>
    </xf>
    <xf numFmtId="3" fontId="5" fillId="3" borderId="46" xfId="0" applyNumberFormat="1" applyFont="1" applyFill="1" applyBorder="1" applyAlignment="1">
      <alignment horizontal="center" vertical="center" wrapText="1"/>
    </xf>
    <xf numFmtId="0" fontId="77" fillId="24" borderId="0" xfId="0" applyFont="1" applyFill="1" applyAlignment="1">
      <alignment horizontal="left" vertical="center" readingOrder="1"/>
    </xf>
    <xf numFmtId="0" fontId="4" fillId="25" borderId="83" xfId="95" applyNumberFormat="1" applyFont="1" applyFill="1" applyBorder="1" applyAlignment="1" applyProtection="1">
      <alignment vertical="center" wrapText="1"/>
      <protection/>
    </xf>
    <xf numFmtId="0" fontId="4" fillId="25" borderId="84" xfId="95" applyNumberFormat="1" applyFont="1" applyFill="1" applyBorder="1" applyAlignment="1" applyProtection="1">
      <alignment vertical="center" wrapText="1"/>
      <protection/>
    </xf>
    <xf numFmtId="0" fontId="69" fillId="24" borderId="0" xfId="94" applyFont="1" applyFill="1" applyAlignment="1">
      <alignment horizontal="right"/>
      <protection/>
    </xf>
    <xf numFmtId="0" fontId="2" fillId="24" borderId="0" xfId="94" applyFill="1" applyAlignment="1">
      <alignment horizontal="right"/>
      <protection/>
    </xf>
    <xf numFmtId="0" fontId="82" fillId="24" borderId="0" xfId="94" applyFont="1" applyFill="1" applyBorder="1" applyAlignment="1">
      <alignment horizontal="right"/>
      <protection/>
    </xf>
    <xf numFmtId="0" fontId="69" fillId="24" borderId="0" xfId="94" applyFont="1" applyFill="1" applyBorder="1" applyAlignment="1">
      <alignment horizontal="right"/>
      <protection/>
    </xf>
    <xf numFmtId="3" fontId="67" fillId="26" borderId="13" xfId="94" applyNumberFormat="1" applyFont="1" applyFill="1" applyBorder="1" applyAlignment="1">
      <alignment horizontal="right" vertical="center"/>
      <protection/>
    </xf>
    <xf numFmtId="3" fontId="67" fillId="26" borderId="47" xfId="94" applyNumberFormat="1" applyFont="1" applyFill="1" applyBorder="1" applyAlignment="1">
      <alignment horizontal="right" vertical="center"/>
      <protection/>
    </xf>
    <xf numFmtId="0" fontId="4" fillId="25" borderId="84" xfId="95" applyNumberFormat="1" applyFont="1" applyFill="1" applyBorder="1" applyAlignment="1" applyProtection="1">
      <alignment horizontal="right" vertical="center" wrapText="1"/>
      <protection/>
    </xf>
    <xf numFmtId="0" fontId="69" fillId="0" borderId="0" xfId="94" applyFont="1" applyAlignment="1">
      <alignment horizontal="right"/>
      <protection/>
    </xf>
    <xf numFmtId="0" fontId="6" fillId="0" borderId="0" xfId="0" applyNumberFormat="1" applyFont="1" applyAlignment="1">
      <alignment/>
    </xf>
    <xf numFmtId="0" fontId="36" fillId="0" borderId="0" xfId="0" applyNumberFormat="1" applyFont="1" applyBorder="1" applyAlignment="1">
      <alignment vertical="center"/>
    </xf>
    <xf numFmtId="3" fontId="5" fillId="18" borderId="13" xfId="0" applyNumberFormat="1" applyFont="1" applyFill="1" applyBorder="1" applyAlignment="1">
      <alignment vertical="center"/>
    </xf>
    <xf numFmtId="3" fontId="5" fillId="3" borderId="13" xfId="0" applyNumberFormat="1" applyFont="1" applyFill="1" applyBorder="1" applyAlignment="1">
      <alignment/>
    </xf>
    <xf numFmtId="3" fontId="5" fillId="26" borderId="13" xfId="0" applyNumberFormat="1" applyFont="1" applyFill="1" applyBorder="1" applyAlignment="1">
      <alignment/>
    </xf>
    <xf numFmtId="3" fontId="3" fillId="3" borderId="13" xfId="0" applyNumberFormat="1" applyFont="1" applyFill="1" applyBorder="1" applyAlignment="1">
      <alignment/>
    </xf>
    <xf numFmtId="3" fontId="3" fillId="4" borderId="13" xfId="0" applyNumberFormat="1" applyFont="1" applyFill="1" applyBorder="1" applyAlignment="1">
      <alignment/>
    </xf>
    <xf numFmtId="3" fontId="3" fillId="0" borderId="13" xfId="0" applyNumberFormat="1" applyFont="1" applyBorder="1" applyAlignment="1">
      <alignment vertical="center"/>
    </xf>
    <xf numFmtId="3" fontId="3" fillId="27" borderId="13" xfId="0" applyNumberFormat="1" applyFont="1" applyFill="1" applyBorder="1" applyAlignment="1">
      <alignment vertical="center"/>
    </xf>
    <xf numFmtId="3" fontId="3" fillId="27" borderId="13" xfId="0" applyNumberFormat="1" applyFont="1" applyFill="1" applyBorder="1" applyAlignment="1">
      <alignment/>
    </xf>
    <xf numFmtId="3" fontId="3" fillId="0" borderId="13" xfId="0" applyNumberFormat="1" applyFont="1" applyFill="1" applyBorder="1" applyAlignment="1">
      <alignment vertical="center"/>
    </xf>
    <xf numFmtId="0" fontId="6" fillId="0" borderId="0" xfId="85" applyNumberFormat="1" applyFont="1" applyAlignment="1">
      <alignment/>
    </xf>
    <xf numFmtId="2" fontId="5" fillId="32" borderId="85" xfId="0" applyNumberFormat="1" applyFont="1" applyFill="1" applyBorder="1" applyAlignment="1" applyProtection="1">
      <alignment vertical="top" wrapText="1"/>
      <protection/>
    </xf>
    <xf numFmtId="2" fontId="3" fillId="32" borderId="21" xfId="0" applyNumberFormat="1" applyFont="1" applyFill="1" applyBorder="1" applyAlignment="1" applyProtection="1">
      <alignment horizontal="left" vertical="top" wrapText="1"/>
      <protection/>
    </xf>
    <xf numFmtId="3" fontId="5" fillId="21" borderId="10" xfId="0" applyNumberFormat="1" applyFont="1" applyFill="1" applyBorder="1" applyAlignment="1" applyProtection="1">
      <alignment horizontal="right" vertical="center" wrapText="1"/>
      <protection/>
    </xf>
    <xf numFmtId="0" fontId="5" fillId="32" borderId="29" xfId="0" applyFont="1" applyFill="1" applyBorder="1" applyAlignment="1" applyProtection="1">
      <alignment horizontal="left" vertical="center" wrapText="1"/>
      <protection/>
    </xf>
    <xf numFmtId="0" fontId="5" fillId="32" borderId="13"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top" wrapText="1"/>
      <protection/>
    </xf>
    <xf numFmtId="0" fontId="5" fillId="32" borderId="29" xfId="0" applyFont="1" applyFill="1" applyBorder="1" applyAlignment="1" applyProtection="1">
      <alignment horizontal="left" vertical="top" wrapText="1"/>
      <protection/>
    </xf>
    <xf numFmtId="4" fontId="3" fillId="21" borderId="86" xfId="0" applyNumberFormat="1" applyFont="1" applyFill="1" applyBorder="1" applyAlignment="1" applyProtection="1">
      <alignment vertical="center" wrapText="1"/>
      <protection/>
    </xf>
    <xf numFmtId="4" fontId="3" fillId="21" borderId="21" xfId="0" applyNumberFormat="1" applyFont="1" applyFill="1" applyBorder="1" applyAlignment="1" applyProtection="1">
      <alignment vertical="center" wrapText="1"/>
      <protection/>
    </xf>
    <xf numFmtId="4" fontId="3" fillId="21" borderId="10" xfId="0" applyNumberFormat="1" applyFont="1" applyFill="1" applyBorder="1" applyAlignment="1" applyProtection="1">
      <alignment horizontal="right" vertical="center" wrapText="1"/>
      <protection/>
    </xf>
    <xf numFmtId="4" fontId="3" fillId="21" borderId="12" xfId="0" applyNumberFormat="1" applyFont="1" applyFill="1" applyBorder="1" applyAlignment="1" applyProtection="1">
      <alignment horizontal="right" vertical="center" wrapText="1"/>
      <protection/>
    </xf>
    <xf numFmtId="0" fontId="5" fillId="21" borderId="15" xfId="0" applyFont="1" applyFill="1" applyBorder="1" applyAlignment="1" applyProtection="1">
      <alignment horizontal="center" vertical="center" wrapText="1"/>
      <protection/>
    </xf>
    <xf numFmtId="3" fontId="5" fillId="21" borderId="15" xfId="0" applyNumberFormat="1" applyFont="1" applyFill="1" applyBorder="1" applyAlignment="1" applyProtection="1">
      <alignment vertical="center" wrapText="1"/>
      <protection/>
    </xf>
    <xf numFmtId="3" fontId="5" fillId="21" borderId="10" xfId="0" applyNumberFormat="1" applyFont="1" applyFill="1" applyBorder="1" applyAlignment="1" applyProtection="1">
      <alignment vertical="top" wrapText="1"/>
      <protection/>
    </xf>
    <xf numFmtId="3" fontId="5" fillId="21" borderId="10" xfId="0" applyNumberFormat="1" applyFont="1" applyFill="1" applyBorder="1" applyAlignment="1" applyProtection="1">
      <alignment horizontal="center" vertical="center" wrapText="1"/>
      <protection/>
    </xf>
    <xf numFmtId="3" fontId="5" fillId="21" borderId="10" xfId="0" applyNumberFormat="1" applyFont="1" applyFill="1" applyBorder="1" applyAlignment="1" applyProtection="1">
      <alignment horizontal="left" vertical="center" wrapText="1"/>
      <protection/>
    </xf>
    <xf numFmtId="0" fontId="39" fillId="0" borderId="43" xfId="0" applyFont="1" applyBorder="1"/>
    <xf numFmtId="0" fontId="39" fillId="0" borderId="14" xfId="0" applyFont="1" applyFill="1" applyBorder="1"/>
    <xf numFmtId="165" fontId="39" fillId="0" borderId="87" xfId="51" applyNumberFormat="1" applyFont="1" applyBorder="1"/>
    <xf numFmtId="2" fontId="39" fillId="0" borderId="87" xfId="85" applyNumberFormat="1" applyFont="1" applyBorder="1"/>
    <xf numFmtId="2" fontId="39" fillId="0" borderId="88" xfId="85" applyNumberFormat="1" applyFont="1" applyBorder="1"/>
    <xf numFmtId="0" fontId="39" fillId="0" borderId="46" xfId="0" applyFont="1" applyBorder="1"/>
    <xf numFmtId="0" fontId="39" fillId="0" borderId="12" xfId="0" applyFont="1" applyFill="1" applyBorder="1"/>
    <xf numFmtId="165" fontId="39" fillId="0" borderId="12" xfId="51" applyNumberFormat="1" applyFont="1" applyBorder="1"/>
    <xf numFmtId="2" fontId="39" fillId="0" borderId="12" xfId="85" applyNumberFormat="1" applyFont="1" applyBorder="1"/>
    <xf numFmtId="2" fontId="39" fillId="0" borderId="18" xfId="85" applyNumberFormat="1" applyFont="1" applyBorder="1"/>
    <xf numFmtId="0" fontId="5" fillId="23" borderId="28" xfId="0" applyFont="1" applyFill="1" applyBorder="1" applyAlignment="1">
      <alignment horizontal="center"/>
    </xf>
    <xf numFmtId="0" fontId="5" fillId="28" borderId="28" xfId="0" applyFont="1" applyFill="1" applyBorder="1" applyAlignment="1">
      <alignment horizontal="center" wrapText="1"/>
    </xf>
    <xf numFmtId="0" fontId="5" fillId="28" borderId="89" xfId="0" applyFont="1" applyFill="1" applyBorder="1" applyAlignment="1">
      <alignment horizontal="center" vertical="top" wrapText="1"/>
    </xf>
    <xf numFmtId="0" fontId="5" fillId="28" borderId="28" xfId="0" applyFont="1" applyFill="1" applyBorder="1" applyAlignment="1">
      <alignment horizontal="center" vertical="top" wrapText="1"/>
    </xf>
    <xf numFmtId="0" fontId="8" fillId="0" borderId="0" xfId="0" applyFont="1" applyFill="1"/>
    <xf numFmtId="0" fontId="8" fillId="0" borderId="10" xfId="0" applyFont="1" applyFill="1" applyBorder="1"/>
    <xf numFmtId="0" fontId="38" fillId="0" borderId="10" xfId="0" applyFont="1" applyFill="1" applyBorder="1"/>
    <xf numFmtId="0" fontId="64" fillId="0" borderId="0" xfId="0" applyFont="1" applyFill="1" applyBorder="1" applyAlignment="1">
      <alignment horizontal="center" vertical="center" wrapText="1"/>
    </xf>
    <xf numFmtId="0" fontId="64" fillId="0" borderId="0" xfId="0" applyFont="1" applyFill="1" applyBorder="1" applyAlignment="1">
      <alignment horizontal="right" vertical="center" wrapText="1"/>
    </xf>
    <xf numFmtId="0" fontId="64" fillId="0" borderId="0" xfId="0" applyFont="1" applyFill="1" applyBorder="1" applyAlignment="1">
      <alignment vertical="center" wrapText="1"/>
    </xf>
    <xf numFmtId="3" fontId="64" fillId="0" borderId="10" xfId="0" applyNumberFormat="1" applyFont="1" applyBorder="1" applyAlignment="1">
      <alignment horizontal="right" vertical="center" wrapText="1"/>
    </xf>
    <xf numFmtId="1" fontId="64" fillId="0" borderId="10" xfId="0" applyNumberFormat="1" applyFont="1" applyBorder="1" applyAlignment="1">
      <alignment horizontal="right" vertical="center" wrapText="1"/>
    </xf>
    <xf numFmtId="0" fontId="5" fillId="25" borderId="90" xfId="95" applyNumberFormat="1" applyFont="1" applyFill="1" applyBorder="1" applyAlignment="1" applyProtection="1">
      <alignment vertical="center" wrapText="1"/>
      <protection/>
    </xf>
    <xf numFmtId="0" fontId="5" fillId="25" borderId="55" xfId="95" applyNumberFormat="1" applyFont="1" applyFill="1" applyBorder="1" applyAlignment="1" applyProtection="1">
      <alignment vertical="center" wrapText="1"/>
      <protection/>
    </xf>
    <xf numFmtId="0" fontId="5" fillId="25" borderId="55" xfId="95" applyNumberFormat="1" applyFont="1" applyFill="1" applyBorder="1" applyAlignment="1" applyProtection="1">
      <alignment horizontal="right" vertical="center" wrapText="1"/>
      <protection/>
    </xf>
    <xf numFmtId="17" fontId="3" fillId="25" borderId="39" xfId="95" applyNumberFormat="1" applyFont="1" applyFill="1" applyBorder="1" applyAlignment="1">
      <alignment horizontal="center" vertical="center"/>
      <protection/>
    </xf>
    <xf numFmtId="17" fontId="3" fillId="25" borderId="26" xfId="95" applyNumberFormat="1" applyFont="1" applyFill="1" applyBorder="1" applyAlignment="1">
      <alignment horizontal="center" vertical="center"/>
      <protection/>
    </xf>
    <xf numFmtId="17" fontId="3" fillId="25" borderId="53" xfId="95" applyNumberFormat="1" applyFont="1" applyFill="1" applyBorder="1" applyAlignment="1">
      <alignment horizontal="center" vertical="center"/>
      <protection/>
    </xf>
    <xf numFmtId="0" fontId="93" fillId="24" borderId="80" xfId="94" applyFont="1" applyFill="1" applyBorder="1" applyAlignment="1">
      <alignment horizontal="center" vertical="center"/>
      <protection/>
    </xf>
    <xf numFmtId="0" fontId="93" fillId="24" borderId="81" xfId="94" applyFont="1" applyFill="1" applyBorder="1" applyAlignment="1">
      <alignment horizontal="center" vertical="center"/>
      <protection/>
    </xf>
    <xf numFmtId="0" fontId="93" fillId="24" borderId="82" xfId="94" applyFont="1" applyFill="1" applyBorder="1" applyAlignment="1">
      <alignment horizontal="center" vertical="center"/>
      <protection/>
    </xf>
    <xf numFmtId="0" fontId="67" fillId="24" borderId="46" xfId="94" applyFont="1" applyFill="1" applyBorder="1" applyAlignment="1">
      <alignment horizontal="center" vertical="center"/>
      <protection/>
    </xf>
    <xf numFmtId="0" fontId="67" fillId="24" borderId="12" xfId="94" applyFont="1" applyFill="1" applyBorder="1" applyAlignment="1">
      <alignment horizontal="center" vertical="center"/>
      <protection/>
    </xf>
    <xf numFmtId="0" fontId="67" fillId="24" borderId="18" xfId="94" applyFont="1" applyFill="1" applyBorder="1" applyAlignment="1">
      <alignment horizontal="center" vertical="center"/>
      <protection/>
    </xf>
    <xf numFmtId="0" fontId="67" fillId="24" borderId="12" xfId="94" applyFont="1" applyFill="1" applyBorder="1" applyAlignment="1">
      <alignment horizontal="left" vertical="top"/>
      <protection/>
    </xf>
    <xf numFmtId="0" fontId="67" fillId="24" borderId="18" xfId="94" applyFont="1" applyFill="1" applyBorder="1" applyAlignment="1">
      <alignment horizontal="left" vertical="top"/>
      <protection/>
    </xf>
    <xf numFmtId="0" fontId="87" fillId="0" borderId="80" xfId="94" applyFont="1" applyBorder="1" applyAlignment="1">
      <alignment horizontal="center" vertical="center"/>
      <protection/>
    </xf>
    <xf numFmtId="0" fontId="87" fillId="0" borderId="81" xfId="94" applyFont="1" applyBorder="1" applyAlignment="1">
      <alignment horizontal="center" vertical="center"/>
      <protection/>
    </xf>
    <xf numFmtId="0" fontId="87" fillId="0" borderId="91" xfId="94" applyFont="1" applyBorder="1" applyAlignment="1">
      <alignment horizontal="center" vertical="center"/>
      <protection/>
    </xf>
    <xf numFmtId="0" fontId="87" fillId="0" borderId="82" xfId="94" applyFont="1" applyBorder="1" applyAlignment="1">
      <alignment horizontal="center" vertical="center"/>
      <protection/>
    </xf>
    <xf numFmtId="0" fontId="5" fillId="23" borderId="80" xfId="98" applyFont="1" applyFill="1" applyBorder="1" applyAlignment="1">
      <alignment horizontal="center" vertical="center" wrapText="1"/>
      <protection/>
    </xf>
    <xf numFmtId="0" fontId="5" fillId="23" borderId="81" xfId="98" applyFont="1" applyFill="1" applyBorder="1" applyAlignment="1">
      <alignment horizontal="center" vertical="center" wrapText="1"/>
      <protection/>
    </xf>
    <xf numFmtId="0" fontId="5" fillId="23" borderId="14" xfId="98" applyFont="1" applyFill="1" applyBorder="1" applyAlignment="1">
      <alignment horizontal="center" vertical="center" wrapText="1"/>
      <protection/>
    </xf>
    <xf numFmtId="0" fontId="5" fillId="23" borderId="16" xfId="98" applyFont="1" applyFill="1" applyBorder="1" applyAlignment="1">
      <alignment horizontal="center" vertical="center" wrapText="1"/>
      <protection/>
    </xf>
    <xf numFmtId="0" fontId="5" fillId="23" borderId="41" xfId="98" applyFont="1" applyFill="1" applyBorder="1" applyAlignment="1">
      <alignment horizontal="center" vertical="center" wrapText="1"/>
      <protection/>
    </xf>
    <xf numFmtId="0" fontId="5" fillId="23" borderId="15" xfId="98" applyFont="1" applyFill="1" applyBorder="1" applyAlignment="1">
      <alignment horizontal="center" vertical="center" wrapText="1"/>
      <protection/>
    </xf>
    <xf numFmtId="0" fontId="3" fillId="24" borderId="29" xfId="98" applyFont="1" applyFill="1" applyBorder="1" applyAlignment="1">
      <alignment horizontal="left" vertical="center" wrapText="1"/>
      <protection/>
    </xf>
    <xf numFmtId="0" fontId="3" fillId="24" borderId="10" xfId="98" applyFont="1" applyFill="1" applyBorder="1" applyAlignment="1">
      <alignment horizontal="left" vertical="center" wrapText="1"/>
      <protection/>
    </xf>
    <xf numFmtId="0" fontId="3" fillId="24" borderId="10" xfId="98" applyFont="1" applyFill="1" applyBorder="1" applyAlignment="1">
      <alignment horizontal="center" vertical="center" wrapText="1"/>
      <protection/>
    </xf>
    <xf numFmtId="17" fontId="3" fillId="24" borderId="10" xfId="98" applyNumberFormat="1" applyFont="1" applyFill="1" applyBorder="1" applyAlignment="1">
      <alignment horizontal="center" vertical="center" wrapText="1"/>
      <protection/>
    </xf>
    <xf numFmtId="4" fontId="10" fillId="24" borderId="10" xfId="96" applyNumberFormat="1" applyFont="1" applyFill="1" applyBorder="1" applyAlignment="1">
      <alignment horizontal="right"/>
      <protection/>
    </xf>
    <xf numFmtId="0" fontId="10" fillId="21" borderId="10" xfId="96" applyFont="1" applyFill="1" applyBorder="1" applyAlignment="1">
      <alignment horizontal="center"/>
      <protection/>
    </xf>
    <xf numFmtId="4" fontId="3" fillId="21" borderId="10" xfId="98" applyNumberFormat="1" applyFont="1" applyFill="1" applyBorder="1" applyAlignment="1">
      <alignment horizontal="right" vertical="center" wrapText="1"/>
      <protection/>
    </xf>
    <xf numFmtId="4" fontId="3" fillId="21" borderId="11" xfId="98" applyNumberFormat="1" applyFont="1" applyFill="1" applyBorder="1" applyAlignment="1">
      <alignment horizontal="right" vertical="center" wrapText="1"/>
      <protection/>
    </xf>
    <xf numFmtId="4" fontId="3" fillId="21" borderId="10" xfId="98" applyNumberFormat="1" applyFont="1" applyFill="1" applyBorder="1" applyAlignment="1">
      <alignment vertical="center" wrapText="1"/>
      <protection/>
    </xf>
    <xf numFmtId="4" fontId="3" fillId="21" borderId="11" xfId="98" applyNumberFormat="1" applyFont="1" applyFill="1" applyBorder="1" applyAlignment="1">
      <alignment vertical="center" wrapText="1"/>
      <protection/>
    </xf>
    <xf numFmtId="4" fontId="10" fillId="21" borderId="10" xfId="96" applyNumberFormat="1" applyFont="1" applyFill="1" applyBorder="1" applyAlignment="1">
      <alignment horizontal="center"/>
      <protection/>
    </xf>
    <xf numFmtId="4" fontId="10" fillId="21" borderId="10" xfId="96" applyNumberFormat="1" applyFont="1" applyFill="1" applyBorder="1" applyAlignment="1">
      <alignment horizontal="right"/>
      <protection/>
    </xf>
    <xf numFmtId="0" fontId="3" fillId="24" borderId="29" xfId="98" applyFont="1" applyFill="1" applyBorder="1" applyAlignment="1">
      <alignment horizontal="center" vertical="center" wrapText="1"/>
      <protection/>
    </xf>
    <xf numFmtId="0" fontId="3" fillId="24" borderId="46" xfId="98" applyFont="1" applyFill="1" applyBorder="1" applyAlignment="1">
      <alignment horizontal="center" vertical="center" wrapText="1"/>
      <protection/>
    </xf>
    <xf numFmtId="0" fontId="3" fillId="24" borderId="12" xfId="98" applyFont="1" applyFill="1" applyBorder="1" applyAlignment="1">
      <alignment horizontal="left" vertical="center" wrapText="1"/>
      <protection/>
    </xf>
    <xf numFmtId="0" fontId="3" fillId="24" borderId="12" xfId="98" applyFont="1" applyFill="1" applyBorder="1" applyAlignment="1">
      <alignment horizontal="center" vertical="center" wrapText="1"/>
      <protection/>
    </xf>
    <xf numFmtId="17" fontId="3" fillId="24" borderId="12" xfId="98" applyNumberFormat="1" applyFont="1" applyFill="1" applyBorder="1" applyAlignment="1">
      <alignment horizontal="center" vertical="center" wrapText="1"/>
      <protection/>
    </xf>
    <xf numFmtId="4" fontId="10" fillId="24" borderId="12" xfId="96" applyNumberFormat="1" applyFont="1" applyFill="1" applyBorder="1" applyAlignment="1">
      <alignment horizontal="right"/>
      <protection/>
    </xf>
    <xf numFmtId="4" fontId="10" fillId="21" borderId="12" xfId="96" applyNumberFormat="1" applyFont="1" applyFill="1" applyBorder="1" applyAlignment="1">
      <alignment horizontal="center"/>
      <protection/>
    </xf>
    <xf numFmtId="4" fontId="3" fillId="21" borderId="12" xfId="98" applyNumberFormat="1" applyFont="1" applyFill="1" applyBorder="1" applyAlignment="1">
      <alignment horizontal="right" vertical="center" wrapText="1"/>
      <protection/>
    </xf>
    <xf numFmtId="4" fontId="3" fillId="21" borderId="18" xfId="98" applyNumberFormat="1" applyFont="1" applyFill="1" applyBorder="1" applyAlignment="1">
      <alignment horizontal="right" vertical="center" wrapText="1"/>
      <protection/>
    </xf>
    <xf numFmtId="0" fontId="10" fillId="24" borderId="15" xfId="96" applyFont="1" applyFill="1" applyBorder="1" applyAlignment="1">
      <alignment horizontal="center"/>
      <protection/>
    </xf>
    <xf numFmtId="0" fontId="10" fillId="21" borderId="15" xfId="96" applyFont="1" applyFill="1" applyBorder="1" applyAlignment="1">
      <alignment horizontal="center"/>
      <protection/>
    </xf>
    <xf numFmtId="4" fontId="3" fillId="21" borderId="15" xfId="98" applyNumberFormat="1" applyFont="1" applyFill="1" applyBorder="1" applyAlignment="1">
      <alignment horizontal="right" vertical="center" wrapText="1"/>
      <protection/>
    </xf>
    <xf numFmtId="0" fontId="5" fillId="24" borderId="24" xfId="98" applyFont="1" applyFill="1" applyBorder="1" applyAlignment="1">
      <alignment horizontal="left" vertical="center"/>
      <protection/>
    </xf>
    <xf numFmtId="0" fontId="5" fillId="24" borderId="25" xfId="98" applyFont="1" applyFill="1" applyBorder="1" applyAlignment="1">
      <alignment horizontal="center" vertical="center" wrapText="1"/>
      <protection/>
    </xf>
    <xf numFmtId="0" fontId="5" fillId="24" borderId="26" xfId="98" applyFont="1" applyFill="1" applyBorder="1" applyAlignment="1">
      <alignment horizontal="center" vertical="center" wrapText="1"/>
      <protection/>
    </xf>
    <xf numFmtId="4" fontId="5" fillId="24" borderId="27" xfId="98" applyNumberFormat="1" applyFont="1" applyFill="1" applyBorder="1" applyAlignment="1">
      <alignment horizontal="center" vertical="center" wrapText="1"/>
      <protection/>
    </xf>
    <xf numFmtId="4" fontId="5" fillId="21" borderId="27" xfId="98" applyNumberFormat="1" applyFont="1" applyFill="1" applyBorder="1" applyAlignment="1">
      <alignment horizontal="center" vertical="center" wrapText="1"/>
      <protection/>
    </xf>
    <xf numFmtId="4" fontId="3" fillId="21" borderId="10" xfId="98" applyNumberFormat="1" applyFont="1" applyFill="1" applyBorder="1" applyAlignment="1">
      <alignment horizontal="center" vertical="center" wrapText="1"/>
      <protection/>
    </xf>
    <xf numFmtId="0" fontId="5" fillId="24" borderId="92" xfId="98" applyFont="1" applyFill="1" applyBorder="1" applyAlignment="1">
      <alignment horizontal="center" vertical="center" wrapText="1"/>
      <protection/>
    </xf>
    <xf numFmtId="0" fontId="5" fillId="24" borderId="0" xfId="98" applyFont="1" applyFill="1" applyBorder="1" applyAlignment="1">
      <alignment horizontal="center" vertical="center" wrapText="1"/>
      <protection/>
    </xf>
    <xf numFmtId="0" fontId="5" fillId="24" borderId="89" xfId="98" applyFont="1" applyFill="1" applyBorder="1" applyAlignment="1">
      <alignment horizontal="center" vertical="center" wrapText="1"/>
      <protection/>
    </xf>
    <xf numFmtId="4" fontId="5" fillId="24" borderId="74" xfId="98" applyNumberFormat="1" applyFont="1" applyFill="1" applyBorder="1" applyAlignment="1">
      <alignment horizontal="center" vertical="center" wrapText="1"/>
      <protection/>
    </xf>
    <xf numFmtId="4" fontId="5" fillId="21" borderId="74" xfId="98" applyNumberFormat="1" applyFont="1" applyFill="1" applyBorder="1" applyAlignment="1">
      <alignment horizontal="center" vertical="center" wrapText="1"/>
      <protection/>
    </xf>
    <xf numFmtId="4" fontId="66" fillId="21" borderId="13" xfId="98" applyNumberFormat="1" applyFont="1" applyFill="1" applyBorder="1" applyAlignment="1">
      <alignment horizontal="center" vertical="center"/>
      <protection/>
    </xf>
    <xf numFmtId="4" fontId="66" fillId="21" borderId="28" xfId="98" applyNumberFormat="1" applyFont="1" applyFill="1" applyBorder="1" applyAlignment="1">
      <alignment horizontal="center" vertical="center"/>
      <protection/>
    </xf>
    <xf numFmtId="4" fontId="66" fillId="21" borderId="10" xfId="98" applyNumberFormat="1" applyFont="1" applyFill="1" applyBorder="1" applyAlignment="1">
      <alignment vertical="center"/>
      <protection/>
    </xf>
    <xf numFmtId="0" fontId="5" fillId="24" borderId="59" xfId="98" applyFont="1" applyFill="1" applyBorder="1" applyAlignment="1">
      <alignment horizontal="center" vertical="center" wrapText="1"/>
      <protection/>
    </xf>
    <xf numFmtId="0" fontId="5" fillId="24" borderId="93" xfId="98" applyFont="1" applyFill="1" applyBorder="1" applyAlignment="1">
      <alignment horizontal="center" vertical="center" wrapText="1"/>
      <protection/>
    </xf>
    <xf numFmtId="0" fontId="5" fillId="24" borderId="63" xfId="98" applyFont="1" applyFill="1" applyBorder="1" applyAlignment="1">
      <alignment horizontal="center" vertical="center" wrapText="1"/>
      <protection/>
    </xf>
    <xf numFmtId="4" fontId="5" fillId="24" borderId="15" xfId="98" applyNumberFormat="1" applyFont="1" applyFill="1" applyBorder="1" applyAlignment="1">
      <alignment horizontal="center" vertical="center" wrapText="1"/>
      <protection/>
    </xf>
    <xf numFmtId="4" fontId="5" fillId="21" borderId="15" xfId="98" applyNumberFormat="1" applyFont="1" applyFill="1" applyBorder="1" applyAlignment="1">
      <alignment horizontal="center" vertical="center" wrapText="1"/>
      <protection/>
    </xf>
    <xf numFmtId="4" fontId="5" fillId="21" borderId="13" xfId="98" applyNumberFormat="1" applyFont="1" applyFill="1" applyBorder="1" applyAlignment="1">
      <alignment horizontal="center" vertical="center" wrapText="1"/>
      <protection/>
    </xf>
    <xf numFmtId="4" fontId="5" fillId="21" borderId="23" xfId="98" applyNumberFormat="1" applyFont="1" applyFill="1" applyBorder="1" applyAlignment="1">
      <alignment horizontal="center" vertical="center" wrapText="1"/>
      <protection/>
    </xf>
    <xf numFmtId="4" fontId="5" fillId="21" borderId="28" xfId="98"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1" fontId="39" fillId="24" borderId="47" xfId="0" applyNumberFormat="1" applyFont="1" applyFill="1" applyBorder="1" applyAlignment="1" applyProtection="1">
      <alignment horizontal="center"/>
      <protection/>
    </xf>
    <xf numFmtId="0" fontId="39" fillId="24" borderId="54" xfId="0" applyFont="1" applyFill="1" applyBorder="1" applyAlignment="1" applyProtection="1">
      <alignment horizontal="center"/>
      <protection/>
    </xf>
    <xf numFmtId="0" fontId="39" fillId="24" borderId="47" xfId="0" applyFont="1" applyFill="1" applyBorder="1" applyAlignment="1">
      <alignment horizontal="center" vertical="center" wrapText="1"/>
    </xf>
    <xf numFmtId="0" fontId="39" fillId="24" borderId="48" xfId="0" applyFont="1" applyFill="1" applyBorder="1" applyAlignment="1">
      <alignment horizontal="center" vertical="center" wrapText="1"/>
    </xf>
    <xf numFmtId="0" fontId="39" fillId="24" borderId="94" xfId="0" applyFont="1" applyFill="1" applyBorder="1" applyAlignment="1">
      <alignment horizontal="center" vertical="center" wrapText="1"/>
    </xf>
    <xf numFmtId="0" fontId="6" fillId="2" borderId="10" xfId="0" applyFont="1" applyFill="1" applyBorder="1"/>
    <xf numFmtId="0" fontId="5" fillId="25" borderId="13" xfId="0" applyFont="1" applyFill="1" applyBorder="1" applyAlignment="1">
      <alignment vertical="center"/>
    </xf>
    <xf numFmtId="0" fontId="39" fillId="24" borderId="94" xfId="0" applyFont="1" applyFill="1" applyBorder="1" applyAlignment="1" applyProtection="1">
      <alignment horizontal="center"/>
      <protection/>
    </xf>
    <xf numFmtId="4" fontId="5" fillId="21" borderId="10" xfId="0" applyNumberFormat="1" applyFont="1" applyFill="1" applyBorder="1" applyAlignment="1" applyProtection="1">
      <alignment vertical="top" wrapText="1"/>
      <protection/>
    </xf>
    <xf numFmtId="0" fontId="3" fillId="0"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42" fillId="28" borderId="10" xfId="0" applyFont="1" applyFill="1" applyBorder="1" applyAlignment="1" applyProtection="1">
      <alignment horizontal="center" vertical="center" wrapText="1"/>
      <protection/>
    </xf>
    <xf numFmtId="0" fontId="5" fillId="19" borderId="23" xfId="99" applyFont="1" applyFill="1" applyBorder="1" applyAlignment="1">
      <alignment horizontal="center" vertical="center" wrapText="1"/>
      <protection/>
    </xf>
    <xf numFmtId="0" fontId="5" fillId="19" borderId="28" xfId="99" applyFont="1" applyFill="1" applyBorder="1" applyAlignment="1">
      <alignment horizontal="center" vertical="center" wrapText="1"/>
      <protection/>
    </xf>
    <xf numFmtId="0" fontId="3" fillId="32" borderId="47" xfId="0" applyFont="1" applyFill="1" applyBorder="1" applyAlignment="1">
      <alignment horizontal="center" vertical="center"/>
    </xf>
    <xf numFmtId="1" fontId="3" fillId="32" borderId="54" xfId="0" applyNumberFormat="1" applyFont="1" applyFill="1" applyBorder="1" applyAlignment="1">
      <alignment horizontal="center" vertical="center"/>
    </xf>
    <xf numFmtId="3" fontId="3" fillId="0" borderId="10" xfId="0"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3" fontId="93" fillId="24" borderId="80" xfId="94" applyNumberFormat="1" applyFont="1" applyFill="1" applyBorder="1" applyAlignment="1">
      <alignment horizontal="center" vertical="center"/>
      <protection/>
    </xf>
    <xf numFmtId="3" fontId="2" fillId="0" borderId="10" xfId="94" applyNumberFormat="1" applyFill="1" applyBorder="1" applyAlignment="1">
      <alignment horizontal="center"/>
      <protection/>
    </xf>
    <xf numFmtId="3" fontId="2" fillId="0" borderId="10" xfId="94" applyNumberFormat="1" applyFill="1" applyBorder="1" applyAlignment="1">
      <alignment horizontal="center" vertical="center"/>
      <protection/>
    </xf>
    <xf numFmtId="3" fontId="2" fillId="0" borderId="11" xfId="94" applyNumberFormat="1" applyFill="1" applyBorder="1" applyAlignment="1">
      <alignment horizontal="center" vertical="center"/>
      <protection/>
    </xf>
    <xf numFmtId="3" fontId="2" fillId="0" borderId="28" xfId="94" applyNumberFormat="1" applyFill="1" applyBorder="1" applyAlignment="1">
      <alignment horizontal="center" vertical="center"/>
      <protection/>
    </xf>
    <xf numFmtId="3" fontId="2" fillId="0" borderId="13" xfId="94" applyNumberFormat="1" applyFill="1" applyBorder="1" applyAlignment="1">
      <alignment horizontal="center" vertical="center"/>
      <protection/>
    </xf>
    <xf numFmtId="3" fontId="2" fillId="0" borderId="29" xfId="94" applyNumberFormat="1" applyFill="1" applyBorder="1" applyAlignment="1">
      <alignment horizontal="center" vertical="center"/>
      <protection/>
    </xf>
    <xf numFmtId="3" fontId="2" fillId="0" borderId="29" xfId="94" applyNumberFormat="1" applyFill="1" applyBorder="1" applyAlignment="1">
      <alignment horizontal="center"/>
      <protection/>
    </xf>
    <xf numFmtId="0" fontId="67" fillId="0" borderId="78" xfId="94" applyFont="1" applyFill="1" applyBorder="1" applyAlignment="1">
      <alignment vertical="center" wrapText="1"/>
      <protection/>
    </xf>
    <xf numFmtId="0" fontId="67" fillId="0" borderId="78" xfId="94" applyFont="1" applyFill="1" applyBorder="1" applyAlignment="1">
      <alignment horizontal="justify" vertical="top"/>
      <protection/>
    </xf>
    <xf numFmtId="3" fontId="67" fillId="0" borderId="78" xfId="94" applyNumberFormat="1" applyFont="1" applyFill="1" applyBorder="1" applyAlignment="1">
      <alignment horizontal="center" vertical="center"/>
      <protection/>
    </xf>
    <xf numFmtId="3" fontId="67" fillId="0" borderId="95" xfId="94" applyNumberFormat="1" applyFont="1" applyFill="1" applyBorder="1" applyAlignment="1">
      <alignment horizontal="right" vertical="center"/>
      <protection/>
    </xf>
    <xf numFmtId="3" fontId="67" fillId="0" borderId="76" xfId="94" applyNumberFormat="1" applyFont="1" applyFill="1" applyBorder="1" applyAlignment="1">
      <alignment horizontal="center"/>
      <protection/>
    </xf>
    <xf numFmtId="3" fontId="67" fillId="0" borderId="78" xfId="94" applyNumberFormat="1" applyFont="1" applyFill="1" applyBorder="1" applyAlignment="1">
      <alignment horizontal="center"/>
      <protection/>
    </xf>
    <xf numFmtId="3" fontId="67" fillId="0" borderId="79" xfId="94" applyNumberFormat="1" applyFont="1" applyFill="1" applyBorder="1" applyAlignment="1">
      <alignment horizontal="center"/>
      <protection/>
    </xf>
    <xf numFmtId="3" fontId="67" fillId="0" borderId="77" xfId="94" applyNumberFormat="1" applyFont="1" applyFill="1" applyBorder="1" applyAlignment="1">
      <alignment horizontal="center"/>
      <protection/>
    </xf>
    <xf numFmtId="3" fontId="67" fillId="0" borderId="95" xfId="94" applyNumberFormat="1" applyFont="1" applyFill="1" applyBorder="1" applyAlignment="1">
      <alignment horizontal="center"/>
      <protection/>
    </xf>
    <xf numFmtId="0" fontId="67" fillId="0" borderId="15" xfId="94" applyFont="1" applyFill="1" applyBorder="1" applyAlignment="1">
      <alignment horizontal="justify" vertical="top"/>
      <protection/>
    </xf>
    <xf numFmtId="3" fontId="67" fillId="26" borderId="15" xfId="94" applyNumberFormat="1" applyFont="1" applyFill="1" applyBorder="1" applyAlignment="1">
      <alignment horizontal="center" vertical="center"/>
      <protection/>
    </xf>
    <xf numFmtId="3" fontId="67" fillId="26" borderId="59" xfId="94" applyNumberFormat="1" applyFont="1" applyFill="1" applyBorder="1" applyAlignment="1">
      <alignment horizontal="right" vertical="center"/>
      <protection/>
    </xf>
    <xf numFmtId="3" fontId="2" fillId="0" borderId="41" xfId="94" applyNumberFormat="1" applyFont="1" applyFill="1" applyBorder="1" applyAlignment="1">
      <alignment horizontal="center"/>
      <protection/>
    </xf>
    <xf numFmtId="3" fontId="2" fillId="0" borderId="15" xfId="94" applyNumberFormat="1" applyFill="1" applyBorder="1" applyAlignment="1">
      <alignment horizontal="center"/>
      <protection/>
    </xf>
    <xf numFmtId="3" fontId="2" fillId="0" borderId="15" xfId="94" applyNumberFormat="1" applyFill="1" applyBorder="1" applyAlignment="1">
      <alignment horizontal="center" vertical="center"/>
      <protection/>
    </xf>
    <xf numFmtId="3" fontId="2" fillId="0" borderId="17" xfId="94" applyNumberFormat="1" applyFill="1" applyBorder="1" applyAlignment="1">
      <alignment horizontal="center" vertical="center"/>
      <protection/>
    </xf>
    <xf numFmtId="3" fontId="2" fillId="0" borderId="63" xfId="94" applyNumberFormat="1" applyFill="1" applyBorder="1" applyAlignment="1">
      <alignment horizontal="center" vertical="center"/>
      <protection/>
    </xf>
    <xf numFmtId="3" fontId="2" fillId="0" borderId="59" xfId="94" applyNumberFormat="1" applyFill="1" applyBorder="1" applyAlignment="1">
      <alignment horizontal="center" vertical="center"/>
      <protection/>
    </xf>
    <xf numFmtId="3" fontId="2" fillId="0" borderId="41" xfId="94" applyNumberFormat="1" applyFill="1" applyBorder="1" applyAlignment="1">
      <alignment horizontal="center" vertical="center"/>
      <protection/>
    </xf>
    <xf numFmtId="0" fontId="67" fillId="0" borderId="27" xfId="94" applyFont="1" applyFill="1" applyBorder="1" applyAlignment="1">
      <alignment horizontal="justify" vertical="top"/>
      <protection/>
    </xf>
    <xf numFmtId="3" fontId="67" fillId="26" borderId="27" xfId="94" applyNumberFormat="1" applyFont="1" applyFill="1" applyBorder="1" applyAlignment="1">
      <alignment horizontal="center" vertical="center"/>
      <protection/>
    </xf>
    <xf numFmtId="3" fontId="67" fillId="26" borderId="24" xfId="94" applyNumberFormat="1" applyFont="1" applyFill="1" applyBorder="1" applyAlignment="1">
      <alignment horizontal="right" vertical="center"/>
      <protection/>
    </xf>
    <xf numFmtId="3" fontId="2" fillId="0" borderId="39" xfId="94" applyNumberFormat="1" applyFill="1" applyBorder="1" applyAlignment="1">
      <alignment horizontal="center"/>
      <protection/>
    </xf>
    <xf numFmtId="3" fontId="2" fillId="0" borderId="27" xfId="94" applyNumberFormat="1" applyFill="1" applyBorder="1" applyAlignment="1">
      <alignment horizontal="center"/>
      <protection/>
    </xf>
    <xf numFmtId="3" fontId="2" fillId="0" borderId="27" xfId="94" applyNumberFormat="1" applyFill="1" applyBorder="1" applyAlignment="1">
      <alignment horizontal="center" vertical="center"/>
      <protection/>
    </xf>
    <xf numFmtId="3" fontId="2" fillId="0" borderId="40" xfId="94" applyNumberFormat="1" applyFill="1" applyBorder="1" applyAlignment="1">
      <alignment horizontal="center" vertical="center"/>
      <protection/>
    </xf>
    <xf numFmtId="3" fontId="2" fillId="0" borderId="26" xfId="94" applyNumberFormat="1" applyFill="1" applyBorder="1" applyAlignment="1">
      <alignment horizontal="center" vertical="center"/>
      <protection/>
    </xf>
    <xf numFmtId="3" fontId="2" fillId="0" borderId="24" xfId="94" applyNumberFormat="1" applyFill="1" applyBorder="1" applyAlignment="1">
      <alignment horizontal="center" vertical="center"/>
      <protection/>
    </xf>
    <xf numFmtId="3" fontId="2" fillId="0" borderId="39" xfId="94" applyNumberFormat="1" applyFill="1" applyBorder="1" applyAlignment="1">
      <alignment horizontal="center" vertical="center"/>
      <protection/>
    </xf>
    <xf numFmtId="0" fontId="67" fillId="0" borderId="12" xfId="94" applyFont="1" applyFill="1" applyBorder="1" applyAlignment="1">
      <alignment horizontal="justify" vertical="top"/>
      <protection/>
    </xf>
    <xf numFmtId="3" fontId="2" fillId="0" borderId="46" xfId="94" applyNumberFormat="1" applyFill="1" applyBorder="1" applyAlignment="1">
      <alignment horizontal="center"/>
      <protection/>
    </xf>
    <xf numFmtId="3" fontId="2" fillId="0" borderId="12" xfId="94" applyNumberFormat="1" applyFill="1" applyBorder="1" applyAlignment="1">
      <alignment horizontal="center"/>
      <protection/>
    </xf>
    <xf numFmtId="3" fontId="2" fillId="0" borderId="12" xfId="94" applyNumberFormat="1" applyFill="1" applyBorder="1" applyAlignment="1">
      <alignment horizontal="center" vertical="center"/>
      <protection/>
    </xf>
    <xf numFmtId="3" fontId="2" fillId="0" borderId="18" xfId="94" applyNumberFormat="1" applyFill="1" applyBorder="1" applyAlignment="1">
      <alignment horizontal="center" vertical="center"/>
      <protection/>
    </xf>
    <xf numFmtId="3" fontId="2" fillId="0" borderId="48" xfId="94" applyNumberFormat="1" applyFill="1" applyBorder="1" applyAlignment="1">
      <alignment horizontal="center" vertical="center"/>
      <protection/>
    </xf>
    <xf numFmtId="3" fontId="2" fillId="0" borderId="47" xfId="94" applyNumberFormat="1" applyFill="1" applyBorder="1" applyAlignment="1">
      <alignment horizontal="center" vertical="center"/>
      <protection/>
    </xf>
    <xf numFmtId="3" fontId="2" fillId="0" borderId="46" xfId="94" applyNumberFormat="1" applyFill="1" applyBorder="1" applyAlignment="1">
      <alignment horizontal="center" vertical="center"/>
      <protection/>
    </xf>
    <xf numFmtId="17" fontId="3" fillId="25" borderId="96" xfId="95" applyNumberFormat="1" applyFont="1" applyFill="1" applyBorder="1" applyAlignment="1">
      <alignment horizontal="center" vertical="center"/>
      <protection/>
    </xf>
    <xf numFmtId="17" fontId="3" fillId="25" borderId="27" xfId="95" applyNumberFormat="1" applyFont="1" applyFill="1" applyBorder="1" applyAlignment="1">
      <alignment horizontal="center" vertical="center"/>
      <protection/>
    </xf>
    <xf numFmtId="17" fontId="3" fillId="25" borderId="40" xfId="95" applyNumberFormat="1" applyFont="1" applyFill="1" applyBorder="1" applyAlignment="1">
      <alignment horizontal="center" vertical="center"/>
      <protection/>
    </xf>
    <xf numFmtId="17" fontId="3" fillId="25" borderId="24" xfId="95" applyNumberFormat="1" applyFont="1" applyFill="1" applyBorder="1" applyAlignment="1">
      <alignment horizontal="center" vertical="center"/>
      <protection/>
    </xf>
    <xf numFmtId="0" fontId="5" fillId="29" borderId="76" xfId="95" applyNumberFormat="1" applyFont="1" applyFill="1" applyBorder="1" applyAlignment="1" applyProtection="1">
      <alignment horizontal="left" vertical="center" wrapText="1"/>
      <protection/>
    </xf>
    <xf numFmtId="17" fontId="3" fillId="18" borderId="76" xfId="95" applyNumberFormat="1" applyFont="1" applyFill="1" applyBorder="1" applyAlignment="1">
      <alignment horizontal="center" vertical="center"/>
      <protection/>
    </xf>
    <xf numFmtId="17" fontId="3" fillId="18" borderId="78" xfId="95" applyNumberFormat="1" applyFont="1" applyFill="1" applyBorder="1" applyAlignment="1">
      <alignment horizontal="center" vertical="center"/>
      <protection/>
    </xf>
    <xf numFmtId="17" fontId="3" fillId="18" borderId="79" xfId="95" applyNumberFormat="1" applyFont="1" applyFill="1" applyBorder="1" applyAlignment="1">
      <alignment horizontal="center" vertical="center"/>
      <protection/>
    </xf>
    <xf numFmtId="17" fontId="3" fillId="18" borderId="77" xfId="95" applyNumberFormat="1" applyFont="1" applyFill="1" applyBorder="1" applyAlignment="1">
      <alignment horizontal="center" vertical="center"/>
      <protection/>
    </xf>
    <xf numFmtId="17" fontId="3" fillId="18" borderId="95" xfId="95" applyNumberFormat="1" applyFont="1" applyFill="1" applyBorder="1" applyAlignment="1">
      <alignment horizontal="center" vertical="center"/>
      <protection/>
    </xf>
    <xf numFmtId="3" fontId="3" fillId="32" borderId="13" xfId="0" applyNumberFormat="1" applyFont="1" applyFill="1" applyBorder="1" applyAlignment="1">
      <alignment vertical="top"/>
    </xf>
    <xf numFmtId="3" fontId="5" fillId="0" borderId="13" xfId="0" applyNumberFormat="1" applyFont="1" applyFill="1" applyBorder="1" applyAlignment="1">
      <alignment/>
    </xf>
    <xf numFmtId="170" fontId="5" fillId="0" borderId="29" xfId="0" applyNumberFormat="1" applyFont="1" applyFill="1" applyBorder="1" applyAlignment="1">
      <alignment horizontal="center" vertical="center" wrapText="1"/>
    </xf>
    <xf numFmtId="170" fontId="5" fillId="0" borderId="10" xfId="0" applyNumberFormat="1" applyFont="1" applyFill="1" applyBorder="1" applyAlignment="1">
      <alignment horizontal="center" vertical="center" wrapText="1"/>
    </xf>
    <xf numFmtId="170" fontId="5" fillId="0" borderId="13" xfId="0" applyNumberFormat="1" applyFont="1" applyFill="1" applyBorder="1" applyAlignment="1">
      <alignment horizontal="center" vertical="center" wrapText="1"/>
    </xf>
    <xf numFmtId="3" fontId="5" fillId="0" borderId="47" xfId="0" applyNumberFormat="1" applyFont="1" applyFill="1" applyBorder="1" applyAlignment="1">
      <alignment/>
    </xf>
    <xf numFmtId="170" fontId="5" fillId="0" borderId="46" xfId="0" applyNumberFormat="1" applyFont="1" applyFill="1" applyBorder="1" applyAlignment="1">
      <alignment horizontal="center" vertical="center" wrapText="1"/>
    </xf>
    <xf numFmtId="170" fontId="5" fillId="0" borderId="12" xfId="0" applyNumberFormat="1" applyFont="1" applyFill="1" applyBorder="1" applyAlignment="1">
      <alignment horizontal="center" vertical="center" wrapText="1"/>
    </xf>
    <xf numFmtId="170" fontId="5" fillId="0" borderId="47" xfId="0" applyNumberFormat="1" applyFont="1" applyFill="1" applyBorder="1" applyAlignment="1">
      <alignment horizontal="center" vertical="center" wrapText="1"/>
    </xf>
    <xf numFmtId="3" fontId="5" fillId="32" borderId="10" xfId="0" applyNumberFormat="1" applyFont="1" applyFill="1" applyBorder="1" applyAlignment="1" applyProtection="1">
      <alignment horizontal="left" vertical="center" wrapText="1"/>
      <protection/>
    </xf>
    <xf numFmtId="4" fontId="5" fillId="32" borderId="10" xfId="0" applyNumberFormat="1" applyFont="1" applyFill="1" applyBorder="1" applyAlignment="1" applyProtection="1">
      <alignment horizontal="right" vertical="center" wrapText="1"/>
      <protection/>
    </xf>
    <xf numFmtId="4" fontId="5" fillId="32" borderId="11" xfId="0" applyNumberFormat="1" applyFont="1" applyFill="1" applyBorder="1" applyAlignment="1" applyProtection="1">
      <alignment horizontal="right" vertical="center" wrapText="1"/>
      <protection/>
    </xf>
    <xf numFmtId="0" fontId="3" fillId="32" borderId="29" xfId="0" applyFont="1" applyFill="1" applyBorder="1" applyAlignment="1" applyProtection="1">
      <alignment vertical="top" wrapText="1"/>
      <protection/>
    </xf>
    <xf numFmtId="0" fontId="3" fillId="32" borderId="64" xfId="0" applyFont="1" applyFill="1" applyBorder="1" applyAlignment="1" applyProtection="1">
      <alignment horizontal="left" vertical="center" wrapText="1" indent="1"/>
      <protection/>
    </xf>
    <xf numFmtId="0" fontId="3" fillId="32" borderId="65" xfId="0" applyFont="1" applyFill="1" applyBorder="1" applyAlignment="1" applyProtection="1">
      <alignment vertical="center" wrapText="1"/>
      <protection/>
    </xf>
    <xf numFmtId="0" fontId="3" fillId="32" borderId="65" xfId="0" applyFont="1" applyFill="1" applyBorder="1" applyAlignment="1" applyProtection="1">
      <alignment horizontal="center" vertical="center" wrapText="1"/>
      <protection/>
    </xf>
    <xf numFmtId="0" fontId="3" fillId="32" borderId="33" xfId="0" applyFont="1" applyFill="1" applyBorder="1" applyAlignment="1" applyProtection="1">
      <alignment horizontal="left" vertical="center" wrapText="1" indent="1"/>
      <protection/>
    </xf>
    <xf numFmtId="0" fontId="3" fillId="32" borderId="21" xfId="0" applyFont="1" applyFill="1" applyBorder="1" applyAlignment="1" applyProtection="1">
      <alignment vertical="center" wrapText="1"/>
      <protection/>
    </xf>
    <xf numFmtId="0" fontId="3" fillId="32" borderId="21" xfId="0" applyFont="1" applyFill="1" applyBorder="1" applyAlignment="1" applyProtection="1">
      <alignment horizontal="center" vertical="center" wrapText="1"/>
      <protection/>
    </xf>
    <xf numFmtId="0" fontId="3" fillId="32" borderId="97" xfId="0" applyFont="1" applyFill="1" applyBorder="1" applyAlignment="1" applyProtection="1">
      <alignment vertical="center" wrapText="1"/>
      <protection/>
    </xf>
    <xf numFmtId="0" fontId="3" fillId="32" borderId="98" xfId="0" applyFont="1" applyFill="1" applyBorder="1" applyAlignment="1" applyProtection="1">
      <alignment vertical="center" wrapText="1"/>
      <protection/>
    </xf>
    <xf numFmtId="0" fontId="3" fillId="32" borderId="93" xfId="0" applyFont="1" applyFill="1" applyBorder="1" applyAlignment="1" applyProtection="1">
      <alignment vertical="center" wrapText="1"/>
      <protection/>
    </xf>
    <xf numFmtId="4" fontId="3" fillId="32" borderId="10" xfId="0" applyNumberFormat="1" applyFont="1" applyFill="1" applyBorder="1" applyAlignment="1" applyProtection="1">
      <alignment horizontal="right" vertical="center" wrapText="1"/>
      <protection/>
    </xf>
    <xf numFmtId="4" fontId="3" fillId="32" borderId="11" xfId="0" applyNumberFormat="1" applyFont="1" applyFill="1" applyBorder="1" applyAlignment="1" applyProtection="1">
      <alignment horizontal="right" vertical="center" wrapText="1"/>
      <protection/>
    </xf>
    <xf numFmtId="4" fontId="3" fillId="32" borderId="12" xfId="0" applyNumberFormat="1" applyFont="1" applyFill="1" applyBorder="1" applyAlignment="1" applyProtection="1">
      <alignment horizontal="right" vertical="center" wrapText="1"/>
      <protection/>
    </xf>
    <xf numFmtId="4" fontId="3" fillId="32" borderId="18" xfId="0" applyNumberFormat="1" applyFont="1" applyFill="1" applyBorder="1" applyAlignment="1" applyProtection="1">
      <alignment horizontal="right" vertical="center" wrapText="1"/>
      <protection/>
    </xf>
    <xf numFmtId="0" fontId="7" fillId="23" borderId="27" xfId="0" applyNumberFormat="1" applyFont="1" applyFill="1" applyBorder="1" applyAlignment="1">
      <alignment horizontal="center"/>
    </xf>
    <xf numFmtId="0" fontId="6" fillId="21" borderId="14" xfId="0" applyNumberFormat="1" applyFont="1" applyFill="1" applyBorder="1" applyAlignment="1">
      <alignment horizontal="center" wrapText="1"/>
    </xf>
    <xf numFmtId="0" fontId="6" fillId="21" borderId="10" xfId="0" applyNumberFormat="1" applyFont="1" applyFill="1" applyBorder="1" applyAlignment="1">
      <alignment horizontal="center" wrapText="1"/>
    </xf>
    <xf numFmtId="0" fontId="6" fillId="21" borderId="12" xfId="0" applyNumberFormat="1" applyFont="1" applyFill="1" applyBorder="1" applyAlignment="1">
      <alignment horizontal="center" wrapText="1"/>
    </xf>
    <xf numFmtId="0" fontId="7" fillId="23" borderId="74" xfId="0" applyNumberFormat="1" applyFont="1" applyFill="1" applyBorder="1" applyAlignment="1">
      <alignment horizontal="center"/>
    </xf>
    <xf numFmtId="0" fontId="6" fillId="21" borderId="14" xfId="0" applyNumberFormat="1" applyFont="1" applyFill="1" applyBorder="1" applyAlignment="1">
      <alignment horizontal="center"/>
    </xf>
    <xf numFmtId="0" fontId="6" fillId="21" borderId="12" xfId="0" applyNumberFormat="1" applyFont="1" applyFill="1" applyBorder="1" applyAlignment="1">
      <alignment horizontal="center"/>
    </xf>
    <xf numFmtId="0" fontId="7" fillId="23" borderId="14" xfId="0" applyNumberFormat="1" applyFont="1" applyFill="1" applyBorder="1" applyAlignment="1">
      <alignment horizontal="center"/>
    </xf>
    <xf numFmtId="0" fontId="7" fillId="23" borderId="12" xfId="0" applyNumberFormat="1" applyFont="1" applyFill="1" applyBorder="1" applyAlignment="1">
      <alignment horizontal="center"/>
    </xf>
    <xf numFmtId="0" fontId="33" fillId="23" borderId="10" xfId="0" applyNumberFormat="1" applyFont="1" applyFill="1" applyBorder="1" applyAlignment="1">
      <alignment horizontal="center"/>
    </xf>
    <xf numFmtId="2" fontId="6" fillId="21" borderId="10" xfId="0" applyNumberFormat="1" applyFont="1" applyFill="1" applyBorder="1" applyAlignment="1">
      <alignment horizontal="center"/>
    </xf>
    <xf numFmtId="0" fontId="3" fillId="19" borderId="59" xfId="99" applyFont="1" applyFill="1" applyBorder="1" applyAlignment="1">
      <alignment horizontal="center" vertical="center" wrapText="1"/>
      <protection/>
    </xf>
    <xf numFmtId="0" fontId="3" fillId="19" borderId="17" xfId="99" applyFont="1" applyFill="1" applyBorder="1" applyAlignment="1">
      <alignment horizontal="center" vertical="center" wrapText="1"/>
      <protection/>
    </xf>
    <xf numFmtId="17" fontId="6" fillId="19" borderId="11" xfId="99" applyNumberFormat="1" applyFont="1" applyFill="1" applyBorder="1" applyAlignment="1">
      <alignment vertical="center" wrapText="1"/>
      <protection/>
    </xf>
    <xf numFmtId="0" fontId="3" fillId="19" borderId="12" xfId="99" applyFont="1" applyFill="1" applyBorder="1" applyAlignment="1">
      <alignment horizontal="center" vertical="center" wrapText="1"/>
      <protection/>
    </xf>
    <xf numFmtId="0" fontId="3" fillId="19" borderId="18" xfId="99" applyFont="1" applyFill="1" applyBorder="1" applyAlignment="1">
      <alignment horizontal="center" vertical="center" wrapText="1"/>
      <protection/>
    </xf>
    <xf numFmtId="0" fontId="7" fillId="20" borderId="15" xfId="0" applyNumberFormat="1" applyFont="1" applyFill="1" applyBorder="1" applyAlignment="1">
      <alignment horizontal="center" wrapText="1"/>
    </xf>
    <xf numFmtId="0" fontId="5" fillId="19" borderId="99" xfId="99" applyFont="1" applyFill="1" applyBorder="1" applyAlignment="1">
      <alignment/>
      <protection/>
    </xf>
    <xf numFmtId="0" fontId="5" fillId="19" borderId="100" xfId="99" applyFont="1" applyFill="1" applyBorder="1">
      <alignment/>
      <protection/>
    </xf>
    <xf numFmtId="0" fontId="31" fillId="19" borderId="100" xfId="99" applyFont="1" applyFill="1" applyBorder="1">
      <alignment/>
      <protection/>
    </xf>
    <xf numFmtId="0" fontId="38" fillId="19" borderId="14" xfId="99" applyFont="1" applyFill="1" applyBorder="1" applyAlignment="1">
      <alignment horizontal="center" vertical="center" wrapText="1"/>
      <protection/>
    </xf>
    <xf numFmtId="0" fontId="5" fillId="19" borderId="22" xfId="99" applyFont="1" applyFill="1" applyBorder="1" applyAlignment="1">
      <alignment horizontal="left"/>
      <protection/>
    </xf>
    <xf numFmtId="0" fontId="5" fillId="19" borderId="22" xfId="99" applyFont="1" applyFill="1" applyBorder="1" applyAlignment="1">
      <alignment horizontal="center" vertical="center" wrapText="1"/>
      <protection/>
    </xf>
    <xf numFmtId="0" fontId="5" fillId="19" borderId="46" xfId="99" applyFont="1" applyFill="1" applyBorder="1" applyAlignment="1">
      <alignment horizontal="center" vertical="center" wrapText="1"/>
      <protection/>
    </xf>
    <xf numFmtId="0" fontId="5" fillId="19" borderId="12" xfId="99" applyFont="1" applyFill="1" applyBorder="1" applyAlignment="1">
      <alignment horizontal="center" vertical="center" wrapText="1"/>
      <protection/>
    </xf>
    <xf numFmtId="171" fontId="7" fillId="18" borderId="14" xfId="0" applyNumberFormat="1" applyFont="1" applyFill="1" applyBorder="1" applyAlignment="1">
      <alignment horizontal="center" vertical="center" wrapText="1"/>
    </xf>
    <xf numFmtId="171" fontId="7" fillId="18" borderId="16" xfId="0" applyNumberFormat="1" applyFont="1" applyFill="1" applyBorder="1" applyAlignment="1">
      <alignment horizontal="center" vertical="center" wrapText="1"/>
    </xf>
    <xf numFmtId="171" fontId="33" fillId="3" borderId="27" xfId="0" applyNumberFormat="1" applyFont="1" applyFill="1" applyBorder="1" applyAlignment="1">
      <alignment horizontal="center" vertical="center"/>
    </xf>
    <xf numFmtId="171" fontId="33" fillId="3" borderId="40"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0" fontId="6" fillId="0" borderId="14" xfId="0" applyNumberFormat="1" applyFont="1" applyFill="1" applyBorder="1" applyAlignment="1">
      <alignment horizontal="right" vertical="center" indent="1"/>
    </xf>
    <xf numFmtId="0" fontId="6" fillId="0" borderId="16" xfId="0" applyNumberFormat="1" applyFont="1" applyFill="1" applyBorder="1" applyAlignment="1">
      <alignment horizontal="right" vertical="center" indent="1"/>
    </xf>
    <xf numFmtId="0" fontId="6" fillId="0" borderId="10" xfId="0" applyNumberFormat="1" applyFont="1" applyFill="1" applyBorder="1" applyAlignment="1">
      <alignment horizontal="right" vertical="center" indent="1"/>
    </xf>
    <xf numFmtId="0" fontId="6" fillId="0" borderId="11" xfId="0" applyNumberFormat="1" applyFont="1" applyFill="1" applyBorder="1" applyAlignment="1">
      <alignment horizontal="right" vertical="center" indent="1"/>
    </xf>
    <xf numFmtId="0" fontId="6" fillId="0" borderId="12" xfId="0" applyNumberFormat="1" applyFont="1" applyFill="1" applyBorder="1" applyAlignment="1">
      <alignment horizontal="right" vertical="center" indent="1"/>
    </xf>
    <xf numFmtId="0" fontId="6" fillId="0" borderId="18" xfId="0" applyNumberFormat="1" applyFont="1" applyFill="1" applyBorder="1" applyAlignment="1">
      <alignment horizontal="right" vertical="center" indent="1"/>
    </xf>
    <xf numFmtId="171" fontId="33" fillId="3" borderId="15" xfId="0" applyNumberFormat="1" applyFont="1" applyFill="1" applyBorder="1" applyAlignment="1">
      <alignment horizontal="center" vertical="center"/>
    </xf>
    <xf numFmtId="171" fontId="33" fillId="3" borderId="17" xfId="0" applyNumberFormat="1" applyFont="1" applyFill="1" applyBorder="1" applyAlignment="1">
      <alignment horizontal="center" vertical="center"/>
    </xf>
    <xf numFmtId="171" fontId="33" fillId="3" borderId="11" xfId="0" applyNumberFormat="1" applyFont="1" applyFill="1" applyBorder="1" applyAlignment="1">
      <alignment horizontal="center" vertical="center"/>
    </xf>
    <xf numFmtId="165" fontId="62" fillId="3" borderId="74" xfId="0" applyNumberFormat="1" applyFont="1" applyFill="1" applyBorder="1" applyAlignment="1">
      <alignment horizontal="left"/>
    </xf>
    <xf numFmtId="165" fontId="62" fillId="3" borderId="75" xfId="0" applyNumberFormat="1" applyFont="1" applyFill="1" applyBorder="1" applyAlignment="1">
      <alignment horizontal="left"/>
    </xf>
    <xf numFmtId="164" fontId="62" fillId="0" borderId="14" xfId="0" applyNumberFormat="1" applyFont="1" applyFill="1" applyBorder="1" applyAlignment="1">
      <alignment horizontal="center" vertical="center"/>
    </xf>
    <xf numFmtId="164" fontId="62" fillId="0" borderId="16" xfId="0" applyNumberFormat="1" applyFont="1" applyFill="1" applyBorder="1" applyAlignment="1">
      <alignment horizontal="center" vertical="center"/>
    </xf>
    <xf numFmtId="164" fontId="62" fillId="0" borderId="10" xfId="0" applyNumberFormat="1" applyFont="1" applyFill="1" applyBorder="1" applyAlignment="1">
      <alignment horizontal="center" vertical="center"/>
    </xf>
    <xf numFmtId="164" fontId="62" fillId="0" borderId="11" xfId="0" applyNumberFormat="1" applyFont="1" applyFill="1" applyBorder="1" applyAlignment="1">
      <alignment horizontal="center" vertical="center"/>
    </xf>
    <xf numFmtId="164" fontId="62" fillId="0" borderId="12" xfId="0" applyNumberFormat="1" applyFont="1" applyFill="1" applyBorder="1" applyAlignment="1">
      <alignment horizontal="center" vertical="center"/>
    </xf>
    <xf numFmtId="164" fontId="62" fillId="0" borderId="18" xfId="0" applyNumberFormat="1" applyFont="1" applyFill="1" applyBorder="1" applyAlignment="1">
      <alignment horizontal="center" vertical="center"/>
    </xf>
    <xf numFmtId="0" fontId="31" fillId="19" borderId="10" xfId="99" applyFont="1" applyFill="1" applyBorder="1" applyAlignment="1">
      <alignment horizontal="center" vertical="center"/>
      <protection/>
    </xf>
    <xf numFmtId="17" fontId="8" fillId="19" borderId="10" xfId="99" applyNumberFormat="1" applyFont="1" applyFill="1" applyBorder="1" applyAlignment="1">
      <alignment horizontal="center" vertical="center" wrapText="1"/>
      <protection/>
    </xf>
    <xf numFmtId="164"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xf>
    <xf numFmtId="0" fontId="7" fillId="22" borderId="10" xfId="85" applyNumberFormat="1" applyFont="1" applyFill="1" applyBorder="1" applyAlignment="1">
      <alignment horizontal="left" vertical="top" wrapText="1"/>
    </xf>
    <xf numFmtId="0" fontId="7" fillId="22" borderId="10" xfId="85" applyNumberFormat="1" applyFont="1" applyFill="1" applyBorder="1" applyAlignment="1">
      <alignment horizontal="center" vertical="center" wrapText="1"/>
    </xf>
    <xf numFmtId="3" fontId="2" fillId="0" borderId="10" xfId="94" applyNumberFormat="1" applyFont="1" applyFill="1" applyBorder="1" applyAlignment="1">
      <alignment horizontal="center" vertical="center"/>
      <protection/>
    </xf>
    <xf numFmtId="0" fontId="5" fillId="18" borderId="28" xfId="0" applyNumberFormat="1" applyFont="1" applyFill="1" applyBorder="1" applyAlignment="1">
      <alignment horizontal="center" vertical="center" wrapText="1"/>
    </xf>
    <xf numFmtId="0" fontId="5" fillId="3" borderId="29" xfId="0" applyNumberFormat="1" applyFont="1" applyFill="1" applyBorder="1" applyAlignment="1">
      <alignment horizontal="left" wrapText="1"/>
    </xf>
    <xf numFmtId="0" fontId="5" fillId="3" borderId="10" xfId="0" applyNumberFormat="1" applyFont="1" applyFill="1" applyBorder="1" applyAlignment="1">
      <alignment horizontal="left" wrapText="1"/>
    </xf>
    <xf numFmtId="0" fontId="5" fillId="3" borderId="28" xfId="0" applyNumberFormat="1" applyFont="1" applyFill="1" applyBorder="1" applyAlignment="1">
      <alignment horizontal="center" wrapText="1"/>
    </xf>
    <xf numFmtId="0" fontId="5" fillId="26" borderId="29" xfId="0" applyNumberFormat="1" applyFont="1" applyFill="1" applyBorder="1" applyAlignment="1">
      <alignment horizontal="left" wrapText="1"/>
    </xf>
    <xf numFmtId="0" fontId="5" fillId="26" borderId="10" xfId="0" applyNumberFormat="1" applyFont="1" applyFill="1" applyBorder="1" applyAlignment="1">
      <alignment horizontal="left" wrapText="1"/>
    </xf>
    <xf numFmtId="0" fontId="5" fillId="26" borderId="28" xfId="0" applyNumberFormat="1" applyFont="1" applyFill="1" applyBorder="1" applyAlignment="1">
      <alignment horizontal="center" wrapText="1"/>
    </xf>
    <xf numFmtId="0" fontId="3" fillId="32" borderId="29" xfId="0" applyNumberFormat="1" applyFont="1" applyFill="1" applyBorder="1" applyAlignment="1">
      <alignment horizontal="left" vertical="top" wrapText="1"/>
    </xf>
    <xf numFmtId="0" fontId="3" fillId="32" borderId="10" xfId="0" applyNumberFormat="1" applyFont="1" applyFill="1" applyBorder="1" applyAlignment="1">
      <alignment horizontal="left" vertical="center" wrapText="1"/>
    </xf>
    <xf numFmtId="0" fontId="3" fillId="32" borderId="28" xfId="0" applyNumberFormat="1" applyFont="1" applyFill="1" applyBorder="1" applyAlignment="1">
      <alignment horizontal="center" vertical="top" wrapText="1"/>
    </xf>
    <xf numFmtId="0" fontId="3" fillId="3" borderId="28" xfId="0" applyNumberFormat="1" applyFont="1" applyFill="1" applyBorder="1" applyAlignment="1">
      <alignment horizontal="center" wrapText="1"/>
    </xf>
    <xf numFmtId="0" fontId="3" fillId="4" borderId="28" xfId="0" applyNumberFormat="1" applyFont="1" applyFill="1" applyBorder="1" applyAlignment="1">
      <alignment horizontal="center" wrapText="1"/>
    </xf>
    <xf numFmtId="0" fontId="3" fillId="32" borderId="29" xfId="0" applyNumberFormat="1" applyFont="1" applyFill="1" applyBorder="1" applyAlignment="1">
      <alignment horizontal="left" vertical="center" wrapText="1"/>
    </xf>
    <xf numFmtId="0" fontId="3" fillId="0" borderId="10" xfId="0" applyNumberFormat="1" applyFont="1" applyBorder="1" applyAlignment="1">
      <alignment horizontal="left" vertical="center" wrapText="1"/>
    </xf>
    <xf numFmtId="0" fontId="3" fillId="0" borderId="28" xfId="0" applyNumberFormat="1" applyFont="1" applyBorder="1" applyAlignment="1">
      <alignment horizontal="center" vertical="center" wrapText="1"/>
    </xf>
    <xf numFmtId="0" fontId="5" fillId="27" borderId="29" xfId="0" applyNumberFormat="1" applyFont="1" applyFill="1" applyBorder="1" applyAlignment="1">
      <alignment horizontal="left" wrapText="1"/>
    </xf>
    <xf numFmtId="0" fontId="3" fillId="0" borderId="10" xfId="0" applyNumberFormat="1" applyFont="1" applyFill="1" applyBorder="1" applyAlignment="1">
      <alignment horizontal="left" vertical="center" wrapText="1"/>
    </xf>
    <xf numFmtId="0" fontId="5" fillId="3" borderId="46" xfId="0" applyNumberFormat="1" applyFont="1" applyFill="1" applyBorder="1" applyAlignment="1">
      <alignment horizontal="left" wrapText="1"/>
    </xf>
    <xf numFmtId="0" fontId="5" fillId="3" borderId="12" xfId="0" applyNumberFormat="1" applyFont="1" applyFill="1" applyBorder="1" applyAlignment="1">
      <alignment horizontal="left" wrapText="1"/>
    </xf>
    <xf numFmtId="0" fontId="5" fillId="3" borderId="48" xfId="0" applyNumberFormat="1" applyFont="1" applyFill="1" applyBorder="1" applyAlignment="1">
      <alignment horizontal="center" wrapText="1"/>
    </xf>
    <xf numFmtId="0" fontId="3" fillId="0" borderId="0" xfId="0" applyFont="1" applyProtection="1">
      <protection/>
    </xf>
    <xf numFmtId="0" fontId="73" fillId="0" borderId="0" xfId="0" applyFont="1" applyProtection="1">
      <protection/>
    </xf>
    <xf numFmtId="0" fontId="5" fillId="25" borderId="99" xfId="0" applyFont="1" applyFill="1" applyBorder="1" applyAlignment="1" applyProtection="1">
      <alignment vertical="center" wrapText="1"/>
      <protection/>
    </xf>
    <xf numFmtId="0" fontId="5" fillId="25" borderId="22" xfId="0" applyFont="1" applyFill="1" applyBorder="1" applyAlignment="1" applyProtection="1">
      <alignment vertical="center" wrapText="1"/>
      <protection/>
    </xf>
    <xf numFmtId="0" fontId="5" fillId="25" borderId="101" xfId="0" applyFont="1" applyFill="1" applyBorder="1" applyAlignment="1" applyProtection="1">
      <alignment vertical="center" wrapText="1"/>
      <protection/>
    </xf>
    <xf numFmtId="0" fontId="9" fillId="0" borderId="0" xfId="0" applyNumberFormat="1" applyFont="1" applyBorder="1" applyAlignment="1" applyProtection="1">
      <alignment horizontal="left" vertical="center"/>
      <protection/>
    </xf>
    <xf numFmtId="0" fontId="36" fillId="0" borderId="0" xfId="0" applyNumberFormat="1" applyFont="1" applyBorder="1" applyAlignment="1" applyProtection="1">
      <alignment horizontal="left" vertical="center"/>
      <protection/>
    </xf>
    <xf numFmtId="0" fontId="36" fillId="0" borderId="0" xfId="0" applyNumberFormat="1" applyFont="1" applyBorder="1" applyAlignment="1" applyProtection="1">
      <alignment horizontal="center" vertical="center"/>
      <protection/>
    </xf>
    <xf numFmtId="0" fontId="3" fillId="0" borderId="0" xfId="0" applyFont="1" applyAlignment="1" applyProtection="1">
      <alignment vertical="top"/>
      <protection/>
    </xf>
    <xf numFmtId="4" fontId="3" fillId="0" borderId="0" xfId="0" applyNumberFormat="1" applyFont="1" applyAlignment="1" applyProtection="1">
      <alignment vertical="top"/>
      <protection/>
    </xf>
    <xf numFmtId="4" fontId="3" fillId="0" borderId="0" xfId="0" applyNumberFormat="1"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3" fontId="3" fillId="0" borderId="0" xfId="0" applyNumberFormat="1" applyFont="1" applyAlignment="1" applyProtection="1">
      <alignment horizontal="right"/>
      <protection/>
    </xf>
    <xf numFmtId="4" fontId="3" fillId="0" borderId="0" xfId="0" applyNumberFormat="1" applyFont="1" applyProtection="1">
      <protection/>
    </xf>
    <xf numFmtId="0" fontId="11" fillId="32" borderId="65" xfId="0" applyFont="1" applyFill="1" applyBorder="1" applyAlignment="1" applyProtection="1">
      <alignment horizontal="left" vertical="top" wrapText="1"/>
      <protection/>
    </xf>
    <xf numFmtId="0" fontId="3" fillId="32" borderId="65" xfId="0" applyFont="1" applyFill="1" applyBorder="1" applyAlignment="1" applyProtection="1">
      <alignment horizontal="center" vertical="top" wrapText="1"/>
      <protection/>
    </xf>
    <xf numFmtId="3" fontId="3" fillId="32" borderId="65" xfId="0" applyNumberFormat="1" applyFont="1" applyFill="1" applyBorder="1" applyAlignment="1" applyProtection="1">
      <alignment horizontal="right" vertical="top" wrapText="1"/>
      <protection/>
    </xf>
    <xf numFmtId="4" fontId="3" fillId="32" borderId="65" xfId="0" applyNumberFormat="1" applyFont="1" applyFill="1" applyBorder="1" applyAlignment="1" applyProtection="1">
      <alignment vertical="top" wrapText="1"/>
      <protection/>
    </xf>
    <xf numFmtId="4" fontId="30" fillId="32" borderId="65" xfId="0" applyNumberFormat="1" applyFont="1" applyFill="1" applyBorder="1" applyAlignment="1" applyProtection="1">
      <alignment vertical="top" wrapText="1"/>
      <protection/>
    </xf>
    <xf numFmtId="4" fontId="30" fillId="32" borderId="66" xfId="0" applyNumberFormat="1" applyFont="1" applyFill="1" applyBorder="1" applyAlignment="1" applyProtection="1">
      <alignment vertical="top" wrapText="1"/>
      <protection/>
    </xf>
    <xf numFmtId="0" fontId="29" fillId="0" borderId="102" xfId="0" applyFont="1" applyBorder="1" applyAlignment="1" applyProtection="1">
      <alignment vertical="top" wrapText="1"/>
      <protection locked="0"/>
    </xf>
    <xf numFmtId="4" fontId="3" fillId="0" borderId="65" xfId="0" applyNumberFormat="1" applyFont="1" applyBorder="1" applyAlignment="1" applyProtection="1">
      <alignment vertical="top" wrapText="1"/>
      <protection locked="0"/>
    </xf>
    <xf numFmtId="4" fontId="3" fillId="0" borderId="103" xfId="0" applyNumberFormat="1" applyFont="1" applyBorder="1" applyAlignment="1" applyProtection="1">
      <alignment vertical="top" wrapText="1"/>
      <protection locked="0"/>
    </xf>
    <xf numFmtId="4" fontId="3" fillId="0" borderId="66" xfId="0" applyNumberFormat="1" applyFont="1" applyBorder="1" applyAlignment="1" applyProtection="1">
      <alignment vertical="top" wrapText="1"/>
      <protection locked="0"/>
    </xf>
    <xf numFmtId="4" fontId="3" fillId="0" borderId="20" xfId="0" applyNumberFormat="1" applyFont="1" applyBorder="1" applyAlignment="1" applyProtection="1">
      <alignment vertical="top" wrapText="1"/>
      <protection locked="0"/>
    </xf>
    <xf numFmtId="4" fontId="3" fillId="0" borderId="62" xfId="0" applyNumberFormat="1" applyFont="1" applyBorder="1" applyAlignment="1" applyProtection="1">
      <alignment vertical="top" wrapText="1"/>
      <protection locked="0"/>
    </xf>
    <xf numFmtId="4" fontId="3" fillId="0" borderId="35" xfId="0" applyNumberFormat="1" applyFont="1" applyBorder="1" applyAlignment="1" applyProtection="1">
      <alignment vertical="top" wrapText="1"/>
      <protection locked="0"/>
    </xf>
    <xf numFmtId="4" fontId="3" fillId="0" borderId="21" xfId="0" applyNumberFormat="1" applyFont="1" applyBorder="1" applyAlignment="1" applyProtection="1">
      <alignment vertical="top" wrapText="1"/>
      <protection locked="0"/>
    </xf>
    <xf numFmtId="4" fontId="3" fillId="0" borderId="104" xfId="0" applyNumberFormat="1" applyFont="1" applyBorder="1" applyAlignment="1" applyProtection="1">
      <alignment vertical="top" wrapText="1"/>
      <protection locked="0"/>
    </xf>
    <xf numFmtId="4" fontId="3" fillId="0" borderId="38" xfId="0" applyNumberFormat="1" applyFont="1" applyBorder="1" applyAlignment="1" applyProtection="1">
      <alignment vertical="top" wrapText="1"/>
      <protection locked="0"/>
    </xf>
    <xf numFmtId="0" fontId="3" fillId="32" borderId="105" xfId="0" applyFont="1" applyFill="1" applyBorder="1" applyAlignment="1" applyProtection="1">
      <alignment horizontal="left" vertical="center" wrapText="1"/>
      <protection/>
    </xf>
    <xf numFmtId="0" fontId="3" fillId="32" borderId="33" xfId="0" applyFont="1" applyFill="1" applyBorder="1" applyAlignment="1" applyProtection="1">
      <alignment horizontal="left" vertical="center" wrapText="1"/>
      <protection/>
    </xf>
    <xf numFmtId="0" fontId="3" fillId="32" borderId="41" xfId="0" applyFont="1" applyFill="1" applyBorder="1" applyAlignment="1" applyProtection="1">
      <alignment horizontal="left" vertical="center" wrapText="1"/>
      <protection/>
    </xf>
    <xf numFmtId="0" fontId="5" fillId="17" borderId="29" xfId="0" applyFont="1" applyFill="1" applyBorder="1" applyAlignment="1" applyProtection="1">
      <alignment horizontal="justify" vertical="top" wrapText="1"/>
      <protection/>
    </xf>
    <xf numFmtId="0" fontId="5" fillId="17" borderId="10" xfId="0" applyFont="1" applyFill="1" applyBorder="1" applyAlignment="1" applyProtection="1">
      <alignment horizontal="justify" vertical="top" wrapText="1"/>
      <protection/>
    </xf>
    <xf numFmtId="0" fontId="5" fillId="17" borderId="22" xfId="0" applyFont="1" applyFill="1" applyBorder="1" applyAlignment="1" applyProtection="1">
      <alignment horizontal="justify" vertical="top" wrapText="1"/>
      <protection/>
    </xf>
    <xf numFmtId="0" fontId="5" fillId="17" borderId="22" xfId="0" applyFont="1" applyFill="1" applyBorder="1" applyAlignment="1" applyProtection="1">
      <alignment horizontal="left" vertical="top" wrapText="1"/>
      <protection/>
    </xf>
    <xf numFmtId="0" fontId="5" fillId="17" borderId="10" xfId="0" applyFont="1" applyFill="1" applyBorder="1" applyAlignment="1" applyProtection="1">
      <alignment horizontal="left" vertical="top" wrapText="1"/>
      <protection/>
    </xf>
    <xf numFmtId="0" fontId="3" fillId="24" borderId="0" xfId="0" applyFont="1" applyFill="1" applyBorder="1" applyProtection="1">
      <protection/>
    </xf>
    <xf numFmtId="0" fontId="75" fillId="24" borderId="0" xfId="0" applyFont="1" applyFill="1" applyBorder="1" applyProtection="1">
      <protection/>
    </xf>
    <xf numFmtId="0" fontId="75" fillId="0" borderId="0" xfId="0" applyFont="1" applyProtection="1">
      <protection/>
    </xf>
    <xf numFmtId="0" fontId="75" fillId="0" borderId="0" xfId="0" applyFont="1" applyBorder="1" applyProtection="1">
      <protection/>
    </xf>
    <xf numFmtId="0" fontId="3" fillId="24" borderId="0" xfId="0" applyFont="1" applyFill="1" applyBorder="1" applyAlignment="1" applyProtection="1">
      <alignment vertical="top"/>
      <protection/>
    </xf>
    <xf numFmtId="0" fontId="5" fillId="18" borderId="59" xfId="0" applyNumberFormat="1" applyFont="1" applyFill="1" applyBorder="1" applyAlignment="1" applyProtection="1">
      <alignment horizontal="left" vertical="center"/>
      <protection/>
    </xf>
    <xf numFmtId="3" fontId="5" fillId="18" borderId="93" xfId="0" applyNumberFormat="1" applyFont="1" applyFill="1" applyBorder="1" applyAlignment="1" applyProtection="1">
      <alignment horizontal="left" vertical="top" wrapText="1"/>
      <protection/>
    </xf>
    <xf numFmtId="4" fontId="5" fillId="18" borderId="93" xfId="0" applyNumberFormat="1" applyFont="1" applyFill="1" applyBorder="1" applyAlignment="1" applyProtection="1">
      <alignment horizontal="right" vertical="top" wrapText="1"/>
      <protection/>
    </xf>
    <xf numFmtId="4" fontId="5" fillId="18" borderId="93" xfId="0" applyNumberFormat="1" applyFont="1" applyFill="1" applyBorder="1" applyAlignment="1" applyProtection="1">
      <alignment horizontal="left" vertical="top" wrapText="1"/>
      <protection/>
    </xf>
    <xf numFmtId="4" fontId="5" fillId="18" borderId="52" xfId="0" applyNumberFormat="1" applyFont="1" applyFill="1" applyBorder="1" applyAlignment="1" applyProtection="1">
      <alignment horizontal="left" vertical="top" wrapText="1"/>
      <protection/>
    </xf>
    <xf numFmtId="0" fontId="3" fillId="0" borderId="0" xfId="0" applyFont="1" applyBorder="1" applyAlignment="1" applyProtection="1">
      <alignment vertical="top"/>
      <protection/>
    </xf>
    <xf numFmtId="0" fontId="3" fillId="24"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5" fillId="17" borderId="29" xfId="0" applyFont="1" applyFill="1" applyBorder="1" applyAlignment="1" applyProtection="1">
      <alignment horizontal="left" vertical="center" wrapText="1"/>
      <protection/>
    </xf>
    <xf numFmtId="0" fontId="5" fillId="17" borderId="13" xfId="0" applyFont="1" applyFill="1" applyBorder="1" applyAlignment="1" applyProtection="1">
      <alignment horizontal="left" vertical="center" wrapText="1"/>
      <protection/>
    </xf>
    <xf numFmtId="4" fontId="3" fillId="0" borderId="0" xfId="0" applyNumberFormat="1" applyFont="1" applyBorder="1" applyProtection="1">
      <protection/>
    </xf>
    <xf numFmtId="4" fontId="10" fillId="21" borderId="65" xfId="0" applyNumberFormat="1" applyFont="1" applyFill="1" applyBorder="1" applyAlignment="1" applyProtection="1">
      <alignment horizontal="right" vertical="center" wrapText="1"/>
      <protection/>
    </xf>
    <xf numFmtId="4" fontId="3" fillId="0" borderId="0" xfId="0" applyNumberFormat="1" applyFont="1" applyBorder="1" applyAlignment="1" applyProtection="1">
      <alignment vertical="center"/>
      <protection/>
    </xf>
    <xf numFmtId="0" fontId="3" fillId="0" borderId="98" xfId="0" applyFont="1" applyBorder="1" applyAlignment="1" applyProtection="1">
      <alignment vertical="center"/>
      <protection/>
    </xf>
    <xf numFmtId="4" fontId="10" fillId="21" borderId="20" xfId="0" applyNumberFormat="1" applyFont="1" applyFill="1" applyBorder="1" applyAlignment="1" applyProtection="1">
      <alignment horizontal="right" vertical="center" wrapText="1"/>
      <protection/>
    </xf>
    <xf numFmtId="0" fontId="5" fillId="17" borderId="10" xfId="0" applyFont="1" applyFill="1" applyBorder="1" applyAlignment="1" applyProtection="1">
      <alignment horizontal="left" vertical="center" wrapText="1"/>
      <protection/>
    </xf>
    <xf numFmtId="0" fontId="5" fillId="23" borderId="13" xfId="0" applyFont="1" applyFill="1" applyBorder="1" applyAlignment="1" applyProtection="1">
      <alignment horizontal="left" vertical="top"/>
      <protection/>
    </xf>
    <xf numFmtId="0" fontId="5" fillId="23" borderId="23" xfId="0" applyFont="1" applyFill="1" applyBorder="1" applyAlignment="1" applyProtection="1">
      <alignment horizontal="left" vertical="top"/>
      <protection/>
    </xf>
    <xf numFmtId="4" fontId="5" fillId="23" borderId="23" xfId="0" applyNumberFormat="1" applyFont="1" applyFill="1" applyBorder="1" applyAlignment="1" applyProtection="1">
      <alignment horizontal="right" vertical="top"/>
      <protection/>
    </xf>
    <xf numFmtId="4" fontId="5" fillId="23" borderId="23" xfId="0" applyNumberFormat="1" applyFont="1" applyFill="1" applyBorder="1" applyAlignment="1" applyProtection="1">
      <alignment horizontal="left" vertical="top"/>
      <protection/>
    </xf>
    <xf numFmtId="4" fontId="5" fillId="23" borderId="50" xfId="0" applyNumberFormat="1" applyFont="1" applyFill="1" applyBorder="1" applyAlignment="1" applyProtection="1">
      <alignment horizontal="left" vertical="top"/>
      <protection/>
    </xf>
    <xf numFmtId="0" fontId="5" fillId="17" borderId="22" xfId="0" applyFont="1" applyFill="1" applyBorder="1" applyAlignment="1" applyProtection="1">
      <alignment horizontal="left" vertical="center" wrapText="1"/>
      <protection/>
    </xf>
    <xf numFmtId="0" fontId="5" fillId="24" borderId="0" xfId="0" applyFont="1" applyFill="1" applyBorder="1" applyAlignment="1" applyProtection="1">
      <alignment vertical="center"/>
      <protection/>
    </xf>
    <xf numFmtId="0" fontId="3" fillId="32" borderId="86" xfId="0" applyFont="1" applyFill="1" applyBorder="1" applyAlignment="1" applyProtection="1">
      <alignment horizontal="center" vertical="center" wrapText="1"/>
      <protection/>
    </xf>
    <xf numFmtId="0" fontId="3" fillId="32" borderId="86"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0" fontId="3" fillId="32" borderId="21" xfId="0" applyFont="1" applyFill="1" applyBorder="1" applyAlignment="1" applyProtection="1">
      <alignment horizontal="center" vertical="center"/>
      <protection/>
    </xf>
    <xf numFmtId="0" fontId="5" fillId="24" borderId="0" xfId="0" applyFont="1" applyFill="1" applyBorder="1" applyAlignment="1" applyProtection="1">
      <alignment vertical="top"/>
      <protection/>
    </xf>
    <xf numFmtId="0" fontId="5" fillId="0" borderId="0" xfId="0" applyFont="1" applyBorder="1" applyAlignment="1" applyProtection="1">
      <alignment vertical="top"/>
      <protection/>
    </xf>
    <xf numFmtId="0" fontId="5" fillId="0" borderId="0" xfId="0" applyFont="1" applyAlignment="1" applyProtection="1">
      <alignment vertical="top"/>
      <protection/>
    </xf>
    <xf numFmtId="0" fontId="5" fillId="23" borderId="29" xfId="0" applyFont="1" applyFill="1" applyBorder="1" applyAlignment="1" applyProtection="1">
      <alignment horizontal="center" vertical="center"/>
      <protection/>
    </xf>
    <xf numFmtId="9" fontId="5" fillId="32" borderId="10" xfId="0" applyNumberFormat="1" applyFont="1" applyFill="1" applyBorder="1" applyAlignment="1" applyProtection="1">
      <alignment horizontal="right" vertical="top" wrapText="1"/>
      <protection/>
    </xf>
    <xf numFmtId="9" fontId="3" fillId="32" borderId="10" xfId="0" applyNumberFormat="1" applyFont="1" applyFill="1" applyBorder="1" applyAlignment="1" applyProtection="1">
      <alignment horizontal="center" vertical="top" wrapText="1"/>
      <protection/>
    </xf>
    <xf numFmtId="1" fontId="3" fillId="32" borderId="10" xfId="0" applyNumberFormat="1" applyFont="1" applyFill="1" applyBorder="1" applyAlignment="1" applyProtection="1">
      <alignment horizontal="center" vertical="top" wrapText="1"/>
      <protection/>
    </xf>
    <xf numFmtId="4" fontId="3" fillId="32" borderId="10" xfId="0" applyNumberFormat="1" applyFont="1" applyFill="1" applyBorder="1" applyAlignment="1" applyProtection="1">
      <alignment horizontal="right" vertical="top" wrapText="1"/>
      <protection/>
    </xf>
    <xf numFmtId="4" fontId="3" fillId="32" borderId="10" xfId="51" applyNumberFormat="1" applyFont="1" applyFill="1" applyBorder="1" applyAlignment="1" applyProtection="1">
      <alignment horizontal="right" vertical="top" wrapText="1"/>
      <protection/>
    </xf>
    <xf numFmtId="4" fontId="3" fillId="32" borderId="11" xfId="0" applyNumberFormat="1" applyFont="1" applyFill="1" applyBorder="1" applyAlignment="1" applyProtection="1">
      <alignment horizontal="right" vertical="top" wrapText="1"/>
      <protection/>
    </xf>
    <xf numFmtId="0" fontId="3" fillId="0" borderId="0" xfId="0" applyFont="1" applyAlignment="1" applyProtection="1">
      <alignment horizontal="right"/>
      <protection/>
    </xf>
    <xf numFmtId="4" fontId="3" fillId="0" borderId="0" xfId="0" applyNumberFormat="1" applyFont="1" applyAlignment="1" applyProtection="1">
      <alignment horizontal="right"/>
      <protection/>
    </xf>
    <xf numFmtId="172" fontId="3" fillId="0" borderId="65" xfId="51" applyNumberFormat="1" applyFont="1" applyBorder="1" applyAlignment="1" applyProtection="1">
      <alignment horizontal="right" vertical="center" wrapText="1"/>
      <protection locked="0"/>
    </xf>
    <xf numFmtId="172" fontId="3" fillId="0" borderId="20" xfId="51" applyNumberFormat="1" applyFont="1" applyBorder="1" applyAlignment="1" applyProtection="1">
      <alignment horizontal="right" vertical="center" wrapText="1"/>
      <protection locked="0"/>
    </xf>
    <xf numFmtId="4" fontId="10" fillId="0" borderId="65" xfId="0" applyNumberFormat="1" applyFont="1" applyBorder="1" applyAlignment="1" applyProtection="1">
      <alignment horizontal="right" vertical="center" wrapText="1"/>
      <protection locked="0"/>
    </xf>
    <xf numFmtId="4" fontId="10" fillId="0" borderId="106" xfId="0" applyNumberFormat="1" applyFont="1" applyBorder="1" applyAlignment="1" applyProtection="1">
      <alignment horizontal="right" vertical="center" wrapText="1"/>
      <protection locked="0"/>
    </xf>
    <xf numFmtId="4" fontId="3" fillId="0" borderId="106" xfId="0" applyNumberFormat="1" applyFont="1" applyBorder="1" applyAlignment="1" applyProtection="1">
      <alignment horizontal="right" vertical="center" wrapText="1"/>
      <protection locked="0"/>
    </xf>
    <xf numFmtId="4" fontId="3" fillId="0" borderId="107" xfId="0" applyNumberFormat="1" applyFont="1" applyBorder="1" applyAlignment="1" applyProtection="1">
      <alignment horizontal="right" vertical="center" wrapText="1"/>
      <protection locked="0"/>
    </xf>
    <xf numFmtId="4" fontId="10" fillId="0" borderId="20" xfId="0" applyNumberFormat="1" applyFont="1" applyBorder="1" applyAlignment="1" applyProtection="1">
      <alignment horizontal="right" vertical="center" wrapText="1"/>
      <protection locked="0"/>
    </xf>
    <xf numFmtId="4" fontId="10" fillId="0" borderId="34" xfId="0" applyNumberFormat="1" applyFont="1" applyBorder="1" applyAlignment="1" applyProtection="1">
      <alignment horizontal="right" vertical="center" wrapText="1"/>
      <protection locked="0"/>
    </xf>
    <xf numFmtId="4" fontId="3" fillId="0" borderId="34" xfId="0" applyNumberFormat="1" applyFont="1" applyBorder="1" applyAlignment="1" applyProtection="1">
      <alignment horizontal="right" vertical="center" wrapText="1"/>
      <protection locked="0"/>
    </xf>
    <xf numFmtId="4" fontId="3" fillId="0" borderId="108" xfId="0" applyNumberFormat="1" applyFont="1" applyBorder="1" applyAlignment="1" applyProtection="1">
      <alignment horizontal="right" vertical="center" wrapText="1"/>
      <protection locked="0"/>
    </xf>
    <xf numFmtId="4" fontId="3" fillId="0" borderId="86" xfId="0" applyNumberFormat="1" applyFont="1" applyFill="1" applyBorder="1" applyAlignment="1" applyProtection="1">
      <alignment horizontal="right" vertical="center" wrapText="1"/>
      <protection locked="0"/>
    </xf>
    <xf numFmtId="4" fontId="3" fillId="0" borderId="20" xfId="0" applyNumberFormat="1" applyFont="1" applyFill="1" applyBorder="1" applyAlignment="1" applyProtection="1">
      <alignment horizontal="right" vertical="center" wrapText="1"/>
      <protection locked="0"/>
    </xf>
    <xf numFmtId="4" fontId="3" fillId="0" borderId="15" xfId="0" applyNumberFormat="1" applyFont="1" applyFill="1" applyBorder="1" applyAlignment="1" applyProtection="1">
      <alignment horizontal="right" vertical="center" wrapText="1"/>
      <protection locked="0"/>
    </xf>
    <xf numFmtId="4" fontId="3" fillId="0" borderId="86" xfId="0" applyNumberFormat="1" applyFont="1" applyFill="1" applyBorder="1" applyAlignment="1" applyProtection="1">
      <alignment vertical="center" wrapText="1"/>
      <protection locked="0"/>
    </xf>
    <xf numFmtId="4" fontId="5" fillId="0" borderId="86" xfId="0" applyNumberFormat="1" applyFont="1" applyFill="1" applyBorder="1" applyAlignment="1" applyProtection="1">
      <alignment vertical="center" wrapText="1"/>
      <protection locked="0"/>
    </xf>
    <xf numFmtId="4" fontId="5" fillId="0" borderId="109" xfId="0" applyNumberFormat="1" applyFont="1" applyFill="1" applyBorder="1" applyAlignment="1" applyProtection="1">
      <alignment vertical="center" wrapText="1"/>
      <protection locked="0"/>
    </xf>
    <xf numFmtId="4" fontId="5" fillId="0" borderId="110" xfId="0" applyNumberFormat="1" applyFont="1" applyFill="1" applyBorder="1" applyAlignment="1" applyProtection="1">
      <alignment vertical="center" wrapText="1"/>
      <protection locked="0"/>
    </xf>
    <xf numFmtId="4" fontId="3" fillId="0" borderId="20" xfId="0" applyNumberFormat="1" applyFont="1" applyFill="1" applyBorder="1" applyAlignment="1" applyProtection="1">
      <alignment vertical="center" wrapText="1"/>
      <protection locked="0"/>
    </xf>
    <xf numFmtId="4" fontId="5" fillId="0" borderId="20" xfId="0" applyNumberFormat="1" applyFont="1" applyFill="1" applyBorder="1" applyAlignment="1" applyProtection="1">
      <alignment vertical="center" wrapText="1"/>
      <protection locked="0"/>
    </xf>
    <xf numFmtId="4" fontId="5" fillId="0" borderId="34" xfId="0" applyNumberFormat="1" applyFont="1" applyFill="1" applyBorder="1" applyAlignment="1" applyProtection="1">
      <alignment vertical="center" wrapText="1"/>
      <protection locked="0"/>
    </xf>
    <xf numFmtId="4" fontId="5" fillId="0" borderId="108" xfId="0" applyNumberFormat="1" applyFont="1" applyFill="1" applyBorder="1" applyAlignment="1" applyProtection="1">
      <alignment vertical="center" wrapText="1"/>
      <protection locked="0"/>
    </xf>
    <xf numFmtId="4" fontId="3" fillId="0" borderId="15" xfId="0" applyNumberFormat="1" applyFont="1" applyFill="1" applyBorder="1" applyAlignment="1" applyProtection="1">
      <alignment vertical="center" wrapText="1"/>
      <protection locked="0"/>
    </xf>
    <xf numFmtId="4" fontId="5" fillId="0" borderId="15" xfId="0" applyNumberFormat="1" applyFont="1" applyFill="1" applyBorder="1" applyAlignment="1" applyProtection="1">
      <alignment vertical="center" wrapText="1"/>
      <protection locked="0"/>
    </xf>
    <xf numFmtId="4" fontId="5" fillId="0" borderId="63" xfId="0" applyNumberFormat="1" applyFont="1" applyFill="1" applyBorder="1" applyAlignment="1" applyProtection="1">
      <alignment vertical="center" wrapText="1"/>
      <protection locked="0"/>
    </xf>
    <xf numFmtId="4" fontId="5" fillId="0" borderId="52" xfId="0" applyNumberFormat="1" applyFont="1" applyFill="1" applyBorder="1" applyAlignment="1" applyProtection="1">
      <alignment vertical="center" wrapText="1"/>
      <protection locked="0"/>
    </xf>
    <xf numFmtId="17" fontId="8" fillId="0" borderId="10" xfId="99" applyNumberFormat="1" applyFont="1" applyFill="1" applyBorder="1" applyAlignment="1" applyProtection="1">
      <alignment horizontal="center" vertical="center" wrapText="1"/>
      <protection/>
    </xf>
    <xf numFmtId="0" fontId="31" fillId="0" borderId="14" xfId="99" applyFont="1" applyFill="1" applyBorder="1" applyAlignment="1" applyProtection="1">
      <alignment horizontal="center" vertical="center"/>
      <protection/>
    </xf>
    <xf numFmtId="0" fontId="31" fillId="0" borderId="16" xfId="99" applyFont="1" applyFill="1" applyBorder="1" applyAlignment="1" applyProtection="1">
      <alignment horizontal="center" vertical="center"/>
      <protection/>
    </xf>
    <xf numFmtId="17" fontId="8" fillId="0" borderId="11" xfId="99" applyNumberFormat="1" applyFont="1" applyFill="1" applyBorder="1" applyAlignment="1" applyProtection="1">
      <alignment horizontal="center" vertical="center" wrapText="1"/>
      <protection/>
    </xf>
    <xf numFmtId="0" fontId="33" fillId="23" borderId="27" xfId="0" applyNumberFormat="1" applyFont="1" applyFill="1" applyBorder="1" applyAlignment="1">
      <alignment horizontal="center"/>
    </xf>
    <xf numFmtId="2" fontId="6" fillId="21" borderId="15" xfId="0" applyNumberFormat="1" applyFont="1" applyFill="1" applyBorder="1" applyAlignment="1">
      <alignment horizontal="center"/>
    </xf>
    <xf numFmtId="0" fontId="6" fillId="0" borderId="15" xfId="0" applyNumberFormat="1" applyFont="1" applyFill="1" applyBorder="1" applyAlignment="1">
      <alignment horizontal="right" vertical="center" indent="1"/>
    </xf>
    <xf numFmtId="0" fontId="6" fillId="0" borderId="17" xfId="0" applyNumberFormat="1" applyFont="1" applyFill="1" applyBorder="1" applyAlignment="1">
      <alignment horizontal="right" vertical="center" indent="1"/>
    </xf>
    <xf numFmtId="0" fontId="7" fillId="21" borderId="14" xfId="0" applyNumberFormat="1" applyFont="1" applyFill="1" applyBorder="1" applyAlignment="1">
      <alignment horizontal="center"/>
    </xf>
    <xf numFmtId="0" fontId="7" fillId="21" borderId="12" xfId="0" applyNumberFormat="1" applyFont="1" applyFill="1" applyBorder="1" applyAlignment="1">
      <alignment horizontal="center"/>
    </xf>
    <xf numFmtId="165" fontId="7" fillId="18" borderId="41" xfId="0" applyNumberFormat="1" applyFont="1" applyFill="1" applyBorder="1" applyAlignment="1">
      <alignment horizontal="left" vertical="center" wrapText="1"/>
    </xf>
    <xf numFmtId="0" fontId="7" fillId="18" borderId="15" xfId="0" applyNumberFormat="1" applyFont="1" applyFill="1" applyBorder="1" applyAlignment="1">
      <alignment horizontal="left" vertical="center" wrapText="1"/>
    </xf>
    <xf numFmtId="0" fontId="7" fillId="20" borderId="15" xfId="0" applyNumberFormat="1" applyFont="1" applyFill="1" applyBorder="1" applyAlignment="1">
      <alignment vertical="center" wrapText="1"/>
    </xf>
    <xf numFmtId="171" fontId="7" fillId="18" borderId="15" xfId="0" applyNumberFormat="1" applyFont="1" applyFill="1" applyBorder="1" applyAlignment="1">
      <alignment horizontal="center" vertical="center" wrapText="1"/>
    </xf>
    <xf numFmtId="171" fontId="7" fillId="18" borderId="17" xfId="0" applyNumberFormat="1" applyFont="1" applyFill="1" applyBorder="1" applyAlignment="1">
      <alignment horizontal="center" vertical="center" wrapText="1"/>
    </xf>
    <xf numFmtId="165" fontId="7" fillId="18" borderId="43" xfId="0" applyNumberFormat="1" applyFont="1" applyFill="1" applyBorder="1" applyAlignment="1">
      <alignment horizontal="left" vertical="center" wrapText="1"/>
    </xf>
    <xf numFmtId="0" fontId="7" fillId="20" borderId="14" xfId="0" applyNumberFormat="1" applyFont="1" applyFill="1" applyBorder="1" applyAlignment="1">
      <alignment horizontal="left" vertical="center" wrapText="1"/>
    </xf>
    <xf numFmtId="0" fontId="7" fillId="20" borderId="14" xfId="0" applyNumberFormat="1" applyFont="1" applyFill="1" applyBorder="1" applyAlignment="1">
      <alignment horizontal="center" wrapText="1"/>
    </xf>
    <xf numFmtId="2" fontId="6" fillId="21" borderId="12" xfId="0" applyNumberFormat="1" applyFont="1" applyFill="1" applyBorder="1" applyAlignment="1">
      <alignment horizontal="center"/>
    </xf>
    <xf numFmtId="0" fontId="7" fillId="18" borderId="14" xfId="0" applyNumberFormat="1" applyFont="1" applyFill="1" applyBorder="1" applyAlignment="1">
      <alignment horizontal="left" vertical="center" wrapText="1"/>
    </xf>
    <xf numFmtId="165" fontId="33" fillId="3" borderId="39" xfId="0" applyNumberFormat="1" applyFont="1" applyFill="1" applyBorder="1" applyAlignment="1">
      <alignment horizontal="left" wrapText="1"/>
    </xf>
    <xf numFmtId="0" fontId="7" fillId="3" borderId="27" xfId="0" applyNumberFormat="1" applyFont="1" applyFill="1" applyBorder="1" applyAlignment="1">
      <alignment horizontal="left" wrapText="1"/>
    </xf>
    <xf numFmtId="0" fontId="33" fillId="23" borderId="27" xfId="0" applyNumberFormat="1" applyFont="1" applyFill="1" applyBorder="1" applyAlignment="1">
      <alignment horizontal="left" wrapText="1"/>
    </xf>
    <xf numFmtId="0" fontId="33" fillId="23" borderId="27" xfId="0" applyNumberFormat="1" applyFont="1" applyFill="1" applyBorder="1" applyAlignment="1">
      <alignment horizontal="center" wrapText="1"/>
    </xf>
    <xf numFmtId="0" fontId="7" fillId="26" borderId="14" xfId="0" applyNumberFormat="1" applyFont="1" applyFill="1" applyBorder="1" applyAlignment="1">
      <alignment horizontal="left" wrapText="1"/>
    </xf>
    <xf numFmtId="0" fontId="7" fillId="21" borderId="14" xfId="0" applyNumberFormat="1" applyFont="1" applyFill="1" applyBorder="1" applyAlignment="1">
      <alignment horizontal="left" wrapText="1"/>
    </xf>
    <xf numFmtId="0" fontId="7" fillId="21" borderId="14" xfId="0" applyNumberFormat="1" applyFont="1" applyFill="1" applyBorder="1" applyAlignment="1">
      <alignment horizontal="center" wrapText="1"/>
    </xf>
    <xf numFmtId="0" fontId="7" fillId="26" borderId="10" xfId="0" applyNumberFormat="1" applyFont="1" applyFill="1" applyBorder="1" applyAlignment="1">
      <alignment horizontal="left" wrapText="1"/>
    </xf>
    <xf numFmtId="0" fontId="7" fillId="21" borderId="10" xfId="0" applyNumberFormat="1" applyFont="1" applyFill="1" applyBorder="1" applyAlignment="1">
      <alignment horizontal="left" wrapText="1"/>
    </xf>
    <xf numFmtId="0" fontId="7" fillId="21" borderId="10" xfId="0" applyNumberFormat="1" applyFont="1" applyFill="1" applyBorder="1" applyAlignment="1">
      <alignment horizontal="center" wrapText="1"/>
    </xf>
    <xf numFmtId="0" fontId="7" fillId="26" borderId="12" xfId="0" applyNumberFormat="1" applyFont="1" applyFill="1" applyBorder="1" applyAlignment="1">
      <alignment horizontal="left" wrapText="1"/>
    </xf>
    <xf numFmtId="0" fontId="7" fillId="21" borderId="12" xfId="0" applyNumberFormat="1" applyFont="1" applyFill="1" applyBorder="1" applyAlignment="1">
      <alignment horizontal="left" wrapText="1"/>
    </xf>
    <xf numFmtId="0" fontId="7" fillId="21" borderId="12" xfId="0" applyNumberFormat="1" applyFont="1" applyFill="1" applyBorder="1" applyAlignment="1">
      <alignment horizontal="center" wrapText="1"/>
    </xf>
    <xf numFmtId="0" fontId="6" fillId="21" borderId="15" xfId="0" applyNumberFormat="1" applyFont="1" applyFill="1" applyBorder="1" applyAlignment="1">
      <alignment horizontal="left" vertical="top" wrapText="1"/>
    </xf>
    <xf numFmtId="2" fontId="6" fillId="21" borderId="15" xfId="0" applyNumberFormat="1" applyFont="1" applyFill="1" applyBorder="1" applyAlignment="1">
      <alignment horizontal="left" vertical="center" wrapText="1"/>
    </xf>
    <xf numFmtId="2" fontId="6" fillId="21" borderId="15" xfId="0" applyNumberFormat="1" applyFont="1" applyFill="1" applyBorder="1" applyAlignment="1">
      <alignment horizontal="center" wrapText="1"/>
    </xf>
    <xf numFmtId="0" fontId="6" fillId="21" borderId="10" xfId="0" applyNumberFormat="1" applyFont="1" applyFill="1" applyBorder="1" applyAlignment="1">
      <alignment horizontal="left" vertical="top" wrapText="1"/>
    </xf>
    <xf numFmtId="2" fontId="6" fillId="21" borderId="10" xfId="0" applyNumberFormat="1" applyFont="1" applyFill="1" applyBorder="1" applyAlignment="1">
      <alignment horizontal="left" vertical="center" wrapText="1"/>
    </xf>
    <xf numFmtId="2" fontId="6" fillId="21" borderId="10" xfId="0" applyNumberFormat="1" applyFont="1" applyFill="1" applyBorder="1" applyAlignment="1">
      <alignment horizontal="center" wrapText="1"/>
    </xf>
    <xf numFmtId="165" fontId="33" fillId="3" borderId="29" xfId="0" applyNumberFormat="1" applyFont="1" applyFill="1" applyBorder="1" applyAlignment="1">
      <alignment horizontal="left" wrapText="1"/>
    </xf>
    <xf numFmtId="0" fontId="7" fillId="3" borderId="10" xfId="0" applyNumberFormat="1" applyFont="1" applyFill="1" applyBorder="1" applyAlignment="1">
      <alignment horizontal="left" wrapText="1"/>
    </xf>
    <xf numFmtId="0" fontId="33" fillId="23" borderId="10" xfId="0" applyNumberFormat="1" applyFont="1" applyFill="1" applyBorder="1" applyAlignment="1">
      <alignment horizontal="left" wrapText="1"/>
    </xf>
    <xf numFmtId="0" fontId="33" fillId="23" borderId="10" xfId="0" applyNumberFormat="1" applyFont="1" applyFill="1" applyBorder="1" applyAlignment="1">
      <alignment horizontal="center" wrapText="1"/>
    </xf>
    <xf numFmtId="0" fontId="6" fillId="21" borderId="12" xfId="0" applyNumberFormat="1" applyFont="1" applyFill="1" applyBorder="1" applyAlignment="1">
      <alignment horizontal="left" vertical="top" wrapText="1"/>
    </xf>
    <xf numFmtId="2" fontId="6" fillId="21" borderId="12" xfId="0" applyNumberFormat="1" applyFont="1" applyFill="1" applyBorder="1" applyAlignment="1">
      <alignment horizontal="left" vertical="center" wrapText="1"/>
    </xf>
    <xf numFmtId="2" fontId="6" fillId="21" borderId="12" xfId="0" applyNumberFormat="1" applyFont="1" applyFill="1" applyBorder="1" applyAlignment="1">
      <alignment horizontal="center" wrapText="1"/>
    </xf>
    <xf numFmtId="0" fontId="7" fillId="23" borderId="27" xfId="0" applyNumberFormat="1" applyFont="1" applyFill="1" applyBorder="1" applyAlignment="1">
      <alignment horizontal="left" wrapText="1"/>
    </xf>
    <xf numFmtId="0" fontId="7" fillId="23" borderId="27" xfId="0" applyNumberFormat="1" applyFont="1" applyFill="1" applyBorder="1" applyAlignment="1">
      <alignment horizontal="center" wrapText="1"/>
    </xf>
    <xf numFmtId="0" fontId="5" fillId="21" borderId="80" xfId="99" applyFont="1" applyFill="1" applyBorder="1" applyAlignment="1">
      <alignment vertical="top" wrapText="1"/>
      <protection/>
    </xf>
    <xf numFmtId="0" fontId="6" fillId="21" borderId="14" xfId="0" applyNumberFormat="1" applyFont="1" applyFill="1" applyBorder="1" applyAlignment="1">
      <alignment horizontal="left" wrapText="1"/>
    </xf>
    <xf numFmtId="0" fontId="6" fillId="21" borderId="14" xfId="0" applyNumberFormat="1" applyFont="1" applyFill="1" applyBorder="1" applyAlignment="1">
      <alignment horizontal="left" vertical="center" wrapText="1"/>
    </xf>
    <xf numFmtId="0" fontId="5" fillId="21" borderId="96" xfId="99" applyFont="1" applyFill="1" applyBorder="1" applyAlignment="1">
      <alignment vertical="top" wrapText="1"/>
      <protection/>
    </xf>
    <xf numFmtId="0" fontId="6" fillId="21" borderId="10" xfId="0" applyNumberFormat="1" applyFont="1" applyFill="1" applyBorder="1" applyAlignment="1">
      <alignment horizontal="left" wrapText="1"/>
    </xf>
    <xf numFmtId="0" fontId="6" fillId="21" borderId="10" xfId="0" applyNumberFormat="1" applyFont="1" applyFill="1" applyBorder="1" applyAlignment="1">
      <alignment horizontal="left" vertical="center" wrapText="1"/>
    </xf>
    <xf numFmtId="0" fontId="5" fillId="21" borderId="111" xfId="99" applyFont="1" applyFill="1" applyBorder="1" applyAlignment="1">
      <alignment vertical="top" wrapText="1"/>
      <protection/>
    </xf>
    <xf numFmtId="0" fontId="6" fillId="21" borderId="12" xfId="0" applyNumberFormat="1" applyFont="1" applyFill="1" applyBorder="1" applyAlignment="1">
      <alignment horizontal="left" wrapText="1"/>
    </xf>
    <xf numFmtId="0" fontId="6" fillId="21" borderId="12" xfId="0" applyNumberFormat="1" applyFont="1" applyFill="1" applyBorder="1" applyAlignment="1">
      <alignment horizontal="left" vertical="center" wrapText="1"/>
    </xf>
    <xf numFmtId="165" fontId="33" fillId="3" borderId="96" xfId="0" applyNumberFormat="1" applyFont="1" applyFill="1" applyBorder="1" applyAlignment="1">
      <alignment horizontal="left" wrapText="1"/>
    </xf>
    <xf numFmtId="0" fontId="7" fillId="3" borderId="74" xfId="0" applyNumberFormat="1" applyFont="1" applyFill="1" applyBorder="1" applyAlignment="1">
      <alignment horizontal="left" wrapText="1"/>
    </xf>
    <xf numFmtId="0" fontId="7" fillId="23" borderId="74" xfId="0" applyNumberFormat="1" applyFont="1" applyFill="1" applyBorder="1" applyAlignment="1">
      <alignment horizontal="left" wrapText="1"/>
    </xf>
    <xf numFmtId="0" fontId="7" fillId="23" borderId="74" xfId="0" applyNumberFormat="1" applyFont="1" applyFill="1" applyBorder="1" applyAlignment="1">
      <alignment horizontal="center" wrapText="1"/>
    </xf>
    <xf numFmtId="165" fontId="33" fillId="3" borderId="80" xfId="0" applyNumberFormat="1" applyFont="1" applyFill="1" applyBorder="1" applyAlignment="1">
      <alignment vertical="top" wrapText="1"/>
    </xf>
    <xf numFmtId="0" fontId="7" fillId="3" borderId="14" xfId="0" applyNumberFormat="1" applyFont="1" applyFill="1" applyBorder="1" applyAlignment="1">
      <alignment horizontal="left" wrapText="1"/>
    </xf>
    <xf numFmtId="0" fontId="7" fillId="23" borderId="14" xfId="0" applyNumberFormat="1" applyFont="1" applyFill="1" applyBorder="1" applyAlignment="1">
      <alignment horizontal="left" wrapText="1"/>
    </xf>
    <xf numFmtId="0" fontId="7" fillId="23" borderId="14" xfId="0" applyNumberFormat="1" applyFont="1" applyFill="1" applyBorder="1" applyAlignment="1">
      <alignment horizontal="center" wrapText="1"/>
    </xf>
    <xf numFmtId="165" fontId="33" fillId="3" borderId="96" xfId="0" applyNumberFormat="1" applyFont="1" applyFill="1" applyBorder="1" applyAlignment="1">
      <alignment vertical="top" wrapText="1"/>
    </xf>
    <xf numFmtId="0" fontId="7" fillId="23" borderId="10" xfId="0" applyNumberFormat="1" applyFont="1" applyFill="1" applyBorder="1" applyAlignment="1">
      <alignment horizontal="left" wrapText="1"/>
    </xf>
    <xf numFmtId="0" fontId="7" fillId="23" borderId="10" xfId="0" applyNumberFormat="1" applyFont="1" applyFill="1" applyBorder="1" applyAlignment="1">
      <alignment horizontal="center" wrapText="1"/>
    </xf>
    <xf numFmtId="165" fontId="33" fillId="3" borderId="111" xfId="0" applyNumberFormat="1" applyFont="1" applyFill="1" applyBorder="1" applyAlignment="1">
      <alignment vertical="top" wrapText="1"/>
    </xf>
    <xf numFmtId="0" fontId="7" fillId="3" borderId="12" xfId="0" applyNumberFormat="1" applyFont="1" applyFill="1" applyBorder="1" applyAlignment="1">
      <alignment horizontal="left" wrapText="1"/>
    </xf>
    <xf numFmtId="0" fontId="7" fillId="23" borderId="12" xfId="0" applyNumberFormat="1" applyFont="1" applyFill="1" applyBorder="1" applyAlignment="1">
      <alignment horizontal="left" wrapText="1"/>
    </xf>
    <xf numFmtId="0" fontId="7" fillId="23" borderId="12" xfId="0" applyNumberFormat="1" applyFont="1" applyFill="1" applyBorder="1" applyAlignment="1">
      <alignment horizontal="center" wrapText="1"/>
    </xf>
    <xf numFmtId="3" fontId="3" fillId="0" borderId="10" xfId="0" applyNumberFormat="1" applyFont="1" applyFill="1" applyBorder="1" applyAlignment="1" applyProtection="1">
      <alignment horizontal="right" vertical="center" wrapText="1"/>
      <protection/>
    </xf>
    <xf numFmtId="3" fontId="3" fillId="24" borderId="12" xfId="0" applyNumberFormat="1" applyFont="1" applyFill="1" applyBorder="1" applyAlignment="1" applyProtection="1">
      <alignment horizontal="right" vertical="center" wrapText="1"/>
      <protection/>
    </xf>
    <xf numFmtId="0" fontId="39" fillId="0" borderId="19" xfId="85" applyNumberFormat="1" applyFont="1" applyBorder="1"/>
    <xf numFmtId="2" fontId="3" fillId="0" borderId="112" xfId="0" applyNumberFormat="1" applyFont="1" applyFill="1" applyBorder="1" applyAlignment="1" applyProtection="1">
      <alignment horizontal="left" vertical="top" wrapText="1"/>
      <protection locked="0"/>
    </xf>
    <xf numFmtId="2" fontId="3" fillId="32" borderId="20" xfId="0" applyNumberFormat="1" applyFont="1" applyFill="1" applyBorder="1" applyAlignment="1" applyProtection="1">
      <alignment horizontal="left" vertical="top" wrapText="1"/>
      <protection/>
    </xf>
    <xf numFmtId="2" fontId="3" fillId="0" borderId="20" xfId="0" applyNumberFormat="1" applyFont="1" applyFill="1" applyBorder="1" applyAlignment="1" applyProtection="1">
      <alignment horizontal="center" vertical="top" wrapText="1"/>
      <protection locked="0"/>
    </xf>
    <xf numFmtId="1" fontId="3" fillId="0" borderId="20" xfId="0" applyNumberFormat="1" applyFont="1" applyFill="1" applyBorder="1" applyAlignment="1" applyProtection="1">
      <alignment horizontal="right" vertical="top"/>
      <protection locked="0"/>
    </xf>
    <xf numFmtId="4" fontId="3" fillId="0" borderId="20" xfId="0" applyNumberFormat="1" applyFont="1" applyFill="1" applyBorder="1" applyAlignment="1" applyProtection="1">
      <alignment vertical="top"/>
      <protection locked="0"/>
    </xf>
    <xf numFmtId="4" fontId="3" fillId="21" borderId="20" xfId="0" applyNumberFormat="1" applyFont="1" applyFill="1" applyBorder="1" applyAlignment="1" applyProtection="1">
      <alignment vertical="top"/>
      <protection/>
    </xf>
    <xf numFmtId="4" fontId="3" fillId="0" borderId="20" xfId="0" applyNumberFormat="1" applyFont="1" applyBorder="1" applyAlignment="1" applyProtection="1">
      <alignment vertical="top"/>
      <protection locked="0"/>
    </xf>
    <xf numFmtId="2" fontId="3" fillId="0" borderId="85" xfId="0" applyNumberFormat="1" applyFont="1" applyFill="1" applyBorder="1" applyAlignment="1" applyProtection="1">
      <alignment horizontal="left" vertical="top" wrapText="1"/>
      <protection locked="0"/>
    </xf>
    <xf numFmtId="2" fontId="3" fillId="0" borderId="21" xfId="0" applyNumberFormat="1" applyFont="1" applyFill="1" applyBorder="1" applyAlignment="1" applyProtection="1">
      <alignment horizontal="center" vertical="top" wrapText="1"/>
      <protection locked="0"/>
    </xf>
    <xf numFmtId="1" fontId="3" fillId="0" borderId="21" xfId="0" applyNumberFormat="1" applyFont="1" applyFill="1" applyBorder="1" applyAlignment="1" applyProtection="1">
      <alignment horizontal="right" vertical="top"/>
      <protection locked="0"/>
    </xf>
    <xf numFmtId="4" fontId="3" fillId="0" borderId="21" xfId="0" applyNumberFormat="1" applyFont="1" applyFill="1" applyBorder="1" applyAlignment="1" applyProtection="1">
      <alignment vertical="top"/>
      <protection locked="0"/>
    </xf>
    <xf numFmtId="4" fontId="3" fillId="21" borderId="21" xfId="0" applyNumberFormat="1" applyFont="1" applyFill="1" applyBorder="1" applyAlignment="1" applyProtection="1">
      <alignment vertical="top"/>
      <protection/>
    </xf>
    <xf numFmtId="4" fontId="3" fillId="0" borderId="21" xfId="0" applyNumberFormat="1" applyFont="1" applyBorder="1" applyAlignment="1" applyProtection="1">
      <alignment vertical="top"/>
      <protection locked="0"/>
    </xf>
    <xf numFmtId="0" fontId="52" fillId="0" borderId="0" xfId="0" applyFont="1" applyAlignment="1">
      <alignment horizontal="left" vertical="center" wrapText="1"/>
    </xf>
    <xf numFmtId="0" fontId="51" fillId="18" borderId="113" xfId="0" applyFont="1" applyFill="1" applyBorder="1" applyAlignment="1">
      <alignment horizontal="center" wrapText="1"/>
    </xf>
    <xf numFmtId="0" fontId="51" fillId="18" borderId="114" xfId="0" applyFont="1" applyFill="1" applyBorder="1" applyAlignment="1">
      <alignment horizontal="center" wrapText="1"/>
    </xf>
    <xf numFmtId="0" fontId="51" fillId="18" borderId="115" xfId="0" applyFont="1" applyFill="1" applyBorder="1" applyAlignment="1">
      <alignment horizontal="center" wrapText="1"/>
    </xf>
    <xf numFmtId="0" fontId="79" fillId="2" borderId="0" xfId="0" applyNumberFormat="1" applyFont="1" applyFill="1" applyBorder="1" applyAlignment="1">
      <alignment horizontal="center" vertical="center" wrapText="1"/>
    </xf>
    <xf numFmtId="2" fontId="92" fillId="2" borderId="0" xfId="0" applyNumberFormat="1" applyFont="1" applyFill="1" applyBorder="1" applyAlignment="1">
      <alignment horizontal="center" vertical="center" wrapText="1"/>
    </xf>
    <xf numFmtId="0" fontId="8" fillId="0" borderId="27" xfId="0" applyFont="1" applyFill="1" applyBorder="1" applyAlignment="1">
      <alignment horizontal="left" vertical="center"/>
    </xf>
    <xf numFmtId="0" fontId="8" fillId="0" borderId="15" xfId="0" applyFont="1" applyFill="1" applyBorder="1" applyAlignment="1">
      <alignment horizontal="left" vertical="center"/>
    </xf>
    <xf numFmtId="0" fontId="8" fillId="0" borderId="74" xfId="0" applyFont="1" applyFill="1" applyBorder="1" applyAlignment="1">
      <alignment horizontal="left" vertical="center"/>
    </xf>
    <xf numFmtId="0" fontId="9" fillId="26" borderId="10" xfId="0" applyFont="1" applyFill="1" applyBorder="1" applyAlignment="1">
      <alignment horizontal="center" vertical="center" textRotation="90"/>
    </xf>
    <xf numFmtId="0" fontId="9" fillId="0" borderId="1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23" borderId="10"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6" fillId="2" borderId="24" xfId="0" applyFont="1" applyFill="1" applyBorder="1" applyAlignment="1">
      <alignment horizontal="left" vertical="top"/>
    </xf>
    <xf numFmtId="0" fontId="6" fillId="2" borderId="92" xfId="0" applyFont="1" applyFill="1" applyBorder="1" applyAlignment="1">
      <alignment horizontal="left" vertical="top"/>
    </xf>
    <xf numFmtId="0" fontId="6" fillId="2" borderId="59" xfId="0" applyFont="1" applyFill="1" applyBorder="1" applyAlignment="1">
      <alignment horizontal="left" vertical="top"/>
    </xf>
    <xf numFmtId="0" fontId="54" fillId="0" borderId="23" xfId="0" applyFont="1" applyBorder="1" applyAlignment="1">
      <alignment horizontal="left" vertical="top" wrapText="1"/>
    </xf>
    <xf numFmtId="0" fontId="54" fillId="0" borderId="28" xfId="0" applyFont="1" applyBorder="1" applyAlignment="1">
      <alignment horizontal="left" vertical="top" wrapText="1"/>
    </xf>
    <xf numFmtId="0" fontId="54" fillId="0" borderId="26" xfId="0" applyFont="1" applyBorder="1" applyAlignment="1">
      <alignment horizontal="left" vertical="top" wrapText="1"/>
    </xf>
    <xf numFmtId="0" fontId="54" fillId="0" borderId="89" xfId="0" applyFont="1" applyBorder="1" applyAlignment="1">
      <alignment horizontal="left" vertical="top" wrapText="1"/>
    </xf>
    <xf numFmtId="0" fontId="54" fillId="0" borderId="63" xfId="0" applyFont="1" applyBorder="1" applyAlignment="1">
      <alignment horizontal="left" vertical="top" wrapText="1"/>
    </xf>
    <xf numFmtId="0" fontId="36" fillId="24" borderId="0" xfId="0" applyFont="1" applyFill="1" applyBorder="1" applyAlignment="1">
      <alignment horizontal="left" vertical="top" wrapText="1"/>
    </xf>
    <xf numFmtId="0" fontId="45" fillId="0" borderId="10" xfId="0" applyFont="1" applyBorder="1" applyAlignment="1">
      <alignment horizontal="justify" vertical="center" wrapText="1"/>
    </xf>
    <xf numFmtId="0" fontId="46" fillId="0" borderId="24" xfId="0" applyFont="1" applyBorder="1" applyAlignment="1">
      <alignment horizontal="left" vertical="top" wrapText="1"/>
    </xf>
    <xf numFmtId="0" fontId="46" fillId="0" borderId="25" xfId="0" applyFont="1" applyBorder="1" applyAlignment="1">
      <alignment horizontal="left" vertical="top" wrapText="1"/>
    </xf>
    <xf numFmtId="0" fontId="46" fillId="0" borderId="92" xfId="0" applyFont="1" applyBorder="1" applyAlignment="1">
      <alignment horizontal="left" vertical="top" wrapText="1"/>
    </xf>
    <xf numFmtId="0" fontId="46" fillId="0" borderId="0" xfId="0" applyFont="1" applyBorder="1" applyAlignment="1">
      <alignment horizontal="left" vertical="top" wrapText="1"/>
    </xf>
    <xf numFmtId="0" fontId="46" fillId="0" borderId="89" xfId="0" applyFont="1" applyBorder="1" applyAlignment="1">
      <alignment horizontal="left" vertical="top" wrapText="1"/>
    </xf>
    <xf numFmtId="0" fontId="46" fillId="0" borderId="26" xfId="0" applyFont="1" applyBorder="1" applyAlignment="1">
      <alignment horizontal="left" vertical="top" wrapText="1"/>
    </xf>
    <xf numFmtId="0" fontId="46" fillId="0" borderId="59" xfId="0" applyFont="1" applyBorder="1" applyAlignment="1">
      <alignment horizontal="left" vertical="top" wrapText="1"/>
    </xf>
    <xf numFmtId="0" fontId="46" fillId="0" borderId="93" xfId="0" applyFont="1" applyBorder="1" applyAlignment="1">
      <alignment horizontal="left" vertical="top" wrapText="1"/>
    </xf>
    <xf numFmtId="0" fontId="46" fillId="0" borderId="63" xfId="0" applyFont="1" applyBorder="1" applyAlignment="1">
      <alignment horizontal="left" vertical="top" wrapText="1"/>
    </xf>
    <xf numFmtId="0" fontId="46" fillId="0" borderId="10" xfId="0" applyFont="1" applyBorder="1" applyAlignment="1">
      <alignment horizontal="left" vertical="top" wrapText="1"/>
    </xf>
    <xf numFmtId="0" fontId="45" fillId="33" borderId="10" xfId="0" applyFont="1" applyFill="1" applyBorder="1" applyAlignment="1">
      <alignment horizontal="center" vertical="center" wrapText="1"/>
    </xf>
    <xf numFmtId="0" fontId="46" fillId="0" borderId="23" xfId="0" applyFont="1" applyBorder="1" applyAlignment="1">
      <alignment horizontal="left" vertical="top" wrapText="1"/>
    </xf>
    <xf numFmtId="0" fontId="46" fillId="0" borderId="28" xfId="0" applyFont="1" applyBorder="1" applyAlignment="1">
      <alignment horizontal="left" vertical="top" wrapText="1"/>
    </xf>
    <xf numFmtId="0" fontId="45" fillId="0" borderId="13"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8" xfId="0" applyFont="1" applyBorder="1" applyAlignment="1">
      <alignment horizontal="center" vertical="center" wrapText="1"/>
    </xf>
    <xf numFmtId="0" fontId="55" fillId="0" borderId="10" xfId="0" applyFont="1" applyBorder="1" applyAlignment="1">
      <alignment horizontal="justify" vertical="center" wrapText="1"/>
    </xf>
    <xf numFmtId="0" fontId="5" fillId="0" borderId="0" xfId="0" applyFont="1" applyBorder="1" applyAlignment="1">
      <alignment horizontal="left" vertical="center" wrapText="1"/>
    </xf>
    <xf numFmtId="0" fontId="40" fillId="0" borderId="0" xfId="0" applyFont="1" applyFill="1" applyAlignment="1">
      <alignment horizontal="center"/>
    </xf>
    <xf numFmtId="0" fontId="54" fillId="0" borderId="25" xfId="0" applyFont="1" applyBorder="1" applyAlignment="1">
      <alignment horizontal="left" vertical="top" wrapText="1"/>
    </xf>
    <xf numFmtId="0" fontId="55" fillId="0" borderId="24" xfId="0" applyFont="1" applyBorder="1" applyAlignment="1">
      <alignment horizontal="left" vertical="top"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 fillId="24" borderId="0" xfId="0" applyFont="1" applyFill="1" applyBorder="1" applyAlignment="1">
      <alignment horizontal="left"/>
    </xf>
    <xf numFmtId="0" fontId="45" fillId="0" borderId="27" xfId="0" applyFont="1" applyBorder="1" applyAlignment="1">
      <alignment vertical="center" wrapText="1"/>
    </xf>
    <xf numFmtId="0" fontId="64" fillId="0" borderId="0" xfId="0" applyFont="1" applyFill="1" applyBorder="1" applyAlignment="1">
      <alignment horizontal="right" vertical="center" wrapText="1"/>
    </xf>
    <xf numFmtId="0" fontId="64" fillId="0" borderId="0" xfId="0" applyFont="1" applyFill="1" applyBorder="1" applyAlignment="1">
      <alignment vertical="center" wrapText="1"/>
    </xf>
    <xf numFmtId="0" fontId="45" fillId="0" borderId="10" xfId="0" applyFont="1" applyBorder="1" applyAlignment="1">
      <alignment vertical="center" wrapText="1"/>
    </xf>
    <xf numFmtId="0" fontId="3" fillId="24" borderId="0" xfId="0" applyFont="1" applyFill="1" applyBorder="1" applyAlignment="1">
      <alignment horizontal="center"/>
    </xf>
    <xf numFmtId="0" fontId="3" fillId="0" borderId="0" xfId="0" applyFont="1" applyFill="1" applyBorder="1" applyAlignment="1">
      <alignment horizontal="left" vertical="center" wrapText="1"/>
    </xf>
    <xf numFmtId="0" fontId="46" fillId="0" borderId="10" xfId="0" applyFont="1" applyBorder="1" applyAlignment="1">
      <alignment horizontal="justify" vertical="center" wrapText="1"/>
    </xf>
    <xf numFmtId="0" fontId="5" fillId="25" borderId="10" xfId="0" applyFont="1" applyFill="1" applyBorder="1" applyAlignment="1">
      <alignment horizontal="left" vertical="center" wrapText="1"/>
    </xf>
    <xf numFmtId="0" fontId="55" fillId="0" borderId="10" xfId="0" applyFont="1" applyBorder="1" applyAlignment="1">
      <alignment vertical="center" wrapText="1"/>
    </xf>
    <xf numFmtId="0" fontId="3" fillId="24" borderId="10" xfId="0" applyFont="1" applyFill="1" applyBorder="1" applyAlignment="1">
      <alignment horizontal="left" vertical="center"/>
    </xf>
    <xf numFmtId="0" fontId="54" fillId="0" borderId="23" xfId="0" applyFont="1" applyFill="1" applyBorder="1" applyAlignment="1">
      <alignment horizontal="left" vertical="top" wrapText="1"/>
    </xf>
    <xf numFmtId="0" fontId="54" fillId="0" borderId="28" xfId="0" applyFont="1" applyFill="1" applyBorder="1" applyAlignment="1">
      <alignment horizontal="left" vertical="top" wrapText="1"/>
    </xf>
    <xf numFmtId="0" fontId="68" fillId="25" borderId="10" xfId="0" applyFont="1" applyFill="1" applyBorder="1" applyAlignment="1">
      <alignment horizontal="center" vertical="center" wrapText="1"/>
    </xf>
    <xf numFmtId="0" fontId="68" fillId="25" borderId="26" xfId="0" applyFont="1" applyFill="1" applyBorder="1" applyAlignment="1">
      <alignment horizontal="center" vertical="center" wrapText="1"/>
    </xf>
    <xf numFmtId="0" fontId="68" fillId="25" borderId="63" xfId="0" applyFont="1" applyFill="1" applyBorder="1" applyAlignment="1">
      <alignment horizontal="center" vertical="center" wrapText="1"/>
    </xf>
    <xf numFmtId="0" fontId="45" fillId="0" borderId="13" xfId="0" applyFont="1" applyBorder="1" applyAlignment="1">
      <alignment horizontal="left" vertical="center" wrapText="1"/>
    </xf>
    <xf numFmtId="0" fontId="45" fillId="0" borderId="23" xfId="0" applyFont="1" applyBorder="1" applyAlignment="1">
      <alignment horizontal="left" vertical="center" wrapText="1"/>
    </xf>
    <xf numFmtId="0" fontId="45" fillId="0" borderId="28" xfId="0" applyFont="1" applyBorder="1" applyAlignment="1">
      <alignment horizontal="left" vertical="center" wrapText="1"/>
    </xf>
    <xf numFmtId="0" fontId="68" fillId="25" borderId="13"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8" fillId="25" borderId="28" xfId="0" applyFont="1" applyFill="1" applyBorder="1" applyAlignment="1">
      <alignment horizontal="center" vertical="center" wrapText="1"/>
    </xf>
    <xf numFmtId="4" fontId="3" fillId="32" borderId="10" xfId="0" applyNumberFormat="1" applyFont="1" applyFill="1" applyBorder="1" applyAlignment="1">
      <alignment horizontal="right" vertical="center" wrapText="1"/>
    </xf>
    <xf numFmtId="0" fontId="3" fillId="24" borderId="10" xfId="0" applyFont="1" applyFill="1" applyBorder="1" applyAlignment="1">
      <alignment horizontal="center"/>
    </xf>
    <xf numFmtId="0" fontId="5" fillId="25" borderId="13" xfId="0" applyFont="1" applyFill="1" applyBorder="1" applyAlignment="1">
      <alignment horizontal="left" vertical="center" wrapText="1"/>
    </xf>
    <xf numFmtId="0" fontId="5" fillId="25" borderId="23"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68" fillId="25" borderId="27" xfId="0" applyFont="1" applyFill="1" applyBorder="1" applyAlignment="1">
      <alignment horizontal="center" vertical="center" wrapText="1"/>
    </xf>
    <xf numFmtId="0" fontId="68" fillId="25" borderId="74" xfId="0" applyFont="1" applyFill="1" applyBorder="1" applyAlignment="1">
      <alignment horizontal="center" vertical="center" wrapText="1"/>
    </xf>
    <xf numFmtId="0" fontId="68" fillId="25" borderId="15" xfId="0" applyFont="1" applyFill="1" applyBorder="1" applyAlignment="1">
      <alignment horizontal="center" vertical="center" wrapText="1"/>
    </xf>
    <xf numFmtId="0" fontId="3" fillId="0" borderId="10" xfId="0" applyFont="1" applyFill="1" applyBorder="1" applyAlignment="1">
      <alignment horizontal="center"/>
    </xf>
    <xf numFmtId="0" fontId="3" fillId="0" borderId="10" xfId="0" applyFont="1" applyFill="1" applyBorder="1" applyAlignment="1">
      <alignment horizontal="center" vertical="center" wrapText="1"/>
    </xf>
    <xf numFmtId="0" fontId="5" fillId="25" borderId="13" xfId="0" applyFont="1" applyFill="1" applyBorder="1" applyAlignment="1">
      <alignment horizontal="left"/>
    </xf>
    <xf numFmtId="0" fontId="5" fillId="25" borderId="28" xfId="0" applyFont="1" applyFill="1" applyBorder="1" applyAlignment="1">
      <alignment horizontal="left"/>
    </xf>
    <xf numFmtId="0" fontId="5" fillId="25" borderId="27" xfId="0" applyFont="1" applyFill="1" applyBorder="1" applyAlignment="1">
      <alignment horizontal="left" vertical="center" wrapText="1"/>
    </xf>
    <xf numFmtId="0" fontId="5" fillId="25" borderId="74" xfId="0" applyFont="1" applyFill="1" applyBorder="1" applyAlignment="1">
      <alignment horizontal="left" vertical="center" wrapText="1"/>
    </xf>
    <xf numFmtId="0" fontId="5" fillId="25" borderId="15"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23" xfId="0" applyFont="1" applyFill="1" applyBorder="1" applyAlignment="1">
      <alignment horizontal="left" vertical="center" wrapText="1"/>
    </xf>
    <xf numFmtId="0" fontId="3" fillId="32" borderId="28" xfId="0" applyFont="1" applyFill="1" applyBorder="1" applyAlignment="1">
      <alignment horizontal="left" vertical="center" wrapText="1"/>
    </xf>
    <xf numFmtId="0" fontId="3" fillId="32" borderId="10" xfId="0" applyFont="1" applyFill="1" applyBorder="1" applyAlignment="1">
      <alignment horizontal="center" vertical="center"/>
    </xf>
    <xf numFmtId="0" fontId="3" fillId="0" borderId="10" xfId="0" applyFont="1" applyFill="1" applyBorder="1" applyAlignment="1">
      <alignment horizontal="center" vertical="center"/>
    </xf>
    <xf numFmtId="1" fontId="3" fillId="32" borderId="10" xfId="0" applyNumberFormat="1" applyFont="1" applyFill="1" applyBorder="1" applyAlignment="1">
      <alignment horizontal="right"/>
    </xf>
    <xf numFmtId="0" fontId="3" fillId="24" borderId="13" xfId="0" applyFont="1" applyFill="1" applyBorder="1" applyAlignment="1">
      <alignment horizontal="center" vertical="center"/>
    </xf>
    <xf numFmtId="0" fontId="3" fillId="24" borderId="23" xfId="0" applyFont="1" applyFill="1" applyBorder="1" applyAlignment="1">
      <alignment horizontal="center" vertical="center"/>
    </xf>
    <xf numFmtId="0" fontId="3" fillId="24" borderId="28" xfId="0" applyFont="1" applyFill="1" applyBorder="1" applyAlignment="1">
      <alignment horizontal="center" vertical="center"/>
    </xf>
    <xf numFmtId="0" fontId="5" fillId="25" borderId="10" xfId="0" applyFont="1" applyFill="1" applyBorder="1" applyAlignment="1">
      <alignment horizontal="center"/>
    </xf>
    <xf numFmtId="0" fontId="3"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40" fillId="24" borderId="0" xfId="0" applyFont="1" applyFill="1" applyBorder="1" applyAlignment="1">
      <alignment horizontal="center" vertical="center"/>
    </xf>
    <xf numFmtId="0" fontId="5" fillId="25" borderId="29"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21" borderId="27" xfId="0" applyFont="1" applyFill="1" applyBorder="1" applyAlignment="1">
      <alignment horizontal="center" vertical="center" wrapText="1"/>
    </xf>
    <xf numFmtId="0" fontId="3" fillId="21" borderId="74" xfId="0" applyFont="1" applyFill="1" applyBorder="1" applyAlignment="1">
      <alignment horizontal="center" vertical="center" wrapText="1"/>
    </xf>
    <xf numFmtId="0" fontId="3" fillId="21" borderId="15" xfId="0" applyFont="1" applyFill="1" applyBorder="1" applyAlignment="1">
      <alignment horizontal="center" vertical="center" wrapText="1"/>
    </xf>
    <xf numFmtId="3" fontId="3" fillId="21" borderId="27" xfId="0" applyNumberFormat="1" applyFont="1" applyFill="1" applyBorder="1" applyAlignment="1">
      <alignment horizontal="center" vertical="center" wrapText="1"/>
    </xf>
    <xf numFmtId="3" fontId="3" fillId="21" borderId="74" xfId="0" applyNumberFormat="1" applyFont="1" applyFill="1" applyBorder="1" applyAlignment="1">
      <alignment horizontal="center" vertical="center" wrapText="1"/>
    </xf>
    <xf numFmtId="3" fontId="3" fillId="21" borderId="15" xfId="0" applyNumberFormat="1" applyFont="1" applyFill="1" applyBorder="1" applyAlignment="1">
      <alignment horizontal="center" vertical="center" wrapText="1"/>
    </xf>
    <xf numFmtId="0" fontId="3" fillId="21" borderId="40" xfId="0" applyFont="1" applyFill="1" applyBorder="1" applyAlignment="1">
      <alignment horizontal="center" vertical="center" wrapText="1"/>
    </xf>
    <xf numFmtId="0" fontId="3" fillId="21" borderId="75" xfId="0" applyFont="1" applyFill="1" applyBorder="1" applyAlignment="1">
      <alignment horizontal="center" vertical="center" wrapText="1"/>
    </xf>
    <xf numFmtId="0" fontId="3" fillId="21" borderId="17" xfId="0" applyFont="1" applyFill="1" applyBorder="1" applyAlignment="1">
      <alignment horizontal="center" vertical="center" wrapText="1"/>
    </xf>
    <xf numFmtId="0" fontId="5" fillId="27" borderId="29" xfId="0" applyFont="1" applyFill="1" applyBorder="1" applyAlignment="1">
      <alignment horizontal="left" vertical="center" wrapText="1"/>
    </xf>
    <xf numFmtId="0" fontId="5" fillId="27" borderId="46" xfId="0" applyFont="1" applyFill="1" applyBorder="1" applyAlignment="1">
      <alignment horizontal="left" vertical="center" wrapText="1"/>
    </xf>
    <xf numFmtId="0" fontId="5" fillId="25" borderId="43"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3" fillId="32" borderId="44" xfId="0" applyFont="1" applyFill="1" applyBorder="1" applyAlignment="1">
      <alignment horizontal="center" vertical="center"/>
    </xf>
    <xf numFmtId="0" fontId="3" fillId="32" borderId="100"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0" xfId="0" applyFont="1" applyFill="1" applyBorder="1" applyAlignment="1">
      <alignment horizontal="center" vertical="center"/>
    </xf>
    <xf numFmtId="0" fontId="5" fillId="25" borderId="47" xfId="0" applyFont="1" applyFill="1" applyBorder="1" applyAlignment="1">
      <alignment horizontal="left" vertical="center"/>
    </xf>
    <xf numFmtId="0" fontId="5" fillId="25" borderId="94" xfId="0" applyFont="1" applyFill="1" applyBorder="1" applyAlignment="1">
      <alignment horizontal="left" vertical="center"/>
    </xf>
    <xf numFmtId="0" fontId="5" fillId="25" borderId="48" xfId="0" applyFont="1" applyFill="1" applyBorder="1" applyAlignment="1">
      <alignment horizontal="left" vertical="center"/>
    </xf>
    <xf numFmtId="0" fontId="5" fillId="25" borderId="14" xfId="0" applyFont="1" applyFill="1" applyBorder="1" applyAlignment="1">
      <alignment horizontal="center" vertical="center" wrapText="1"/>
    </xf>
    <xf numFmtId="0" fontId="5" fillId="25" borderId="43" xfId="0" applyFont="1" applyFill="1" applyBorder="1" applyAlignment="1">
      <alignment horizontal="center" vertical="center" wrapText="1"/>
    </xf>
    <xf numFmtId="0" fontId="5" fillId="25" borderId="29"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25" borderId="101" xfId="0" applyFont="1" applyFill="1" applyBorder="1" applyAlignment="1">
      <alignment horizontal="left" vertical="center" wrapText="1"/>
    </xf>
    <xf numFmtId="0" fontId="5" fillId="25" borderId="94" xfId="0" applyFont="1" applyFill="1" applyBorder="1" applyAlignment="1">
      <alignment horizontal="left" vertical="center" wrapText="1"/>
    </xf>
    <xf numFmtId="0" fontId="5" fillId="25" borderId="48" xfId="0" applyFont="1" applyFill="1" applyBorder="1" applyAlignment="1">
      <alignment horizontal="left" vertical="center" wrapText="1"/>
    </xf>
    <xf numFmtId="0" fontId="5" fillId="23" borderId="29"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23" borderId="10" xfId="0" applyFont="1" applyFill="1" applyBorder="1" applyAlignment="1">
      <alignment horizontal="left" vertical="center" wrapText="1"/>
    </xf>
    <xf numFmtId="0" fontId="5" fillId="29" borderId="14" xfId="0" applyFont="1" applyFill="1" applyBorder="1" applyAlignment="1">
      <alignment horizontal="left" vertical="center" wrapText="1"/>
    </xf>
    <xf numFmtId="0" fontId="5" fillId="29" borderId="16" xfId="0" applyFont="1" applyFill="1" applyBorder="1" applyAlignment="1">
      <alignment horizontal="left" vertical="center" wrapText="1"/>
    </xf>
    <xf numFmtId="0" fontId="3" fillId="25" borderId="27" xfId="0" applyFont="1" applyFill="1" applyBorder="1" applyAlignment="1">
      <alignment horizontal="left" vertical="center" wrapText="1"/>
    </xf>
    <xf numFmtId="0" fontId="5" fillId="23" borderId="80" xfId="0" applyFont="1" applyFill="1" applyBorder="1" applyAlignment="1">
      <alignment horizontal="left" vertical="top" wrapText="1"/>
    </xf>
    <xf numFmtId="0" fontId="5" fillId="23" borderId="96" xfId="0" applyFont="1" applyFill="1" applyBorder="1" applyAlignment="1">
      <alignment horizontal="left" vertical="top" wrapText="1"/>
    </xf>
    <xf numFmtId="0" fontId="5" fillId="23" borderId="111" xfId="0" applyFont="1" applyFill="1" applyBorder="1" applyAlignment="1">
      <alignment horizontal="left" vertical="top" wrapText="1"/>
    </xf>
    <xf numFmtId="0" fontId="5" fillId="10" borderId="40" xfId="95" applyNumberFormat="1" applyFont="1" applyFill="1" applyBorder="1" applyAlignment="1" applyProtection="1">
      <alignment horizontal="center" vertical="center" wrapText="1"/>
      <protection/>
    </xf>
    <xf numFmtId="0" fontId="5" fillId="10" borderId="75" xfId="95" applyNumberFormat="1" applyFont="1" applyFill="1" applyBorder="1" applyAlignment="1" applyProtection="1">
      <alignment horizontal="center" vertical="center" wrapText="1"/>
      <protection/>
    </xf>
    <xf numFmtId="0" fontId="5" fillId="10" borderId="27" xfId="95" applyNumberFormat="1" applyFont="1" applyFill="1" applyBorder="1" applyAlignment="1" applyProtection="1">
      <alignment horizontal="center" vertical="center" wrapText="1"/>
      <protection/>
    </xf>
    <xf numFmtId="0" fontId="5" fillId="10" borderId="74" xfId="95" applyNumberFormat="1" applyFont="1" applyFill="1" applyBorder="1" applyAlignment="1" applyProtection="1">
      <alignment horizontal="center" vertical="center" wrapText="1"/>
      <protection/>
    </xf>
    <xf numFmtId="0" fontId="5" fillId="29" borderId="78" xfId="95" applyNumberFormat="1" applyFont="1" applyFill="1" applyBorder="1" applyAlignment="1" applyProtection="1">
      <alignment horizontal="left" vertical="top" wrapText="1"/>
      <protection/>
    </xf>
    <xf numFmtId="0" fontId="5" fillId="29" borderId="95" xfId="95" applyNumberFormat="1" applyFont="1" applyFill="1" applyBorder="1" applyAlignment="1" applyProtection="1">
      <alignment horizontal="left" vertical="top" wrapText="1"/>
      <protection/>
    </xf>
    <xf numFmtId="0" fontId="5" fillId="25" borderId="45" xfId="95" applyNumberFormat="1" applyFont="1" applyFill="1" applyBorder="1" applyAlignment="1">
      <alignment horizontal="center" vertical="center"/>
      <protection/>
    </xf>
    <xf numFmtId="0" fontId="5" fillId="25" borderId="14" xfId="95" applyNumberFormat="1" applyFont="1" applyFill="1" applyBorder="1" applyAlignment="1">
      <alignment horizontal="center" vertical="center"/>
      <protection/>
    </xf>
    <xf numFmtId="0" fontId="5" fillId="25" borderId="44" xfId="95" applyNumberFormat="1" applyFont="1" applyFill="1" applyBorder="1" applyAlignment="1">
      <alignment horizontal="center" vertical="center"/>
      <protection/>
    </xf>
    <xf numFmtId="0" fontId="5" fillId="25" borderId="99" xfId="0" applyFont="1" applyFill="1" applyBorder="1" applyAlignment="1">
      <alignment horizontal="left" vertical="top" wrapText="1"/>
    </xf>
    <xf numFmtId="0" fontId="5" fillId="25" borderId="100" xfId="0" applyFont="1" applyFill="1" applyBorder="1" applyAlignment="1">
      <alignment horizontal="left" vertical="top" wrapText="1"/>
    </xf>
    <xf numFmtId="0" fontId="5" fillId="25" borderId="45" xfId="0" applyFont="1" applyFill="1" applyBorder="1" applyAlignment="1">
      <alignment horizontal="left" vertical="top" wrapText="1"/>
    </xf>
    <xf numFmtId="0" fontId="5" fillId="25" borderId="22" xfId="0" applyFont="1" applyFill="1" applyBorder="1" applyAlignment="1">
      <alignment horizontal="left" vertical="top" wrapText="1"/>
    </xf>
    <xf numFmtId="0" fontId="5" fillId="25" borderId="23" xfId="0" applyFont="1" applyFill="1" applyBorder="1" applyAlignment="1">
      <alignment horizontal="left" vertical="top" wrapText="1"/>
    </xf>
    <xf numFmtId="0" fontId="5" fillId="25" borderId="28" xfId="0" applyFont="1" applyFill="1" applyBorder="1" applyAlignment="1">
      <alignment horizontal="left" vertical="top" wrapText="1"/>
    </xf>
    <xf numFmtId="0" fontId="5" fillId="25" borderId="101" xfId="0" applyFont="1" applyFill="1" applyBorder="1" applyAlignment="1">
      <alignment horizontal="left" vertical="top" wrapText="1"/>
    </xf>
    <xf numFmtId="0" fontId="5" fillId="25" borderId="94" xfId="0" applyFont="1" applyFill="1" applyBorder="1" applyAlignment="1">
      <alignment horizontal="left" vertical="top" wrapText="1"/>
    </xf>
    <xf numFmtId="0" fontId="5" fillId="25" borderId="48" xfId="0" applyFont="1" applyFill="1" applyBorder="1" applyAlignment="1">
      <alignment horizontal="left" vertical="top" wrapText="1"/>
    </xf>
    <xf numFmtId="0" fontId="5" fillId="10" borderId="14" xfId="95" applyNumberFormat="1" applyFont="1" applyFill="1" applyBorder="1" applyAlignment="1" applyProtection="1">
      <alignment horizontal="center" vertical="center" wrapText="1"/>
      <protection/>
    </xf>
    <xf numFmtId="0" fontId="5" fillId="10" borderId="43" xfId="95" applyNumberFormat="1" applyFont="1" applyFill="1" applyBorder="1" applyAlignment="1" applyProtection="1">
      <alignment horizontal="center" vertical="center" wrapText="1"/>
      <protection/>
    </xf>
    <xf numFmtId="0" fontId="5" fillId="10" borderId="96" xfId="95" applyNumberFormat="1" applyFont="1" applyFill="1" applyBorder="1" applyAlignment="1" applyProtection="1">
      <alignment horizontal="center" vertical="center" wrapText="1"/>
      <protection/>
    </xf>
    <xf numFmtId="0" fontId="5" fillId="10" borderId="39" xfId="95" applyNumberFormat="1" applyFont="1" applyFill="1" applyBorder="1" applyAlignment="1" applyProtection="1">
      <alignment horizontal="center" vertical="center" wrapText="1"/>
      <protection/>
    </xf>
    <xf numFmtId="0" fontId="67" fillId="24" borderId="13" xfId="94" applyFont="1" applyFill="1" applyBorder="1" applyAlignment="1">
      <alignment horizontal="center" vertical="center"/>
      <protection/>
    </xf>
    <xf numFmtId="0" fontId="67" fillId="24" borderId="23" xfId="94" applyFont="1" applyFill="1" applyBorder="1" applyAlignment="1">
      <alignment horizontal="center" vertical="center"/>
      <protection/>
    </xf>
    <xf numFmtId="0" fontId="67" fillId="24" borderId="50" xfId="94" applyFont="1" applyFill="1" applyBorder="1" applyAlignment="1">
      <alignment horizontal="center" vertical="center"/>
      <protection/>
    </xf>
    <xf numFmtId="0" fontId="5" fillId="10" borderId="44" xfId="95" applyNumberFormat="1" applyFont="1" applyFill="1" applyBorder="1" applyAlignment="1" applyProtection="1">
      <alignment horizontal="center" vertical="center" wrapText="1"/>
      <protection/>
    </xf>
    <xf numFmtId="0" fontId="5" fillId="10" borderId="100" xfId="95" applyNumberFormat="1" applyFont="1" applyFill="1" applyBorder="1" applyAlignment="1" applyProtection="1">
      <alignment horizontal="center" vertical="center" wrapText="1"/>
      <protection/>
    </xf>
    <xf numFmtId="0" fontId="5" fillId="10" borderId="81" xfId="95" applyNumberFormat="1" applyFont="1" applyFill="1" applyBorder="1" applyAlignment="1" applyProtection="1">
      <alignment horizontal="center" vertical="center" wrapText="1"/>
      <protection/>
    </xf>
    <xf numFmtId="0" fontId="67" fillId="24" borderId="47" xfId="94" applyFont="1" applyFill="1" applyBorder="1" applyAlignment="1">
      <alignment horizontal="center"/>
      <protection/>
    </xf>
    <xf numFmtId="0" fontId="67" fillId="24" borderId="94" xfId="94" applyFont="1" applyFill="1" applyBorder="1" applyAlignment="1">
      <alignment horizontal="center"/>
      <protection/>
    </xf>
    <xf numFmtId="0" fontId="66" fillId="25" borderId="47" xfId="94" applyFont="1" applyFill="1" applyBorder="1" applyAlignment="1">
      <alignment horizontal="left" vertical="center"/>
      <protection/>
    </xf>
    <xf numFmtId="0" fontId="66" fillId="25" borderId="94" xfId="94" applyFont="1" applyFill="1" applyBorder="1" applyAlignment="1">
      <alignment horizontal="left" vertical="center"/>
      <protection/>
    </xf>
    <xf numFmtId="0" fontId="66" fillId="25" borderId="48" xfId="94" applyFont="1" applyFill="1" applyBorder="1" applyAlignment="1">
      <alignment horizontal="left" vertical="center"/>
      <protection/>
    </xf>
    <xf numFmtId="1" fontId="67" fillId="24" borderId="47" xfId="94" applyNumberFormat="1" applyFont="1" applyFill="1" applyBorder="1" applyAlignment="1">
      <alignment horizontal="center" vertical="center"/>
      <protection/>
    </xf>
    <xf numFmtId="0" fontId="67" fillId="24" borderId="94" xfId="94" applyFont="1" applyFill="1" applyBorder="1" applyAlignment="1">
      <alignment horizontal="center" vertical="center"/>
      <protection/>
    </xf>
    <xf numFmtId="0" fontId="67" fillId="24" borderId="54" xfId="94" applyFont="1" applyFill="1" applyBorder="1" applyAlignment="1">
      <alignment horizontal="center" vertical="center"/>
      <protection/>
    </xf>
    <xf numFmtId="0" fontId="5" fillId="25" borderId="43" xfId="95" applyNumberFormat="1" applyFont="1" applyFill="1" applyBorder="1" applyAlignment="1">
      <alignment horizontal="center" vertical="center"/>
      <protection/>
    </xf>
    <xf numFmtId="0" fontId="5" fillId="25" borderId="16" xfId="95" applyNumberFormat="1" applyFont="1" applyFill="1" applyBorder="1" applyAlignment="1">
      <alignment horizontal="center" vertical="center"/>
      <protection/>
    </xf>
    <xf numFmtId="0" fontId="67" fillId="26" borderId="15" xfId="94" applyFont="1" applyFill="1" applyBorder="1" applyAlignment="1">
      <alignment vertical="center" wrapText="1"/>
      <protection/>
    </xf>
    <xf numFmtId="0" fontId="67" fillId="26" borderId="10" xfId="94" applyFont="1" applyFill="1" applyBorder="1" applyAlignment="1">
      <alignment vertical="center" wrapText="1"/>
      <protection/>
    </xf>
    <xf numFmtId="0" fontId="67" fillId="26" borderId="27" xfId="94" applyFont="1" applyFill="1" applyBorder="1" applyAlignment="1">
      <alignment vertical="center" wrapText="1"/>
      <protection/>
    </xf>
    <xf numFmtId="0" fontId="67" fillId="26" borderId="12" xfId="94" applyFont="1" applyFill="1" applyBorder="1" applyAlignment="1">
      <alignment vertical="center" wrapText="1"/>
      <protection/>
    </xf>
    <xf numFmtId="0" fontId="5" fillId="23" borderId="81" xfId="0" applyFont="1" applyFill="1" applyBorder="1" applyAlignment="1">
      <alignment horizontal="left" vertical="top" wrapText="1"/>
    </xf>
    <xf numFmtId="0" fontId="5" fillId="23" borderId="74" xfId="0" applyFont="1" applyFill="1" applyBorder="1" applyAlignment="1">
      <alignment horizontal="left" vertical="top" wrapText="1"/>
    </xf>
    <xf numFmtId="0" fontId="5" fillId="23" borderId="92" xfId="0" applyFont="1" applyFill="1" applyBorder="1" applyAlignment="1">
      <alignment horizontal="left" vertical="top" wrapText="1"/>
    </xf>
    <xf numFmtId="0" fontId="5" fillId="23" borderId="116" xfId="0" applyFont="1" applyFill="1" applyBorder="1" applyAlignment="1">
      <alignment horizontal="left" vertical="top" wrapText="1"/>
    </xf>
    <xf numFmtId="0" fontId="88" fillId="25" borderId="45" xfId="95" applyNumberFormat="1" applyFont="1" applyFill="1" applyBorder="1" applyAlignment="1">
      <alignment horizontal="center" vertical="center"/>
      <protection/>
    </xf>
    <xf numFmtId="0" fontId="88" fillId="25" borderId="14" xfId="95" applyNumberFormat="1" applyFont="1" applyFill="1" applyBorder="1" applyAlignment="1">
      <alignment horizontal="center" vertical="center"/>
      <protection/>
    </xf>
    <xf numFmtId="0" fontId="88" fillId="25" borderId="16" xfId="95" applyNumberFormat="1" applyFont="1" applyFill="1" applyBorder="1" applyAlignment="1">
      <alignment horizontal="center" vertical="center"/>
      <protection/>
    </xf>
    <xf numFmtId="0" fontId="88" fillId="25" borderId="43" xfId="95" applyNumberFormat="1" applyFont="1" applyFill="1" applyBorder="1" applyAlignment="1">
      <alignment horizontal="center" vertical="center"/>
      <protection/>
    </xf>
    <xf numFmtId="0" fontId="90" fillId="0" borderId="46" xfId="94" applyFont="1" applyBorder="1" applyAlignment="1">
      <alignment horizontal="left"/>
      <protection/>
    </xf>
    <xf numFmtId="0" fontId="90" fillId="0" borderId="12" xfId="94" applyFont="1" applyBorder="1" applyAlignment="1">
      <alignment horizontal="left"/>
      <protection/>
    </xf>
    <xf numFmtId="0" fontId="90" fillId="0" borderId="18" xfId="94" applyFont="1" applyBorder="1" applyAlignment="1">
      <alignment horizontal="left"/>
      <protection/>
    </xf>
    <xf numFmtId="0" fontId="7" fillId="10" borderId="43" xfId="95" applyNumberFormat="1" applyFont="1" applyFill="1" applyBorder="1" applyAlignment="1" applyProtection="1">
      <alignment horizontal="center" vertical="center" wrapText="1"/>
      <protection/>
    </xf>
    <xf numFmtId="0" fontId="7" fillId="10" borderId="14" xfId="95" applyNumberFormat="1" applyFont="1" applyFill="1" applyBorder="1" applyAlignment="1" applyProtection="1">
      <alignment horizontal="center" vertical="center" wrapText="1"/>
      <protection/>
    </xf>
    <xf numFmtId="0" fontId="7" fillId="10" borderId="16" xfId="95" applyNumberFormat="1" applyFont="1" applyFill="1" applyBorder="1" applyAlignment="1" applyProtection="1">
      <alignment horizontal="center" vertical="center" wrapText="1"/>
      <protection/>
    </xf>
    <xf numFmtId="0" fontId="7" fillId="10" borderId="46" xfId="95" applyNumberFormat="1" applyFont="1" applyFill="1" applyBorder="1" applyAlignment="1" applyProtection="1">
      <alignment horizontal="center" vertical="center" wrapText="1"/>
      <protection/>
    </xf>
    <xf numFmtId="0" fontId="7" fillId="10" borderId="12" xfId="95" applyNumberFormat="1" applyFont="1" applyFill="1" applyBorder="1" applyAlignment="1" applyProtection="1">
      <alignment horizontal="center" vertical="center" wrapText="1"/>
      <protection/>
    </xf>
    <xf numFmtId="0" fontId="7" fillId="10" borderId="18" xfId="95" applyNumberFormat="1" applyFont="1" applyFill="1" applyBorder="1" applyAlignment="1" applyProtection="1">
      <alignment horizontal="center" vertical="center" wrapText="1"/>
      <protection/>
    </xf>
    <xf numFmtId="0" fontId="82" fillId="0" borderId="41" xfId="94" applyFont="1" applyBorder="1" applyAlignment="1">
      <alignment horizontal="left"/>
      <protection/>
    </xf>
    <xf numFmtId="0" fontId="82" fillId="0" borderId="15" xfId="94" applyFont="1" applyBorder="1" applyAlignment="1">
      <alignment horizontal="left"/>
      <protection/>
    </xf>
    <xf numFmtId="0" fontId="82" fillId="0" borderId="17" xfId="94" applyFont="1" applyBorder="1" applyAlignment="1">
      <alignment horizontal="left"/>
      <protection/>
    </xf>
    <xf numFmtId="0" fontId="82" fillId="0" borderId="29" xfId="94" applyFont="1" applyBorder="1" applyAlignment="1">
      <alignment horizontal="left"/>
      <protection/>
    </xf>
    <xf numFmtId="0" fontId="82" fillId="0" borderId="10" xfId="94" applyFont="1" applyBorder="1" applyAlignment="1">
      <alignment horizontal="left"/>
      <protection/>
    </xf>
    <xf numFmtId="0" fontId="82" fillId="0" borderId="11" xfId="94" applyFont="1" applyBorder="1" applyAlignment="1">
      <alignment horizontal="left"/>
      <protection/>
    </xf>
    <xf numFmtId="0" fontId="90" fillId="0" borderId="41" xfId="94" applyFont="1" applyBorder="1" applyAlignment="1">
      <alignment horizontal="left"/>
      <protection/>
    </xf>
    <xf numFmtId="0" fontId="90" fillId="0" borderId="15" xfId="94" applyFont="1" applyBorder="1" applyAlignment="1">
      <alignment horizontal="left"/>
      <protection/>
    </xf>
    <xf numFmtId="0" fontId="90" fillId="0" borderId="17" xfId="94" applyFont="1" applyBorder="1" applyAlignment="1">
      <alignment horizontal="left"/>
      <protection/>
    </xf>
    <xf numFmtId="0" fontId="90" fillId="0" borderId="29" xfId="94" applyFont="1" applyBorder="1" applyAlignment="1">
      <alignment horizontal="left"/>
      <protection/>
    </xf>
    <xf numFmtId="0" fontId="90" fillId="0" borderId="10" xfId="94" applyFont="1" applyBorder="1" applyAlignment="1">
      <alignment horizontal="left"/>
      <protection/>
    </xf>
    <xf numFmtId="0" fontId="90" fillId="0" borderId="11" xfId="94" applyFont="1" applyBorder="1" applyAlignment="1">
      <alignment horizontal="left"/>
      <protection/>
    </xf>
    <xf numFmtId="0" fontId="67" fillId="24" borderId="44" xfId="94" applyFont="1" applyFill="1" applyBorder="1" applyAlignment="1">
      <alignment horizontal="center" vertical="center"/>
      <protection/>
    </xf>
    <xf numFmtId="0" fontId="67" fillId="24" borderId="100" xfId="94" applyFont="1" applyFill="1" applyBorder="1" applyAlignment="1">
      <alignment horizontal="center" vertical="center"/>
      <protection/>
    </xf>
    <xf numFmtId="0" fontId="67" fillId="24" borderId="60" xfId="94" applyFont="1" applyFill="1" applyBorder="1" applyAlignment="1">
      <alignment horizontal="center" vertical="center"/>
      <protection/>
    </xf>
    <xf numFmtId="0" fontId="7" fillId="18" borderId="45" xfId="95" applyNumberFormat="1" applyFont="1" applyFill="1" applyBorder="1" applyAlignment="1">
      <alignment horizontal="center" vertical="center"/>
      <protection/>
    </xf>
    <xf numFmtId="0" fontId="7" fillId="18" borderId="14" xfId="95" applyNumberFormat="1" applyFont="1" applyFill="1" applyBorder="1" applyAlignment="1">
      <alignment horizontal="center" vertical="center"/>
      <protection/>
    </xf>
    <xf numFmtId="0" fontId="7" fillId="18" borderId="16" xfId="95" applyNumberFormat="1" applyFont="1" applyFill="1" applyBorder="1" applyAlignment="1">
      <alignment horizontal="center" vertical="center"/>
      <protection/>
    </xf>
    <xf numFmtId="0" fontId="7" fillId="18" borderId="43" xfId="95" applyNumberFormat="1" applyFont="1" applyFill="1" applyBorder="1" applyAlignment="1">
      <alignment horizontal="center" vertical="center"/>
      <protection/>
    </xf>
    <xf numFmtId="0" fontId="88" fillId="10" borderId="43" xfId="95" applyNumberFormat="1" applyFont="1" applyFill="1" applyBorder="1" applyAlignment="1" applyProtection="1">
      <alignment horizontal="center" vertical="center" wrapText="1"/>
      <protection/>
    </xf>
    <xf numFmtId="0" fontId="88" fillId="10" borderId="14" xfId="95" applyNumberFormat="1" applyFont="1" applyFill="1" applyBorder="1" applyAlignment="1" applyProtection="1">
      <alignment horizontal="center" vertical="center" wrapText="1"/>
      <protection/>
    </xf>
    <xf numFmtId="0" fontId="88" fillId="10" borderId="16" xfId="95" applyNumberFormat="1" applyFont="1" applyFill="1" applyBorder="1" applyAlignment="1" applyProtection="1">
      <alignment horizontal="center" vertical="center" wrapText="1"/>
      <protection/>
    </xf>
    <xf numFmtId="0" fontId="88" fillId="10" borderId="46" xfId="95" applyNumberFormat="1" applyFont="1" applyFill="1" applyBorder="1" applyAlignment="1" applyProtection="1">
      <alignment horizontal="center" vertical="center" wrapText="1"/>
      <protection/>
    </xf>
    <xf numFmtId="0" fontId="88" fillId="10" borderId="12" xfId="95" applyNumberFormat="1" applyFont="1" applyFill="1" applyBorder="1" applyAlignment="1" applyProtection="1">
      <alignment horizontal="center" vertical="center" wrapText="1"/>
      <protection/>
    </xf>
    <xf numFmtId="0" fontId="88" fillId="10" borderId="18" xfId="95" applyNumberFormat="1" applyFont="1" applyFill="1" applyBorder="1" applyAlignment="1" applyProtection="1">
      <alignment horizontal="center" vertical="center" wrapText="1"/>
      <protection/>
    </xf>
    <xf numFmtId="0" fontId="82" fillId="0" borderId="46" xfId="94" applyFont="1" applyBorder="1" applyAlignment="1">
      <alignment horizontal="left"/>
      <protection/>
    </xf>
    <xf numFmtId="0" fontId="82" fillId="0" borderId="12" xfId="94" applyFont="1" applyBorder="1" applyAlignment="1">
      <alignment horizontal="left"/>
      <protection/>
    </xf>
    <xf numFmtId="0" fontId="82" fillId="0" borderId="18" xfId="94" applyFont="1" applyBorder="1" applyAlignment="1">
      <alignment horizontal="left"/>
      <protection/>
    </xf>
    <xf numFmtId="0" fontId="67" fillId="24" borderId="101" xfId="94" applyFont="1" applyFill="1" applyBorder="1" applyAlignment="1">
      <alignment horizontal="left" vertical="center"/>
      <protection/>
    </xf>
    <xf numFmtId="0" fontId="67" fillId="24" borderId="94" xfId="94" applyFont="1" applyFill="1" applyBorder="1" applyAlignment="1">
      <alignment horizontal="left" vertical="center"/>
      <protection/>
    </xf>
    <xf numFmtId="0" fontId="67" fillId="24" borderId="54" xfId="94" applyFont="1" applyFill="1" applyBorder="1" applyAlignment="1">
      <alignment horizontal="left" vertical="center"/>
      <protection/>
    </xf>
    <xf numFmtId="0" fontId="67" fillId="24" borderId="22" xfId="94" applyFont="1" applyFill="1" applyBorder="1" applyAlignment="1">
      <alignment horizontal="left" vertical="center"/>
      <protection/>
    </xf>
    <xf numFmtId="0" fontId="67" fillId="24" borderId="23" xfId="94" applyFont="1" applyFill="1" applyBorder="1" applyAlignment="1">
      <alignment horizontal="left" vertical="center"/>
      <protection/>
    </xf>
    <xf numFmtId="0" fontId="67" fillId="24" borderId="50" xfId="94" applyFont="1" applyFill="1" applyBorder="1" applyAlignment="1">
      <alignment horizontal="left" vertical="center"/>
      <protection/>
    </xf>
    <xf numFmtId="0" fontId="5" fillId="25" borderId="46" xfId="0" applyFont="1" applyFill="1" applyBorder="1" applyAlignment="1">
      <alignment horizontal="left" vertical="center" wrapText="1"/>
    </xf>
    <xf numFmtId="0" fontId="5" fillId="25" borderId="12" xfId="0" applyFont="1" applyFill="1" applyBorder="1" applyAlignment="1">
      <alignment horizontal="left" vertical="center" wrapText="1"/>
    </xf>
    <xf numFmtId="0" fontId="5" fillId="10" borderId="43" xfId="0" applyNumberFormat="1" applyFont="1" applyFill="1" applyBorder="1" applyAlignment="1">
      <alignment horizontal="center" vertical="center" wrapText="1"/>
    </xf>
    <xf numFmtId="0" fontId="5" fillId="10" borderId="14" xfId="0" applyNumberFormat="1" applyFont="1" applyFill="1" applyBorder="1" applyAlignment="1">
      <alignment horizontal="center" vertical="center" wrapText="1"/>
    </xf>
    <xf numFmtId="0" fontId="5" fillId="25" borderId="43" xfId="0" applyNumberFormat="1" applyFont="1" applyFill="1" applyBorder="1" applyAlignment="1">
      <alignment horizontal="center" vertical="center"/>
    </xf>
    <xf numFmtId="0" fontId="5" fillId="25" borderId="14" xfId="0" applyNumberFormat="1" applyFont="1" applyFill="1" applyBorder="1" applyAlignment="1">
      <alignment horizontal="center" vertical="center"/>
    </xf>
    <xf numFmtId="0" fontId="5" fillId="25" borderId="4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6" fillId="25" borderId="12" xfId="94" applyFont="1" applyFill="1" applyBorder="1" applyAlignment="1">
      <alignment horizontal="left" vertical="center"/>
      <protection/>
    </xf>
    <xf numFmtId="0" fontId="67" fillId="0" borderId="14" xfId="94" applyFont="1" applyBorder="1" applyAlignment="1">
      <alignment horizontal="center" vertical="center"/>
      <protection/>
    </xf>
    <xf numFmtId="0" fontId="67" fillId="0" borderId="16" xfId="94" applyFont="1" applyBorder="1" applyAlignment="1">
      <alignment horizontal="center" vertical="center"/>
      <protection/>
    </xf>
    <xf numFmtId="0" fontId="67" fillId="0" borderId="10" xfId="94" applyFont="1" applyFill="1" applyBorder="1" applyAlignment="1">
      <alignment horizontal="center" vertical="center"/>
      <protection/>
    </xf>
    <xf numFmtId="0" fontId="67" fillId="0" borderId="11" xfId="94" applyFont="1" applyFill="1" applyBorder="1" applyAlignment="1">
      <alignment horizontal="center" vertical="center"/>
      <protection/>
    </xf>
    <xf numFmtId="1" fontId="67" fillId="0" borderId="47" xfId="94" applyNumberFormat="1" applyFont="1" applyFill="1" applyBorder="1" applyAlignment="1">
      <alignment horizontal="center" vertical="center"/>
      <protection/>
    </xf>
    <xf numFmtId="0" fontId="67" fillId="0" borderId="94" xfId="94" applyFont="1" applyFill="1" applyBorder="1" applyAlignment="1">
      <alignment horizontal="center" vertical="center"/>
      <protection/>
    </xf>
    <xf numFmtId="0" fontId="67" fillId="0" borderId="54" xfId="94" applyFont="1" applyFill="1" applyBorder="1" applyAlignment="1">
      <alignment horizontal="center" vertical="center"/>
      <protection/>
    </xf>
    <xf numFmtId="0" fontId="5" fillId="10" borderId="117" xfId="0" applyNumberFormat="1" applyFont="1" applyFill="1" applyBorder="1" applyAlignment="1" applyProtection="1">
      <alignment horizontal="center" vertical="center" wrapText="1"/>
      <protection/>
    </xf>
    <xf numFmtId="0" fontId="5" fillId="10" borderId="89" xfId="0" applyNumberFormat="1" applyFont="1" applyFill="1" applyBorder="1" applyAlignment="1" applyProtection="1">
      <alignment horizontal="center" vertical="center" wrapText="1"/>
      <protection/>
    </xf>
    <xf numFmtId="0" fontId="5" fillId="10" borderId="63" xfId="0" applyNumberFormat="1" applyFont="1" applyFill="1" applyBorder="1" applyAlignment="1" applyProtection="1">
      <alignment horizontal="center" vertical="center" wrapText="1"/>
      <protection/>
    </xf>
    <xf numFmtId="0" fontId="5" fillId="10" borderId="82" xfId="0" applyNumberFormat="1" applyFont="1" applyFill="1" applyBorder="1" applyAlignment="1" applyProtection="1">
      <alignment horizontal="center" vertical="center" wrapText="1"/>
      <protection/>
    </xf>
    <xf numFmtId="0" fontId="5" fillId="10" borderId="75" xfId="0" applyNumberFormat="1" applyFont="1" applyFill="1" applyBorder="1" applyAlignment="1" applyProtection="1">
      <alignment horizontal="center" vertical="center" wrapText="1"/>
      <protection/>
    </xf>
    <xf numFmtId="0" fontId="5" fillId="10" borderId="17" xfId="0" applyNumberFormat="1" applyFont="1" applyFill="1" applyBorder="1" applyAlignment="1" applyProtection="1">
      <alignment horizontal="center" vertical="center" wrapText="1"/>
      <protection/>
    </xf>
    <xf numFmtId="0" fontId="5" fillId="10" borderId="118" xfId="0" applyNumberFormat="1" applyFont="1" applyFill="1" applyBorder="1" applyAlignment="1">
      <alignment horizontal="center" vertical="center" wrapText="1"/>
    </xf>
    <xf numFmtId="0" fontId="5" fillId="10" borderId="26" xfId="0" applyNumberFormat="1" applyFont="1" applyFill="1" applyBorder="1" applyAlignment="1">
      <alignment horizontal="center" vertical="center" wrapText="1"/>
    </xf>
    <xf numFmtId="0" fontId="5" fillId="10" borderId="49" xfId="0" applyNumberFormat="1" applyFont="1" applyFill="1" applyBorder="1" applyAlignment="1">
      <alignment horizontal="center" vertical="center" wrapText="1"/>
    </xf>
    <xf numFmtId="0" fontId="5" fillId="10" borderId="6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5" fillId="25" borderId="43" xfId="0" applyNumberFormat="1" applyFont="1" applyFill="1" applyBorder="1" applyAlignment="1" applyProtection="1">
      <alignment horizontal="center" vertical="center" wrapText="1"/>
      <protection/>
    </xf>
    <xf numFmtId="0" fontId="5" fillId="25" borderId="41" xfId="0" applyNumberFormat="1" applyFont="1" applyFill="1" applyBorder="1" applyAlignment="1" applyProtection="1">
      <alignment horizontal="center" vertical="center" wrapText="1"/>
      <protection/>
    </xf>
    <xf numFmtId="0" fontId="5" fillId="25" borderId="29" xfId="0" applyNumberFormat="1" applyFont="1" applyFill="1" applyBorder="1" applyAlignment="1" applyProtection="1">
      <alignment horizontal="center" vertical="center" wrapText="1"/>
      <protection/>
    </xf>
    <xf numFmtId="0" fontId="5" fillId="25" borderId="16" xfId="0" applyNumberFormat="1" applyFont="1" applyFill="1" applyBorder="1" applyAlignment="1" applyProtection="1">
      <alignment horizontal="center" vertical="center" wrapText="1"/>
      <protection/>
    </xf>
    <xf numFmtId="0" fontId="5" fillId="25" borderId="17" xfId="0" applyNumberFormat="1" applyFont="1" applyFill="1" applyBorder="1" applyAlignment="1" applyProtection="1">
      <alignment horizontal="center" vertical="center" wrapText="1"/>
      <protection/>
    </xf>
    <xf numFmtId="0" fontId="5" fillId="25" borderId="11" xfId="0" applyNumberFormat="1"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18" borderId="101" xfId="0" applyFont="1" applyFill="1" applyBorder="1" applyAlignment="1" applyProtection="1">
      <alignment horizontal="center" vertical="center" wrapText="1"/>
      <protection/>
    </xf>
    <xf numFmtId="0" fontId="5" fillId="18" borderId="94" xfId="0" applyFont="1" applyFill="1" applyBorder="1" applyAlignment="1" applyProtection="1">
      <alignment horizontal="center" vertical="center" wrapText="1"/>
      <protection/>
    </xf>
    <xf numFmtId="0" fontId="5" fillId="18" borderId="48" xfId="0"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3" fillId="0" borderId="44"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94" xfId="0" applyFont="1" applyFill="1" applyBorder="1" applyAlignment="1" applyProtection="1">
      <alignment horizontal="center" vertical="center" wrapText="1"/>
      <protection/>
    </xf>
    <xf numFmtId="0" fontId="5" fillId="25" borderId="12" xfId="0" applyFont="1" applyFill="1" applyBorder="1" applyAlignment="1" applyProtection="1">
      <alignment horizontal="left"/>
      <protection/>
    </xf>
    <xf numFmtId="1" fontId="3" fillId="0" borderId="47" xfId="0" applyNumberFormat="1" applyFont="1" applyFill="1" applyBorder="1" applyAlignment="1" applyProtection="1">
      <alignment horizontal="center"/>
      <protection/>
    </xf>
    <xf numFmtId="0" fontId="3" fillId="0" borderId="94" xfId="0" applyFont="1" applyFill="1" applyBorder="1" applyAlignment="1" applyProtection="1">
      <alignment horizontal="center"/>
      <protection/>
    </xf>
    <xf numFmtId="0" fontId="3" fillId="0" borderId="54" xfId="0" applyFont="1" applyFill="1" applyBorder="1" applyAlignment="1" applyProtection="1">
      <alignment horizontal="center"/>
      <protection/>
    </xf>
    <xf numFmtId="0" fontId="5" fillId="23" borderId="13" xfId="0" applyFont="1" applyFill="1" applyBorder="1" applyAlignment="1" applyProtection="1">
      <alignment horizontal="left" vertical="center"/>
      <protection/>
    </xf>
    <xf numFmtId="0" fontId="5" fillId="23" borderId="23" xfId="0" applyFont="1" applyFill="1" applyBorder="1" applyAlignment="1" applyProtection="1">
      <alignment horizontal="left" vertical="center"/>
      <protection/>
    </xf>
    <xf numFmtId="0" fontId="5" fillId="23" borderId="50" xfId="0" applyFont="1" applyFill="1" applyBorder="1" applyAlignment="1" applyProtection="1">
      <alignment horizontal="left" vertical="center"/>
      <protection/>
    </xf>
    <xf numFmtId="0" fontId="3" fillId="0" borderId="104" xfId="0" applyFont="1" applyFill="1" applyBorder="1" applyAlignment="1" applyProtection="1">
      <alignment horizontal="left" vertical="top" wrapText="1"/>
      <protection locked="0"/>
    </xf>
    <xf numFmtId="0" fontId="3" fillId="0" borderId="119" xfId="0" applyFont="1" applyFill="1" applyBorder="1" applyAlignment="1" applyProtection="1">
      <alignment horizontal="left" vertical="top" wrapText="1"/>
      <protection locked="0"/>
    </xf>
    <xf numFmtId="0" fontId="3" fillId="0" borderId="120" xfId="0" applyFont="1" applyFill="1" applyBorder="1" applyAlignment="1" applyProtection="1">
      <alignment horizontal="left" vertical="top" wrapText="1"/>
      <protection locked="0"/>
    </xf>
    <xf numFmtId="0" fontId="42" fillId="28" borderId="81" xfId="0" applyFont="1" applyFill="1" applyBorder="1" applyAlignment="1" applyProtection="1">
      <alignment horizontal="left" vertical="center" wrapText="1"/>
      <protection/>
    </xf>
    <xf numFmtId="0" fontId="42" fillId="28" borderId="15" xfId="0" applyFont="1" applyFill="1" applyBorder="1" applyAlignment="1" applyProtection="1">
      <alignment horizontal="left" vertical="center" wrapText="1"/>
      <protection/>
    </xf>
    <xf numFmtId="3" fontId="42" fillId="28" borderId="81" xfId="0" applyNumberFormat="1" applyFont="1" applyFill="1" applyBorder="1" applyAlignment="1" applyProtection="1">
      <alignment horizontal="center" vertical="center" wrapText="1"/>
      <protection/>
    </xf>
    <xf numFmtId="3" fontId="42" fillId="28" borderId="15" xfId="0" applyNumberFormat="1" applyFont="1" applyFill="1" applyBorder="1" applyAlignment="1" applyProtection="1">
      <alignment horizontal="center" vertical="center" wrapText="1"/>
      <protection/>
    </xf>
    <xf numFmtId="0" fontId="42" fillId="28" borderId="44" xfId="0" applyFont="1" applyFill="1" applyBorder="1" applyAlignment="1" applyProtection="1">
      <alignment horizontal="center" vertical="center" wrapText="1"/>
      <protection/>
    </xf>
    <xf numFmtId="0" fontId="42" fillId="28" borderId="100" xfId="0" applyFont="1" applyFill="1" applyBorder="1" applyAlignment="1" applyProtection="1">
      <alignment horizontal="center" vertical="center" wrapText="1"/>
      <protection/>
    </xf>
    <xf numFmtId="0" fontId="42" fillId="28" borderId="60" xfId="0" applyFont="1" applyFill="1" applyBorder="1" applyAlignment="1" applyProtection="1">
      <alignment horizontal="center" vertical="center" wrapText="1"/>
      <protection/>
    </xf>
    <xf numFmtId="0" fontId="42" fillId="28" borderId="81" xfId="0" applyFont="1" applyFill="1" applyBorder="1" applyAlignment="1" applyProtection="1">
      <alignment horizontal="center" vertical="center" wrapText="1"/>
      <protection/>
    </xf>
    <xf numFmtId="0" fontId="42" fillId="28" borderId="15" xfId="0" applyFont="1" applyFill="1" applyBorder="1" applyAlignment="1" applyProtection="1">
      <alignment horizontal="center" vertical="center" wrapText="1"/>
      <protection/>
    </xf>
    <xf numFmtId="0" fontId="42" fillId="28" borderId="14" xfId="0" applyFont="1" applyFill="1" applyBorder="1" applyAlignment="1" applyProtection="1">
      <alignment horizontal="center" vertical="center" wrapText="1"/>
      <protection/>
    </xf>
    <xf numFmtId="0" fontId="42" fillId="28" borderId="10" xfId="0" applyFont="1" applyFill="1" applyBorder="1" applyAlignment="1" applyProtection="1">
      <alignment horizontal="center" vertical="center" wrapText="1"/>
      <protection/>
    </xf>
    <xf numFmtId="49" fontId="5" fillId="18" borderId="59" xfId="0" applyNumberFormat="1" applyFont="1" applyFill="1" applyBorder="1" applyAlignment="1" applyProtection="1">
      <alignment horizontal="left" vertical="center"/>
      <protection/>
    </xf>
    <xf numFmtId="49" fontId="5" fillId="18" borderId="93" xfId="0" applyNumberFormat="1" applyFont="1" applyFill="1" applyBorder="1" applyAlignment="1" applyProtection="1">
      <alignment horizontal="left" vertical="center"/>
      <protection/>
    </xf>
    <xf numFmtId="49" fontId="5" fillId="18" borderId="52" xfId="0" applyNumberFormat="1"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42" fillId="28" borderId="83" xfId="0" applyFont="1" applyFill="1" applyBorder="1" applyAlignment="1" applyProtection="1">
      <alignment horizontal="left" vertical="center" wrapText="1"/>
      <protection/>
    </xf>
    <xf numFmtId="0" fontId="39" fillId="28" borderId="4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50" xfId="0" applyFont="1" applyFill="1" applyBorder="1" applyAlignment="1" applyProtection="1">
      <alignment horizontal="left" vertical="center" wrapText="1"/>
      <protection locked="0"/>
    </xf>
    <xf numFmtId="3" fontId="42" fillId="28" borderId="14" xfId="0" applyNumberFormat="1" applyFont="1" applyFill="1" applyBorder="1" applyAlignment="1" applyProtection="1">
      <alignment horizontal="center" vertical="center" wrapText="1"/>
      <protection/>
    </xf>
    <xf numFmtId="3" fontId="42" fillId="28" borderId="10" xfId="0" applyNumberFormat="1" applyFont="1" applyFill="1" applyBorder="1" applyAlignment="1" applyProtection="1">
      <alignment horizontal="center" vertical="center" wrapText="1"/>
      <protection/>
    </xf>
    <xf numFmtId="0" fontId="5" fillId="23" borderId="13" xfId="0" applyFont="1" applyFill="1" applyBorder="1" applyAlignment="1" applyProtection="1">
      <alignment horizontal="left" vertical="top"/>
      <protection/>
    </xf>
    <xf numFmtId="0" fontId="5" fillId="23" borderId="23" xfId="0" applyFont="1" applyFill="1" applyBorder="1" applyAlignment="1" applyProtection="1">
      <alignment horizontal="left" vertical="top"/>
      <protection/>
    </xf>
    <xf numFmtId="0" fontId="5" fillId="23" borderId="50" xfId="0" applyFont="1" applyFill="1" applyBorder="1" applyAlignment="1" applyProtection="1">
      <alignment horizontal="left" vertical="top"/>
      <protection/>
    </xf>
    <xf numFmtId="0" fontId="40" fillId="0" borderId="0" xfId="0" applyFont="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5" fillId="25" borderId="47" xfId="0" applyFont="1" applyFill="1" applyBorder="1" applyAlignment="1" applyProtection="1">
      <alignment horizontal="left"/>
      <protection/>
    </xf>
    <xf numFmtId="0" fontId="5" fillId="25" borderId="94" xfId="0" applyFont="1" applyFill="1" applyBorder="1" applyAlignment="1" applyProtection="1">
      <alignment horizontal="left"/>
      <protection/>
    </xf>
    <xf numFmtId="0" fontId="5" fillId="25" borderId="48" xfId="0" applyFont="1" applyFill="1" applyBorder="1" applyAlignment="1" applyProtection="1">
      <alignment horizontal="left"/>
      <protection/>
    </xf>
    <xf numFmtId="0" fontId="5" fillId="32" borderId="29"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3" fillId="10" borderId="101" xfId="0" applyFont="1" applyFill="1" applyBorder="1" applyAlignment="1" applyProtection="1">
      <alignment horizontal="center" vertical="center" wrapText="1"/>
      <protection/>
    </xf>
    <xf numFmtId="0" fontId="3" fillId="10" borderId="94" xfId="0" applyFont="1" applyFill="1" applyBorder="1" applyAlignment="1" applyProtection="1">
      <alignment horizontal="center" vertical="center" wrapText="1"/>
      <protection/>
    </xf>
    <xf numFmtId="0" fontId="5" fillId="18" borderId="99" xfId="0" applyFont="1" applyFill="1" applyBorder="1" applyAlignment="1" applyProtection="1">
      <alignment horizontal="center" vertical="center" wrapText="1"/>
      <protection/>
    </xf>
    <xf numFmtId="0" fontId="5" fillId="18" borderId="100" xfId="0" applyFont="1" applyFill="1" applyBorder="1" applyAlignment="1" applyProtection="1">
      <alignment horizontal="center" vertical="center" wrapText="1"/>
      <protection/>
    </xf>
    <xf numFmtId="0" fontId="3" fillId="32" borderId="10" xfId="0" applyFont="1" applyFill="1" applyBorder="1" applyAlignment="1" applyProtection="1">
      <alignment horizontal="justify" vertical="top" wrapText="1"/>
      <protection/>
    </xf>
    <xf numFmtId="0" fontId="0" fillId="32" borderId="10" xfId="0" applyFill="1" applyBorder="1" applyAlignment="1" applyProtection="1">
      <alignment horizontal="justify" vertical="top" wrapText="1"/>
      <protection/>
    </xf>
    <xf numFmtId="0" fontId="5" fillId="23" borderId="13" xfId="0" applyFont="1" applyFill="1" applyBorder="1" applyAlignment="1" applyProtection="1">
      <alignment horizontal="left" vertical="center" wrapText="1"/>
      <protection/>
    </xf>
    <xf numFmtId="0" fontId="5" fillId="23" borderId="23" xfId="0" applyFont="1" applyFill="1" applyBorder="1" applyAlignment="1" applyProtection="1">
      <alignment horizontal="left" vertical="center" wrapText="1"/>
      <protection/>
    </xf>
    <xf numFmtId="0" fontId="5" fillId="23" borderId="50" xfId="0" applyFont="1" applyFill="1" applyBorder="1" applyAlignment="1" applyProtection="1">
      <alignment horizontal="left" vertical="center" wrapText="1"/>
      <protection/>
    </xf>
    <xf numFmtId="0" fontId="42" fillId="28" borderId="43" xfId="0" applyFont="1" applyFill="1" applyBorder="1" applyAlignment="1" applyProtection="1">
      <alignment horizontal="left" vertical="center" wrapText="1"/>
      <protection/>
    </xf>
    <xf numFmtId="0" fontId="39" fillId="28" borderId="29" xfId="0" applyFont="1" applyFill="1" applyBorder="1" applyAlignment="1" applyProtection="1">
      <alignment horizontal="left" vertical="center" wrapText="1"/>
      <protection/>
    </xf>
    <xf numFmtId="0" fontId="42" fillId="28" borderId="80" xfId="0" applyFont="1" applyFill="1" applyBorder="1" applyAlignment="1" applyProtection="1">
      <alignment horizontal="center" vertical="center" wrapText="1"/>
      <protection/>
    </xf>
    <xf numFmtId="0" fontId="42" fillId="28" borderId="111" xfId="0" applyFont="1" applyFill="1" applyBorder="1" applyAlignment="1" applyProtection="1">
      <alignment horizontal="center" vertical="center" wrapText="1"/>
      <protection/>
    </xf>
    <xf numFmtId="0" fontId="5" fillId="18" borderId="46" xfId="0" applyFont="1" applyFill="1" applyBorder="1" applyAlignment="1" applyProtection="1">
      <alignment horizontal="center" vertical="center" wrapText="1"/>
      <protection/>
    </xf>
    <xf numFmtId="0" fontId="5" fillId="18" borderId="12"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5" fillId="0" borderId="93" xfId="0" applyFont="1" applyFill="1" applyBorder="1" applyAlignment="1" applyProtection="1">
      <alignment horizontal="center" vertical="center" wrapText="1"/>
      <protection/>
    </xf>
    <xf numFmtId="0" fontId="3" fillId="10" borderId="22" xfId="0" applyFont="1" applyFill="1" applyBorder="1" applyAlignment="1" applyProtection="1">
      <alignment horizontal="center" vertical="center" wrapText="1"/>
      <protection/>
    </xf>
    <xf numFmtId="0" fontId="3" fillId="10" borderId="23" xfId="0" applyFont="1" applyFill="1" applyBorder="1" applyAlignment="1" applyProtection="1">
      <alignment horizontal="center" vertical="center" wrapText="1"/>
      <protection/>
    </xf>
    <xf numFmtId="0" fontId="42" fillId="28" borderId="16" xfId="0" applyFont="1" applyFill="1" applyBorder="1" applyAlignment="1" applyProtection="1">
      <alignment horizontal="center" vertical="center" wrapText="1"/>
      <protection/>
    </xf>
    <xf numFmtId="0" fontId="5" fillId="0" borderId="101" xfId="0" applyFont="1" applyFill="1" applyBorder="1" applyAlignment="1" applyProtection="1">
      <alignment horizontal="center" vertical="center" wrapText="1"/>
      <protection/>
    </xf>
    <xf numFmtId="0" fontId="5" fillId="0" borderId="94" xfId="0" applyFont="1" applyFill="1" applyBorder="1" applyAlignment="1" applyProtection="1">
      <alignment horizontal="center" vertical="center" wrapText="1"/>
      <protection/>
    </xf>
    <xf numFmtId="0" fontId="5" fillId="18" borderId="22" xfId="0" applyFont="1" applyFill="1" applyBorder="1" applyAlignment="1" applyProtection="1">
      <alignment horizontal="center" vertical="center" wrapText="1"/>
      <protection/>
    </xf>
    <xf numFmtId="0" fontId="5" fillId="18" borderId="23" xfId="0" applyFont="1" applyFill="1" applyBorder="1" applyAlignment="1" applyProtection="1">
      <alignment horizontal="center" vertical="center" wrapText="1"/>
      <protection/>
    </xf>
    <xf numFmtId="0" fontId="87" fillId="0" borderId="22" xfId="94" applyFont="1" applyBorder="1" applyAlignment="1">
      <alignment horizontal="left"/>
      <protection/>
    </xf>
    <xf numFmtId="0" fontId="87" fillId="0" borderId="23" xfId="94" applyFont="1" applyBorder="1" applyAlignment="1">
      <alignment horizontal="left"/>
      <protection/>
    </xf>
    <xf numFmtId="0" fontId="87" fillId="0" borderId="50" xfId="94" applyFont="1" applyBorder="1" applyAlignment="1">
      <alignment horizontal="left"/>
      <protection/>
    </xf>
    <xf numFmtId="0" fontId="87" fillId="0" borderId="49" xfId="94" applyFont="1" applyBorder="1" applyAlignment="1">
      <alignment horizontal="left"/>
      <protection/>
    </xf>
    <xf numFmtId="0" fontId="87" fillId="0" borderId="93" xfId="94" applyFont="1" applyBorder="1" applyAlignment="1">
      <alignment horizontal="left"/>
      <protection/>
    </xf>
    <xf numFmtId="0" fontId="87" fillId="0" borderId="52" xfId="94" applyFont="1" applyBorder="1" applyAlignment="1">
      <alignment horizontal="left"/>
      <protection/>
    </xf>
    <xf numFmtId="0" fontId="42" fillId="25" borderId="43" xfId="95" applyNumberFormat="1" applyFont="1" applyFill="1" applyBorder="1" applyAlignment="1">
      <alignment horizontal="center" vertical="center"/>
      <protection/>
    </xf>
    <xf numFmtId="0" fontId="42" fillId="25" borderId="14" xfId="95" applyNumberFormat="1" applyFont="1" applyFill="1" applyBorder="1" applyAlignment="1">
      <alignment horizontal="center" vertical="center"/>
      <protection/>
    </xf>
    <xf numFmtId="0" fontId="42" fillId="25" borderId="16" xfId="95" applyNumberFormat="1" applyFont="1" applyFill="1" applyBorder="1" applyAlignment="1">
      <alignment horizontal="center" vertical="center"/>
      <protection/>
    </xf>
    <xf numFmtId="0" fontId="42" fillId="25" borderId="45" xfId="95" applyNumberFormat="1" applyFont="1" applyFill="1" applyBorder="1" applyAlignment="1">
      <alignment horizontal="center" vertical="center"/>
      <protection/>
    </xf>
    <xf numFmtId="0" fontId="42" fillId="25" borderId="44" xfId="95" applyNumberFormat="1" applyFont="1" applyFill="1" applyBorder="1" applyAlignment="1">
      <alignment horizontal="center" vertical="center"/>
      <protection/>
    </xf>
    <xf numFmtId="0" fontId="42" fillId="10" borderId="83" xfId="95" applyNumberFormat="1" applyFont="1" applyFill="1" applyBorder="1" applyAlignment="1" applyProtection="1">
      <alignment horizontal="center" vertical="center" wrapText="1"/>
      <protection/>
    </xf>
    <xf numFmtId="0" fontId="42" fillId="10" borderId="84" xfId="95" applyNumberFormat="1" applyFont="1" applyFill="1" applyBorder="1" applyAlignment="1" applyProtection="1">
      <alignment horizontal="center" vertical="center" wrapText="1"/>
      <protection/>
    </xf>
    <xf numFmtId="0" fontId="42" fillId="10" borderId="121" xfId="95" applyNumberFormat="1" applyFont="1" applyFill="1" applyBorder="1" applyAlignment="1" applyProtection="1">
      <alignment horizontal="center" vertical="center" wrapText="1"/>
      <protection/>
    </xf>
    <xf numFmtId="0" fontId="42" fillId="10" borderId="90" xfId="95" applyNumberFormat="1" applyFont="1" applyFill="1" applyBorder="1" applyAlignment="1" applyProtection="1">
      <alignment horizontal="center" vertical="center" wrapText="1"/>
      <protection/>
    </xf>
    <xf numFmtId="0" fontId="42" fillId="10" borderId="55" xfId="95" applyNumberFormat="1" applyFont="1" applyFill="1" applyBorder="1" applyAlignment="1" applyProtection="1">
      <alignment horizontal="center" vertical="center" wrapText="1"/>
      <protection/>
    </xf>
    <xf numFmtId="0" fontId="42" fillId="10" borderId="122" xfId="95" applyNumberFormat="1" applyFont="1" applyFill="1" applyBorder="1" applyAlignment="1" applyProtection="1">
      <alignment horizontal="center" vertical="center" wrapText="1"/>
      <protection/>
    </xf>
    <xf numFmtId="0" fontId="87" fillId="29" borderId="99" xfId="94" applyFont="1" applyFill="1" applyBorder="1" applyAlignment="1">
      <alignment horizontal="left"/>
      <protection/>
    </xf>
    <xf numFmtId="0" fontId="87" fillId="29" borderId="100" xfId="94" applyFont="1" applyFill="1" applyBorder="1" applyAlignment="1">
      <alignment horizontal="left"/>
      <protection/>
    </xf>
    <xf numFmtId="0" fontId="87" fillId="29" borderId="60" xfId="94" applyFont="1" applyFill="1" applyBorder="1" applyAlignment="1">
      <alignment horizontal="left"/>
      <protection/>
    </xf>
    <xf numFmtId="0" fontId="87" fillId="0" borderId="99" xfId="94" applyFont="1" applyBorder="1" applyAlignment="1">
      <alignment horizontal="left"/>
      <protection/>
    </xf>
    <xf numFmtId="0" fontId="87" fillId="0" borderId="100" xfId="94" applyFont="1" applyBorder="1" applyAlignment="1">
      <alignment horizontal="left"/>
      <protection/>
    </xf>
    <xf numFmtId="0" fontId="87" fillId="0" borderId="60" xfId="94" applyFont="1" applyBorder="1" applyAlignment="1">
      <alignment horizontal="left"/>
      <protection/>
    </xf>
    <xf numFmtId="0" fontId="87" fillId="0" borderId="101" xfId="94" applyFont="1" applyBorder="1" applyAlignment="1">
      <alignment horizontal="left"/>
      <protection/>
    </xf>
    <xf numFmtId="0" fontId="87" fillId="0" borderId="94" xfId="94" applyFont="1" applyBorder="1" applyAlignment="1">
      <alignment horizontal="left"/>
      <protection/>
    </xf>
    <xf numFmtId="0" fontId="87" fillId="0" borderId="54" xfId="94" applyFont="1" applyBorder="1" applyAlignment="1">
      <alignment horizontal="left"/>
      <protection/>
    </xf>
    <xf numFmtId="1" fontId="39" fillId="24" borderId="47" xfId="0" applyNumberFormat="1" applyFont="1" applyFill="1" applyBorder="1" applyAlignment="1" applyProtection="1">
      <alignment horizontal="center"/>
      <protection/>
    </xf>
    <xf numFmtId="0" fontId="39" fillId="24" borderId="54" xfId="0" applyFont="1" applyFill="1" applyBorder="1" applyAlignment="1" applyProtection="1">
      <alignment horizontal="center"/>
      <protection/>
    </xf>
    <xf numFmtId="0" fontId="5" fillId="23" borderId="13" xfId="98" applyFont="1" applyFill="1" applyBorder="1" applyAlignment="1">
      <alignment horizontal="center" vertical="center" wrapText="1"/>
      <protection/>
    </xf>
    <xf numFmtId="0" fontId="5" fillId="23" borderId="23" xfId="98" applyFont="1" applyFill="1" applyBorder="1" applyAlignment="1">
      <alignment horizontal="center" vertical="center" wrapText="1"/>
      <protection/>
    </xf>
    <xf numFmtId="0" fontId="5" fillId="23" borderId="50" xfId="98" applyFont="1" applyFill="1" applyBorder="1" applyAlignment="1">
      <alignment horizontal="center" vertical="center" wrapText="1"/>
      <protection/>
    </xf>
    <xf numFmtId="0" fontId="3" fillId="24" borderId="44" xfId="98" applyFont="1" applyFill="1" applyBorder="1" applyAlignment="1">
      <alignment horizontal="left" vertical="center" wrapText="1"/>
      <protection/>
    </xf>
    <xf numFmtId="0" fontId="3" fillId="24" borderId="100" xfId="98" applyFont="1" applyFill="1" applyBorder="1" applyAlignment="1">
      <alignment horizontal="left" vertical="center" wrapText="1"/>
      <protection/>
    </xf>
    <xf numFmtId="0" fontId="3" fillId="24" borderId="45" xfId="98" applyFont="1" applyFill="1" applyBorder="1" applyAlignment="1">
      <alignment horizontal="left" vertical="center" wrapText="1"/>
      <protection/>
    </xf>
    <xf numFmtId="0" fontId="42" fillId="25" borderId="99" xfId="0" applyFont="1" applyFill="1" applyBorder="1" applyAlignment="1">
      <alignment horizontal="left" vertical="center" wrapText="1"/>
    </xf>
    <xf numFmtId="0" fontId="42" fillId="25" borderId="100" xfId="0" applyFont="1" applyFill="1" applyBorder="1" applyAlignment="1">
      <alignment horizontal="left" vertical="center" wrapText="1"/>
    </xf>
    <xf numFmtId="0" fontId="42" fillId="25" borderId="45" xfId="0" applyFont="1" applyFill="1" applyBorder="1" applyAlignment="1">
      <alignment horizontal="left" vertical="center" wrapText="1"/>
    </xf>
    <xf numFmtId="0" fontId="42" fillId="25" borderId="22" xfId="0" applyFont="1" applyFill="1" applyBorder="1" applyAlignment="1">
      <alignment horizontal="left" vertical="center" wrapText="1"/>
    </xf>
    <xf numFmtId="0" fontId="42" fillId="25" borderId="23" xfId="0" applyFont="1" applyFill="1" applyBorder="1" applyAlignment="1">
      <alignment horizontal="left" vertical="center" wrapText="1"/>
    </xf>
    <xf numFmtId="0" fontId="42" fillId="25" borderId="28" xfId="0" applyFont="1" applyFill="1" applyBorder="1" applyAlignment="1">
      <alignment horizontal="left" vertical="center" wrapText="1"/>
    </xf>
    <xf numFmtId="0" fontId="42" fillId="25" borderId="101" xfId="0" applyFont="1" applyFill="1" applyBorder="1" applyAlignment="1">
      <alignment horizontal="center" vertical="center" wrapText="1"/>
    </xf>
    <xf numFmtId="0" fontId="42" fillId="25" borderId="94" xfId="0" applyFont="1" applyFill="1" applyBorder="1" applyAlignment="1">
      <alignment horizontal="center" vertical="center" wrapText="1"/>
    </xf>
    <xf numFmtId="0" fontId="42" fillId="25" borderId="48" xfId="0" applyFont="1" applyFill="1" applyBorder="1" applyAlignment="1">
      <alignment horizontal="center" vertical="center" wrapText="1"/>
    </xf>
    <xf numFmtId="0" fontId="42" fillId="25" borderId="47" xfId="0" applyFont="1" applyFill="1" applyBorder="1" applyAlignment="1" applyProtection="1">
      <alignment horizontal="center"/>
      <protection/>
    </xf>
    <xf numFmtId="0" fontId="42" fillId="25" borderId="48" xfId="0" applyFont="1" applyFill="1" applyBorder="1" applyAlignment="1" applyProtection="1">
      <alignment horizontal="center"/>
      <protection/>
    </xf>
    <xf numFmtId="0" fontId="39" fillId="24" borderId="47" xfId="0" applyFont="1" applyFill="1" applyBorder="1" applyAlignment="1">
      <alignment horizontal="center" vertical="center" wrapText="1"/>
    </xf>
    <xf numFmtId="0" fontId="39" fillId="24" borderId="48" xfId="0" applyFont="1" applyFill="1" applyBorder="1" applyAlignment="1">
      <alignment horizontal="center" vertical="center" wrapText="1"/>
    </xf>
    <xf numFmtId="0" fontId="40" fillId="24" borderId="0" xfId="0" applyFont="1" applyFill="1" applyAlignment="1">
      <alignment horizontal="center" vertical="center" wrapText="1"/>
    </xf>
    <xf numFmtId="0" fontId="39" fillId="24" borderId="44" xfId="0" applyFont="1" applyFill="1" applyBorder="1" applyAlignment="1">
      <alignment horizontal="center" vertical="center" wrapText="1"/>
    </xf>
    <xf numFmtId="0" fontId="39" fillId="24" borderId="100" xfId="0" applyFont="1" applyFill="1" applyBorder="1" applyAlignment="1">
      <alignment horizontal="center" vertical="center" wrapText="1"/>
    </xf>
    <xf numFmtId="0" fontId="39" fillId="24" borderId="60" xfId="0" applyFont="1" applyFill="1" applyBorder="1" applyAlignment="1">
      <alignment horizontal="center" vertical="center" wrapText="1"/>
    </xf>
    <xf numFmtId="0" fontId="39" fillId="24" borderId="13" xfId="0" applyFont="1" applyFill="1" applyBorder="1" applyAlignment="1">
      <alignment horizontal="center" vertical="center" wrapText="1"/>
    </xf>
    <xf numFmtId="0" fontId="39" fillId="24" borderId="23" xfId="0" applyFont="1" applyFill="1" applyBorder="1" applyAlignment="1">
      <alignment horizontal="center" vertical="center" wrapText="1"/>
    </xf>
    <xf numFmtId="0" fontId="39" fillId="24" borderId="50" xfId="0" applyFont="1" applyFill="1" applyBorder="1" applyAlignment="1">
      <alignment horizontal="center" vertical="center" wrapText="1"/>
    </xf>
    <xf numFmtId="3" fontId="5" fillId="18" borderId="29" xfId="0" applyNumberFormat="1" applyFont="1" applyFill="1" applyBorder="1" applyAlignment="1">
      <alignment horizontal="center"/>
    </xf>
    <xf numFmtId="3" fontId="5" fillId="18" borderId="10" xfId="0" applyNumberFormat="1" applyFont="1" applyFill="1" applyBorder="1" applyAlignment="1">
      <alignment horizontal="center"/>
    </xf>
    <xf numFmtId="3" fontId="5" fillId="10" borderId="46" xfId="0" applyNumberFormat="1" applyFont="1" applyFill="1" applyBorder="1" applyAlignment="1">
      <alignment horizontal="center"/>
    </xf>
    <xf numFmtId="3" fontId="5" fillId="10" borderId="12" xfId="0" applyNumberFormat="1" applyFont="1" applyFill="1" applyBorder="1" applyAlignment="1">
      <alignment horizontal="center"/>
    </xf>
    <xf numFmtId="3" fontId="5" fillId="18" borderId="101" xfId="0" applyNumberFormat="1" applyFont="1" applyFill="1" applyBorder="1" applyAlignment="1">
      <alignment horizontal="center" vertical="center" wrapText="1"/>
    </xf>
    <xf numFmtId="0" fontId="34" fillId="0" borderId="94" xfId="0" applyFont="1" applyBorder="1" applyAlignment="1">
      <alignment horizontal="center" vertical="center" wrapText="1"/>
    </xf>
    <xf numFmtId="0" fontId="4" fillId="24" borderId="0" xfId="0" applyFont="1" applyFill="1" applyBorder="1" applyAlignment="1">
      <alignment horizontal="center" vertical="center"/>
    </xf>
    <xf numFmtId="0" fontId="9" fillId="24" borderId="0" xfId="0" applyFont="1" applyFill="1" applyBorder="1" applyAlignment="1">
      <alignment horizontal="center" vertical="center" wrapText="1"/>
    </xf>
    <xf numFmtId="0" fontId="9" fillId="24" borderId="0" xfId="0" applyFont="1" applyFill="1" applyBorder="1" applyAlignment="1">
      <alignment horizontal="center" vertical="center"/>
    </xf>
    <xf numFmtId="0" fontId="7" fillId="24" borderId="0" xfId="0" applyFont="1" applyFill="1" applyBorder="1" applyAlignment="1">
      <alignment horizontal="center" vertical="center"/>
    </xf>
    <xf numFmtId="0" fontId="42" fillId="10" borderId="81" xfId="0" applyFont="1" applyFill="1" applyBorder="1" applyAlignment="1" applyProtection="1">
      <alignment horizontal="center" vertical="center" wrapText="1"/>
      <protection/>
    </xf>
    <xf numFmtId="0" fontId="42" fillId="10" borderId="15" xfId="0" applyFont="1" applyFill="1" applyBorder="1" applyAlignment="1" applyProtection="1">
      <alignment horizontal="center" vertical="center" wrapText="1"/>
      <protection/>
    </xf>
    <xf numFmtId="0" fontId="42" fillId="10" borderId="80" xfId="0" applyFont="1" applyFill="1" applyBorder="1" applyAlignment="1">
      <alignment horizontal="center" vertical="center" wrapText="1"/>
    </xf>
    <xf numFmtId="0" fontId="42" fillId="10" borderId="81" xfId="0" applyFont="1" applyFill="1" applyBorder="1" applyAlignment="1">
      <alignment horizontal="center" vertical="center" wrapText="1"/>
    </xf>
    <xf numFmtId="0" fontId="42" fillId="10" borderId="41" xfId="0" applyFont="1" applyFill="1" applyBorder="1" applyAlignment="1">
      <alignment horizontal="center" vertical="center" wrapText="1"/>
    </xf>
    <xf numFmtId="0" fontId="42" fillId="10" borderId="15" xfId="0" applyFont="1" applyFill="1" applyBorder="1" applyAlignment="1">
      <alignment horizontal="center" vertical="center" wrapText="1"/>
    </xf>
    <xf numFmtId="0" fontId="42" fillId="10" borderId="14" xfId="0" applyFont="1" applyFill="1" applyBorder="1" applyAlignment="1" applyProtection="1">
      <alignment horizontal="center" vertical="center" wrapText="1"/>
      <protection/>
    </xf>
    <xf numFmtId="0" fontId="42" fillId="10" borderId="10" xfId="0" applyFont="1" applyFill="1" applyBorder="1" applyAlignment="1" applyProtection="1">
      <alignment horizontal="center" vertical="center" wrapText="1"/>
      <protection/>
    </xf>
    <xf numFmtId="0" fontId="42" fillId="10" borderId="44" xfId="0" applyFont="1" applyFill="1" applyBorder="1" applyAlignment="1">
      <alignment horizontal="center" vertical="center"/>
    </xf>
    <xf numFmtId="0" fontId="42" fillId="10" borderId="100" xfId="0" applyFont="1" applyFill="1" applyBorder="1" applyAlignment="1">
      <alignment horizontal="center" vertical="center"/>
    </xf>
    <xf numFmtId="0" fontId="42" fillId="10" borderId="60"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42" fillId="10" borderId="44" xfId="85" applyNumberFormat="1" applyFont="1" applyFill="1" applyBorder="1" applyAlignment="1">
      <alignment horizontal="center" vertical="center" wrapText="1"/>
    </xf>
    <xf numFmtId="0" fontId="42" fillId="10" borderId="45" xfId="85" applyNumberFormat="1" applyFont="1" applyFill="1" applyBorder="1" applyAlignment="1">
      <alignment horizontal="center" vertical="center" wrapText="1"/>
    </xf>
    <xf numFmtId="0" fontId="42" fillId="10" borderId="60" xfId="85" applyNumberFormat="1" applyFont="1" applyFill="1" applyBorder="1" applyAlignment="1">
      <alignment horizontal="center" vertical="center" wrapText="1"/>
    </xf>
    <xf numFmtId="0" fontId="42" fillId="10" borderId="83" xfId="85" applyNumberFormat="1" applyFont="1" applyFill="1" applyBorder="1" applyAlignment="1">
      <alignment horizontal="center" vertical="center" wrapText="1"/>
    </xf>
    <xf numFmtId="0" fontId="42" fillId="10" borderId="117" xfId="85" applyNumberFormat="1" applyFont="1" applyFill="1" applyBorder="1" applyAlignment="1">
      <alignment horizontal="center" vertical="center" wrapText="1"/>
    </xf>
    <xf numFmtId="0" fontId="42" fillId="10" borderId="49" xfId="85" applyNumberFormat="1" applyFont="1" applyFill="1" applyBorder="1" applyAlignment="1">
      <alignment horizontal="center" vertical="center" wrapText="1"/>
    </xf>
    <xf numFmtId="0" fontId="42" fillId="10" borderId="63" xfId="85" applyNumberFormat="1" applyFont="1" applyFill="1" applyBorder="1" applyAlignment="1">
      <alignment horizontal="center" vertical="center" wrapText="1"/>
    </xf>
    <xf numFmtId="0" fontId="42" fillId="25" borderId="101" xfId="0" applyFont="1" applyFill="1" applyBorder="1" applyAlignment="1">
      <alignment horizontal="left" vertical="center" wrapText="1"/>
    </xf>
    <xf numFmtId="0" fontId="42" fillId="25" borderId="48" xfId="0" applyFont="1" applyFill="1" applyBorder="1" applyAlignment="1">
      <alignment horizontal="left" vertical="center" wrapText="1"/>
    </xf>
    <xf numFmtId="0" fontId="39" fillId="0" borderId="44" xfId="0" applyFont="1" applyFill="1" applyBorder="1" applyAlignment="1">
      <alignment horizontal="center" vertical="center" wrapText="1"/>
    </xf>
    <xf numFmtId="0" fontId="39" fillId="0" borderId="100" xfId="0" applyFont="1" applyFill="1" applyBorder="1" applyAlignment="1">
      <alignment horizontal="center" vertical="center" wrapText="1"/>
    </xf>
    <xf numFmtId="0" fontId="39" fillId="0" borderId="60"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42" fillId="25" borderId="80" xfId="0" applyFont="1" applyFill="1" applyBorder="1" applyAlignment="1" applyProtection="1">
      <alignment horizontal="center" vertical="center" wrapText="1"/>
      <protection/>
    </xf>
    <xf numFmtId="0" fontId="42" fillId="25" borderId="96" xfId="0" applyFont="1" applyFill="1" applyBorder="1" applyAlignment="1" applyProtection="1">
      <alignment horizontal="center" vertical="center" wrapText="1"/>
      <protection/>
    </xf>
    <xf numFmtId="4" fontId="42" fillId="25" borderId="99" xfId="0" applyNumberFormat="1" applyFont="1" applyFill="1" applyBorder="1" applyAlignment="1">
      <alignment horizontal="center"/>
    </xf>
    <xf numFmtId="4" fontId="42" fillId="25" borderId="100" xfId="0" applyNumberFormat="1" applyFont="1" applyFill="1" applyBorder="1" applyAlignment="1">
      <alignment horizontal="center"/>
    </xf>
    <xf numFmtId="4" fontId="42" fillId="25" borderId="60" xfId="0" applyNumberFormat="1" applyFont="1" applyFill="1" applyBorder="1" applyAlignment="1">
      <alignment horizontal="center"/>
    </xf>
    <xf numFmtId="0" fontId="42" fillId="25" borderId="44" xfId="0" applyFont="1" applyFill="1" applyBorder="1" applyAlignment="1" applyProtection="1">
      <alignment horizontal="center" vertical="center" wrapText="1"/>
      <protection/>
    </xf>
    <xf numFmtId="0" fontId="42" fillId="25" borderId="100" xfId="0" applyFont="1" applyFill="1" applyBorder="1" applyAlignment="1" applyProtection="1">
      <alignment horizontal="center" vertical="center" wrapText="1"/>
      <protection/>
    </xf>
    <xf numFmtId="0" fontId="42" fillId="25" borderId="60" xfId="0" applyFont="1" applyFill="1" applyBorder="1" applyAlignment="1" applyProtection="1">
      <alignment horizontal="center" vertical="center" wrapText="1"/>
      <protection/>
    </xf>
    <xf numFmtId="0" fontId="42" fillId="25" borderId="43" xfId="0" applyFont="1" applyFill="1" applyBorder="1" applyAlignment="1">
      <alignment horizontal="center" vertical="center" wrapText="1"/>
    </xf>
    <xf numFmtId="0" fontId="42" fillId="25" borderId="44" xfId="0" applyFont="1" applyFill="1" applyBorder="1" applyAlignment="1">
      <alignment horizontal="center" vertical="center" wrapText="1"/>
    </xf>
    <xf numFmtId="0" fontId="42" fillId="25" borderId="29" xfId="0" applyFont="1" applyFill="1" applyBorder="1" applyAlignment="1">
      <alignment horizontal="center" vertical="center" wrapText="1"/>
    </xf>
    <xf numFmtId="0" fontId="42" fillId="25" borderId="13" xfId="0" applyFont="1" applyFill="1" applyBorder="1" applyAlignment="1">
      <alignment horizontal="center" vertical="center" wrapText="1"/>
    </xf>
    <xf numFmtId="0" fontId="42" fillId="25" borderId="100" xfId="0" applyFont="1" applyFill="1" applyBorder="1" applyAlignment="1">
      <alignment horizontal="center"/>
    </xf>
    <xf numFmtId="0" fontId="42" fillId="25" borderId="60" xfId="0" applyFont="1" applyFill="1" applyBorder="1" applyAlignment="1">
      <alignment horizontal="center"/>
    </xf>
    <xf numFmtId="0" fontId="42" fillId="25" borderId="43" xfId="0" applyFont="1" applyFill="1" applyBorder="1" applyAlignment="1">
      <alignment horizontal="center" wrapText="1"/>
    </xf>
    <xf numFmtId="0" fontId="42" fillId="25" borderId="14" xfId="0" applyFont="1" applyFill="1" applyBorder="1" applyAlignment="1">
      <alignment horizontal="center" wrapText="1"/>
    </xf>
    <xf numFmtId="0" fontId="42" fillId="25" borderId="16" xfId="0" applyFont="1" applyFill="1" applyBorder="1" applyAlignment="1">
      <alignment horizontal="center" wrapText="1"/>
    </xf>
    <xf numFmtId="0" fontId="42" fillId="25" borderId="99" xfId="0" applyFont="1" applyFill="1" applyBorder="1" applyAlignment="1">
      <alignment horizontal="center" vertical="center" wrapText="1"/>
    </xf>
    <xf numFmtId="0" fontId="42" fillId="25" borderId="45" xfId="0" applyFont="1" applyFill="1" applyBorder="1" applyAlignment="1">
      <alignment horizontal="center" vertical="center" wrapText="1"/>
    </xf>
    <xf numFmtId="0" fontId="42" fillId="25" borderId="22" xfId="0" applyFont="1" applyFill="1" applyBorder="1" applyAlignment="1">
      <alignment horizontal="center" vertical="center" wrapText="1"/>
    </xf>
    <xf numFmtId="0" fontId="42" fillId="25" borderId="28" xfId="0" applyFont="1" applyFill="1" applyBorder="1" applyAlignment="1">
      <alignment horizontal="center" vertical="center" wrapText="1"/>
    </xf>
    <xf numFmtId="0" fontId="42" fillId="25" borderId="47" xfId="0" applyFont="1" applyFill="1" applyBorder="1" applyAlignment="1" applyProtection="1">
      <alignment horizontal="left"/>
      <protection/>
    </xf>
    <xf numFmtId="0" fontId="42" fillId="25" borderId="48" xfId="0" applyFont="1" applyFill="1" applyBorder="1" applyAlignment="1" applyProtection="1">
      <alignment horizontal="left"/>
      <protection/>
    </xf>
    <xf numFmtId="0" fontId="39" fillId="24" borderId="94" xfId="0" applyFont="1" applyFill="1" applyBorder="1" applyAlignment="1">
      <alignment horizontal="center" vertical="center" wrapText="1"/>
    </xf>
    <xf numFmtId="1" fontId="39" fillId="24" borderId="94" xfId="0" applyNumberFormat="1" applyFont="1" applyFill="1" applyBorder="1" applyAlignment="1" applyProtection="1">
      <alignment horizontal="center"/>
      <protection/>
    </xf>
    <xf numFmtId="1" fontId="39" fillId="24" borderId="54" xfId="0" applyNumberFormat="1" applyFont="1" applyFill="1" applyBorder="1" applyAlignment="1" applyProtection="1">
      <alignment horizontal="center"/>
      <protection/>
    </xf>
    <xf numFmtId="0" fontId="42" fillId="25" borderId="94" xfId="0" applyFont="1" applyFill="1" applyBorder="1" applyAlignment="1" applyProtection="1">
      <alignment horizontal="left"/>
      <protection/>
    </xf>
    <xf numFmtId="3" fontId="42" fillId="10" borderId="46" xfId="0" applyNumberFormat="1" applyFont="1" applyFill="1" applyBorder="1" applyAlignment="1">
      <alignment horizontal="center"/>
    </xf>
    <xf numFmtId="3" fontId="42" fillId="10" borderId="12" xfId="0" applyNumberFormat="1" applyFont="1" applyFill="1" applyBorder="1" applyAlignment="1">
      <alignment horizontal="center"/>
    </xf>
    <xf numFmtId="3" fontId="42" fillId="18" borderId="46" xfId="0" applyNumberFormat="1" applyFont="1" applyFill="1" applyBorder="1" applyAlignment="1">
      <alignment horizontal="center"/>
    </xf>
    <xf numFmtId="3" fontId="42" fillId="18" borderId="12" xfId="0" applyNumberFormat="1" applyFont="1" applyFill="1" applyBorder="1" applyAlignment="1">
      <alignment horizontal="center"/>
    </xf>
    <xf numFmtId="0" fontId="42" fillId="25" borderId="14" xfId="0" applyFont="1" applyFill="1" applyBorder="1" applyAlignment="1">
      <alignment horizontal="center" vertical="center" wrapText="1"/>
    </xf>
    <xf numFmtId="0" fontId="42" fillId="25" borderId="10" xfId="0" applyFont="1" applyFill="1" applyBorder="1" applyAlignment="1">
      <alignment horizontal="center" vertical="center" wrapText="1"/>
    </xf>
    <xf numFmtId="3" fontId="42" fillId="18" borderId="29" xfId="0" applyNumberFormat="1" applyFont="1" applyFill="1" applyBorder="1" applyAlignment="1">
      <alignment horizontal="center"/>
    </xf>
    <xf numFmtId="3" fontId="42" fillId="18" borderId="10" xfId="0" applyNumberFormat="1" applyFont="1" applyFill="1" applyBorder="1" applyAlignment="1">
      <alignment horizontal="center"/>
    </xf>
    <xf numFmtId="0" fontId="5" fillId="0" borderId="0" xfId="0" applyFont="1" applyAlignment="1">
      <alignment horizontal="center" vertical="center"/>
    </xf>
    <xf numFmtId="4" fontId="42" fillId="25" borderId="60" xfId="0" applyNumberFormat="1" applyFont="1" applyFill="1" applyBorder="1" applyAlignment="1">
      <alignment horizontal="center" vertical="center" wrapText="1"/>
    </xf>
    <xf numFmtId="4" fontId="42" fillId="25" borderId="50" xfId="0" applyNumberFormat="1" applyFont="1" applyFill="1" applyBorder="1" applyAlignment="1">
      <alignment horizontal="center" vertical="center" wrapText="1"/>
    </xf>
    <xf numFmtId="0" fontId="42" fillId="25" borderId="43" xfId="0" applyFont="1" applyFill="1" applyBorder="1" applyAlignment="1">
      <alignment horizontal="left" vertical="center" wrapText="1"/>
    </xf>
    <xf numFmtId="0" fontId="42" fillId="25" borderId="14" xfId="0" applyFont="1" applyFill="1" applyBorder="1" applyAlignment="1">
      <alignment horizontal="left" vertical="center" wrapText="1"/>
    </xf>
    <xf numFmtId="0" fontId="39" fillId="0" borderId="12" xfId="0" applyFont="1" applyFill="1" applyBorder="1" applyAlignment="1">
      <alignment horizontal="center" vertical="center" wrapText="1"/>
    </xf>
    <xf numFmtId="4" fontId="42" fillId="25" borderId="99" xfId="0" applyNumberFormat="1" applyFont="1" applyFill="1" applyBorder="1" applyAlignment="1">
      <alignment horizontal="center" vertical="center"/>
    </xf>
    <xf numFmtId="4" fontId="42" fillId="25" borderId="100" xfId="0" applyNumberFormat="1" applyFont="1" applyFill="1" applyBorder="1" applyAlignment="1">
      <alignment horizontal="center" vertical="center"/>
    </xf>
    <xf numFmtId="4" fontId="42" fillId="25" borderId="60" xfId="0" applyNumberFormat="1" applyFont="1" applyFill="1" applyBorder="1" applyAlignment="1">
      <alignment horizontal="center" vertical="center"/>
    </xf>
    <xf numFmtId="0" fontId="9" fillId="0" borderId="0" xfId="0" applyFont="1" applyAlignment="1">
      <alignment horizontal="center" vertical="center" wrapText="1"/>
    </xf>
    <xf numFmtId="0" fontId="42" fillId="25" borderId="29" xfId="0" applyFont="1" applyFill="1" applyBorder="1" applyAlignment="1">
      <alignment horizontal="left" vertical="center" wrapText="1"/>
    </xf>
    <xf numFmtId="0" fontId="42" fillId="25" borderId="10" xfId="0" applyFont="1" applyFill="1" applyBorder="1" applyAlignment="1">
      <alignment horizontal="left" vertical="center" wrapText="1"/>
    </xf>
    <xf numFmtId="0" fontId="42" fillId="25" borderId="46" xfId="0" applyFont="1" applyFill="1" applyBorder="1" applyAlignment="1">
      <alignment horizontal="left" vertical="center" wrapText="1"/>
    </xf>
    <xf numFmtId="0" fontId="42" fillId="25" borderId="12" xfId="0" applyFont="1" applyFill="1" applyBorder="1" applyAlignment="1">
      <alignment horizontal="left" vertical="center" wrapText="1"/>
    </xf>
    <xf numFmtId="0" fontId="39" fillId="0" borderId="14"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1" fontId="39" fillId="0" borderId="12" xfId="0" applyNumberFormat="1" applyFont="1" applyBorder="1" applyAlignment="1">
      <alignment horizontal="center"/>
    </xf>
    <xf numFmtId="1" fontId="39" fillId="0" borderId="18" xfId="0" applyNumberFormat="1" applyFont="1" applyBorder="1" applyAlignment="1">
      <alignment horizontal="center"/>
    </xf>
    <xf numFmtId="4" fontId="42" fillId="25" borderId="121" xfId="0" applyNumberFormat="1" applyFont="1" applyFill="1" applyBorder="1" applyAlignment="1">
      <alignment horizontal="center" vertical="center" wrapText="1"/>
    </xf>
    <xf numFmtId="4" fontId="42" fillId="25" borderId="122" xfId="0" applyNumberFormat="1" applyFont="1" applyFill="1" applyBorder="1" applyAlignment="1">
      <alignment horizontal="center" vertical="center" wrapText="1"/>
    </xf>
    <xf numFmtId="0" fontId="42" fillId="0" borderId="0"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55" xfId="0" applyFont="1" applyBorder="1" applyAlignment="1">
      <alignment horizontal="center" vertical="center" wrapText="1"/>
    </xf>
    <xf numFmtId="0" fontId="42" fillId="25" borderId="16" xfId="0" applyFont="1" applyFill="1" applyBorder="1" applyAlignment="1">
      <alignment horizontal="center" vertical="center" wrapText="1"/>
    </xf>
    <xf numFmtId="0" fontId="42" fillId="25" borderId="11" xfId="0" applyFont="1" applyFill="1" applyBorder="1" applyAlignment="1">
      <alignment horizontal="center" vertical="center" wrapText="1"/>
    </xf>
    <xf numFmtId="1" fontId="39" fillId="0" borderId="47" xfId="0" applyNumberFormat="1" applyFont="1" applyFill="1" applyBorder="1" applyAlignment="1" applyProtection="1">
      <alignment horizontal="center"/>
      <protection/>
    </xf>
    <xf numFmtId="1" fontId="39" fillId="0" borderId="94" xfId="0" applyNumberFormat="1" applyFont="1" applyFill="1" applyBorder="1" applyAlignment="1" applyProtection="1">
      <alignment horizontal="center"/>
      <protection/>
    </xf>
    <xf numFmtId="1" fontId="39" fillId="0" borderId="54" xfId="0" applyNumberFormat="1" applyFont="1" applyFill="1" applyBorder="1" applyAlignment="1" applyProtection="1">
      <alignment horizontal="center"/>
      <protection/>
    </xf>
    <xf numFmtId="4" fontId="42" fillId="25" borderId="43" xfId="0" applyNumberFormat="1" applyFont="1" applyFill="1" applyBorder="1" applyAlignment="1">
      <alignment horizontal="center" vertical="center"/>
    </xf>
    <xf numFmtId="4" fontId="42" fillId="25" borderId="14" xfId="0" applyNumberFormat="1" applyFont="1" applyFill="1" applyBorder="1" applyAlignment="1">
      <alignment horizontal="center" vertical="center"/>
    </xf>
    <xf numFmtId="4" fontId="42" fillId="25" borderId="16" xfId="0" applyNumberFormat="1" applyFont="1" applyFill="1" applyBorder="1" applyAlignment="1">
      <alignment horizontal="center" vertical="center"/>
    </xf>
    <xf numFmtId="4" fontId="42" fillId="25" borderId="45" xfId="0" applyNumberFormat="1" applyFont="1" applyFill="1" applyBorder="1" applyAlignment="1">
      <alignment horizontal="center" vertical="center"/>
    </xf>
    <xf numFmtId="4" fontId="42" fillId="25" borderId="44" xfId="0" applyNumberFormat="1" applyFont="1" applyFill="1" applyBorder="1" applyAlignment="1">
      <alignment horizontal="center" vertical="center"/>
    </xf>
    <xf numFmtId="4" fontId="42" fillId="25" borderId="123" xfId="0" applyNumberFormat="1" applyFont="1" applyFill="1" applyBorder="1" applyAlignment="1">
      <alignment horizontal="center" vertical="center" wrapText="1"/>
    </xf>
    <xf numFmtId="4" fontId="42" fillId="25" borderId="124" xfId="0" applyNumberFormat="1" applyFont="1" applyFill="1" applyBorder="1" applyAlignment="1">
      <alignment horizontal="center" vertical="center" wrapText="1"/>
    </xf>
    <xf numFmtId="4" fontId="42" fillId="25" borderId="125"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5" xfId="0" applyFont="1" applyBorder="1" applyAlignment="1">
      <alignment horizontal="center" vertical="center" wrapText="1"/>
    </xf>
    <xf numFmtId="0" fontId="42" fillId="25" borderId="10" xfId="0" applyFont="1" applyFill="1" applyBorder="1" applyAlignment="1" applyProtection="1">
      <alignment horizontal="left"/>
      <protection/>
    </xf>
    <xf numFmtId="1" fontId="39" fillId="0" borderId="10" xfId="0" applyNumberFormat="1" applyFont="1" applyFill="1" applyBorder="1" applyAlignment="1" applyProtection="1">
      <alignment horizontal="center"/>
      <protection/>
    </xf>
    <xf numFmtId="0" fontId="7" fillId="10" borderId="81" xfId="0" applyFont="1" applyFill="1" applyBorder="1" applyAlignment="1" applyProtection="1">
      <alignment horizontal="center" vertical="center" wrapText="1"/>
      <protection/>
    </xf>
    <xf numFmtId="0" fontId="7" fillId="10" borderId="15" xfId="0" applyFont="1" applyFill="1" applyBorder="1" applyAlignment="1" applyProtection="1">
      <alignment horizontal="center" vertical="center" wrapText="1"/>
      <protection/>
    </xf>
    <xf numFmtId="0" fontId="7" fillId="10" borderId="44" xfId="0" applyFont="1" applyFill="1" applyBorder="1" applyAlignment="1">
      <alignment horizontal="center" vertical="center"/>
    </xf>
    <xf numFmtId="0" fontId="7" fillId="10" borderId="100" xfId="0" applyFont="1" applyFill="1" applyBorder="1" applyAlignment="1">
      <alignment horizontal="center" vertical="center"/>
    </xf>
    <xf numFmtId="0" fontId="7" fillId="10" borderId="60" xfId="0" applyFont="1" applyFill="1" applyBorder="1" applyAlignment="1">
      <alignment horizontal="center" vertical="center"/>
    </xf>
    <xf numFmtId="0" fontId="5" fillId="21" borderId="118" xfId="99" applyFont="1" applyFill="1" applyBorder="1" applyAlignment="1">
      <alignment horizontal="left" vertical="top" wrapText="1"/>
      <protection/>
    </xf>
    <xf numFmtId="0" fontId="5" fillId="21" borderId="126" xfId="99" applyFont="1" applyFill="1" applyBorder="1" applyAlignment="1">
      <alignment horizontal="left" vertical="top" wrapText="1"/>
      <protection/>
    </xf>
    <xf numFmtId="0" fontId="5" fillId="21" borderId="49" xfId="99" applyFont="1" applyFill="1" applyBorder="1" applyAlignment="1">
      <alignment horizontal="left" vertical="top" wrapText="1"/>
      <protection/>
    </xf>
    <xf numFmtId="0" fontId="5" fillId="26" borderId="83" xfId="99" applyFont="1" applyFill="1" applyBorder="1" applyAlignment="1">
      <alignment horizontal="left" vertical="top" wrapText="1"/>
      <protection/>
    </xf>
    <xf numFmtId="0" fontId="5" fillId="26" borderId="126" xfId="99" applyFont="1" applyFill="1" applyBorder="1" applyAlignment="1">
      <alignment horizontal="left" vertical="top" wrapText="1"/>
      <protection/>
    </xf>
    <xf numFmtId="0" fontId="5" fillId="26" borderId="90" xfId="99" applyFont="1" applyFill="1" applyBorder="1" applyAlignment="1">
      <alignment horizontal="left" vertical="top" wrapText="1"/>
      <protection/>
    </xf>
    <xf numFmtId="0" fontId="5" fillId="21" borderId="90" xfId="99" applyFont="1" applyFill="1" applyBorder="1" applyAlignment="1">
      <alignment horizontal="left" vertical="top" wrapText="1"/>
      <protection/>
    </xf>
    <xf numFmtId="0" fontId="60" fillId="21" borderId="0" xfId="99" applyFont="1" applyFill="1" applyAlignment="1">
      <alignment horizontal="left" vertical="top" wrapText="1"/>
      <protection/>
    </xf>
    <xf numFmtId="0" fontId="57" fillId="19" borderId="0" xfId="99" applyFont="1" applyFill="1" applyAlignment="1">
      <alignment horizontal="left"/>
      <protection/>
    </xf>
    <xf numFmtId="0" fontId="5" fillId="19" borderId="47" xfId="99" applyFont="1" applyFill="1" applyBorder="1" applyAlignment="1">
      <alignment horizontal="center" vertical="center" wrapText="1"/>
      <protection/>
    </xf>
    <xf numFmtId="0" fontId="5" fillId="19" borderId="48" xfId="99" applyFont="1" applyFill="1" applyBorder="1" applyAlignment="1">
      <alignment horizontal="center" vertical="center" wrapText="1"/>
      <protection/>
    </xf>
    <xf numFmtId="0" fontId="5" fillId="19" borderId="22" xfId="99" applyFont="1" applyFill="1" applyBorder="1" applyAlignment="1">
      <alignment horizontal="center" vertical="center" wrapText="1"/>
      <protection/>
    </xf>
    <xf numFmtId="0" fontId="5" fillId="19" borderId="23" xfId="99" applyFont="1" applyFill="1" applyBorder="1" applyAlignment="1">
      <alignment horizontal="center" vertical="center" wrapText="1"/>
      <protection/>
    </xf>
    <xf numFmtId="0" fontId="5" fillId="19" borderId="24" xfId="99" applyFont="1" applyFill="1" applyBorder="1" applyAlignment="1">
      <alignment horizontal="center" vertical="center" wrapText="1"/>
      <protection/>
    </xf>
    <xf numFmtId="0" fontId="5" fillId="19" borderId="26" xfId="99" applyFont="1" applyFill="1" applyBorder="1" applyAlignment="1">
      <alignment horizontal="center" vertical="center" wrapText="1"/>
      <protection/>
    </xf>
    <xf numFmtId="0" fontId="48" fillId="21" borderId="10" xfId="0" applyFont="1" applyFill="1" applyBorder="1" applyAlignment="1">
      <alignment horizontal="center" vertical="top" wrapText="1"/>
    </xf>
    <xf numFmtId="0" fontId="5" fillId="19" borderId="13" xfId="99" applyFont="1" applyFill="1" applyBorder="1" applyAlignment="1">
      <alignment horizontal="center" vertical="center" wrapText="1"/>
      <protection/>
    </xf>
    <xf numFmtId="0" fontId="5" fillId="19" borderId="28" xfId="99" applyFont="1" applyFill="1" applyBorder="1" applyAlignment="1">
      <alignment horizontal="center" vertical="center" wrapText="1"/>
      <protection/>
    </xf>
    <xf numFmtId="165" fontId="7" fillId="22" borderId="13" xfId="0" applyNumberFormat="1" applyFont="1" applyFill="1" applyBorder="1" applyAlignment="1">
      <alignment horizontal="left" vertical="center" wrapText="1"/>
    </xf>
    <xf numFmtId="165" fontId="7" fillId="22" borderId="28" xfId="0" applyNumberFormat="1" applyFont="1" applyFill="1" applyBorder="1" applyAlignment="1">
      <alignment horizontal="left" vertical="center" wrapText="1"/>
    </xf>
    <xf numFmtId="0" fontId="60" fillId="0" borderId="0" xfId="99" applyFont="1" applyFill="1" applyAlignment="1">
      <alignment horizontal="left" vertical="top" wrapText="1"/>
      <protection/>
    </xf>
    <xf numFmtId="0" fontId="7" fillId="22" borderId="13" xfId="0" applyNumberFormat="1" applyFont="1" applyFill="1" applyBorder="1" applyAlignment="1">
      <alignment horizontal="center" vertical="center" wrapText="1"/>
    </xf>
    <xf numFmtId="0" fontId="7" fillId="22" borderId="28" xfId="0" applyNumberFormat="1" applyFont="1" applyFill="1" applyBorder="1" applyAlignment="1">
      <alignment horizontal="center" vertical="center" wrapText="1"/>
    </xf>
    <xf numFmtId="0" fontId="48" fillId="21" borderId="27" xfId="0" applyFont="1" applyFill="1" applyBorder="1" applyAlignment="1">
      <alignment horizontal="center" vertical="top" wrapText="1"/>
    </xf>
    <xf numFmtId="0" fontId="48" fillId="21" borderId="15" xfId="0" applyFont="1" applyFill="1" applyBorder="1" applyAlignment="1">
      <alignment horizontal="center" vertical="top" wrapText="1"/>
    </xf>
    <xf numFmtId="165" fontId="91" fillId="0" borderId="19" xfId="51" applyNumberFormat="1" applyFont="1" applyBorder="1"/>
  </cellXfs>
  <cellStyles count="86">
    <cellStyle name="Normal" xfId="0"/>
    <cellStyle name="Percent" xfId="15"/>
    <cellStyle name="Currency" xfId="16"/>
    <cellStyle name="Currency [0]" xfId="17"/>
    <cellStyle name="Comma" xfId="18"/>
    <cellStyle name="Comma [0]"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Incorrecto" xfId="50"/>
    <cellStyle name="Millares" xfId="51"/>
    <cellStyle name="Millares [0] 10" xfId="52"/>
    <cellStyle name="Millares [0] 11" xfId="53"/>
    <cellStyle name="Millares [0] 2" xfId="54"/>
    <cellStyle name="Millares [0] 3" xfId="55"/>
    <cellStyle name="Millares [0] 4" xfId="56"/>
    <cellStyle name="Millares [0] 5" xfId="57"/>
    <cellStyle name="Millares [0] 6" xfId="58"/>
    <cellStyle name="Millares [0] 7" xfId="59"/>
    <cellStyle name="Millares [0] 8" xfId="60"/>
    <cellStyle name="Millares [0] 9" xfId="61"/>
    <cellStyle name="Millares 10" xfId="62"/>
    <cellStyle name="Millares 11" xfId="63"/>
    <cellStyle name="Millares 2" xfId="64"/>
    <cellStyle name="Millares 3" xfId="65"/>
    <cellStyle name="Millares 4" xfId="66"/>
    <cellStyle name="Millares 5" xfId="67"/>
    <cellStyle name="Millares 6" xfId="68"/>
    <cellStyle name="Millares 7" xfId="69"/>
    <cellStyle name="Millares 8" xfId="70"/>
    <cellStyle name="Millares 9" xfId="71"/>
    <cellStyle name="Neutral" xfId="72"/>
    <cellStyle name="Normal 10" xfId="73"/>
    <cellStyle name="Normal 11" xfId="74"/>
    <cellStyle name="Normal 12" xfId="75"/>
    <cellStyle name="Normal 2" xfId="76"/>
    <cellStyle name="Normal 3" xfId="77"/>
    <cellStyle name="Normal 4" xfId="78"/>
    <cellStyle name="Normal 5" xfId="79"/>
    <cellStyle name="Normal 6" xfId="80"/>
    <cellStyle name="Normal 7" xfId="81"/>
    <cellStyle name="Normal 8" xfId="82"/>
    <cellStyle name="Normal 9" xfId="83"/>
    <cellStyle name="Notas" xfId="84"/>
    <cellStyle name="Porcentaje" xfId="85"/>
    <cellStyle name="Salida" xfId="86"/>
    <cellStyle name="Texto de advertencia" xfId="87"/>
    <cellStyle name="Texto explicativo" xfId="88"/>
    <cellStyle name="Título" xfId="89"/>
    <cellStyle name="Encabezado 1" xfId="90"/>
    <cellStyle name="Título 2" xfId="91"/>
    <cellStyle name="Título 3" xfId="92"/>
    <cellStyle name="Total" xfId="93"/>
    <cellStyle name="Normal 13" xfId="94"/>
    <cellStyle name="Normal 13 2" xfId="95"/>
    <cellStyle name="Normal_Copia de ARBOL DE PRODUCTOS - Proyecto C-12-39 -IDIPSCONDEBAMBA -IDIPS" xfId="96"/>
    <cellStyle name="Normal 19" xfId="97"/>
    <cellStyle name="Normal 13 2 2" xfId="98"/>
    <cellStyle name="Normal 2 2" xfId="99"/>
  </cellStyles>
  <dxfs count="51">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theme="9" tint="0.5999600291252136"/>
        </patternFill>
      </fill>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5" tint="0.7999799847602844"/>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114300</xdr:rowOff>
    </xdr:from>
    <xdr:to>
      <xdr:col>4</xdr:col>
      <xdr:colOff>571500</xdr:colOff>
      <xdr:row>12</xdr:row>
      <xdr:rowOff>133350</xdr:rowOff>
    </xdr:to>
    <xdr:pic>
      <xdr:nvPicPr>
        <xdr:cNvPr id="3" name="2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85800"/>
          <a:ext cx="3524250" cy="2876550"/>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E-DC01\GP_Privado\02.%20Formatos\Formatos%20para%20Ejecutores\Formatos%20Concurso%2014\IE%20Privadas%20Formatos%20Digitales\Reporte%20de%20Avance%20(L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ciones de llenado"/>
      <sheetName val="Lista"/>
      <sheetName val="Información General"/>
      <sheetName val="03 Anexo 3"/>
      <sheetName val="01 Anexo 1"/>
      <sheetName val="02 Anexo 2"/>
      <sheetName val="04 Anexo 4 IE"/>
      <sheetName val="04 Anexo 4 C1"/>
      <sheetName val="04 Anexo 4 C2"/>
      <sheetName val="04 Anexo 4 C3"/>
      <sheetName val="04 Anexo 4 C4"/>
      <sheetName val="04 Anexo 4 C5"/>
      <sheetName val="04 Anexo 4 BENEF"/>
      <sheetName val="05 Avance de actividades "/>
      <sheetName val="10 Avance de productos"/>
      <sheetName val="11 Avance de resultados"/>
      <sheetName val="14 Avance de propósito"/>
      <sheetName val="Resumen"/>
      <sheetName val="Reporte de validación FE "/>
      <sheetName val="Reporte de validación C IE"/>
      <sheetName val="Reporte de validación C 1"/>
      <sheetName val="Reporte de validación C 2"/>
      <sheetName val="Reporte de validación C 3"/>
      <sheetName val="Reporte de validación C 4"/>
      <sheetName val="Reporte de validación C 5"/>
      <sheetName val="Reporte de validación BENEF"/>
      <sheetName val="Informe de revisión"/>
    </sheetNames>
    <sheetDataSet>
      <sheetData sheetId="0"/>
      <sheetData sheetId="1"/>
      <sheetData sheetId="2">
        <row r="8">
          <cell r="D8">
            <v>0</v>
          </cell>
        </row>
      </sheetData>
      <sheetData sheetId="3"/>
      <sheetData sheetId="4"/>
      <sheetData sheetId="5"/>
      <sheetData sheetId="6"/>
      <sheetData sheetId="7"/>
      <sheetData sheetId="8"/>
      <sheetData sheetId="9"/>
      <sheetData sheetId="10"/>
      <sheetData sheetId="11"/>
      <sheetData sheetId="12"/>
      <sheetData sheetId="13">
        <row r="10">
          <cell r="K10">
            <v>42095</v>
          </cell>
        </row>
        <row r="13">
          <cell r="C13">
            <v>1</v>
          </cell>
        </row>
        <row r="14">
          <cell r="C14">
            <v>1.1</v>
          </cell>
        </row>
        <row r="15">
          <cell r="C15" t="str">
            <v>I. 1.1.1</v>
          </cell>
        </row>
        <row r="16">
          <cell r="C16" t="str">
            <v>I. 1.1.2</v>
          </cell>
        </row>
        <row r="17">
          <cell r="C17" t="str">
            <v>I. 1.1.3</v>
          </cell>
        </row>
        <row r="18">
          <cell r="C18" t="str">
            <v>1.1.1</v>
          </cell>
        </row>
        <row r="19">
          <cell r="C19" t="str">
            <v>1.1.2</v>
          </cell>
        </row>
        <row r="20">
          <cell r="C20" t="str">
            <v>1.1.3</v>
          </cell>
        </row>
        <row r="21">
          <cell r="C21" t="str">
            <v>1.1.4</v>
          </cell>
        </row>
        <row r="22">
          <cell r="C22" t="str">
            <v>1.1.5</v>
          </cell>
        </row>
        <row r="23">
          <cell r="C23">
            <v>1.2</v>
          </cell>
        </row>
        <row r="24">
          <cell r="C24" t="str">
            <v>I. 1.2.1</v>
          </cell>
        </row>
        <row r="25">
          <cell r="C25" t="str">
            <v>I. 1.2.2</v>
          </cell>
        </row>
        <row r="26">
          <cell r="C26" t="str">
            <v>I. 1.2.3</v>
          </cell>
        </row>
        <row r="27">
          <cell r="C27" t="str">
            <v>1.2.1</v>
          </cell>
        </row>
        <row r="28">
          <cell r="C28" t="str">
            <v>1.2.2</v>
          </cell>
        </row>
        <row r="29">
          <cell r="C29" t="str">
            <v>1.2.3</v>
          </cell>
        </row>
        <row r="30">
          <cell r="C30" t="str">
            <v>1.2.4</v>
          </cell>
        </row>
        <row r="31">
          <cell r="C31" t="str">
            <v>1.2.5</v>
          </cell>
        </row>
        <row r="32">
          <cell r="C32">
            <v>1.3</v>
          </cell>
        </row>
        <row r="33">
          <cell r="C33" t="str">
            <v>I. 1.3.1</v>
          </cell>
        </row>
        <row r="34">
          <cell r="C34" t="str">
            <v>I. 1.3.2</v>
          </cell>
        </row>
        <row r="35">
          <cell r="C35" t="str">
            <v>I. 1.3.3</v>
          </cell>
        </row>
        <row r="36">
          <cell r="C36" t="str">
            <v>1.3.1</v>
          </cell>
        </row>
        <row r="37">
          <cell r="C37" t="str">
            <v>1.3.2</v>
          </cell>
        </row>
        <row r="38">
          <cell r="C38" t="str">
            <v>1.3.3</v>
          </cell>
        </row>
        <row r="39">
          <cell r="C39" t="str">
            <v>1.3.4</v>
          </cell>
        </row>
        <row r="40">
          <cell r="C40" t="str">
            <v>1.3.5</v>
          </cell>
        </row>
      </sheetData>
      <sheetData sheetId="14">
        <row r="7">
          <cell r="K7" t="str">
            <v>POA I</v>
          </cell>
        </row>
      </sheetData>
      <sheetData sheetId="15">
        <row r="7">
          <cell r="G7" t="str">
            <v>POA I</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46"/>
  <sheetViews>
    <sheetView defaultGridColor="0" zoomScale="90" zoomScaleNormal="90" colorId="9" workbookViewId="0" topLeftCell="A1">
      <pane ySplit="3" topLeftCell="A4" activePane="bottomLeft" state="frozen"/>
      <selection pane="bottomLeft" activeCell="D44" sqref="D44"/>
    </sheetView>
  </sheetViews>
  <sheetFormatPr defaultColWidth="11.421875" defaultRowHeight="10.5"/>
  <cols>
    <col min="1" max="1" width="11.421875" style="68" customWidth="1"/>
    <col min="2" max="2" width="4.421875" style="68" customWidth="1"/>
    <col min="3" max="3" width="3.28125" style="68" customWidth="1"/>
    <col min="4" max="6" width="11.421875" style="68" customWidth="1"/>
    <col min="7" max="16384" width="11.421875" style="68" customWidth="1"/>
  </cols>
  <sheetData>
    <row r="3" spans="2:13" ht="45.75" customHeight="1">
      <c r="B3" s="1367" t="s">
        <v>207</v>
      </c>
      <c r="C3" s="1368"/>
      <c r="D3" s="1368"/>
      <c r="E3" s="1368"/>
      <c r="F3" s="1368"/>
      <c r="G3" s="1368"/>
      <c r="H3" s="1368"/>
      <c r="I3" s="1368"/>
      <c r="J3" s="1368"/>
      <c r="K3" s="1368"/>
      <c r="L3" s="1368"/>
      <c r="M3" s="1369"/>
    </row>
    <row r="7" spans="1:15" ht="15.75">
      <c r="A7" s="69"/>
      <c r="B7" s="69" t="s">
        <v>208</v>
      </c>
      <c r="C7" s="70" t="s">
        <v>280</v>
      </c>
      <c r="D7" s="69"/>
      <c r="E7" s="69"/>
      <c r="F7" s="69"/>
      <c r="G7" s="69"/>
      <c r="H7" s="69"/>
      <c r="I7" s="69"/>
      <c r="J7" s="69"/>
      <c r="K7" s="69"/>
      <c r="L7" s="69"/>
      <c r="M7" s="69"/>
      <c r="N7" s="69"/>
      <c r="O7" s="69"/>
    </row>
    <row r="8" spans="1:15" ht="3.75" customHeight="1">
      <c r="A8" s="69"/>
      <c r="B8" s="69"/>
      <c r="C8" s="69"/>
      <c r="D8" s="69"/>
      <c r="E8" s="69"/>
      <c r="F8" s="69"/>
      <c r="G8" s="69"/>
      <c r="H8" s="69"/>
      <c r="I8" s="69"/>
      <c r="J8" s="69"/>
      <c r="K8" s="69"/>
      <c r="L8" s="69"/>
      <c r="M8" s="69"/>
      <c r="N8" s="69"/>
      <c r="O8" s="69"/>
    </row>
    <row r="9" spans="1:15" ht="15.75">
      <c r="A9" s="69"/>
      <c r="B9" s="69" t="s">
        <v>209</v>
      </c>
      <c r="C9" s="70" t="s">
        <v>249</v>
      </c>
      <c r="D9" s="69"/>
      <c r="E9" s="69"/>
      <c r="F9" s="69"/>
      <c r="G9" s="69"/>
      <c r="H9" s="69"/>
      <c r="I9" s="69"/>
      <c r="J9" s="69"/>
      <c r="K9" s="69"/>
      <c r="L9" s="69"/>
      <c r="M9" s="69"/>
      <c r="N9" s="69"/>
      <c r="O9" s="69"/>
    </row>
    <row r="10" spans="1:15" ht="15.75">
      <c r="A10" s="69"/>
      <c r="B10" s="69"/>
      <c r="C10" s="70" t="s">
        <v>211</v>
      </c>
      <c r="D10" s="69"/>
      <c r="E10" s="69"/>
      <c r="F10" s="69"/>
      <c r="G10" s="69"/>
      <c r="H10" s="69"/>
      <c r="I10" s="69"/>
      <c r="J10" s="69"/>
      <c r="K10" s="69"/>
      <c r="L10" s="69"/>
      <c r="M10" s="69"/>
      <c r="N10" s="69"/>
      <c r="O10" s="69"/>
    </row>
    <row r="11" spans="1:15" ht="6" customHeight="1">
      <c r="A11" s="69"/>
      <c r="B11" s="69"/>
      <c r="C11" s="70"/>
      <c r="D11" s="69"/>
      <c r="E11" s="69"/>
      <c r="F11" s="69"/>
      <c r="G11" s="69"/>
      <c r="H11" s="69"/>
      <c r="I11" s="69"/>
      <c r="J11" s="69"/>
      <c r="K11" s="69"/>
      <c r="L11" s="69"/>
      <c r="M11" s="69"/>
      <c r="N11" s="69"/>
      <c r="O11" s="69"/>
    </row>
    <row r="12" spans="1:15" ht="15.75">
      <c r="A12" s="69"/>
      <c r="B12" s="69"/>
      <c r="C12" s="69" t="s">
        <v>210</v>
      </c>
      <c r="D12" s="69"/>
      <c r="E12" s="69"/>
      <c r="F12" s="69"/>
      <c r="G12" s="69"/>
      <c r="H12" s="69"/>
      <c r="I12" s="69"/>
      <c r="J12" s="69"/>
      <c r="K12" s="69"/>
      <c r="L12" s="69"/>
      <c r="M12" s="69"/>
      <c r="N12" s="69"/>
      <c r="O12" s="69"/>
    </row>
    <row r="13" spans="1:15" ht="15.75">
      <c r="A13" s="69"/>
      <c r="B13" s="69"/>
      <c r="C13" s="70" t="s">
        <v>212</v>
      </c>
      <c r="D13" s="69"/>
      <c r="E13" s="69"/>
      <c r="F13" s="69"/>
      <c r="G13" s="69"/>
      <c r="H13" s="69"/>
      <c r="I13" s="69"/>
      <c r="J13" s="69"/>
      <c r="K13" s="69"/>
      <c r="L13" s="69"/>
      <c r="M13" s="69"/>
      <c r="N13" s="69"/>
      <c r="O13" s="69"/>
    </row>
    <row r="14" spans="1:15" ht="15.75">
      <c r="A14" s="69"/>
      <c r="B14" s="69"/>
      <c r="C14" s="69" t="s">
        <v>231</v>
      </c>
      <c r="D14" s="69"/>
      <c r="E14" s="69"/>
      <c r="F14" s="69"/>
      <c r="G14" s="69"/>
      <c r="H14" s="69"/>
      <c r="I14" s="69"/>
      <c r="J14" s="69"/>
      <c r="K14" s="69"/>
      <c r="L14" s="69"/>
      <c r="M14" s="69"/>
      <c r="N14" s="69"/>
      <c r="O14" s="69"/>
    </row>
    <row r="15" spans="1:15" ht="15.75">
      <c r="A15" s="69"/>
      <c r="B15" s="69"/>
      <c r="C15" s="69" t="s">
        <v>250</v>
      </c>
      <c r="D15" s="69"/>
      <c r="E15" s="69"/>
      <c r="F15" s="69"/>
      <c r="G15" s="69"/>
      <c r="H15" s="69"/>
      <c r="I15" s="69"/>
      <c r="J15" s="69"/>
      <c r="K15" s="69"/>
      <c r="L15" s="69"/>
      <c r="M15" s="69"/>
      <c r="N15" s="69"/>
      <c r="O15" s="69"/>
    </row>
    <row r="16" spans="1:15" ht="15.75">
      <c r="A16" s="69"/>
      <c r="B16" s="69"/>
      <c r="C16" s="69" t="s">
        <v>251</v>
      </c>
      <c r="D16" s="69"/>
      <c r="E16" s="69"/>
      <c r="F16" s="69"/>
      <c r="G16" s="69"/>
      <c r="H16" s="69"/>
      <c r="I16" s="69"/>
      <c r="J16" s="69"/>
      <c r="K16" s="69"/>
      <c r="L16" s="69"/>
      <c r="M16" s="69"/>
      <c r="N16" s="69"/>
      <c r="O16" s="69"/>
    </row>
    <row r="17" spans="1:15" ht="15.75">
      <c r="A17" s="69"/>
      <c r="B17" s="69"/>
      <c r="C17" s="69"/>
      <c r="D17" s="69"/>
      <c r="E17" s="69"/>
      <c r="F17" s="69"/>
      <c r="G17" s="69"/>
      <c r="H17" s="69"/>
      <c r="I17" s="69"/>
      <c r="J17" s="69"/>
      <c r="K17" s="69"/>
      <c r="L17" s="69"/>
      <c r="M17" s="69"/>
      <c r="N17" s="69"/>
      <c r="O17" s="69"/>
    </row>
    <row r="18" spans="1:15" ht="15.75">
      <c r="A18" s="69"/>
      <c r="B18" s="69" t="s">
        <v>213</v>
      </c>
      <c r="C18" s="70" t="s">
        <v>214</v>
      </c>
      <c r="D18" s="69"/>
      <c r="E18" s="69"/>
      <c r="F18" s="69"/>
      <c r="G18" s="69"/>
      <c r="H18" s="69"/>
      <c r="I18" s="69"/>
      <c r="J18" s="69"/>
      <c r="K18" s="69"/>
      <c r="L18" s="69"/>
      <c r="M18" s="69"/>
      <c r="N18" s="69"/>
      <c r="O18" s="69"/>
    </row>
    <row r="19" spans="1:15" ht="5.25" customHeight="1">
      <c r="A19" s="69"/>
      <c r="B19" s="69"/>
      <c r="C19" s="69"/>
      <c r="D19" s="69"/>
      <c r="E19" s="69"/>
      <c r="F19" s="69"/>
      <c r="G19" s="69"/>
      <c r="H19" s="69"/>
      <c r="I19" s="69"/>
      <c r="J19" s="69"/>
      <c r="K19" s="69"/>
      <c r="L19" s="69"/>
      <c r="M19" s="69"/>
      <c r="N19" s="69"/>
      <c r="O19" s="69"/>
    </row>
    <row r="20" spans="1:15" ht="15.75">
      <c r="A20" s="69"/>
      <c r="B20" s="69"/>
      <c r="C20" s="69" t="s">
        <v>215</v>
      </c>
      <c r="D20" s="69"/>
      <c r="E20" s="69"/>
      <c r="F20" s="69"/>
      <c r="G20" s="69"/>
      <c r="H20" s="69"/>
      <c r="I20" s="69"/>
      <c r="J20" s="69"/>
      <c r="K20" s="69"/>
      <c r="L20" s="69"/>
      <c r="M20" s="69"/>
      <c r="N20" s="69"/>
      <c r="O20" s="69"/>
    </row>
    <row r="21" spans="1:15" ht="15.75">
      <c r="A21" s="69"/>
      <c r="B21" s="69"/>
      <c r="C21" s="69" t="s">
        <v>216</v>
      </c>
      <c r="D21" s="69"/>
      <c r="E21" s="69"/>
      <c r="F21" s="69"/>
      <c r="G21" s="69"/>
      <c r="H21" s="69"/>
      <c r="I21" s="69"/>
      <c r="J21" s="69"/>
      <c r="K21" s="69"/>
      <c r="L21" s="69"/>
      <c r="M21" s="69"/>
      <c r="N21" s="69"/>
      <c r="O21" s="69"/>
    </row>
    <row r="22" spans="1:15" ht="15.75">
      <c r="A22" s="69"/>
      <c r="B22" s="69"/>
      <c r="C22" s="69" t="s">
        <v>217</v>
      </c>
      <c r="D22" s="69"/>
      <c r="E22" s="69"/>
      <c r="F22" s="69"/>
      <c r="G22" s="69"/>
      <c r="H22" s="69"/>
      <c r="I22" s="69"/>
      <c r="J22" s="69"/>
      <c r="K22" s="69"/>
      <c r="L22" s="69"/>
      <c r="M22" s="69"/>
      <c r="N22" s="69"/>
      <c r="O22" s="69"/>
    </row>
    <row r="23" spans="1:15" ht="15.75">
      <c r="A23" s="69"/>
      <c r="B23" s="69"/>
      <c r="C23" s="69"/>
      <c r="D23" s="69"/>
      <c r="E23" s="69"/>
      <c r="F23" s="69"/>
      <c r="G23" s="69"/>
      <c r="H23" s="69"/>
      <c r="I23" s="69"/>
      <c r="J23" s="69"/>
      <c r="K23" s="69"/>
      <c r="L23" s="69"/>
      <c r="M23" s="69"/>
      <c r="N23" s="69"/>
      <c r="O23" s="69"/>
    </row>
    <row r="24" spans="1:15" ht="15.75">
      <c r="A24" s="69"/>
      <c r="B24" s="69" t="s">
        <v>218</v>
      </c>
      <c r="C24" s="70" t="s">
        <v>219</v>
      </c>
      <c r="D24" s="69"/>
      <c r="E24" s="69"/>
      <c r="F24" s="69"/>
      <c r="G24" s="69"/>
      <c r="H24" s="69"/>
      <c r="I24" s="69"/>
      <c r="J24" s="69"/>
      <c r="K24" s="69"/>
      <c r="L24" s="69"/>
      <c r="M24" s="69"/>
      <c r="N24" s="69"/>
      <c r="O24" s="69"/>
    </row>
    <row r="25" spans="1:15" ht="6" customHeight="1">
      <c r="A25" s="69"/>
      <c r="B25" s="69"/>
      <c r="C25" s="69"/>
      <c r="D25" s="69"/>
      <c r="E25" s="69"/>
      <c r="F25" s="69"/>
      <c r="G25" s="69"/>
      <c r="H25" s="69"/>
      <c r="I25" s="69"/>
      <c r="J25" s="69"/>
      <c r="K25" s="69"/>
      <c r="L25" s="69"/>
      <c r="M25" s="69"/>
      <c r="N25" s="69"/>
      <c r="O25" s="69"/>
    </row>
    <row r="26" spans="1:15" ht="15.75">
      <c r="A26" s="69"/>
      <c r="B26" s="69"/>
      <c r="C26" s="69" t="s">
        <v>220</v>
      </c>
      <c r="D26" s="69"/>
      <c r="E26" s="69"/>
      <c r="F26" s="69"/>
      <c r="G26" s="69"/>
      <c r="H26" s="69"/>
      <c r="I26" s="69"/>
      <c r="J26" s="69"/>
      <c r="K26" s="69"/>
      <c r="L26" s="69"/>
      <c r="M26" s="69"/>
      <c r="N26" s="69"/>
      <c r="O26" s="69"/>
    </row>
    <row r="27" spans="1:15" ht="15.75">
      <c r="A27" s="69"/>
      <c r="B27" s="69"/>
      <c r="C27" s="69" t="s">
        <v>227</v>
      </c>
      <c r="D27" s="69"/>
      <c r="E27" s="69"/>
      <c r="F27" s="69"/>
      <c r="G27" s="69"/>
      <c r="H27" s="69"/>
      <c r="I27" s="69"/>
      <c r="J27" s="69"/>
      <c r="K27" s="69"/>
      <c r="L27" s="69"/>
      <c r="M27" s="69"/>
      <c r="N27" s="69"/>
      <c r="O27" s="69"/>
    </row>
    <row r="28" spans="1:15" ht="15.75">
      <c r="A28" s="69"/>
      <c r="B28" s="69"/>
      <c r="C28" s="69"/>
      <c r="D28" s="69"/>
      <c r="E28" s="69"/>
      <c r="F28" s="69"/>
      <c r="G28" s="69"/>
      <c r="H28" s="69"/>
      <c r="I28" s="69"/>
      <c r="J28" s="69"/>
      <c r="K28" s="69"/>
      <c r="L28" s="69"/>
      <c r="M28" s="69"/>
      <c r="N28" s="69"/>
      <c r="O28" s="69"/>
    </row>
    <row r="29" spans="1:15" ht="15.75">
      <c r="A29" s="69"/>
      <c r="B29" s="69" t="s">
        <v>218</v>
      </c>
      <c r="C29" s="70" t="s">
        <v>221</v>
      </c>
      <c r="D29" s="69"/>
      <c r="E29" s="69"/>
      <c r="F29" s="69"/>
      <c r="G29" s="69"/>
      <c r="H29" s="69"/>
      <c r="I29" s="69"/>
      <c r="J29" s="69"/>
      <c r="K29" s="69"/>
      <c r="L29" s="69"/>
      <c r="M29" s="69"/>
      <c r="N29" s="69"/>
      <c r="O29" s="69"/>
    </row>
    <row r="30" spans="1:15" ht="15.75">
      <c r="A30" s="69"/>
      <c r="B30" s="69"/>
      <c r="C30" s="69"/>
      <c r="D30" s="69"/>
      <c r="E30" s="69"/>
      <c r="F30" s="69"/>
      <c r="G30" s="69"/>
      <c r="H30" s="69"/>
      <c r="I30" s="69"/>
      <c r="J30" s="69"/>
      <c r="K30" s="69"/>
      <c r="L30" s="69"/>
      <c r="M30" s="69"/>
      <c r="N30" s="69"/>
      <c r="O30" s="69"/>
    </row>
    <row r="31" spans="1:15" ht="15.75">
      <c r="A31" s="69"/>
      <c r="B31" s="69"/>
      <c r="C31" s="69" t="s">
        <v>222</v>
      </c>
      <c r="D31" s="69"/>
      <c r="E31" s="69"/>
      <c r="F31" s="69"/>
      <c r="G31" s="69"/>
      <c r="H31" s="69"/>
      <c r="I31" s="69"/>
      <c r="J31" s="69"/>
      <c r="K31" s="69"/>
      <c r="L31" s="69"/>
      <c r="M31" s="69"/>
      <c r="N31" s="69"/>
      <c r="O31" s="69"/>
    </row>
    <row r="32" spans="1:15" ht="5.25" customHeight="1">
      <c r="A32" s="69"/>
      <c r="B32" s="69"/>
      <c r="C32" s="69"/>
      <c r="D32" s="69"/>
      <c r="E32" s="69"/>
      <c r="F32" s="69"/>
      <c r="G32" s="69"/>
      <c r="H32" s="69"/>
      <c r="I32" s="69"/>
      <c r="J32" s="69"/>
      <c r="K32" s="69"/>
      <c r="L32" s="69"/>
      <c r="M32" s="69"/>
      <c r="N32" s="69"/>
      <c r="O32" s="69"/>
    </row>
    <row r="33" spans="1:15" ht="15.75">
      <c r="A33" s="69"/>
      <c r="B33" s="69"/>
      <c r="C33" s="69"/>
      <c r="D33" s="70" t="s">
        <v>281</v>
      </c>
      <c r="E33" s="69"/>
      <c r="F33" s="69"/>
      <c r="G33" s="69"/>
      <c r="H33" s="69"/>
      <c r="I33" s="69"/>
      <c r="J33" s="69"/>
      <c r="K33" s="69"/>
      <c r="L33" s="69"/>
      <c r="M33" s="69"/>
      <c r="N33" s="69"/>
      <c r="O33" s="69"/>
    </row>
    <row r="34" spans="1:15" ht="15.75">
      <c r="A34" s="69"/>
      <c r="B34" s="69"/>
      <c r="C34" s="69"/>
      <c r="D34" s="70" t="s">
        <v>282</v>
      </c>
      <c r="E34" s="69"/>
      <c r="F34" s="69"/>
      <c r="G34" s="69"/>
      <c r="H34" s="69"/>
      <c r="I34" s="69"/>
      <c r="J34" s="69"/>
      <c r="K34" s="69"/>
      <c r="L34" s="69"/>
      <c r="M34" s="69"/>
      <c r="N34" s="69"/>
      <c r="O34" s="69"/>
    </row>
    <row r="35" spans="1:15" ht="15.75">
      <c r="A35" s="69"/>
      <c r="B35" s="69"/>
      <c r="C35" s="69"/>
      <c r="D35" s="69"/>
      <c r="E35" s="69"/>
      <c r="F35" s="69"/>
      <c r="G35" s="69"/>
      <c r="H35" s="69"/>
      <c r="I35" s="69"/>
      <c r="J35" s="69"/>
      <c r="K35" s="69"/>
      <c r="L35" s="69"/>
      <c r="M35" s="69"/>
      <c r="N35" s="69"/>
      <c r="O35" s="69"/>
    </row>
    <row r="36" spans="1:15" ht="15.75">
      <c r="A36" s="69"/>
      <c r="B36" s="69"/>
      <c r="C36" s="1366" t="s">
        <v>223</v>
      </c>
      <c r="D36" s="1366"/>
      <c r="E36" s="1366"/>
      <c r="F36" s="1366"/>
      <c r="G36" s="1366"/>
      <c r="H36" s="1366"/>
      <c r="I36" s="1366"/>
      <c r="J36" s="1366"/>
      <c r="K36" s="1366"/>
      <c r="L36" s="1366"/>
      <c r="M36" s="1366"/>
      <c r="N36" s="1366"/>
      <c r="O36" s="69"/>
    </row>
    <row r="37" spans="1:15" ht="15.75">
      <c r="A37" s="69"/>
      <c r="B37" s="69"/>
      <c r="C37" s="1366"/>
      <c r="D37" s="1366"/>
      <c r="E37" s="1366"/>
      <c r="F37" s="1366"/>
      <c r="G37" s="1366"/>
      <c r="H37" s="1366"/>
      <c r="I37" s="1366"/>
      <c r="J37" s="1366"/>
      <c r="K37" s="1366"/>
      <c r="L37" s="1366"/>
      <c r="M37" s="1366"/>
      <c r="N37" s="1366"/>
      <c r="O37" s="69"/>
    </row>
    <row r="38" spans="1:15" ht="15.75">
      <c r="A38" s="69"/>
      <c r="B38" s="69"/>
      <c r="C38" s="69"/>
      <c r="D38" s="69"/>
      <c r="E38" s="69"/>
      <c r="F38" s="69"/>
      <c r="G38" s="69"/>
      <c r="H38" s="69"/>
      <c r="I38" s="69"/>
      <c r="J38" s="69"/>
      <c r="K38" s="69"/>
      <c r="L38" s="69"/>
      <c r="M38" s="69"/>
      <c r="N38" s="69"/>
      <c r="O38" s="69"/>
    </row>
    <row r="39" spans="1:15" ht="15.75">
      <c r="A39" s="69"/>
      <c r="B39" s="69" t="s">
        <v>224</v>
      </c>
      <c r="C39" s="69" t="s">
        <v>230</v>
      </c>
      <c r="D39" s="69"/>
      <c r="E39" s="69"/>
      <c r="F39" s="69"/>
      <c r="G39" s="69"/>
      <c r="H39" s="69"/>
      <c r="I39" s="69"/>
      <c r="J39" s="69"/>
      <c r="K39" s="69"/>
      <c r="L39" s="69"/>
      <c r="M39" s="69"/>
      <c r="N39" s="69"/>
      <c r="O39" s="69"/>
    </row>
    <row r="40" spans="1:15" ht="15.75">
      <c r="A40" s="69"/>
      <c r="B40" s="69"/>
      <c r="C40" s="69" t="s">
        <v>225</v>
      </c>
      <c r="D40" s="69"/>
      <c r="E40" s="69"/>
      <c r="F40" s="69"/>
      <c r="G40" s="69"/>
      <c r="H40" s="69"/>
      <c r="I40" s="69"/>
      <c r="J40" s="69"/>
      <c r="K40" s="69"/>
      <c r="L40" s="69"/>
      <c r="M40" s="69"/>
      <c r="N40" s="69"/>
      <c r="O40" s="69"/>
    </row>
    <row r="41" spans="1:15" ht="15.75">
      <c r="A41" s="69"/>
      <c r="B41" s="69"/>
      <c r="C41" s="69" t="s">
        <v>247</v>
      </c>
      <c r="D41" s="69"/>
      <c r="E41" s="69"/>
      <c r="F41" s="69"/>
      <c r="G41" s="69"/>
      <c r="H41" s="69"/>
      <c r="I41" s="69"/>
      <c r="J41" s="69"/>
      <c r="K41" s="69"/>
      <c r="L41" s="69"/>
      <c r="M41" s="69"/>
      <c r="N41" s="69"/>
      <c r="O41" s="69"/>
    </row>
    <row r="42" spans="1:15" ht="15.75">
      <c r="A42" s="69"/>
      <c r="B42" s="69"/>
      <c r="C42" s="69"/>
      <c r="D42" s="69"/>
      <c r="E42" s="69"/>
      <c r="F42" s="69"/>
      <c r="G42" s="69"/>
      <c r="H42" s="69"/>
      <c r="I42" s="69"/>
      <c r="J42" s="69"/>
      <c r="K42" s="69"/>
      <c r="L42" s="69"/>
      <c r="M42" s="69"/>
      <c r="N42" s="69"/>
      <c r="O42" s="69"/>
    </row>
    <row r="43" spans="1:15" ht="15.75">
      <c r="A43" s="69"/>
      <c r="B43" s="69" t="s">
        <v>226</v>
      </c>
      <c r="C43" s="69" t="s">
        <v>283</v>
      </c>
      <c r="D43" s="69"/>
      <c r="E43" s="69"/>
      <c r="F43" s="69"/>
      <c r="G43" s="69"/>
      <c r="H43" s="69"/>
      <c r="I43" s="69"/>
      <c r="J43" s="69"/>
      <c r="K43" s="69"/>
      <c r="L43" s="69"/>
      <c r="M43" s="69"/>
      <c r="N43" s="69"/>
      <c r="O43" s="69"/>
    </row>
    <row r="44" spans="1:15" ht="15.75">
      <c r="A44" s="69"/>
      <c r="B44" s="69"/>
      <c r="C44" s="69"/>
      <c r="D44" s="69"/>
      <c r="E44" s="69"/>
      <c r="F44" s="69"/>
      <c r="G44" s="69"/>
      <c r="H44" s="69"/>
      <c r="I44" s="69"/>
      <c r="J44" s="69"/>
      <c r="K44" s="69"/>
      <c r="L44" s="69"/>
      <c r="M44" s="69"/>
      <c r="N44" s="69"/>
      <c r="O44" s="69"/>
    </row>
    <row r="45" spans="1:15" ht="15.75">
      <c r="A45" s="69"/>
      <c r="B45" s="69"/>
      <c r="C45" s="69"/>
      <c r="D45" s="69"/>
      <c r="E45" s="69"/>
      <c r="F45" s="69"/>
      <c r="G45" s="69"/>
      <c r="H45" s="69"/>
      <c r="I45" s="69"/>
      <c r="J45" s="69"/>
      <c r="K45" s="69"/>
      <c r="L45" s="69"/>
      <c r="M45" s="69"/>
      <c r="N45" s="69"/>
      <c r="O45" s="69"/>
    </row>
    <row r="46" spans="1:15" ht="15.75">
      <c r="A46" s="69"/>
      <c r="B46" s="69"/>
      <c r="C46" s="69"/>
      <c r="D46" s="69"/>
      <c r="E46" s="69"/>
      <c r="F46" s="69"/>
      <c r="G46" s="69"/>
      <c r="H46" s="69"/>
      <c r="I46" s="69"/>
      <c r="J46" s="69"/>
      <c r="K46" s="69"/>
      <c r="L46" s="69"/>
      <c r="M46" s="69"/>
      <c r="N46" s="69"/>
      <c r="O46" s="69"/>
    </row>
  </sheetData>
  <sheetProtection password="C553" sheet="1" objects="1" scenarios="1"/>
  <mergeCells count="2">
    <mergeCell ref="C36:N37"/>
    <mergeCell ref="B3:M3"/>
  </mergeCells>
  <printOptions/>
  <pageMargins left="0.75" right="0.75" top="1" bottom="1" header="0" footer="0"/>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Q53"/>
  <sheetViews>
    <sheetView zoomScale="90" zoomScaleNormal="90" workbookViewId="0" topLeftCell="A1">
      <selection activeCell="N21" sqref="N21"/>
    </sheetView>
  </sheetViews>
  <sheetFormatPr defaultColWidth="11.421875" defaultRowHeight="10.5"/>
  <cols>
    <col min="1" max="1" width="2.7109375" style="0" customWidth="1"/>
    <col min="2" max="2" width="4.8515625" style="0" customWidth="1"/>
    <col min="3" max="4" width="12.7109375" style="0" customWidth="1"/>
    <col min="5" max="10" width="14.7109375" style="0" customWidth="1"/>
    <col min="11" max="40" width="9.7109375" style="0" customWidth="1"/>
    <col min="41" max="41" width="2.7109375" style="0" customWidth="1"/>
    <col min="42" max="42" width="12.421875" style="0" bestFit="1" customWidth="1"/>
    <col min="43" max="43" width="14.8515625" style="0" bestFit="1" customWidth="1"/>
  </cols>
  <sheetData>
    <row r="1" s="441" customFormat="1" ht="15" customHeight="1"/>
    <row r="2" spans="2:10" s="441" customFormat="1" ht="15" customHeight="1">
      <c r="B2" s="442" t="str">
        <f>+'INFORMACION GENERAL PROYECTO'!B2</f>
        <v>FONDOEMPLEO</v>
      </c>
      <c r="C2" s="443"/>
      <c r="D2" s="443"/>
      <c r="E2" s="444"/>
      <c r="F2" s="443"/>
      <c r="G2" s="443"/>
      <c r="H2" s="442" t="str">
        <f>+'INFORMACION GENERAL PROYECTO'!F2</f>
        <v>Línea 2. Certificación de Competencias Laborales</v>
      </c>
      <c r="I2" s="442"/>
      <c r="J2" s="443"/>
    </row>
    <row r="3" spans="2:10" s="441" customFormat="1" ht="15" customHeight="1">
      <c r="B3" s="445"/>
      <c r="C3" s="446"/>
      <c r="D3" s="446"/>
      <c r="E3" s="446"/>
      <c r="F3" s="446"/>
      <c r="G3" s="446"/>
      <c r="H3" s="446"/>
      <c r="I3" s="446"/>
      <c r="J3" s="446"/>
    </row>
    <row r="4" spans="1:43" s="441" customFormat="1" ht="15" customHeight="1" thickBot="1">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23"/>
      <c r="AQ4" s="423"/>
    </row>
    <row r="5" spans="1:43" s="657" customFormat="1" ht="18" customHeight="1">
      <c r="A5" s="655"/>
      <c r="B5" s="1732" t="s">
        <v>511</v>
      </c>
      <c r="C5" s="1733"/>
      <c r="D5" s="1734"/>
      <c r="E5" s="1727" t="s">
        <v>6</v>
      </c>
      <c r="F5" s="1728"/>
      <c r="G5" s="1728"/>
      <c r="H5" s="1728"/>
      <c r="I5" s="1728"/>
      <c r="J5" s="1728"/>
      <c r="K5" s="1728"/>
      <c r="L5" s="1728"/>
      <c r="M5" s="1728"/>
      <c r="N5" s="1728"/>
      <c r="O5" s="1728"/>
      <c r="P5" s="1729"/>
      <c r="Q5" s="1730" t="s">
        <v>8</v>
      </c>
      <c r="R5" s="1728"/>
      <c r="S5" s="1728"/>
      <c r="T5" s="1728"/>
      <c r="U5" s="1728"/>
      <c r="V5" s="1728"/>
      <c r="W5" s="1728"/>
      <c r="X5" s="1728"/>
      <c r="Y5" s="1728"/>
      <c r="Z5" s="1728"/>
      <c r="AA5" s="1728"/>
      <c r="AB5" s="1731"/>
      <c r="AC5" s="1727" t="s">
        <v>7</v>
      </c>
      <c r="AD5" s="1728"/>
      <c r="AE5" s="1728"/>
      <c r="AF5" s="1728"/>
      <c r="AG5" s="1728"/>
      <c r="AH5" s="1728"/>
      <c r="AI5" s="1728"/>
      <c r="AJ5" s="1728"/>
      <c r="AK5" s="1728"/>
      <c r="AL5" s="1728"/>
      <c r="AM5" s="1728"/>
      <c r="AN5" s="1729"/>
      <c r="AO5" s="656"/>
      <c r="AP5" s="656"/>
      <c r="AQ5" s="656"/>
    </row>
    <row r="6" spans="1:43" s="657" customFormat="1" ht="15" customHeight="1" thickBot="1">
      <c r="A6" s="655"/>
      <c r="B6" s="1735"/>
      <c r="C6" s="1736"/>
      <c r="D6" s="1737"/>
      <c r="E6" s="665">
        <f>+'CRONOGRAMA PRODUCTOS'!H31</f>
        <v>0</v>
      </c>
      <c r="F6" s="666">
        <f>+'CRONOGRAMA PRODUCTOS'!I31</f>
        <v>31</v>
      </c>
      <c r="G6" s="666">
        <f>+'CRONOGRAMA PRODUCTOS'!J31</f>
        <v>62</v>
      </c>
      <c r="H6" s="666">
        <f>+'CRONOGRAMA PRODUCTOS'!K31</f>
        <v>93</v>
      </c>
      <c r="I6" s="666">
        <f>+'CRONOGRAMA PRODUCTOS'!L31</f>
        <v>123</v>
      </c>
      <c r="J6" s="666">
        <f>+'CRONOGRAMA PRODUCTOS'!M31</f>
        <v>154</v>
      </c>
      <c r="K6" s="666">
        <f>+'CRONOGRAMA PRODUCTOS'!N31</f>
        <v>184</v>
      </c>
      <c r="L6" s="666">
        <f>+'CRONOGRAMA PRODUCTOS'!O31</f>
        <v>215</v>
      </c>
      <c r="M6" s="666">
        <f>+'CRONOGRAMA PRODUCTOS'!P31</f>
        <v>246</v>
      </c>
      <c r="N6" s="666">
        <f>+'CRONOGRAMA PRODUCTOS'!Q31</f>
        <v>276</v>
      </c>
      <c r="O6" s="666">
        <f>+'CRONOGRAMA PRODUCTOS'!R31</f>
        <v>307</v>
      </c>
      <c r="P6" s="668">
        <f>+'CRONOGRAMA PRODUCTOS'!S31</f>
        <v>337</v>
      </c>
      <c r="Q6" s="712">
        <f>+'CRONOGRAMA PRODUCTOS'!T31</f>
        <v>368</v>
      </c>
      <c r="R6" s="666">
        <f>+'CRONOGRAMA PRODUCTOS'!U31</f>
        <v>399</v>
      </c>
      <c r="S6" s="666">
        <f>+'CRONOGRAMA PRODUCTOS'!V31</f>
        <v>427</v>
      </c>
      <c r="T6" s="666">
        <f>+'CRONOGRAMA PRODUCTOS'!W31</f>
        <v>458</v>
      </c>
      <c r="U6" s="666">
        <f>+'CRONOGRAMA PRODUCTOS'!X31</f>
        <v>488</v>
      </c>
      <c r="V6" s="666">
        <f>+'CRONOGRAMA PRODUCTOS'!Y31</f>
        <v>519</v>
      </c>
      <c r="W6" s="666">
        <f>+'CRONOGRAMA PRODUCTOS'!Z31</f>
        <v>549</v>
      </c>
      <c r="X6" s="666">
        <f>+'CRONOGRAMA PRODUCTOS'!AA31</f>
        <v>580</v>
      </c>
      <c r="Y6" s="666">
        <f>+'CRONOGRAMA PRODUCTOS'!AB31</f>
        <v>611</v>
      </c>
      <c r="Z6" s="666">
        <f>+'CRONOGRAMA PRODUCTOS'!AC31</f>
        <v>641</v>
      </c>
      <c r="AA6" s="666">
        <f>+'CRONOGRAMA PRODUCTOS'!AD31</f>
        <v>672</v>
      </c>
      <c r="AB6" s="667">
        <f>+'CRONOGRAMA PRODUCTOS'!AE31</f>
        <v>702</v>
      </c>
      <c r="AC6" s="665">
        <f>+'CRONOGRAMA PRODUCTOS'!AF31</f>
        <v>733</v>
      </c>
      <c r="AD6" s="666">
        <f>+'CRONOGRAMA PRODUCTOS'!AG31</f>
        <v>764</v>
      </c>
      <c r="AE6" s="666">
        <f>+'CRONOGRAMA PRODUCTOS'!AH31</f>
        <v>792</v>
      </c>
      <c r="AF6" s="666">
        <f>+'CRONOGRAMA PRODUCTOS'!AI31</f>
        <v>823</v>
      </c>
      <c r="AG6" s="666">
        <f>+'CRONOGRAMA PRODUCTOS'!AJ31</f>
        <v>853</v>
      </c>
      <c r="AH6" s="666">
        <f>+'CRONOGRAMA PRODUCTOS'!AK31</f>
        <v>884</v>
      </c>
      <c r="AI6" s="666">
        <f>+'CRONOGRAMA PRODUCTOS'!AL31</f>
        <v>914</v>
      </c>
      <c r="AJ6" s="666">
        <f>+'CRONOGRAMA PRODUCTOS'!AM31</f>
        <v>945</v>
      </c>
      <c r="AK6" s="666">
        <f>+'CRONOGRAMA PRODUCTOS'!AN31</f>
        <v>976</v>
      </c>
      <c r="AL6" s="666">
        <f>+'CRONOGRAMA PRODUCTOS'!AO31</f>
        <v>1006</v>
      </c>
      <c r="AM6" s="666">
        <f>+'CRONOGRAMA PRODUCTOS'!AP31</f>
        <v>1037</v>
      </c>
      <c r="AN6" s="668">
        <f>+'CRONOGRAMA PRODUCTOS'!AQ31</f>
        <v>1067</v>
      </c>
      <c r="AO6" s="656"/>
      <c r="AP6" s="658" t="s">
        <v>260</v>
      </c>
      <c r="AQ6" s="658" t="s">
        <v>204</v>
      </c>
    </row>
    <row r="7" spans="1:43" s="657" customFormat="1" ht="13.5">
      <c r="A7" s="655"/>
      <c r="B7" s="1741" t="str">
        <f>+'CRONOGRAMA PRODUCTOS'!E72</f>
        <v>N° de productos logrados</v>
      </c>
      <c r="C7" s="1742"/>
      <c r="D7" s="1743"/>
      <c r="E7" s="931">
        <f>'CRONOGRAMA PRODUCTOS'!H72</f>
        <v>0</v>
      </c>
      <c r="F7" s="932">
        <f>'CRONOGRAMA PRODUCTOS'!I72</f>
        <v>0</v>
      </c>
      <c r="G7" s="932">
        <f>'CRONOGRAMA PRODUCTOS'!J72</f>
        <v>0</v>
      </c>
      <c r="H7" s="932">
        <f>'CRONOGRAMA PRODUCTOS'!K72</f>
        <v>0</v>
      </c>
      <c r="I7" s="932">
        <f>'CRONOGRAMA PRODUCTOS'!L72</f>
        <v>0</v>
      </c>
      <c r="J7" s="932">
        <f>'CRONOGRAMA PRODUCTOS'!M72</f>
        <v>0</v>
      </c>
      <c r="K7" s="932">
        <f>'CRONOGRAMA PRODUCTOS'!N72</f>
        <v>0</v>
      </c>
      <c r="L7" s="932">
        <f>'CRONOGRAMA PRODUCTOS'!O72</f>
        <v>0</v>
      </c>
      <c r="M7" s="932">
        <f>'CRONOGRAMA PRODUCTOS'!P72</f>
        <v>0</v>
      </c>
      <c r="N7" s="932">
        <f>'CRONOGRAMA PRODUCTOS'!Q72</f>
        <v>0</v>
      </c>
      <c r="O7" s="932">
        <f>'CRONOGRAMA PRODUCTOS'!R72</f>
        <v>0</v>
      </c>
      <c r="P7" s="933">
        <f>'CRONOGRAMA PRODUCTOS'!S72</f>
        <v>0</v>
      </c>
      <c r="Q7" s="931">
        <f>'CRONOGRAMA PRODUCTOS'!T72</f>
        <v>0</v>
      </c>
      <c r="R7" s="932">
        <f>'CRONOGRAMA PRODUCTOS'!U72</f>
        <v>0</v>
      </c>
      <c r="S7" s="932">
        <f>'CRONOGRAMA PRODUCTOS'!V72</f>
        <v>0</v>
      </c>
      <c r="T7" s="932">
        <f>'CRONOGRAMA PRODUCTOS'!W72</f>
        <v>0</v>
      </c>
      <c r="U7" s="932">
        <f>'CRONOGRAMA PRODUCTOS'!X72</f>
        <v>0</v>
      </c>
      <c r="V7" s="932">
        <f>'CRONOGRAMA PRODUCTOS'!Y72</f>
        <v>0</v>
      </c>
      <c r="W7" s="932">
        <f>'CRONOGRAMA PRODUCTOS'!Z72</f>
        <v>0</v>
      </c>
      <c r="X7" s="932">
        <f>'CRONOGRAMA PRODUCTOS'!AA72</f>
        <v>0</v>
      </c>
      <c r="Y7" s="932">
        <f>'CRONOGRAMA PRODUCTOS'!AB72</f>
        <v>0</v>
      </c>
      <c r="Z7" s="932">
        <f>'CRONOGRAMA PRODUCTOS'!AC72</f>
        <v>0</v>
      </c>
      <c r="AA7" s="932">
        <f>'CRONOGRAMA PRODUCTOS'!AD72</f>
        <v>0</v>
      </c>
      <c r="AB7" s="934">
        <f>'CRONOGRAMA PRODUCTOS'!AE72</f>
        <v>0</v>
      </c>
      <c r="AC7" s="931">
        <f>'CRONOGRAMA PRODUCTOS'!AF72</f>
        <v>0</v>
      </c>
      <c r="AD7" s="932">
        <f>'CRONOGRAMA PRODUCTOS'!AG72</f>
        <v>0</v>
      </c>
      <c r="AE7" s="932">
        <f>'CRONOGRAMA PRODUCTOS'!AH72</f>
        <v>0</v>
      </c>
      <c r="AF7" s="932">
        <f>'CRONOGRAMA PRODUCTOS'!AI72</f>
        <v>0</v>
      </c>
      <c r="AG7" s="932">
        <f>'CRONOGRAMA PRODUCTOS'!AJ72</f>
        <v>0</v>
      </c>
      <c r="AH7" s="932">
        <f>'CRONOGRAMA PRODUCTOS'!AK72</f>
        <v>0</v>
      </c>
      <c r="AI7" s="932">
        <f>'CRONOGRAMA PRODUCTOS'!AL72</f>
        <v>0</v>
      </c>
      <c r="AJ7" s="932">
        <f>'CRONOGRAMA PRODUCTOS'!AM72</f>
        <v>0</v>
      </c>
      <c r="AK7" s="932">
        <f>'CRONOGRAMA PRODUCTOS'!AN72</f>
        <v>0</v>
      </c>
      <c r="AL7" s="932">
        <f>'CRONOGRAMA PRODUCTOS'!AO72</f>
        <v>0</v>
      </c>
      <c r="AM7" s="932">
        <f>'CRONOGRAMA PRODUCTOS'!AP72</f>
        <v>0</v>
      </c>
      <c r="AN7" s="934">
        <f>'CRONOGRAMA PRODUCTOS'!AQ72</f>
        <v>0</v>
      </c>
      <c r="AO7" s="655"/>
      <c r="AP7" s="656"/>
      <c r="AQ7" s="656"/>
    </row>
    <row r="8" spans="1:43" s="657" customFormat="1" ht="14.25" thickBot="1">
      <c r="A8" s="655"/>
      <c r="B8" s="1744" t="str">
        <f>+'CRONOGRAMA PRODUCTOS'!E73</f>
        <v>Nº Hito</v>
      </c>
      <c r="C8" s="1745"/>
      <c r="D8" s="1746"/>
      <c r="E8" s="692">
        <f>'CRONOGRAMA PRODUCTOS'!H73</f>
        <v>0</v>
      </c>
      <c r="F8" s="693">
        <f>'CRONOGRAMA PRODUCTOS'!I73</f>
        <v>0</v>
      </c>
      <c r="G8" s="693">
        <f>'CRONOGRAMA PRODUCTOS'!J73</f>
        <v>0</v>
      </c>
      <c r="H8" s="693">
        <f>'CRONOGRAMA PRODUCTOS'!K73</f>
        <v>0</v>
      </c>
      <c r="I8" s="693">
        <f>'CRONOGRAMA PRODUCTOS'!L73</f>
        <v>1</v>
      </c>
      <c r="J8" s="693">
        <f>'CRONOGRAMA PRODUCTOS'!M73</f>
        <v>0</v>
      </c>
      <c r="K8" s="693">
        <f>'CRONOGRAMA PRODUCTOS'!N73</f>
        <v>0</v>
      </c>
      <c r="L8" s="693">
        <f>'CRONOGRAMA PRODUCTOS'!O73</f>
        <v>0</v>
      </c>
      <c r="M8" s="693">
        <f>'CRONOGRAMA PRODUCTOS'!P73</f>
        <v>0</v>
      </c>
      <c r="N8" s="693">
        <f>'CRONOGRAMA PRODUCTOS'!Q73</f>
        <v>0</v>
      </c>
      <c r="O8" s="693">
        <f>'CRONOGRAMA PRODUCTOS'!R73</f>
        <v>2</v>
      </c>
      <c r="P8" s="694">
        <f>'CRONOGRAMA PRODUCTOS'!S73</f>
        <v>0</v>
      </c>
      <c r="Q8" s="692">
        <f>'CRONOGRAMA PRODUCTOS'!T73</f>
        <v>0</v>
      </c>
      <c r="R8" s="693">
        <f>'CRONOGRAMA PRODUCTOS'!U73</f>
        <v>0</v>
      </c>
      <c r="S8" s="693">
        <f>'CRONOGRAMA PRODUCTOS'!V73</f>
        <v>0</v>
      </c>
      <c r="T8" s="693">
        <f>'CRONOGRAMA PRODUCTOS'!W73</f>
        <v>0</v>
      </c>
      <c r="U8" s="693">
        <f>'CRONOGRAMA PRODUCTOS'!X73</f>
        <v>0</v>
      </c>
      <c r="V8" s="693">
        <f>'CRONOGRAMA PRODUCTOS'!Y73</f>
        <v>3</v>
      </c>
      <c r="W8" s="693">
        <f>'CRONOGRAMA PRODUCTOS'!Z73</f>
        <v>0</v>
      </c>
      <c r="X8" s="693">
        <f>'CRONOGRAMA PRODUCTOS'!AA73</f>
        <v>0</v>
      </c>
      <c r="Y8" s="693">
        <f>'CRONOGRAMA PRODUCTOS'!AB73</f>
        <v>0</v>
      </c>
      <c r="Z8" s="693">
        <f>'CRONOGRAMA PRODUCTOS'!AC73</f>
        <v>0</v>
      </c>
      <c r="AA8" s="693">
        <f>'CRONOGRAMA PRODUCTOS'!AD73</f>
        <v>0</v>
      </c>
      <c r="AB8" s="695">
        <f>'CRONOGRAMA PRODUCTOS'!AE73</f>
        <v>0</v>
      </c>
      <c r="AC8" s="692">
        <f>'CRONOGRAMA PRODUCTOS'!AF73</f>
        <v>0</v>
      </c>
      <c r="AD8" s="693">
        <f>'CRONOGRAMA PRODUCTOS'!AG73</f>
        <v>0</v>
      </c>
      <c r="AE8" s="693">
        <f>'CRONOGRAMA PRODUCTOS'!AH73</f>
        <v>0</v>
      </c>
      <c r="AF8" s="693">
        <f>'CRONOGRAMA PRODUCTOS'!AI73</f>
        <v>0</v>
      </c>
      <c r="AG8" s="693">
        <f>'CRONOGRAMA PRODUCTOS'!AJ73</f>
        <v>0</v>
      </c>
      <c r="AH8" s="693">
        <f>'CRONOGRAMA PRODUCTOS'!AK73</f>
        <v>0</v>
      </c>
      <c r="AI8" s="696">
        <f>'CRONOGRAMA PRODUCTOS'!AL73</f>
        <v>0</v>
      </c>
      <c r="AJ8" s="696">
        <f>'CRONOGRAMA PRODUCTOS'!AM73</f>
        <v>0</v>
      </c>
      <c r="AK8" s="696">
        <f>'CRONOGRAMA PRODUCTOS'!AN73</f>
        <v>0</v>
      </c>
      <c r="AL8" s="696">
        <f>'CRONOGRAMA PRODUCTOS'!AO73</f>
        <v>0</v>
      </c>
      <c r="AM8" s="696">
        <f>'CRONOGRAMA PRODUCTOS'!AP73</f>
        <v>0</v>
      </c>
      <c r="AN8" s="697">
        <f>'CRONOGRAMA PRODUCTOS'!AQ73</f>
        <v>0</v>
      </c>
      <c r="AO8" s="656"/>
      <c r="AP8" s="656"/>
      <c r="AQ8" s="656"/>
    </row>
    <row r="9" spans="1:43" s="657" customFormat="1" ht="13.5">
      <c r="A9" s="656"/>
      <c r="B9" s="1738" t="str">
        <f>+'INFORMACION GENERAL PROYECTO'!B11:F11</f>
        <v>APORTE FONDOEMPLEO</v>
      </c>
      <c r="C9" s="1739"/>
      <c r="D9" s="1740"/>
      <c r="E9" s="698">
        <f>+'FE'!H165</f>
        <v>0</v>
      </c>
      <c r="F9" s="698">
        <f>+'FE'!I165</f>
        <v>0</v>
      </c>
      <c r="G9" s="698">
        <f>+'FE'!J165</f>
        <v>0</v>
      </c>
      <c r="H9" s="698">
        <f>+'FE'!K165</f>
        <v>0</v>
      </c>
      <c r="I9" s="698">
        <f>+'FE'!L165</f>
        <v>0</v>
      </c>
      <c r="J9" s="698">
        <f>+'FE'!M165</f>
        <v>0</v>
      </c>
      <c r="K9" s="698">
        <f>+'FE'!N165</f>
        <v>0</v>
      </c>
      <c r="L9" s="698">
        <f>+'FE'!O165</f>
        <v>0</v>
      </c>
      <c r="M9" s="698">
        <f>+'FE'!P165</f>
        <v>0</v>
      </c>
      <c r="N9" s="698">
        <f>+'FE'!Q165</f>
        <v>0</v>
      </c>
      <c r="O9" s="698">
        <f>+'FE'!R165</f>
        <v>0</v>
      </c>
      <c r="P9" s="698">
        <f>+'FE'!S165</f>
        <v>0</v>
      </c>
      <c r="Q9" s="700">
        <f>+'FE'!U165</f>
        <v>0</v>
      </c>
      <c r="R9" s="699">
        <f>+'FE'!V165</f>
        <v>0</v>
      </c>
      <c r="S9" s="699">
        <f>+'FE'!W165</f>
        <v>0</v>
      </c>
      <c r="T9" s="699">
        <f>+'FE'!X165</f>
        <v>0</v>
      </c>
      <c r="U9" s="699">
        <f>+'FE'!Y165</f>
        <v>0</v>
      </c>
      <c r="V9" s="699">
        <f>+'FE'!Z165</f>
        <v>0</v>
      </c>
      <c r="W9" s="699">
        <f>+'FE'!AA165</f>
        <v>0</v>
      </c>
      <c r="X9" s="699">
        <f>+'FE'!AB165</f>
        <v>0</v>
      </c>
      <c r="Y9" s="699">
        <f>+'FE'!AC165</f>
        <v>0</v>
      </c>
      <c r="Z9" s="699">
        <f>+'FE'!AD165</f>
        <v>0</v>
      </c>
      <c r="AA9" s="699">
        <f>+'FE'!AE165</f>
        <v>0</v>
      </c>
      <c r="AB9" s="701">
        <f>+'FE'!AF165</f>
        <v>0</v>
      </c>
      <c r="AC9" s="700">
        <f>+'FE'!AH165</f>
        <v>0</v>
      </c>
      <c r="AD9" s="699">
        <f>+'FE'!AI165</f>
        <v>0</v>
      </c>
      <c r="AE9" s="699">
        <f>+'FE'!AJ165</f>
        <v>0</v>
      </c>
      <c r="AF9" s="699">
        <f>+'FE'!AK165</f>
        <v>0</v>
      </c>
      <c r="AG9" s="699">
        <f>+'FE'!AL165</f>
        <v>0</v>
      </c>
      <c r="AH9" s="699">
        <f>+'FE'!AM165</f>
        <v>0</v>
      </c>
      <c r="AI9" s="699">
        <f>+'FE'!AN165</f>
        <v>0</v>
      </c>
      <c r="AJ9" s="699">
        <f>+'FE'!AO165</f>
        <v>0</v>
      </c>
      <c r="AK9" s="699">
        <f>+'FE'!AP165</f>
        <v>0</v>
      </c>
      <c r="AL9" s="699">
        <f>+'FE'!AQ165</f>
        <v>0</v>
      </c>
      <c r="AM9" s="699">
        <f>+'FE'!AR165</f>
        <v>0</v>
      </c>
      <c r="AN9" s="701">
        <f>+'FE'!AS165</f>
        <v>0</v>
      </c>
      <c r="AO9" s="656"/>
      <c r="AP9" s="659">
        <f>'FE'!AU161</f>
        <v>0</v>
      </c>
      <c r="AQ9" s="660">
        <f>SUM(E9:AP9)</f>
        <v>0</v>
      </c>
    </row>
    <row r="10" spans="1:43" s="657" customFormat="1" ht="13.5">
      <c r="A10" s="656"/>
      <c r="B10" s="1721" t="str">
        <f>+'INFORMACION GENERAL PROYECTO'!C12</f>
        <v>[INSTITUCIÓN EJECUTORA]</v>
      </c>
      <c r="C10" s="1722"/>
      <c r="D10" s="1723"/>
      <c r="E10" s="702">
        <f>+'IE'!H165</f>
        <v>0</v>
      </c>
      <c r="F10" s="703">
        <f>+'IE'!I165</f>
        <v>0</v>
      </c>
      <c r="G10" s="703">
        <f>+'IE'!J165</f>
        <v>0</v>
      </c>
      <c r="H10" s="703">
        <f>+'IE'!K165</f>
        <v>0</v>
      </c>
      <c r="I10" s="703">
        <f>+'IE'!L165</f>
        <v>0</v>
      </c>
      <c r="J10" s="703">
        <f>+'IE'!M165</f>
        <v>0</v>
      </c>
      <c r="K10" s="703">
        <f>+'IE'!N165</f>
        <v>0</v>
      </c>
      <c r="L10" s="703">
        <f>+'IE'!O165</f>
        <v>0</v>
      </c>
      <c r="M10" s="703">
        <f>+'IE'!P165</f>
        <v>0</v>
      </c>
      <c r="N10" s="703">
        <f>+'IE'!Q165</f>
        <v>0</v>
      </c>
      <c r="O10" s="703">
        <f>+'IE'!R165</f>
        <v>0</v>
      </c>
      <c r="P10" s="704">
        <f>+'IE'!S165</f>
        <v>0</v>
      </c>
      <c r="Q10" s="705">
        <f>+'IE'!U165</f>
        <v>0</v>
      </c>
      <c r="R10" s="703">
        <f>+'IE'!V165</f>
        <v>0</v>
      </c>
      <c r="S10" s="703">
        <f>+'IE'!W165</f>
        <v>0</v>
      </c>
      <c r="T10" s="703">
        <f>+'IE'!X165</f>
        <v>0</v>
      </c>
      <c r="U10" s="703">
        <f>+'IE'!Y165</f>
        <v>0</v>
      </c>
      <c r="V10" s="703">
        <f>+'IE'!Z165</f>
        <v>0</v>
      </c>
      <c r="W10" s="703">
        <f>+'IE'!AA165</f>
        <v>0</v>
      </c>
      <c r="X10" s="703">
        <f>+'IE'!AB165</f>
        <v>0</v>
      </c>
      <c r="Y10" s="703">
        <f>+'IE'!AC165</f>
        <v>0</v>
      </c>
      <c r="Z10" s="703">
        <f>+'IE'!AD165</f>
        <v>0</v>
      </c>
      <c r="AA10" s="703">
        <f>+'IE'!AE165</f>
        <v>0</v>
      </c>
      <c r="AB10" s="706">
        <f>+'IE'!AF165</f>
        <v>0</v>
      </c>
      <c r="AC10" s="705">
        <f>+'IE'!AH165</f>
        <v>0</v>
      </c>
      <c r="AD10" s="703">
        <f>+'IE'!AI165</f>
        <v>0</v>
      </c>
      <c r="AE10" s="703">
        <f>+'IE'!AJ165</f>
        <v>0</v>
      </c>
      <c r="AF10" s="703">
        <f>+'IE'!AK165</f>
        <v>0</v>
      </c>
      <c r="AG10" s="703">
        <f>+'IE'!AL165</f>
        <v>0</v>
      </c>
      <c r="AH10" s="703">
        <f>+'IE'!AM165</f>
        <v>0</v>
      </c>
      <c r="AI10" s="703">
        <f>+'IE'!AN165</f>
        <v>0</v>
      </c>
      <c r="AJ10" s="703">
        <f>+'IE'!AO165</f>
        <v>0</v>
      </c>
      <c r="AK10" s="703">
        <f>+'IE'!AP165</f>
        <v>0</v>
      </c>
      <c r="AL10" s="703">
        <f>+'IE'!AQ165</f>
        <v>0</v>
      </c>
      <c r="AM10" s="703">
        <f>+'IE'!AR165</f>
        <v>0</v>
      </c>
      <c r="AN10" s="706">
        <f>+'IE'!AS165</f>
        <v>0</v>
      </c>
      <c r="AO10" s="656"/>
      <c r="AP10" s="659"/>
      <c r="AQ10" s="660">
        <f aca="true" t="shared" si="0" ref="AQ10:AQ15">SUM(E10:AP10)</f>
        <v>0</v>
      </c>
    </row>
    <row r="11" spans="1:43" s="657" customFormat="1" ht="13.5">
      <c r="A11" s="656"/>
      <c r="B11" s="1721" t="str">
        <f>+'INFORMACION GENERAL PROYECTO'!C13</f>
        <v>[INSTITUCIÓN APORTANTE 1]</v>
      </c>
      <c r="C11" s="1722"/>
      <c r="D11" s="1723"/>
      <c r="E11" s="702">
        <f>+'IA1'!H165</f>
        <v>0</v>
      </c>
      <c r="F11" s="703">
        <f>+'IA1'!I165</f>
        <v>0</v>
      </c>
      <c r="G11" s="703">
        <f>+'IA1'!J165</f>
        <v>0</v>
      </c>
      <c r="H11" s="703">
        <f>+'IA1'!K165</f>
        <v>0</v>
      </c>
      <c r="I11" s="703">
        <f>+'IA1'!L165</f>
        <v>0</v>
      </c>
      <c r="J11" s="703">
        <f>+'IA1'!M165</f>
        <v>0</v>
      </c>
      <c r="K11" s="703">
        <f>+'IA1'!N165</f>
        <v>0</v>
      </c>
      <c r="L11" s="703">
        <f>+'IA1'!O165</f>
        <v>0</v>
      </c>
      <c r="M11" s="703">
        <f>+'IA1'!P165</f>
        <v>0</v>
      </c>
      <c r="N11" s="703">
        <f>+'IA1'!Q165</f>
        <v>0</v>
      </c>
      <c r="O11" s="703">
        <f>+'IA1'!R165</f>
        <v>0</v>
      </c>
      <c r="P11" s="704">
        <f>+'IA1'!S165</f>
        <v>0</v>
      </c>
      <c r="Q11" s="705">
        <f>+'IA1'!U165</f>
        <v>0</v>
      </c>
      <c r="R11" s="703">
        <f>+'IA1'!V165</f>
        <v>0</v>
      </c>
      <c r="S11" s="703">
        <f>+'IA1'!W165</f>
        <v>0</v>
      </c>
      <c r="T11" s="703">
        <f>+'IA1'!X165</f>
        <v>0</v>
      </c>
      <c r="U11" s="703">
        <f>+'IA1'!Y165</f>
        <v>0</v>
      </c>
      <c r="V11" s="703">
        <f>+'IA1'!Z165</f>
        <v>0</v>
      </c>
      <c r="W11" s="703">
        <f>+'IA1'!AA165</f>
        <v>0</v>
      </c>
      <c r="X11" s="703">
        <f>+'IA1'!AB165</f>
        <v>0</v>
      </c>
      <c r="Y11" s="703">
        <f>+'IA1'!AC165</f>
        <v>0</v>
      </c>
      <c r="Z11" s="703">
        <f>+'IA1'!AD165</f>
        <v>0</v>
      </c>
      <c r="AA11" s="703">
        <f>+'IA1'!AE165</f>
        <v>0</v>
      </c>
      <c r="AB11" s="706">
        <f>+'IA1'!AF165</f>
        <v>0</v>
      </c>
      <c r="AC11" s="705">
        <f>+'IA1'!AH165</f>
        <v>0</v>
      </c>
      <c r="AD11" s="703">
        <f>+'IA1'!AI165</f>
        <v>0</v>
      </c>
      <c r="AE11" s="703">
        <f>+'IA1'!AJ165</f>
        <v>0</v>
      </c>
      <c r="AF11" s="703">
        <f>+'IA1'!AK165</f>
        <v>0</v>
      </c>
      <c r="AG11" s="703">
        <f>+'IA1'!AL165</f>
        <v>0</v>
      </c>
      <c r="AH11" s="703">
        <f>+'IA1'!AM165</f>
        <v>0</v>
      </c>
      <c r="AI11" s="703">
        <f>+'IA1'!AN165</f>
        <v>0</v>
      </c>
      <c r="AJ11" s="703">
        <f>+'IA1'!AO165</f>
        <v>0</v>
      </c>
      <c r="AK11" s="703">
        <f>+'IA1'!AP165</f>
        <v>0</v>
      </c>
      <c r="AL11" s="703">
        <f>+'IA1'!AQ165</f>
        <v>0</v>
      </c>
      <c r="AM11" s="703">
        <f>+'IA1'!AR165</f>
        <v>0</v>
      </c>
      <c r="AN11" s="706">
        <f>+'IA1'!AS165</f>
        <v>0</v>
      </c>
      <c r="AO11" s="656"/>
      <c r="AP11" s="659"/>
      <c r="AQ11" s="660">
        <f t="shared" si="0"/>
        <v>0</v>
      </c>
    </row>
    <row r="12" spans="1:43" s="657" customFormat="1" ht="13.5">
      <c r="A12" s="656"/>
      <c r="B12" s="1721" t="str">
        <f>+'INFORMACION GENERAL PROYECTO'!C14</f>
        <v>[INSTITUCIÓN APORTANTE 2]</v>
      </c>
      <c r="C12" s="1722"/>
      <c r="D12" s="1723"/>
      <c r="E12" s="702">
        <f>+'IA2'!H165</f>
        <v>0</v>
      </c>
      <c r="F12" s="703">
        <f>+'IA2'!I165</f>
        <v>0</v>
      </c>
      <c r="G12" s="703">
        <f>+'IA2'!J165</f>
        <v>0</v>
      </c>
      <c r="H12" s="703">
        <f>+'IA2'!K165</f>
        <v>0</v>
      </c>
      <c r="I12" s="703">
        <f>+'IA2'!L165</f>
        <v>0</v>
      </c>
      <c r="J12" s="703">
        <f>+'IA2'!M165</f>
        <v>0</v>
      </c>
      <c r="K12" s="703">
        <f>+'IA2'!N165</f>
        <v>0</v>
      </c>
      <c r="L12" s="703">
        <f>+'IA2'!O165</f>
        <v>0</v>
      </c>
      <c r="M12" s="703">
        <f>+'IA2'!P165</f>
        <v>0</v>
      </c>
      <c r="N12" s="703">
        <f>+'IA2'!Q165</f>
        <v>0</v>
      </c>
      <c r="O12" s="703">
        <f>+'IA2'!R165</f>
        <v>0</v>
      </c>
      <c r="P12" s="704">
        <f>+'IA2'!S165</f>
        <v>0</v>
      </c>
      <c r="Q12" s="705">
        <f>+'IA2'!U165</f>
        <v>0</v>
      </c>
      <c r="R12" s="703">
        <f>+'IA2'!V165</f>
        <v>0</v>
      </c>
      <c r="S12" s="703">
        <f>+'IA2'!W165</f>
        <v>0</v>
      </c>
      <c r="T12" s="703">
        <f>+'IA2'!X165</f>
        <v>0</v>
      </c>
      <c r="U12" s="703">
        <f>+'IA2'!Y165</f>
        <v>0</v>
      </c>
      <c r="V12" s="703">
        <f>+'IA2'!Z165</f>
        <v>0</v>
      </c>
      <c r="W12" s="703">
        <f>+'IA2'!AA165</f>
        <v>0</v>
      </c>
      <c r="X12" s="703">
        <f>+'IA2'!AB165</f>
        <v>0</v>
      </c>
      <c r="Y12" s="703">
        <f>+'IA2'!AC165</f>
        <v>0</v>
      </c>
      <c r="Z12" s="703">
        <f>+'IA2'!AD165</f>
        <v>0</v>
      </c>
      <c r="AA12" s="703">
        <f>+'IA2'!AE165</f>
        <v>0</v>
      </c>
      <c r="AB12" s="706">
        <f>+'IA2'!AF165</f>
        <v>0</v>
      </c>
      <c r="AC12" s="705">
        <f>+'IA2'!AH165</f>
        <v>0</v>
      </c>
      <c r="AD12" s="703">
        <f>+'IA2'!AI165</f>
        <v>0</v>
      </c>
      <c r="AE12" s="703">
        <f>+'IA2'!AJ165</f>
        <v>0</v>
      </c>
      <c r="AF12" s="703">
        <f>+'IA2'!AK165</f>
        <v>0</v>
      </c>
      <c r="AG12" s="703">
        <f>+'IA2'!AL165</f>
        <v>0</v>
      </c>
      <c r="AH12" s="703">
        <f>+'IA2'!AM165</f>
        <v>0</v>
      </c>
      <c r="AI12" s="703">
        <f>+'IA2'!AN165</f>
        <v>0</v>
      </c>
      <c r="AJ12" s="703">
        <f>+'IA2'!AO165</f>
        <v>0</v>
      </c>
      <c r="AK12" s="703">
        <f>+'IA2'!AP165</f>
        <v>0</v>
      </c>
      <c r="AL12" s="703">
        <f>+'IA2'!AQ165</f>
        <v>0</v>
      </c>
      <c r="AM12" s="703">
        <f>+'IA2'!AR165</f>
        <v>0</v>
      </c>
      <c r="AN12" s="706">
        <f>+'IA2'!AS165</f>
        <v>0</v>
      </c>
      <c r="AO12" s="656"/>
      <c r="AP12" s="659"/>
      <c r="AQ12" s="660">
        <f t="shared" si="0"/>
        <v>0</v>
      </c>
    </row>
    <row r="13" spans="1:43" s="657" customFormat="1" ht="13.5">
      <c r="A13" s="656"/>
      <c r="B13" s="1724" t="str">
        <f>+'INFORMACION GENERAL PROYECTO'!C15</f>
        <v>[INSTITUCIÓN APORTANTE 3]</v>
      </c>
      <c r="C13" s="1725"/>
      <c r="D13" s="1726"/>
      <c r="E13" s="702">
        <f>+'IA3'!H165</f>
        <v>0</v>
      </c>
      <c r="F13" s="703">
        <f>+'IA3'!I165</f>
        <v>0</v>
      </c>
      <c r="G13" s="703">
        <f>+'IA3'!J165</f>
        <v>0</v>
      </c>
      <c r="H13" s="703">
        <f>+'IA3'!K165</f>
        <v>0</v>
      </c>
      <c r="I13" s="703">
        <f>+'IA3'!L165</f>
        <v>0</v>
      </c>
      <c r="J13" s="703">
        <f>+'IA3'!M165</f>
        <v>0</v>
      </c>
      <c r="K13" s="703">
        <f>+'IA3'!N165</f>
        <v>0</v>
      </c>
      <c r="L13" s="703">
        <f>+'IA3'!O165</f>
        <v>0</v>
      </c>
      <c r="M13" s="703">
        <f>+'IA3'!P165</f>
        <v>0</v>
      </c>
      <c r="N13" s="703">
        <f>+'IA3'!Q165</f>
        <v>0</v>
      </c>
      <c r="O13" s="703">
        <f>+'IA3'!R165</f>
        <v>0</v>
      </c>
      <c r="P13" s="704">
        <f>+'IA3'!S165</f>
        <v>0</v>
      </c>
      <c r="Q13" s="705">
        <f>+'IA3'!U165</f>
        <v>0</v>
      </c>
      <c r="R13" s="703">
        <f>+'IA3'!V165</f>
        <v>0</v>
      </c>
      <c r="S13" s="703">
        <f>+'IA3'!W165</f>
        <v>0</v>
      </c>
      <c r="T13" s="703">
        <f>+'IA3'!X165</f>
        <v>0</v>
      </c>
      <c r="U13" s="703">
        <f>+'IA3'!Y165</f>
        <v>0</v>
      </c>
      <c r="V13" s="703">
        <f>+'IA3'!Z165</f>
        <v>0</v>
      </c>
      <c r="W13" s="703">
        <f>+'IA3'!AA165</f>
        <v>0</v>
      </c>
      <c r="X13" s="703">
        <f>+'IA3'!AB165</f>
        <v>0</v>
      </c>
      <c r="Y13" s="703">
        <f>+'IA3'!AC165</f>
        <v>0</v>
      </c>
      <c r="Z13" s="703">
        <f>+'IA3'!AD165</f>
        <v>0</v>
      </c>
      <c r="AA13" s="703">
        <f>+'IA3'!AE165</f>
        <v>0</v>
      </c>
      <c r="AB13" s="706">
        <f>+'IA3'!AF165</f>
        <v>0</v>
      </c>
      <c r="AC13" s="705">
        <f>+'IA3'!AH165</f>
        <v>0</v>
      </c>
      <c r="AD13" s="703">
        <f>+'IA3'!AI165</f>
        <v>0</v>
      </c>
      <c r="AE13" s="703">
        <f>+'IA3'!AJ165</f>
        <v>0</v>
      </c>
      <c r="AF13" s="703">
        <f>+'IA3'!AK165</f>
        <v>0</v>
      </c>
      <c r="AG13" s="703">
        <f>+'IA3'!AL165</f>
        <v>0</v>
      </c>
      <c r="AH13" s="703">
        <f>+'IA3'!AM165</f>
        <v>0</v>
      </c>
      <c r="AI13" s="703">
        <f>+'IA3'!AN165</f>
        <v>0</v>
      </c>
      <c r="AJ13" s="703">
        <f>+'IA3'!AO165</f>
        <v>0</v>
      </c>
      <c r="AK13" s="703">
        <f>+'IA3'!AP165</f>
        <v>0</v>
      </c>
      <c r="AL13" s="703">
        <f>+'IA3'!AQ165</f>
        <v>0</v>
      </c>
      <c r="AM13" s="703">
        <f>+'IA3'!AR165</f>
        <v>0</v>
      </c>
      <c r="AN13" s="706">
        <f>+'IA3'!AS165</f>
        <v>0</v>
      </c>
      <c r="AO13" s="656"/>
      <c r="AP13" s="659"/>
      <c r="AQ13" s="660">
        <f t="shared" si="0"/>
        <v>0</v>
      </c>
    </row>
    <row r="14" spans="1:43" s="657" customFormat="1" ht="13.5">
      <c r="A14" s="656"/>
      <c r="B14" s="1724" t="str">
        <f>+'INFORMACION GENERAL PROYECTO'!C16</f>
        <v>[INSTITUCIÓN APORTANTE 4]</v>
      </c>
      <c r="C14" s="1725"/>
      <c r="D14" s="1726"/>
      <c r="E14" s="702">
        <f>+'IA4'!H165</f>
        <v>0</v>
      </c>
      <c r="F14" s="703">
        <f>+'IA4'!I165</f>
        <v>0</v>
      </c>
      <c r="G14" s="703">
        <f>+'IA4'!J165</f>
        <v>0</v>
      </c>
      <c r="H14" s="703">
        <f>+'IA4'!K165</f>
        <v>0</v>
      </c>
      <c r="I14" s="703">
        <f>+'IA4'!L165</f>
        <v>0</v>
      </c>
      <c r="J14" s="703">
        <f>+'IA4'!M165</f>
        <v>0</v>
      </c>
      <c r="K14" s="703">
        <f>+'IA4'!N165</f>
        <v>0</v>
      </c>
      <c r="L14" s="703">
        <f>+'IA4'!O165</f>
        <v>0</v>
      </c>
      <c r="M14" s="703">
        <f>+'IA4'!P165</f>
        <v>0</v>
      </c>
      <c r="N14" s="703">
        <f>+'IA4'!Q165</f>
        <v>0</v>
      </c>
      <c r="O14" s="703">
        <f>+'IA4'!R165</f>
        <v>0</v>
      </c>
      <c r="P14" s="704">
        <f>+'IA4'!S165</f>
        <v>0</v>
      </c>
      <c r="Q14" s="705">
        <f>+'IA4'!U165</f>
        <v>0</v>
      </c>
      <c r="R14" s="703">
        <f>+'IA4'!V165</f>
        <v>0</v>
      </c>
      <c r="S14" s="703">
        <f>+'IA4'!W165</f>
        <v>0</v>
      </c>
      <c r="T14" s="703">
        <f>+'IA4'!X165</f>
        <v>0</v>
      </c>
      <c r="U14" s="703">
        <f>+'IA4'!Y165</f>
        <v>0</v>
      </c>
      <c r="V14" s="703">
        <f>+'IA4'!Z165</f>
        <v>0</v>
      </c>
      <c r="W14" s="703">
        <f>+'IA4'!AA165</f>
        <v>0</v>
      </c>
      <c r="X14" s="703">
        <f>+'IA4'!AB165</f>
        <v>0</v>
      </c>
      <c r="Y14" s="703">
        <f>+'IA4'!AC165</f>
        <v>0</v>
      </c>
      <c r="Z14" s="703">
        <f>+'IA4'!AD165</f>
        <v>0</v>
      </c>
      <c r="AA14" s="703">
        <f>+'IA4'!AE165</f>
        <v>0</v>
      </c>
      <c r="AB14" s="706">
        <f>+'IA4'!AF165</f>
        <v>0</v>
      </c>
      <c r="AC14" s="705">
        <f>+'IA4'!AH165</f>
        <v>0</v>
      </c>
      <c r="AD14" s="703">
        <f>+'IA4'!AI165</f>
        <v>0</v>
      </c>
      <c r="AE14" s="703">
        <f>+'IA4'!AJ165</f>
        <v>0</v>
      </c>
      <c r="AF14" s="703">
        <f>+'IA4'!AK165</f>
        <v>0</v>
      </c>
      <c r="AG14" s="703">
        <f>+'IA4'!AL165</f>
        <v>0</v>
      </c>
      <c r="AH14" s="703">
        <f>+'IA4'!AM165</f>
        <v>0</v>
      </c>
      <c r="AI14" s="703">
        <f>+'IA4'!AN165</f>
        <v>0</v>
      </c>
      <c r="AJ14" s="703">
        <f>+'IA4'!AO165</f>
        <v>0</v>
      </c>
      <c r="AK14" s="703">
        <f>+'IA4'!AP165</f>
        <v>0</v>
      </c>
      <c r="AL14" s="703">
        <f>+'IA4'!AQ165</f>
        <v>0</v>
      </c>
      <c r="AM14" s="703">
        <f>+'IA4'!AR165</f>
        <v>0</v>
      </c>
      <c r="AN14" s="706">
        <f>+'IA4'!AS165</f>
        <v>0</v>
      </c>
      <c r="AO14" s="656"/>
      <c r="AP14" s="659"/>
      <c r="AQ14" s="660">
        <f t="shared" si="0"/>
        <v>0</v>
      </c>
    </row>
    <row r="15" spans="1:43" s="657" customFormat="1" ht="14.25" thickBot="1">
      <c r="A15" s="656"/>
      <c r="B15" s="1744" t="str">
        <f>+'INFORMACION GENERAL PROYECTO'!C17</f>
        <v>[BENEFICIARIOS]</v>
      </c>
      <c r="C15" s="1745"/>
      <c r="D15" s="1746"/>
      <c r="E15" s="707">
        <f>+BNF!H165</f>
        <v>0</v>
      </c>
      <c r="F15" s="708">
        <f>+BNF!I165</f>
        <v>0</v>
      </c>
      <c r="G15" s="708">
        <f>+BNF!J165</f>
        <v>0</v>
      </c>
      <c r="H15" s="708">
        <f>+BNF!K165</f>
        <v>0</v>
      </c>
      <c r="I15" s="708">
        <f>+BNF!L165</f>
        <v>0</v>
      </c>
      <c r="J15" s="708">
        <f>+BNF!M165</f>
        <v>0</v>
      </c>
      <c r="K15" s="708">
        <f>+BNF!N165</f>
        <v>0</v>
      </c>
      <c r="L15" s="708">
        <f>+BNF!O165</f>
        <v>0</v>
      </c>
      <c r="M15" s="708">
        <f>+BNF!P165</f>
        <v>0</v>
      </c>
      <c r="N15" s="708">
        <f>+BNF!Q165</f>
        <v>0</v>
      </c>
      <c r="O15" s="708">
        <f>+BNF!R165</f>
        <v>0</v>
      </c>
      <c r="P15" s="709">
        <f>+BNF!S165</f>
        <v>0</v>
      </c>
      <c r="Q15" s="710">
        <f>+BNF!U165</f>
        <v>0</v>
      </c>
      <c r="R15" s="708">
        <f>+BNF!V165</f>
        <v>0</v>
      </c>
      <c r="S15" s="708">
        <f>+BNF!W165</f>
        <v>0</v>
      </c>
      <c r="T15" s="708">
        <f>+BNF!X165</f>
        <v>0</v>
      </c>
      <c r="U15" s="708">
        <f>+BNF!Y165</f>
        <v>0</v>
      </c>
      <c r="V15" s="708">
        <f>+BNF!Z165</f>
        <v>0</v>
      </c>
      <c r="W15" s="708">
        <f>+BNF!AA165</f>
        <v>0</v>
      </c>
      <c r="X15" s="708">
        <f>+BNF!AB165</f>
        <v>0</v>
      </c>
      <c r="Y15" s="708">
        <f>+BNF!AC165</f>
        <v>0</v>
      </c>
      <c r="Z15" s="708">
        <f>+BNF!AD165</f>
        <v>0</v>
      </c>
      <c r="AA15" s="708">
        <f>+BNF!AE165</f>
        <v>0</v>
      </c>
      <c r="AB15" s="711">
        <f>+BNF!AF165</f>
        <v>0</v>
      </c>
      <c r="AC15" s="710">
        <f>+BNF!AH165</f>
        <v>0</v>
      </c>
      <c r="AD15" s="708">
        <f>+BNF!AI165</f>
        <v>0</v>
      </c>
      <c r="AE15" s="708">
        <f>+BNF!AJ165</f>
        <v>0</v>
      </c>
      <c r="AF15" s="708">
        <f>+BNF!AK165</f>
        <v>0</v>
      </c>
      <c r="AG15" s="708">
        <f>+BNF!AL165</f>
        <v>0</v>
      </c>
      <c r="AH15" s="708">
        <f>+BNF!AM165</f>
        <v>0</v>
      </c>
      <c r="AI15" s="708">
        <f>+BNF!AN165</f>
        <v>0</v>
      </c>
      <c r="AJ15" s="708">
        <f>+BNF!AO165</f>
        <v>0</v>
      </c>
      <c r="AK15" s="708">
        <f>+BNF!AP165</f>
        <v>0</v>
      </c>
      <c r="AL15" s="708">
        <f>+BNF!AQ165</f>
        <v>0</v>
      </c>
      <c r="AM15" s="708">
        <f>+BNF!AR165</f>
        <v>0</v>
      </c>
      <c r="AN15" s="711">
        <f>+BNF!AS165</f>
        <v>0</v>
      </c>
      <c r="AO15" s="656"/>
      <c r="AP15" s="659"/>
      <c r="AQ15" s="660">
        <f t="shared" si="0"/>
        <v>0</v>
      </c>
    </row>
    <row r="16" spans="1:43" s="441" customFormat="1" ht="15">
      <c r="A16" s="423"/>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654">
        <f>SUM(AP9:AP15)</f>
        <v>0</v>
      </c>
      <c r="AQ16" s="654">
        <f>SUM(AQ9:AQ15)</f>
        <v>0</v>
      </c>
    </row>
    <row r="17" spans="2:10" s="441" customFormat="1" ht="30" customHeight="1">
      <c r="B17" s="1768" t="s">
        <v>501</v>
      </c>
      <c r="C17" s="1768"/>
      <c r="D17" s="1768"/>
      <c r="E17" s="1768"/>
      <c r="F17" s="1768"/>
      <c r="G17" s="1768"/>
      <c r="H17" s="1768"/>
      <c r="I17" s="1768"/>
      <c r="J17" s="1768"/>
    </row>
    <row r="18" spans="2:10" s="441" customFormat="1" ht="15" customHeight="1" thickBot="1">
      <c r="B18" s="447"/>
      <c r="C18" s="447"/>
      <c r="D18" s="447"/>
      <c r="E18" s="447"/>
      <c r="F18" s="447"/>
      <c r="G18" s="447"/>
      <c r="H18" s="447"/>
      <c r="I18" s="447"/>
      <c r="J18" s="447"/>
    </row>
    <row r="19" spans="2:10" s="661" customFormat="1" ht="30" customHeight="1">
      <c r="B19" s="1755" t="s">
        <v>341</v>
      </c>
      <c r="C19" s="1756"/>
      <c r="D19" s="1757"/>
      <c r="E19" s="1769" t="str">
        <f>+'INFORMACION GENERAL PROYECTO'!D6</f>
        <v>[TÍTULO DEL PROYECTO]</v>
      </c>
      <c r="F19" s="1770"/>
      <c r="G19" s="1770"/>
      <c r="H19" s="1770"/>
      <c r="I19" s="1770"/>
      <c r="J19" s="1771"/>
    </row>
    <row r="20" spans="2:10" s="661" customFormat="1" ht="30" customHeight="1">
      <c r="B20" s="1758" t="s">
        <v>342</v>
      </c>
      <c r="C20" s="1759"/>
      <c r="D20" s="1760"/>
      <c r="E20" s="1772" t="str">
        <f>+'INFORMACION GENERAL PROYECTO'!D7</f>
        <v>[INSTITUCIÓN EJECUTORA]</v>
      </c>
      <c r="F20" s="1773"/>
      <c r="G20" s="1773"/>
      <c r="H20" s="1773"/>
      <c r="I20" s="1773"/>
      <c r="J20" s="1774"/>
    </row>
    <row r="21" spans="2:10" s="661" customFormat="1" ht="15" customHeight="1" thickBot="1">
      <c r="B21" s="1761" t="s">
        <v>356</v>
      </c>
      <c r="C21" s="1762"/>
      <c r="D21" s="1763"/>
      <c r="E21" s="1766">
        <f>+'INFORMACION GENERAL PROYECTO'!H8</f>
        <v>0</v>
      </c>
      <c r="F21" s="1767"/>
      <c r="G21" s="1764" t="s">
        <v>345</v>
      </c>
      <c r="H21" s="1765"/>
      <c r="I21" s="1747">
        <f>+'INFORMACION GENERAL PROYECTO'!H24</f>
        <v>0.03287671232876713</v>
      </c>
      <c r="J21" s="1748"/>
    </row>
    <row r="22" spans="1:43" s="661" customFormat="1" ht="15" customHeight="1" thickBot="1">
      <c r="A22" s="662"/>
      <c r="B22" s="662"/>
      <c r="C22" s="662"/>
      <c r="D22" s="662"/>
      <c r="E22" s="662"/>
      <c r="F22" s="663"/>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4"/>
      <c r="AQ22" s="664"/>
    </row>
    <row r="23" spans="1:43" s="661" customFormat="1" ht="45" customHeight="1">
      <c r="A23" s="662"/>
      <c r="B23" s="935" t="s">
        <v>259</v>
      </c>
      <c r="C23" s="936" t="s">
        <v>512</v>
      </c>
      <c r="D23" s="936" t="s">
        <v>537</v>
      </c>
      <c r="E23" s="936" t="s">
        <v>513</v>
      </c>
      <c r="F23" s="937" t="s">
        <v>514</v>
      </c>
      <c r="G23" s="937" t="s">
        <v>515</v>
      </c>
      <c r="H23" s="937" t="s">
        <v>516</v>
      </c>
      <c r="I23" s="937" t="s">
        <v>517</v>
      </c>
      <c r="J23" s="938" t="s">
        <v>518</v>
      </c>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4"/>
      <c r="AQ23" s="664"/>
    </row>
    <row r="24" spans="1:43" s="661" customFormat="1" ht="15" customHeight="1">
      <c r="A24" s="662"/>
      <c r="B24" s="939"/>
      <c r="C24" s="940"/>
      <c r="D24" s="940"/>
      <c r="E24" s="940"/>
      <c r="F24" s="1749" t="s">
        <v>403</v>
      </c>
      <c r="G24" s="1750"/>
      <c r="H24" s="1750"/>
      <c r="I24" s="1750"/>
      <c r="J24" s="1751"/>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c r="AM24" s="662"/>
      <c r="AN24" s="662"/>
      <c r="AO24" s="662"/>
      <c r="AP24" s="664"/>
      <c r="AQ24" s="664"/>
    </row>
    <row r="25" spans="1:43" s="661" customFormat="1" ht="15" customHeight="1">
      <c r="A25" s="662"/>
      <c r="B25" s="941">
        <v>1</v>
      </c>
      <c r="C25" s="942" t="s">
        <v>296</v>
      </c>
      <c r="D25" s="943">
        <v>1</v>
      </c>
      <c r="E25" s="944"/>
      <c r="F25" s="945"/>
      <c r="G25" s="946"/>
      <c r="H25" s="947"/>
      <c r="I25" s="947"/>
      <c r="J25" s="948"/>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4"/>
      <c r="AQ25" s="664"/>
    </row>
    <row r="26" spans="1:43" s="661" customFormat="1" ht="15" customHeight="1">
      <c r="A26" s="662"/>
      <c r="B26" s="941">
        <v>2</v>
      </c>
      <c r="C26" s="942" t="s">
        <v>297</v>
      </c>
      <c r="D26" s="943">
        <v>1</v>
      </c>
      <c r="E26" s="944"/>
      <c r="F26" s="945"/>
      <c r="G26" s="946"/>
      <c r="H26" s="947"/>
      <c r="I26" s="947"/>
      <c r="J26" s="948"/>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4"/>
      <c r="AQ26" s="664"/>
    </row>
    <row r="27" spans="1:43" s="661" customFormat="1" ht="15" customHeight="1">
      <c r="A27" s="662"/>
      <c r="B27" s="941">
        <v>3</v>
      </c>
      <c r="C27" s="942" t="s">
        <v>296</v>
      </c>
      <c r="D27" s="943">
        <v>2</v>
      </c>
      <c r="E27" s="944"/>
      <c r="F27" s="945"/>
      <c r="G27" s="946"/>
      <c r="H27" s="947"/>
      <c r="I27" s="947"/>
      <c r="J27" s="948"/>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4"/>
      <c r="AQ27" s="664"/>
    </row>
    <row r="28" spans="1:43" s="661" customFormat="1" ht="15" customHeight="1">
      <c r="A28" s="662"/>
      <c r="B28" s="941">
        <v>4</v>
      </c>
      <c r="C28" s="942" t="s">
        <v>297</v>
      </c>
      <c r="D28" s="943">
        <v>2</v>
      </c>
      <c r="E28" s="944"/>
      <c r="F28" s="945"/>
      <c r="G28" s="946"/>
      <c r="H28" s="947"/>
      <c r="I28" s="947"/>
      <c r="J28" s="948"/>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62"/>
      <c r="AJ28" s="662"/>
      <c r="AK28" s="662"/>
      <c r="AL28" s="662"/>
      <c r="AM28" s="662"/>
      <c r="AN28" s="662"/>
      <c r="AO28" s="662"/>
      <c r="AP28" s="664"/>
      <c r="AQ28" s="664"/>
    </row>
    <row r="29" spans="1:43" s="661" customFormat="1" ht="15" customHeight="1">
      <c r="A29" s="662"/>
      <c r="B29" s="941">
        <v>5</v>
      </c>
      <c r="C29" s="942" t="s">
        <v>296</v>
      </c>
      <c r="D29" s="943">
        <v>3</v>
      </c>
      <c r="E29" s="944"/>
      <c r="F29" s="945"/>
      <c r="G29" s="946"/>
      <c r="H29" s="947"/>
      <c r="I29" s="947"/>
      <c r="J29" s="948"/>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4"/>
      <c r="AQ29" s="664"/>
    </row>
    <row r="30" spans="1:43" s="661" customFormat="1" ht="15" customHeight="1">
      <c r="A30" s="662"/>
      <c r="B30" s="941">
        <v>6</v>
      </c>
      <c r="C30" s="942" t="s">
        <v>297</v>
      </c>
      <c r="D30" s="943">
        <v>3</v>
      </c>
      <c r="E30" s="944"/>
      <c r="F30" s="945"/>
      <c r="G30" s="946"/>
      <c r="H30" s="947"/>
      <c r="I30" s="947"/>
      <c r="J30" s="948"/>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4"/>
      <c r="AQ30" s="664"/>
    </row>
    <row r="31" spans="1:43" s="661" customFormat="1" ht="15" customHeight="1">
      <c r="A31" s="662"/>
      <c r="B31" s="941">
        <v>7</v>
      </c>
      <c r="C31" s="942" t="s">
        <v>296</v>
      </c>
      <c r="D31" s="943">
        <v>4</v>
      </c>
      <c r="E31" s="944"/>
      <c r="F31" s="945"/>
      <c r="G31" s="946"/>
      <c r="H31" s="949"/>
      <c r="I31" s="947"/>
      <c r="J31" s="950"/>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4"/>
      <c r="AQ31" s="664"/>
    </row>
    <row r="32" spans="1:43" s="661" customFormat="1" ht="15" customHeight="1">
      <c r="A32" s="662"/>
      <c r="B32" s="941">
        <v>8</v>
      </c>
      <c r="C32" s="942" t="s">
        <v>297</v>
      </c>
      <c r="D32" s="943">
        <v>4</v>
      </c>
      <c r="E32" s="944"/>
      <c r="F32" s="945"/>
      <c r="G32" s="951"/>
      <c r="H32" s="949"/>
      <c r="I32" s="947"/>
      <c r="J32" s="950"/>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662"/>
      <c r="AN32" s="662"/>
      <c r="AO32" s="662"/>
      <c r="AP32" s="664"/>
      <c r="AQ32" s="664"/>
    </row>
    <row r="33" spans="1:43" s="661" customFormat="1" ht="15" customHeight="1">
      <c r="A33" s="662"/>
      <c r="B33" s="941">
        <v>9</v>
      </c>
      <c r="C33" s="942" t="s">
        <v>296</v>
      </c>
      <c r="D33" s="943">
        <v>5</v>
      </c>
      <c r="E33" s="944"/>
      <c r="F33" s="945"/>
      <c r="G33" s="952"/>
      <c r="H33" s="949"/>
      <c r="I33" s="947"/>
      <c r="J33" s="950"/>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2"/>
      <c r="AO33" s="662"/>
      <c r="AP33" s="664"/>
      <c r="AQ33" s="664"/>
    </row>
    <row r="34" spans="1:43" s="661" customFormat="1" ht="15" customHeight="1">
      <c r="A34" s="662"/>
      <c r="B34" s="941">
        <v>10</v>
      </c>
      <c r="C34" s="942" t="s">
        <v>297</v>
      </c>
      <c r="D34" s="943">
        <v>5</v>
      </c>
      <c r="E34" s="944"/>
      <c r="F34" s="945"/>
      <c r="G34" s="952"/>
      <c r="H34" s="947"/>
      <c r="I34" s="947"/>
      <c r="J34" s="948"/>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4"/>
      <c r="AQ34" s="664"/>
    </row>
    <row r="35" spans="1:43" s="661" customFormat="1" ht="15" customHeight="1">
      <c r="A35" s="662"/>
      <c r="B35" s="941">
        <v>11</v>
      </c>
      <c r="C35" s="942" t="s">
        <v>296</v>
      </c>
      <c r="D35" s="943">
        <v>6</v>
      </c>
      <c r="E35" s="944"/>
      <c r="F35" s="945"/>
      <c r="G35" s="951"/>
      <c r="H35" s="947"/>
      <c r="I35" s="947"/>
      <c r="J35" s="948"/>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4"/>
      <c r="AQ35" s="664"/>
    </row>
    <row r="36" spans="1:43" s="661" customFormat="1" ht="15" customHeight="1">
      <c r="A36" s="662"/>
      <c r="B36" s="941">
        <v>12</v>
      </c>
      <c r="C36" s="942" t="s">
        <v>297</v>
      </c>
      <c r="D36" s="943">
        <v>6</v>
      </c>
      <c r="E36" s="944"/>
      <c r="F36" s="945"/>
      <c r="G36" s="951"/>
      <c r="H36" s="947"/>
      <c r="I36" s="947"/>
      <c r="J36" s="948"/>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662"/>
      <c r="AL36" s="662"/>
      <c r="AM36" s="662"/>
      <c r="AN36" s="662"/>
      <c r="AO36" s="662"/>
      <c r="AP36" s="664"/>
      <c r="AQ36" s="664"/>
    </row>
    <row r="37" spans="1:43" s="661" customFormat="1" ht="15" customHeight="1" hidden="1">
      <c r="A37" s="662"/>
      <c r="B37" s="953">
        <v>13</v>
      </c>
      <c r="C37" s="942"/>
      <c r="D37" s="943"/>
      <c r="E37" s="944"/>
      <c r="F37" s="945"/>
      <c r="G37" s="951"/>
      <c r="H37" s="947"/>
      <c r="I37" s="947"/>
      <c r="J37" s="948"/>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62"/>
      <c r="AJ37" s="662"/>
      <c r="AK37" s="662"/>
      <c r="AL37" s="662"/>
      <c r="AM37" s="662"/>
      <c r="AN37" s="662"/>
      <c r="AO37" s="662"/>
      <c r="AP37" s="664"/>
      <c r="AQ37" s="664"/>
    </row>
    <row r="38" spans="1:43" s="661" customFormat="1" ht="15" customHeight="1" hidden="1">
      <c r="A38" s="662"/>
      <c r="B38" s="953">
        <v>14</v>
      </c>
      <c r="C38" s="942"/>
      <c r="D38" s="943"/>
      <c r="E38" s="944"/>
      <c r="F38" s="945"/>
      <c r="G38" s="951"/>
      <c r="H38" s="947"/>
      <c r="I38" s="947"/>
      <c r="J38" s="948"/>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662"/>
      <c r="AK38" s="662"/>
      <c r="AL38" s="662"/>
      <c r="AM38" s="662"/>
      <c r="AN38" s="662"/>
      <c r="AO38" s="662"/>
      <c r="AP38" s="664"/>
      <c r="AQ38" s="664"/>
    </row>
    <row r="39" spans="1:43" s="661" customFormat="1" ht="15" customHeight="1" hidden="1">
      <c r="A39" s="662"/>
      <c r="B39" s="953">
        <v>15</v>
      </c>
      <c r="C39" s="942"/>
      <c r="D39" s="943"/>
      <c r="E39" s="944"/>
      <c r="F39" s="945"/>
      <c r="G39" s="951"/>
      <c r="H39" s="947"/>
      <c r="I39" s="947"/>
      <c r="J39" s="948"/>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4"/>
      <c r="AQ39" s="664"/>
    </row>
    <row r="40" spans="1:43" s="661" customFormat="1" ht="15" customHeight="1" hidden="1">
      <c r="A40" s="662"/>
      <c r="B40" s="953">
        <v>16</v>
      </c>
      <c r="C40" s="942"/>
      <c r="D40" s="943"/>
      <c r="E40" s="944"/>
      <c r="F40" s="945"/>
      <c r="G40" s="951"/>
      <c r="H40" s="947"/>
      <c r="I40" s="947"/>
      <c r="J40" s="948"/>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4"/>
      <c r="AQ40" s="664"/>
    </row>
    <row r="41" spans="1:43" s="661" customFormat="1" ht="15" customHeight="1" hidden="1">
      <c r="A41" s="662"/>
      <c r="B41" s="953">
        <v>17</v>
      </c>
      <c r="C41" s="942"/>
      <c r="D41" s="943"/>
      <c r="E41" s="944"/>
      <c r="F41" s="945"/>
      <c r="G41" s="951"/>
      <c r="H41" s="947"/>
      <c r="I41" s="947"/>
      <c r="J41" s="948"/>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4"/>
      <c r="AQ41" s="664"/>
    </row>
    <row r="42" spans="1:43" s="661" customFormat="1" ht="15" customHeight="1" hidden="1">
      <c r="A42" s="662"/>
      <c r="B42" s="953">
        <v>18</v>
      </c>
      <c r="C42" s="942"/>
      <c r="D42" s="943"/>
      <c r="E42" s="944"/>
      <c r="F42" s="945"/>
      <c r="G42" s="951"/>
      <c r="H42" s="947"/>
      <c r="I42" s="947"/>
      <c r="J42" s="948"/>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c r="AP42" s="664"/>
      <c r="AQ42" s="664"/>
    </row>
    <row r="43" spans="1:43" s="661" customFormat="1" ht="15" customHeight="1" hidden="1">
      <c r="A43" s="662"/>
      <c r="B43" s="953">
        <v>19</v>
      </c>
      <c r="C43" s="942"/>
      <c r="D43" s="943"/>
      <c r="E43" s="944"/>
      <c r="F43" s="945"/>
      <c r="G43" s="951"/>
      <c r="H43" s="947"/>
      <c r="I43" s="947"/>
      <c r="J43" s="948"/>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4"/>
      <c r="AQ43" s="664"/>
    </row>
    <row r="44" spans="1:43" s="661" customFormat="1" ht="15" customHeight="1" hidden="1">
      <c r="A44" s="662"/>
      <c r="B44" s="953">
        <v>20</v>
      </c>
      <c r="C44" s="942"/>
      <c r="D44" s="943"/>
      <c r="E44" s="944"/>
      <c r="F44" s="945"/>
      <c r="G44" s="951"/>
      <c r="H44" s="947"/>
      <c r="I44" s="947"/>
      <c r="J44" s="948"/>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62"/>
      <c r="AM44" s="662"/>
      <c r="AN44" s="662"/>
      <c r="AO44" s="662"/>
      <c r="AP44" s="664"/>
      <c r="AQ44" s="664"/>
    </row>
    <row r="45" spans="1:43" s="661" customFormat="1" ht="15" customHeight="1" hidden="1">
      <c r="A45" s="662"/>
      <c r="B45" s="953">
        <v>21</v>
      </c>
      <c r="C45" s="942"/>
      <c r="D45" s="943"/>
      <c r="E45" s="944"/>
      <c r="F45" s="945"/>
      <c r="G45" s="951"/>
      <c r="H45" s="947"/>
      <c r="I45" s="947"/>
      <c r="J45" s="948"/>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4"/>
      <c r="AQ45" s="664"/>
    </row>
    <row r="46" spans="1:43" s="661" customFormat="1" ht="15" customHeight="1" hidden="1">
      <c r="A46" s="662"/>
      <c r="B46" s="953">
        <v>22</v>
      </c>
      <c r="C46" s="942"/>
      <c r="D46" s="943"/>
      <c r="E46" s="944"/>
      <c r="F46" s="945"/>
      <c r="G46" s="951"/>
      <c r="H46" s="947"/>
      <c r="I46" s="947"/>
      <c r="J46" s="948"/>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4"/>
      <c r="AQ46" s="664"/>
    </row>
    <row r="47" spans="1:43" s="661" customFormat="1" ht="15" customHeight="1" hidden="1">
      <c r="A47" s="662"/>
      <c r="B47" s="953">
        <v>23</v>
      </c>
      <c r="C47" s="942"/>
      <c r="D47" s="943"/>
      <c r="E47" s="944"/>
      <c r="F47" s="945"/>
      <c r="G47" s="951"/>
      <c r="H47" s="947"/>
      <c r="I47" s="947"/>
      <c r="J47" s="948"/>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2"/>
      <c r="AO47" s="662"/>
      <c r="AP47" s="664"/>
      <c r="AQ47" s="664"/>
    </row>
    <row r="48" spans="1:43" s="661" customFormat="1" ht="15" customHeight="1" hidden="1" thickBot="1">
      <c r="A48" s="662"/>
      <c r="B48" s="954">
        <v>24</v>
      </c>
      <c r="C48" s="955"/>
      <c r="D48" s="956"/>
      <c r="E48" s="957"/>
      <c r="F48" s="958"/>
      <c r="G48" s="959"/>
      <c r="H48" s="960"/>
      <c r="I48" s="960"/>
      <c r="J48" s="961"/>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4"/>
      <c r="AQ48" s="664"/>
    </row>
    <row r="49" spans="1:43" s="661" customFormat="1" ht="15" customHeight="1" hidden="1">
      <c r="A49" s="662"/>
      <c r="B49" s="1752" t="s">
        <v>298</v>
      </c>
      <c r="C49" s="1753"/>
      <c r="D49" s="1753"/>
      <c r="E49" s="1754"/>
      <c r="F49" s="962"/>
      <c r="G49" s="963"/>
      <c r="H49" s="964"/>
      <c r="I49" s="964"/>
      <c r="J49" s="964"/>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4"/>
      <c r="AQ49" s="664"/>
    </row>
    <row r="50" spans="1:43" s="661" customFormat="1" ht="15" customHeight="1">
      <c r="A50" s="662"/>
      <c r="B50" s="965" t="s">
        <v>299</v>
      </c>
      <c r="C50" s="966"/>
      <c r="D50" s="966"/>
      <c r="E50" s="967"/>
      <c r="F50" s="968"/>
      <c r="G50" s="969"/>
      <c r="H50" s="970"/>
      <c r="I50" s="970"/>
      <c r="J50" s="970"/>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4"/>
      <c r="AQ50" s="664"/>
    </row>
    <row r="51" spans="1:43" s="661" customFormat="1" ht="15" customHeight="1">
      <c r="A51" s="662"/>
      <c r="B51" s="971"/>
      <c r="C51" s="972"/>
      <c r="D51" s="972"/>
      <c r="E51" s="973"/>
      <c r="F51" s="974"/>
      <c r="G51" s="975"/>
      <c r="H51" s="976"/>
      <c r="I51" s="977"/>
      <c r="J51" s="978"/>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4"/>
      <c r="AQ51" s="664"/>
    </row>
    <row r="52" spans="1:43" s="661" customFormat="1" ht="15" customHeight="1">
      <c r="A52" s="662"/>
      <c r="B52" s="979"/>
      <c r="C52" s="980"/>
      <c r="D52" s="980"/>
      <c r="E52" s="981"/>
      <c r="F52" s="982"/>
      <c r="G52" s="983"/>
      <c r="H52" s="984"/>
      <c r="I52" s="985"/>
      <c r="J52" s="986"/>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2"/>
      <c r="AO52" s="662"/>
      <c r="AP52" s="664"/>
      <c r="AQ52" s="664"/>
    </row>
    <row r="53" spans="1:43" s="441" customFormat="1" ht="15" customHeight="1">
      <c r="A53" s="448"/>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8"/>
      <c r="AO53" s="448"/>
      <c r="AP53" s="423"/>
      <c r="AQ53" s="423"/>
    </row>
    <row r="54" s="441" customFormat="1" ht="10.5"/>
    <row r="55" s="441" customFormat="1" ht="10.5"/>
    <row r="56" s="441" customFormat="1" ht="10.5"/>
    <row r="57" s="441" customFormat="1" ht="10.5"/>
    <row r="58" s="441" customFormat="1" ht="10.5"/>
    <row r="59" s="441" customFormat="1" ht="10.5"/>
    <row r="60" s="441" customFormat="1" ht="10.5"/>
    <row r="61" s="441" customFormat="1" ht="10.5"/>
    <row r="62" s="441" customFormat="1" ht="10.5"/>
    <row r="63" s="441" customFormat="1" ht="10.5"/>
    <row r="64" s="441" customFormat="1" ht="10.5"/>
    <row r="65" s="441" customFormat="1" ht="10.5"/>
    <row r="66" s="441" customFormat="1" ht="10.5"/>
    <row r="67" s="441" customFormat="1" ht="10.5"/>
    <row r="68" s="441" customFormat="1" ht="10.5"/>
    <row r="69" s="441" customFormat="1" ht="10.5"/>
    <row r="70" s="441" customFormat="1" ht="10.5"/>
    <row r="71" s="441" customFormat="1" ht="10.5"/>
    <row r="72" s="441" customFormat="1" ht="10.5"/>
    <row r="73" s="441" customFormat="1" ht="10.5"/>
    <row r="74" s="441" customFormat="1" ht="10.5"/>
    <row r="75" s="441" customFormat="1" ht="10.5"/>
    <row r="76" s="441" customFormat="1" ht="10.5"/>
    <row r="77" s="441" customFormat="1" ht="10.5"/>
    <row r="78" s="441" customFormat="1" ht="10.5"/>
  </sheetData>
  <sheetProtection password="C553" sheet="1" objects="1" scenarios="1" formatColumns="0" formatRows="0"/>
  <protectedRanges>
    <protectedRange sqref="F50:F52" name="Rango2"/>
    <protectedRange sqref="E25:F36" name="Rango1"/>
  </protectedRanges>
  <mergeCells count="24">
    <mergeCell ref="I21:J21"/>
    <mergeCell ref="B15:D15"/>
    <mergeCell ref="F24:J24"/>
    <mergeCell ref="B49:E49"/>
    <mergeCell ref="B19:D19"/>
    <mergeCell ref="B20:D20"/>
    <mergeCell ref="B21:D21"/>
    <mergeCell ref="G21:H21"/>
    <mergeCell ref="E21:F21"/>
    <mergeCell ref="B17:J17"/>
    <mergeCell ref="E19:J19"/>
    <mergeCell ref="E20:J20"/>
    <mergeCell ref="E5:P5"/>
    <mergeCell ref="Q5:AB5"/>
    <mergeCell ref="AC5:AN5"/>
    <mergeCell ref="B5:D6"/>
    <mergeCell ref="B9:D9"/>
    <mergeCell ref="B7:D7"/>
    <mergeCell ref="B8:D8"/>
    <mergeCell ref="B10:D10"/>
    <mergeCell ref="B11:D11"/>
    <mergeCell ref="B12:D12"/>
    <mergeCell ref="B13:D13"/>
    <mergeCell ref="B14:D14"/>
  </mergeCells>
  <conditionalFormatting sqref="E7:AN7">
    <cfRule type="cellIs" priority="1" dxfId="16" operator="greaterThan">
      <formula>3</formula>
    </cfRule>
  </conditionalFormatting>
  <printOptions/>
  <pageMargins left="0.5905511811023623" right="0.3937007874015748" top="0.5905511811023623" bottom="0.3937007874015748" header="0.1968503937007874" footer="0.1968503937007874"/>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Right="0"/>
  </sheetPr>
  <dimension ref="A1:Q130"/>
  <sheetViews>
    <sheetView zoomScale="70" zoomScaleNormal="70" workbookViewId="0" topLeftCell="A1">
      <selection activeCell="Q35" sqref="Q35"/>
    </sheetView>
  </sheetViews>
  <sheetFormatPr defaultColWidth="11.421875" defaultRowHeight="10.5" outlineLevelRow="4"/>
  <cols>
    <col min="1" max="1" width="2.57421875" style="240" customWidth="1"/>
    <col min="2" max="2" width="6.7109375" style="3" customWidth="1"/>
    <col min="3" max="3" width="35.7109375" style="3" customWidth="1"/>
    <col min="4" max="4" width="11.7109375" style="8" customWidth="1"/>
    <col min="5" max="5" width="10.7109375" style="8" customWidth="1"/>
    <col min="6" max="6" width="12.8515625" style="7" customWidth="1"/>
    <col min="7" max="13" width="12.7109375" style="7" customWidth="1"/>
    <col min="14" max="17" width="11.421875" style="240" customWidth="1"/>
    <col min="18" max="16384" width="11.421875" style="3" customWidth="1"/>
  </cols>
  <sheetData>
    <row r="1" spans="2:13" ht="15" customHeight="1">
      <c r="B1" s="1781"/>
      <c r="C1" s="1781"/>
      <c r="D1" s="1781"/>
      <c r="E1" s="1781"/>
      <c r="F1" s="1781"/>
      <c r="G1" s="1781"/>
      <c r="H1" s="1781"/>
      <c r="I1" s="1781"/>
      <c r="J1" s="1781"/>
      <c r="K1" s="1781"/>
      <c r="L1" s="1781"/>
      <c r="M1" s="1781"/>
    </row>
    <row r="2" spans="2:13" ht="15" customHeight="1">
      <c r="B2" s="255" t="s">
        <v>49</v>
      </c>
      <c r="C2" s="254"/>
      <c r="D2" s="244"/>
      <c r="E2" s="244"/>
      <c r="F2" s="245"/>
      <c r="G2" s="255"/>
      <c r="H2" s="255" t="str">
        <f>+'INFORMACION GENERAL PROYECTO'!$F$2</f>
        <v>Línea 2. Certificación de Competencias Laborales</v>
      </c>
      <c r="J2" s="243"/>
      <c r="K2" s="243"/>
      <c r="L2" s="243"/>
      <c r="M2" s="243"/>
    </row>
    <row r="3" spans="2:13" ht="15" customHeight="1">
      <c r="B3" s="246"/>
      <c r="C3" s="246"/>
      <c r="D3" s="247"/>
      <c r="E3" s="247"/>
      <c r="F3" s="248"/>
      <c r="G3" s="248"/>
      <c r="H3" s="248"/>
      <c r="I3" s="248"/>
      <c r="J3" s="248"/>
      <c r="K3" s="248"/>
      <c r="L3" s="248"/>
      <c r="M3" s="248"/>
    </row>
    <row r="4" spans="2:13" ht="30" customHeight="1">
      <c r="B4" s="1782" t="s">
        <v>500</v>
      </c>
      <c r="C4" s="1783"/>
      <c r="D4" s="1783"/>
      <c r="E4" s="1783"/>
      <c r="F4" s="1783"/>
      <c r="G4" s="1783"/>
      <c r="H4" s="1783"/>
      <c r="I4" s="1783"/>
      <c r="J4" s="1783"/>
      <c r="K4" s="1783"/>
      <c r="L4" s="1783"/>
      <c r="M4" s="1783"/>
    </row>
    <row r="5" spans="2:13" ht="10.5" customHeight="1" thickBot="1">
      <c r="B5" s="1784"/>
      <c r="C5" s="1784"/>
      <c r="D5" s="1784"/>
      <c r="E5" s="1784"/>
      <c r="F5" s="1784"/>
      <c r="G5" s="1784"/>
      <c r="H5" s="1784"/>
      <c r="I5" s="1784"/>
      <c r="J5" s="1784"/>
      <c r="K5" s="1784"/>
      <c r="L5" s="1784"/>
      <c r="M5" s="1784"/>
    </row>
    <row r="6" spans="2:13" ht="30" customHeight="1">
      <c r="B6" s="1483" t="s">
        <v>341</v>
      </c>
      <c r="C6" s="1484"/>
      <c r="D6" s="1796" t="str">
        <f>+'INFORMACION GENERAL PROYECTO'!D6</f>
        <v>[TÍTULO DEL PROYECTO]</v>
      </c>
      <c r="E6" s="1797"/>
      <c r="F6" s="1797"/>
      <c r="G6" s="1797"/>
      <c r="H6" s="1797"/>
      <c r="I6" s="1797"/>
      <c r="J6" s="1797"/>
      <c r="K6" s="1797"/>
      <c r="L6" s="1797"/>
      <c r="M6" s="1798"/>
    </row>
    <row r="7" spans="2:13" ht="30" customHeight="1">
      <c r="B7" s="1466" t="s">
        <v>342</v>
      </c>
      <c r="C7" s="1423"/>
      <c r="D7" s="1799" t="str">
        <f>+'INFORMACION GENERAL PROYECTO'!D7</f>
        <v>[INSTITUCIÓN EJECUTORA]</v>
      </c>
      <c r="E7" s="1800"/>
      <c r="F7" s="1800"/>
      <c r="G7" s="1800"/>
      <c r="H7" s="1800"/>
      <c r="I7" s="1800"/>
      <c r="J7" s="1800"/>
      <c r="K7" s="1800"/>
      <c r="L7" s="1800"/>
      <c r="M7" s="1801"/>
    </row>
    <row r="8" spans="2:13" ht="15" customHeight="1" thickBot="1">
      <c r="B8" s="1605" t="s">
        <v>356</v>
      </c>
      <c r="C8" s="1606"/>
      <c r="D8" s="1802">
        <f>+'INFORMACION GENERAL PROYECTO'!H8</f>
        <v>0</v>
      </c>
      <c r="E8" s="1803"/>
      <c r="F8" s="1803"/>
      <c r="G8" s="1804"/>
      <c r="H8" s="238" t="s">
        <v>345</v>
      </c>
      <c r="I8" s="239"/>
      <c r="J8" s="1655">
        <f>+'INFORMACION GENERAL PROYECTO'!H24</f>
        <v>0.03287671232876713</v>
      </c>
      <c r="K8" s="1656"/>
      <c r="L8" s="1656"/>
      <c r="M8" s="1657"/>
    </row>
    <row r="9" spans="2:13" ht="10.5" customHeight="1" thickBot="1">
      <c r="B9" s="249"/>
      <c r="C9" s="249"/>
      <c r="D9" s="250"/>
      <c r="E9" s="250"/>
      <c r="F9" s="251"/>
      <c r="G9" s="251"/>
      <c r="H9" s="251"/>
      <c r="I9" s="251"/>
      <c r="J9" s="251"/>
      <c r="K9" s="251"/>
      <c r="L9" s="251"/>
      <c r="M9" s="251"/>
    </row>
    <row r="10" spans="2:13" ht="12.75" customHeight="1">
      <c r="B10" s="1787" t="s">
        <v>272</v>
      </c>
      <c r="C10" s="1788"/>
      <c r="D10" s="1791" t="s">
        <v>357</v>
      </c>
      <c r="E10" s="1785" t="s">
        <v>358</v>
      </c>
      <c r="F10" s="1785" t="s">
        <v>367</v>
      </c>
      <c r="G10" s="1793" t="s">
        <v>368</v>
      </c>
      <c r="H10" s="1794"/>
      <c r="I10" s="1794"/>
      <c r="J10" s="1794"/>
      <c r="K10" s="1794"/>
      <c r="L10" s="1794"/>
      <c r="M10" s="1795"/>
    </row>
    <row r="11" spans="1:17" s="11" customFormat="1" ht="30" customHeight="1">
      <c r="A11" s="241"/>
      <c r="B11" s="1789"/>
      <c r="C11" s="1790"/>
      <c r="D11" s="1792"/>
      <c r="E11" s="1786"/>
      <c r="F11" s="1786"/>
      <c r="G11" s="265" t="str">
        <f>+'INFORMACION GENERAL PROYECTO'!B11</f>
        <v>APORTE FONDOEMPLEO</v>
      </c>
      <c r="H11" s="266" t="str">
        <f>+'FORMATO COSTEO C1'!I11</f>
        <v>[INSTITUCIÓN EJECUTORA]</v>
      </c>
      <c r="I11" s="266" t="str">
        <f>+'FORMATO COSTEO C1'!J11</f>
        <v>[INSTITUCIÓN APORTANTE 1]</v>
      </c>
      <c r="J11" s="266" t="str">
        <f>+'FORMATO COSTEO C1'!K11</f>
        <v>[INSTITUCIÓN APORTANTE 2]</v>
      </c>
      <c r="K11" s="266" t="str">
        <f>+'FORMATO COSTEO C1'!L11</f>
        <v>[INSTITUCIÓN APORTANTE 3]</v>
      </c>
      <c r="L11" s="266" t="str">
        <f>+'FORMATO COSTEO C1'!M11</f>
        <v>[INSTITUCIÓN APORTANTE 4]</v>
      </c>
      <c r="M11" s="267" t="str">
        <f>+'FORMATO COSTEO C1'!N11</f>
        <v>[BENEFICIARIOS]</v>
      </c>
      <c r="N11" s="252"/>
      <c r="O11" s="241"/>
      <c r="P11" s="241"/>
      <c r="Q11" s="241"/>
    </row>
    <row r="12" spans="2:15" ht="30" customHeight="1">
      <c r="B12" s="276">
        <f>'FORMATO COSTEO C1'!$C$12</f>
        <v>1</v>
      </c>
      <c r="C12" s="277">
        <f>'FORMATO COSTEO C1'!D$12</f>
        <v>0</v>
      </c>
      <c r="D12" s="278"/>
      <c r="E12" s="278"/>
      <c r="F12" s="279">
        <f>+F13+F44+F75</f>
        <v>0</v>
      </c>
      <c r="G12" s="279">
        <f aca="true" t="shared" si="0" ref="G12:M12">+G13+G44+G75</f>
        <v>0</v>
      </c>
      <c r="H12" s="279">
        <f t="shared" si="0"/>
        <v>0</v>
      </c>
      <c r="I12" s="279">
        <f t="shared" si="0"/>
        <v>0</v>
      </c>
      <c r="J12" s="279">
        <f t="shared" si="0"/>
        <v>0</v>
      </c>
      <c r="K12" s="279">
        <f t="shared" si="0"/>
        <v>0</v>
      </c>
      <c r="L12" s="279">
        <f t="shared" si="0"/>
        <v>0</v>
      </c>
      <c r="M12" s="309">
        <f t="shared" si="0"/>
        <v>0</v>
      </c>
      <c r="N12" s="253">
        <f aca="true" t="shared" si="1" ref="N12:N75">SUM(G12:M12)</f>
        <v>0</v>
      </c>
      <c r="O12" s="253">
        <f aca="true" t="shared" si="2" ref="O12:O75">+F12-N12</f>
        <v>0</v>
      </c>
    </row>
    <row r="13" spans="2:15" ht="15" customHeight="1" outlineLevel="1">
      <c r="B13" s="280">
        <f>'MARCO LOGICO'!C28</f>
        <v>1.1</v>
      </c>
      <c r="C13" s="281">
        <f>'MARCO LOGICO'!D28</f>
        <v>0</v>
      </c>
      <c r="D13" s="282"/>
      <c r="E13" s="282"/>
      <c r="F13" s="283">
        <f aca="true" t="shared" si="3" ref="F13:M13">+F14+F20+F26+F32+F38</f>
        <v>0</v>
      </c>
      <c r="G13" s="283">
        <f t="shared" si="3"/>
        <v>0</v>
      </c>
      <c r="H13" s="283">
        <f t="shared" si="3"/>
        <v>0</v>
      </c>
      <c r="I13" s="283">
        <f t="shared" si="3"/>
        <v>0</v>
      </c>
      <c r="J13" s="283">
        <f t="shared" si="3"/>
        <v>0</v>
      </c>
      <c r="K13" s="283">
        <f t="shared" si="3"/>
        <v>0</v>
      </c>
      <c r="L13" s="283">
        <f>+L14+L20+L26+L32+L38</f>
        <v>0</v>
      </c>
      <c r="M13" s="284">
        <f t="shared" si="3"/>
        <v>0</v>
      </c>
      <c r="N13" s="253">
        <f t="shared" si="1"/>
        <v>0</v>
      </c>
      <c r="O13" s="253">
        <f t="shared" si="2"/>
        <v>0</v>
      </c>
    </row>
    <row r="14" spans="1:17" s="10" customFormat="1" ht="12.75" customHeight="1" outlineLevel="2">
      <c r="A14" s="242"/>
      <c r="B14" s="285" t="str">
        <f>+'FORMATO COSTEO C1'!C$14</f>
        <v>1.1.1</v>
      </c>
      <c r="C14" s="286">
        <f>+'FORMATO COSTEO C1'!$B$14</f>
        <v>0</v>
      </c>
      <c r="D14" s="310" t="str">
        <f>+'FORMATO COSTEO C1'!D14</f>
        <v>Unidad medida</v>
      </c>
      <c r="E14" s="287">
        <f>+'FORMATO COSTEO C1'!E14</f>
        <v>0</v>
      </c>
      <c r="F14" s="288">
        <f aca="true" t="shared" si="4" ref="F14:M14">SUM(F15:F19)</f>
        <v>0</v>
      </c>
      <c r="G14" s="288">
        <f t="shared" si="4"/>
        <v>0</v>
      </c>
      <c r="H14" s="288">
        <f t="shared" si="4"/>
        <v>0</v>
      </c>
      <c r="I14" s="288">
        <f t="shared" si="4"/>
        <v>0</v>
      </c>
      <c r="J14" s="288">
        <f t="shared" si="4"/>
        <v>0</v>
      </c>
      <c r="K14" s="288">
        <f t="shared" si="4"/>
        <v>0</v>
      </c>
      <c r="L14" s="288">
        <f>SUM(L15:L19)</f>
        <v>0</v>
      </c>
      <c r="M14" s="289">
        <f t="shared" si="4"/>
        <v>0</v>
      </c>
      <c r="N14" s="253">
        <f t="shared" si="1"/>
        <v>0</v>
      </c>
      <c r="O14" s="253">
        <f t="shared" si="2"/>
        <v>0</v>
      </c>
      <c r="P14" s="242"/>
      <c r="Q14" s="242"/>
    </row>
    <row r="15" spans="1:17" s="10" customFormat="1" ht="12.75" customHeight="1" outlineLevel="2">
      <c r="A15" s="242"/>
      <c r="B15" s="290" t="str">
        <f>+'FORMATO COSTEO C1'!C$16</f>
        <v>1.1.1.1</v>
      </c>
      <c r="C15" s="291" t="str">
        <f>+'FORMATO COSTEO C1'!B$16</f>
        <v>Categoría de gasto</v>
      </c>
      <c r="D15" s="292"/>
      <c r="E15" s="292"/>
      <c r="F15" s="293">
        <f>+'FORMATO COSTEO C1'!G16</f>
        <v>0</v>
      </c>
      <c r="G15" s="293">
        <f>+'FORMATO COSTEO C1'!H16</f>
        <v>0</v>
      </c>
      <c r="H15" s="293">
        <f>+'FORMATO COSTEO C1'!I16</f>
        <v>0</v>
      </c>
      <c r="I15" s="293">
        <f>+'FORMATO COSTEO C1'!J16</f>
        <v>0</v>
      </c>
      <c r="J15" s="293">
        <f>+'FORMATO COSTEO C1'!K16</f>
        <v>0</v>
      </c>
      <c r="K15" s="293">
        <f>+'FORMATO COSTEO C1'!L16</f>
        <v>0</v>
      </c>
      <c r="L15" s="293">
        <f>+'FORMATO COSTEO C1'!M16</f>
        <v>0</v>
      </c>
      <c r="M15" s="294">
        <f>+'FORMATO COSTEO C1'!N16</f>
        <v>0</v>
      </c>
      <c r="N15" s="253">
        <f t="shared" si="1"/>
        <v>0</v>
      </c>
      <c r="O15" s="253">
        <f t="shared" si="2"/>
        <v>0</v>
      </c>
      <c r="P15" s="242"/>
      <c r="Q15" s="242"/>
    </row>
    <row r="16" spans="1:17" s="10" customFormat="1" ht="12.75" customHeight="1" outlineLevel="2">
      <c r="A16" s="242"/>
      <c r="B16" s="295" t="str">
        <f>'FORMATO COSTEO C1'!C$22</f>
        <v>1.1.1.2</v>
      </c>
      <c r="C16" s="296" t="str">
        <f>+'FORMATO COSTEO C1'!B$22</f>
        <v>Categoría de gasto</v>
      </c>
      <c r="D16" s="297"/>
      <c r="E16" s="297"/>
      <c r="F16" s="298">
        <f>+'FORMATO COSTEO C1'!G22</f>
        <v>0</v>
      </c>
      <c r="G16" s="298">
        <f>+'FORMATO COSTEO C1'!H22</f>
        <v>0</v>
      </c>
      <c r="H16" s="298">
        <f>+'FORMATO COSTEO C1'!I22</f>
        <v>0</v>
      </c>
      <c r="I16" s="298">
        <f>+'FORMATO COSTEO C1'!J22</f>
        <v>0</v>
      </c>
      <c r="J16" s="298">
        <f>+'FORMATO COSTEO C1'!K22</f>
        <v>0</v>
      </c>
      <c r="K16" s="298">
        <f>+'FORMATO COSTEO C1'!L22</f>
        <v>0</v>
      </c>
      <c r="L16" s="298">
        <f>+'FORMATO COSTEO C1'!M22</f>
        <v>0</v>
      </c>
      <c r="M16" s="299">
        <f>+'FORMATO COSTEO C1'!N22</f>
        <v>0</v>
      </c>
      <c r="N16" s="253">
        <f t="shared" si="1"/>
        <v>0</v>
      </c>
      <c r="O16" s="253">
        <f t="shared" si="2"/>
        <v>0</v>
      </c>
      <c r="P16" s="242"/>
      <c r="Q16" s="242"/>
    </row>
    <row r="17" spans="1:17" s="10" customFormat="1" ht="12.75" customHeight="1" outlineLevel="2">
      <c r="A17" s="242"/>
      <c r="B17" s="295" t="str">
        <f>'FORMATO COSTEO C1'!C$28</f>
        <v>1.1.1.3</v>
      </c>
      <c r="C17" s="296" t="str">
        <f>+'FORMATO COSTEO C1'!B$28</f>
        <v>Categoría de gasto</v>
      </c>
      <c r="D17" s="297"/>
      <c r="E17" s="297"/>
      <c r="F17" s="298">
        <f>+'FORMATO COSTEO C1'!G28</f>
        <v>0</v>
      </c>
      <c r="G17" s="298">
        <f>+'FORMATO COSTEO C1'!H28</f>
        <v>0</v>
      </c>
      <c r="H17" s="298">
        <f>+'FORMATO COSTEO C1'!I28</f>
        <v>0</v>
      </c>
      <c r="I17" s="298">
        <f>+'FORMATO COSTEO C1'!J28</f>
        <v>0</v>
      </c>
      <c r="J17" s="298">
        <f>+'FORMATO COSTEO C1'!K28</f>
        <v>0</v>
      </c>
      <c r="K17" s="298">
        <f>+'FORMATO COSTEO C1'!L28</f>
        <v>0</v>
      </c>
      <c r="L17" s="298">
        <f>+'FORMATO COSTEO C1'!M28</f>
        <v>0</v>
      </c>
      <c r="M17" s="299">
        <f>+'FORMATO COSTEO C1'!N28</f>
        <v>0</v>
      </c>
      <c r="N17" s="253">
        <f t="shared" si="1"/>
        <v>0</v>
      </c>
      <c r="O17" s="253">
        <f t="shared" si="2"/>
        <v>0</v>
      </c>
      <c r="P17" s="242"/>
      <c r="Q17" s="242"/>
    </row>
    <row r="18" spans="1:17" s="10" customFormat="1" ht="12.75" customHeight="1" outlineLevel="2">
      <c r="A18" s="242"/>
      <c r="B18" s="295" t="str">
        <f>+'FORMATO COSTEO C1'!C$34</f>
        <v>1.1.1.4</v>
      </c>
      <c r="C18" s="296" t="str">
        <f>+'FORMATO COSTEO C1'!B$34</f>
        <v>Categoría de gasto</v>
      </c>
      <c r="D18" s="297"/>
      <c r="E18" s="297"/>
      <c r="F18" s="298">
        <f>+'FORMATO COSTEO C1'!G34</f>
        <v>0</v>
      </c>
      <c r="G18" s="298">
        <f>+'FORMATO COSTEO C1'!H34</f>
        <v>0</v>
      </c>
      <c r="H18" s="298">
        <f>+'FORMATO COSTEO C1'!I34</f>
        <v>0</v>
      </c>
      <c r="I18" s="298">
        <f>+'FORMATO COSTEO C1'!J34</f>
        <v>0</v>
      </c>
      <c r="J18" s="298">
        <f>+'FORMATO COSTEO C1'!K34</f>
        <v>0</v>
      </c>
      <c r="K18" s="298">
        <f>+'FORMATO COSTEO C1'!L34</f>
        <v>0</v>
      </c>
      <c r="L18" s="298">
        <f>+'FORMATO COSTEO C1'!M34</f>
        <v>0</v>
      </c>
      <c r="M18" s="299">
        <f>+'FORMATO COSTEO C1'!N34</f>
        <v>0</v>
      </c>
      <c r="N18" s="253">
        <f t="shared" si="1"/>
        <v>0</v>
      </c>
      <c r="O18" s="253">
        <f t="shared" si="2"/>
        <v>0</v>
      </c>
      <c r="P18" s="242"/>
      <c r="Q18" s="242"/>
    </row>
    <row r="19" spans="1:17" s="10" customFormat="1" ht="12.75" customHeight="1" outlineLevel="2">
      <c r="A19" s="242"/>
      <c r="B19" s="300" t="str">
        <f>'FORMATO COSTEO C1'!C$40</f>
        <v>1.1.1.5</v>
      </c>
      <c r="C19" s="301" t="str">
        <f>+'FORMATO COSTEO C1'!B$40</f>
        <v>Categoría de gasto</v>
      </c>
      <c r="D19" s="302"/>
      <c r="E19" s="302"/>
      <c r="F19" s="303">
        <f>+'FORMATO COSTEO C1'!G40</f>
        <v>0</v>
      </c>
      <c r="G19" s="303">
        <f>+'FORMATO COSTEO C1'!H40</f>
        <v>0</v>
      </c>
      <c r="H19" s="303">
        <f>+'FORMATO COSTEO C1'!I40</f>
        <v>0</v>
      </c>
      <c r="I19" s="303">
        <f>+'FORMATO COSTEO C1'!J40</f>
        <v>0</v>
      </c>
      <c r="J19" s="303">
        <f>+'FORMATO COSTEO C1'!K40</f>
        <v>0</v>
      </c>
      <c r="K19" s="303">
        <f>+'FORMATO COSTEO C1'!L40</f>
        <v>0</v>
      </c>
      <c r="L19" s="303">
        <f>+'FORMATO COSTEO C1'!M40</f>
        <v>0</v>
      </c>
      <c r="M19" s="304">
        <f>+'FORMATO COSTEO C1'!N40</f>
        <v>0</v>
      </c>
      <c r="N19" s="253">
        <f t="shared" si="1"/>
        <v>0</v>
      </c>
      <c r="O19" s="253">
        <f t="shared" si="2"/>
        <v>0</v>
      </c>
      <c r="P19" s="242"/>
      <c r="Q19" s="242"/>
    </row>
    <row r="20" spans="1:17" s="10" customFormat="1" ht="12.75" customHeight="1" outlineLevel="2">
      <c r="A20" s="242"/>
      <c r="B20" s="285" t="str">
        <f>+'FORMATO COSTEO C1'!C$46</f>
        <v>1.1.2</v>
      </c>
      <c r="C20" s="286">
        <f>+'FORMATO COSTEO C1'!B$46</f>
        <v>0</v>
      </c>
      <c r="D20" s="310" t="str">
        <f>+'FORMATO COSTEO C1'!D46</f>
        <v>Unidad medida</v>
      </c>
      <c r="E20" s="287">
        <f>+'FORMATO COSTEO C1'!E46</f>
        <v>0</v>
      </c>
      <c r="F20" s="288">
        <f aca="true" t="shared" si="5" ref="F20:M20">SUM(F21:F25)</f>
        <v>0</v>
      </c>
      <c r="G20" s="288">
        <f t="shared" si="5"/>
        <v>0</v>
      </c>
      <c r="H20" s="288">
        <f t="shared" si="5"/>
        <v>0</v>
      </c>
      <c r="I20" s="288">
        <f t="shared" si="5"/>
        <v>0</v>
      </c>
      <c r="J20" s="288">
        <f t="shared" si="5"/>
        <v>0</v>
      </c>
      <c r="K20" s="288">
        <f t="shared" si="5"/>
        <v>0</v>
      </c>
      <c r="L20" s="288">
        <f>SUM(L21:L25)</f>
        <v>0</v>
      </c>
      <c r="M20" s="289">
        <f t="shared" si="5"/>
        <v>0</v>
      </c>
      <c r="N20" s="253">
        <f t="shared" si="1"/>
        <v>0</v>
      </c>
      <c r="O20" s="253">
        <f t="shared" si="2"/>
        <v>0</v>
      </c>
      <c r="P20" s="242"/>
      <c r="Q20" s="242"/>
    </row>
    <row r="21" spans="1:17" s="10" customFormat="1" ht="12.75" customHeight="1" outlineLevel="2">
      <c r="A21" s="242"/>
      <c r="B21" s="290" t="str">
        <f>+'FORMATO COSTEO C1'!C$48</f>
        <v>1.1.2.1</v>
      </c>
      <c r="C21" s="291" t="str">
        <f>+'FORMATO COSTEO C1'!B$48</f>
        <v>Categoría de gasto</v>
      </c>
      <c r="D21" s="305"/>
      <c r="E21" s="305"/>
      <c r="F21" s="293">
        <f>+'FORMATO COSTEO C1'!G48</f>
        <v>0</v>
      </c>
      <c r="G21" s="293">
        <f>+'FORMATO COSTEO C1'!H48</f>
        <v>0</v>
      </c>
      <c r="H21" s="293">
        <f>+'FORMATO COSTEO C1'!I48</f>
        <v>0</v>
      </c>
      <c r="I21" s="293">
        <f>+'FORMATO COSTEO C1'!J48</f>
        <v>0</v>
      </c>
      <c r="J21" s="293">
        <f>+'FORMATO COSTEO C1'!K48</f>
        <v>0</v>
      </c>
      <c r="K21" s="293">
        <f>+'FORMATO COSTEO C1'!L48</f>
        <v>0</v>
      </c>
      <c r="L21" s="293">
        <f>+'FORMATO COSTEO C1'!M48</f>
        <v>0</v>
      </c>
      <c r="M21" s="294">
        <f>+'FORMATO COSTEO C1'!N48</f>
        <v>0</v>
      </c>
      <c r="N21" s="253">
        <f t="shared" si="1"/>
        <v>0</v>
      </c>
      <c r="O21" s="253">
        <f t="shared" si="2"/>
        <v>0</v>
      </c>
      <c r="P21" s="242"/>
      <c r="Q21" s="242"/>
    </row>
    <row r="22" spans="1:17" s="10" customFormat="1" ht="12.75" customHeight="1" outlineLevel="2">
      <c r="A22" s="242"/>
      <c r="B22" s="295" t="str">
        <f>+'FORMATO COSTEO C1'!C$54</f>
        <v>1.1.2.2</v>
      </c>
      <c r="C22" s="296" t="str">
        <f>+'FORMATO COSTEO C1'!B$54</f>
        <v>Categoría de gasto</v>
      </c>
      <c r="D22" s="306"/>
      <c r="E22" s="306"/>
      <c r="F22" s="298">
        <f>+'FORMATO COSTEO C1'!G54</f>
        <v>0</v>
      </c>
      <c r="G22" s="298">
        <f>+'FORMATO COSTEO C1'!H54</f>
        <v>0</v>
      </c>
      <c r="H22" s="298">
        <f>+'FORMATO COSTEO C1'!I54</f>
        <v>0</v>
      </c>
      <c r="I22" s="298">
        <f>+'FORMATO COSTEO C1'!J54</f>
        <v>0</v>
      </c>
      <c r="J22" s="298">
        <f>+'FORMATO COSTEO C1'!K54</f>
        <v>0</v>
      </c>
      <c r="K22" s="298">
        <f>+'FORMATO COSTEO C1'!L54</f>
        <v>0</v>
      </c>
      <c r="L22" s="298">
        <f>+'FORMATO COSTEO C1'!M54</f>
        <v>0</v>
      </c>
      <c r="M22" s="299">
        <f>+'FORMATO COSTEO C1'!N54</f>
        <v>0</v>
      </c>
      <c r="N22" s="253">
        <f t="shared" si="1"/>
        <v>0</v>
      </c>
      <c r="O22" s="253">
        <f t="shared" si="2"/>
        <v>0</v>
      </c>
      <c r="P22" s="242"/>
      <c r="Q22" s="242"/>
    </row>
    <row r="23" spans="1:17" s="10" customFormat="1" ht="12.75" customHeight="1" outlineLevel="2">
      <c r="A23" s="242"/>
      <c r="B23" s="295" t="str">
        <f>+'FORMATO COSTEO C1'!C$60</f>
        <v>1.1.2.3.</v>
      </c>
      <c r="C23" s="296" t="str">
        <f>+'FORMATO COSTEO C1'!B$60</f>
        <v>Categoría de gasto</v>
      </c>
      <c r="D23" s="306"/>
      <c r="E23" s="306"/>
      <c r="F23" s="298">
        <f>+'FORMATO COSTEO C1'!G60</f>
        <v>0</v>
      </c>
      <c r="G23" s="298">
        <f>+'FORMATO COSTEO C1'!H60</f>
        <v>0</v>
      </c>
      <c r="H23" s="298">
        <f>+'FORMATO COSTEO C1'!I60</f>
        <v>0</v>
      </c>
      <c r="I23" s="298">
        <f>+'FORMATO COSTEO C1'!J60</f>
        <v>0</v>
      </c>
      <c r="J23" s="298">
        <f>+'FORMATO COSTEO C1'!K60</f>
        <v>0</v>
      </c>
      <c r="K23" s="298">
        <f>+'FORMATO COSTEO C1'!L60</f>
        <v>0</v>
      </c>
      <c r="L23" s="298">
        <f>+'FORMATO COSTEO C1'!M60</f>
        <v>0</v>
      </c>
      <c r="M23" s="299">
        <f>+'FORMATO COSTEO C1'!N60</f>
        <v>0</v>
      </c>
      <c r="N23" s="253">
        <f t="shared" si="1"/>
        <v>0</v>
      </c>
      <c r="O23" s="253">
        <f t="shared" si="2"/>
        <v>0</v>
      </c>
      <c r="P23" s="242"/>
      <c r="Q23" s="242"/>
    </row>
    <row r="24" spans="1:17" s="10" customFormat="1" ht="12.75" customHeight="1" outlineLevel="2">
      <c r="A24" s="242"/>
      <c r="B24" s="295" t="str">
        <f>+'FORMATO COSTEO C1'!C$66</f>
        <v>1.1.2.4</v>
      </c>
      <c r="C24" s="296" t="str">
        <f>+'FORMATO COSTEO C1'!B$66</f>
        <v>Categoría de gasto</v>
      </c>
      <c r="D24" s="306"/>
      <c r="E24" s="306"/>
      <c r="F24" s="298">
        <f>+'FORMATO COSTEO C1'!G66</f>
        <v>0</v>
      </c>
      <c r="G24" s="298">
        <f>+'FORMATO COSTEO C1'!H66</f>
        <v>0</v>
      </c>
      <c r="H24" s="298">
        <f>+'FORMATO COSTEO C1'!I66</f>
        <v>0</v>
      </c>
      <c r="I24" s="298">
        <f>+'FORMATO COSTEO C1'!J66</f>
        <v>0</v>
      </c>
      <c r="J24" s="298">
        <f>+'FORMATO COSTEO C1'!K66</f>
        <v>0</v>
      </c>
      <c r="K24" s="298">
        <f>+'FORMATO COSTEO C1'!L66</f>
        <v>0</v>
      </c>
      <c r="L24" s="298">
        <f>+'FORMATO COSTEO C1'!M66</f>
        <v>0</v>
      </c>
      <c r="M24" s="299">
        <f>+'FORMATO COSTEO C1'!N66</f>
        <v>0</v>
      </c>
      <c r="N24" s="253">
        <f t="shared" si="1"/>
        <v>0</v>
      </c>
      <c r="O24" s="253">
        <f t="shared" si="2"/>
        <v>0</v>
      </c>
      <c r="P24" s="242"/>
      <c r="Q24" s="242"/>
    </row>
    <row r="25" spans="1:17" s="10" customFormat="1" ht="12.75" customHeight="1" outlineLevel="2">
      <c r="A25" s="242"/>
      <c r="B25" s="300" t="str">
        <f>+'FORMATO COSTEO C1'!C$72</f>
        <v>1.1.2.5</v>
      </c>
      <c r="C25" s="301" t="str">
        <f>+'FORMATO COSTEO C1'!B$72</f>
        <v>Categoría de gasto</v>
      </c>
      <c r="D25" s="307"/>
      <c r="E25" s="307"/>
      <c r="F25" s="303">
        <f>+'FORMATO COSTEO C1'!G72</f>
        <v>0</v>
      </c>
      <c r="G25" s="303">
        <f>+'FORMATO COSTEO C1'!H72</f>
        <v>0</v>
      </c>
      <c r="H25" s="303">
        <f>+'FORMATO COSTEO C1'!I72</f>
        <v>0</v>
      </c>
      <c r="I25" s="303">
        <f>+'FORMATO COSTEO C1'!J72</f>
        <v>0</v>
      </c>
      <c r="J25" s="303">
        <f>+'FORMATO COSTEO C1'!K72</f>
        <v>0</v>
      </c>
      <c r="K25" s="303">
        <f>+'FORMATO COSTEO C1'!L72</f>
        <v>0</v>
      </c>
      <c r="L25" s="303">
        <f>+'FORMATO COSTEO C1'!M72</f>
        <v>0</v>
      </c>
      <c r="M25" s="304">
        <f>+'FORMATO COSTEO C1'!N72</f>
        <v>0</v>
      </c>
      <c r="N25" s="253">
        <f t="shared" si="1"/>
        <v>0</v>
      </c>
      <c r="O25" s="253">
        <f t="shared" si="2"/>
        <v>0</v>
      </c>
      <c r="P25" s="242"/>
      <c r="Q25" s="242"/>
    </row>
    <row r="26" spans="1:17" s="10" customFormat="1" ht="12.75" customHeight="1" outlineLevel="2">
      <c r="A26" s="242"/>
      <c r="B26" s="285" t="str">
        <f>+'FORMATO COSTEO C1'!C$78</f>
        <v>1.1.3</v>
      </c>
      <c r="C26" s="286">
        <f>+'FORMATO COSTEO C1'!B$78</f>
        <v>0</v>
      </c>
      <c r="D26" s="310" t="str">
        <f>+'FORMATO COSTEO C1'!D$78</f>
        <v>Unidad medida</v>
      </c>
      <c r="E26" s="287">
        <f>+'FORMATO COSTEO C1'!E$78</f>
        <v>0</v>
      </c>
      <c r="F26" s="288">
        <f aca="true" t="shared" si="6" ref="F26:M26">SUM(F27:F31)</f>
        <v>0</v>
      </c>
      <c r="G26" s="288">
        <f t="shared" si="6"/>
        <v>0</v>
      </c>
      <c r="H26" s="288">
        <f t="shared" si="6"/>
        <v>0</v>
      </c>
      <c r="I26" s="288">
        <f t="shared" si="6"/>
        <v>0</v>
      </c>
      <c r="J26" s="288">
        <f t="shared" si="6"/>
        <v>0</v>
      </c>
      <c r="K26" s="288">
        <f t="shared" si="6"/>
        <v>0</v>
      </c>
      <c r="L26" s="288">
        <f>SUM(L27:L31)</f>
        <v>0</v>
      </c>
      <c r="M26" s="289">
        <f t="shared" si="6"/>
        <v>0</v>
      </c>
      <c r="N26" s="253">
        <f t="shared" si="1"/>
        <v>0</v>
      </c>
      <c r="O26" s="253">
        <f t="shared" si="2"/>
        <v>0</v>
      </c>
      <c r="P26" s="242"/>
      <c r="Q26" s="242"/>
    </row>
    <row r="27" spans="1:17" s="10" customFormat="1" ht="12.75" customHeight="1" outlineLevel="2">
      <c r="A27" s="242"/>
      <c r="B27" s="290" t="str">
        <f>+'FORMATO COSTEO C1'!C$80</f>
        <v>1.1.3.1</v>
      </c>
      <c r="C27" s="291" t="str">
        <f>+'FORMATO COSTEO C1'!B$80</f>
        <v>Categoría de gasto</v>
      </c>
      <c r="D27" s="305"/>
      <c r="E27" s="305"/>
      <c r="F27" s="293">
        <f>+'FORMATO COSTEO C1'!G80</f>
        <v>0</v>
      </c>
      <c r="G27" s="293">
        <f>+'FORMATO COSTEO C1'!H80</f>
        <v>0</v>
      </c>
      <c r="H27" s="293">
        <f>+'FORMATO COSTEO C1'!I80</f>
        <v>0</v>
      </c>
      <c r="I27" s="293">
        <f>+'FORMATO COSTEO C1'!J80</f>
        <v>0</v>
      </c>
      <c r="J27" s="293">
        <f>+'FORMATO COSTEO C1'!K80</f>
        <v>0</v>
      </c>
      <c r="K27" s="293">
        <f>+'FORMATO COSTEO C1'!L80</f>
        <v>0</v>
      </c>
      <c r="L27" s="293">
        <f>+'FORMATO COSTEO C1'!M80</f>
        <v>0</v>
      </c>
      <c r="M27" s="294">
        <f>+'FORMATO COSTEO C1'!N80</f>
        <v>0</v>
      </c>
      <c r="N27" s="253">
        <f t="shared" si="1"/>
        <v>0</v>
      </c>
      <c r="O27" s="253">
        <f t="shared" si="2"/>
        <v>0</v>
      </c>
      <c r="P27" s="242"/>
      <c r="Q27" s="242"/>
    </row>
    <row r="28" spans="1:17" s="10" customFormat="1" ht="12.75" customHeight="1" outlineLevel="2">
      <c r="A28" s="242"/>
      <c r="B28" s="295" t="str">
        <f>+'FORMATO COSTEO C1'!C$86</f>
        <v>1.1.3.2</v>
      </c>
      <c r="C28" s="296" t="str">
        <f>+'FORMATO COSTEO C1'!B$86</f>
        <v>Categoría de gasto</v>
      </c>
      <c r="D28" s="306"/>
      <c r="E28" s="306"/>
      <c r="F28" s="298">
        <f>+'FORMATO COSTEO C1'!G86</f>
        <v>0</v>
      </c>
      <c r="G28" s="298">
        <f>+'FORMATO COSTEO C1'!H86</f>
        <v>0</v>
      </c>
      <c r="H28" s="298">
        <f>+'FORMATO COSTEO C1'!I86</f>
        <v>0</v>
      </c>
      <c r="I28" s="298">
        <f>+'FORMATO COSTEO C1'!J86</f>
        <v>0</v>
      </c>
      <c r="J28" s="298">
        <f>+'FORMATO COSTEO C1'!K86</f>
        <v>0</v>
      </c>
      <c r="K28" s="298">
        <f>+'FORMATO COSTEO C1'!L86</f>
        <v>0</v>
      </c>
      <c r="L28" s="298">
        <f>+'FORMATO COSTEO C1'!M86</f>
        <v>0</v>
      </c>
      <c r="M28" s="299">
        <f>+'FORMATO COSTEO C1'!N86</f>
        <v>0</v>
      </c>
      <c r="N28" s="253">
        <f t="shared" si="1"/>
        <v>0</v>
      </c>
      <c r="O28" s="253">
        <f t="shared" si="2"/>
        <v>0</v>
      </c>
      <c r="P28" s="242"/>
      <c r="Q28" s="242"/>
    </row>
    <row r="29" spans="1:17" s="10" customFormat="1" ht="12.75" customHeight="1" outlineLevel="2">
      <c r="A29" s="242"/>
      <c r="B29" s="295" t="str">
        <f>+'FORMATO COSTEO C1'!C$92</f>
        <v>1.1.3.3</v>
      </c>
      <c r="C29" s="296" t="str">
        <f>+'FORMATO COSTEO C1'!B$92</f>
        <v>Categoría de gasto</v>
      </c>
      <c r="D29" s="306"/>
      <c r="E29" s="306"/>
      <c r="F29" s="298">
        <f>+'FORMATO COSTEO C1'!G92</f>
        <v>0</v>
      </c>
      <c r="G29" s="298">
        <f>+'FORMATO COSTEO C1'!H92</f>
        <v>0</v>
      </c>
      <c r="H29" s="298">
        <f>+'FORMATO COSTEO C1'!I92</f>
        <v>0</v>
      </c>
      <c r="I29" s="298">
        <f>+'FORMATO COSTEO C1'!J92</f>
        <v>0</v>
      </c>
      <c r="J29" s="298">
        <f>+'FORMATO COSTEO C1'!K92</f>
        <v>0</v>
      </c>
      <c r="K29" s="298">
        <f>+'FORMATO COSTEO C1'!L92</f>
        <v>0</v>
      </c>
      <c r="L29" s="298">
        <f>+'FORMATO COSTEO C1'!M92</f>
        <v>0</v>
      </c>
      <c r="M29" s="299">
        <f>+'FORMATO COSTEO C1'!N92</f>
        <v>0</v>
      </c>
      <c r="N29" s="253">
        <f t="shared" si="1"/>
        <v>0</v>
      </c>
      <c r="O29" s="253">
        <f t="shared" si="2"/>
        <v>0</v>
      </c>
      <c r="P29" s="242"/>
      <c r="Q29" s="242"/>
    </row>
    <row r="30" spans="1:17" s="10" customFormat="1" ht="12.75" customHeight="1" outlineLevel="2">
      <c r="A30" s="242"/>
      <c r="B30" s="295" t="str">
        <f>+'FORMATO COSTEO C1'!C$98</f>
        <v>1.1.3.4</v>
      </c>
      <c r="C30" s="296" t="str">
        <f>+'FORMATO COSTEO C1'!B$98</f>
        <v>Categoría de gasto</v>
      </c>
      <c r="D30" s="306"/>
      <c r="E30" s="306"/>
      <c r="F30" s="298">
        <f>+'FORMATO COSTEO C1'!G98</f>
        <v>0</v>
      </c>
      <c r="G30" s="298">
        <f>+'FORMATO COSTEO C1'!H98</f>
        <v>0</v>
      </c>
      <c r="H30" s="298">
        <f>+'FORMATO COSTEO C1'!I98</f>
        <v>0</v>
      </c>
      <c r="I30" s="298">
        <f>+'FORMATO COSTEO C1'!J98</f>
        <v>0</v>
      </c>
      <c r="J30" s="298">
        <f>+'FORMATO COSTEO C1'!K98</f>
        <v>0</v>
      </c>
      <c r="K30" s="298">
        <f>+'FORMATO COSTEO C1'!L98</f>
        <v>0</v>
      </c>
      <c r="L30" s="298">
        <f>+'FORMATO COSTEO C1'!M98</f>
        <v>0</v>
      </c>
      <c r="M30" s="299">
        <f>+'FORMATO COSTEO C1'!N98</f>
        <v>0</v>
      </c>
      <c r="N30" s="253">
        <f t="shared" si="1"/>
        <v>0</v>
      </c>
      <c r="O30" s="253">
        <f t="shared" si="2"/>
        <v>0</v>
      </c>
      <c r="P30" s="242"/>
      <c r="Q30" s="242"/>
    </row>
    <row r="31" spans="1:17" s="10" customFormat="1" ht="12.75" customHeight="1" outlineLevel="2">
      <c r="A31" s="242"/>
      <c r="B31" s="300" t="str">
        <f>+'FORMATO COSTEO C1'!C$104</f>
        <v>1.1.3.5</v>
      </c>
      <c r="C31" s="301" t="str">
        <f>+'FORMATO COSTEO C1'!B$104</f>
        <v>Categoría de gasto</v>
      </c>
      <c r="D31" s="307"/>
      <c r="E31" s="307"/>
      <c r="F31" s="303">
        <f>+'FORMATO COSTEO C1'!G104</f>
        <v>0</v>
      </c>
      <c r="G31" s="303">
        <f>+'FORMATO COSTEO C1'!H104</f>
        <v>0</v>
      </c>
      <c r="H31" s="303">
        <f>+'FORMATO COSTEO C1'!I104</f>
        <v>0</v>
      </c>
      <c r="I31" s="303">
        <f>+'FORMATO COSTEO C1'!J104</f>
        <v>0</v>
      </c>
      <c r="J31" s="303">
        <f>+'FORMATO COSTEO C1'!K104</f>
        <v>0</v>
      </c>
      <c r="K31" s="303">
        <f>+'FORMATO COSTEO C1'!L104</f>
        <v>0</v>
      </c>
      <c r="L31" s="303">
        <f>+'FORMATO COSTEO C1'!M104</f>
        <v>0</v>
      </c>
      <c r="M31" s="304">
        <f>+'FORMATO COSTEO C1'!N104</f>
        <v>0</v>
      </c>
      <c r="N31" s="253">
        <f t="shared" si="1"/>
        <v>0</v>
      </c>
      <c r="O31" s="253">
        <f t="shared" si="2"/>
        <v>0</v>
      </c>
      <c r="P31" s="242"/>
      <c r="Q31" s="242"/>
    </row>
    <row r="32" spans="1:17" s="10" customFormat="1" ht="12.75" customHeight="1" outlineLevel="2">
      <c r="A32" s="242"/>
      <c r="B32" s="285" t="str">
        <f>+'FORMATO COSTEO C1'!C$110</f>
        <v>1.1.4</v>
      </c>
      <c r="C32" s="286">
        <f>+'FORMATO COSTEO C1'!B$110</f>
        <v>0</v>
      </c>
      <c r="D32" s="310" t="str">
        <f>+'FORMATO COSTEO C1'!D$110</f>
        <v>Unidad medida</v>
      </c>
      <c r="E32" s="287">
        <f>+'FORMATO COSTEO C1'!E$110</f>
        <v>0</v>
      </c>
      <c r="F32" s="288">
        <f aca="true" t="shared" si="7" ref="F32:M32">SUM(F33:F37)</f>
        <v>0</v>
      </c>
      <c r="G32" s="288">
        <f t="shared" si="7"/>
        <v>0</v>
      </c>
      <c r="H32" s="288">
        <f t="shared" si="7"/>
        <v>0</v>
      </c>
      <c r="I32" s="288">
        <f t="shared" si="7"/>
        <v>0</v>
      </c>
      <c r="J32" s="288">
        <f t="shared" si="7"/>
        <v>0</v>
      </c>
      <c r="K32" s="288">
        <f t="shared" si="7"/>
        <v>0</v>
      </c>
      <c r="L32" s="288">
        <f>SUM(L33:L37)</f>
        <v>0</v>
      </c>
      <c r="M32" s="289">
        <f t="shared" si="7"/>
        <v>0</v>
      </c>
      <c r="N32" s="253">
        <f t="shared" si="1"/>
        <v>0</v>
      </c>
      <c r="O32" s="253">
        <f t="shared" si="2"/>
        <v>0</v>
      </c>
      <c r="P32" s="242"/>
      <c r="Q32" s="242"/>
    </row>
    <row r="33" spans="1:17" s="10" customFormat="1" ht="12.75" customHeight="1" outlineLevel="2">
      <c r="A33" s="242"/>
      <c r="B33" s="290" t="str">
        <f>+'FORMATO COSTEO C1'!C$112</f>
        <v>1.1.4.1</v>
      </c>
      <c r="C33" s="291" t="str">
        <f>+'FORMATO COSTEO C1'!B$112</f>
        <v>Categoría de gasto</v>
      </c>
      <c r="D33" s="305"/>
      <c r="E33" s="305"/>
      <c r="F33" s="293">
        <f>+'FORMATO COSTEO C1'!G112</f>
        <v>0</v>
      </c>
      <c r="G33" s="293">
        <f>+'FORMATO COSTEO C1'!H112</f>
        <v>0</v>
      </c>
      <c r="H33" s="293">
        <f>+'FORMATO COSTEO C1'!I112</f>
        <v>0</v>
      </c>
      <c r="I33" s="293">
        <f>+'FORMATO COSTEO C1'!J112</f>
        <v>0</v>
      </c>
      <c r="J33" s="293">
        <f>+'FORMATO COSTEO C1'!K112</f>
        <v>0</v>
      </c>
      <c r="K33" s="293">
        <f>+'FORMATO COSTEO C1'!L112</f>
        <v>0</v>
      </c>
      <c r="L33" s="293">
        <f>+'FORMATO COSTEO C1'!M112</f>
        <v>0</v>
      </c>
      <c r="M33" s="294">
        <f>+'FORMATO COSTEO C1'!N112</f>
        <v>0</v>
      </c>
      <c r="N33" s="253">
        <f t="shared" si="1"/>
        <v>0</v>
      </c>
      <c r="O33" s="253">
        <f t="shared" si="2"/>
        <v>0</v>
      </c>
      <c r="P33" s="242"/>
      <c r="Q33" s="242"/>
    </row>
    <row r="34" spans="1:17" s="10" customFormat="1" ht="12.75" customHeight="1" outlineLevel="2">
      <c r="A34" s="242"/>
      <c r="B34" s="295" t="str">
        <f>+'FORMATO COSTEO C1'!C$118</f>
        <v>1.1.4.2</v>
      </c>
      <c r="C34" s="296" t="str">
        <f>+'FORMATO COSTEO C1'!B$118</f>
        <v>Categoría de gasto</v>
      </c>
      <c r="D34" s="306"/>
      <c r="E34" s="306"/>
      <c r="F34" s="298">
        <f>+'FORMATO COSTEO C1'!G118</f>
        <v>0</v>
      </c>
      <c r="G34" s="298">
        <f>+'FORMATO COSTEO C1'!H118</f>
        <v>0</v>
      </c>
      <c r="H34" s="298">
        <f>+'FORMATO COSTEO C1'!I118</f>
        <v>0</v>
      </c>
      <c r="I34" s="298">
        <f>+'FORMATO COSTEO C1'!J118</f>
        <v>0</v>
      </c>
      <c r="J34" s="298">
        <f>+'FORMATO COSTEO C1'!K118</f>
        <v>0</v>
      </c>
      <c r="K34" s="298">
        <f>+'FORMATO COSTEO C1'!L118</f>
        <v>0</v>
      </c>
      <c r="L34" s="298">
        <f>+'FORMATO COSTEO C1'!M118</f>
        <v>0</v>
      </c>
      <c r="M34" s="299">
        <f>+'FORMATO COSTEO C1'!N118</f>
        <v>0</v>
      </c>
      <c r="N34" s="253">
        <f t="shared" si="1"/>
        <v>0</v>
      </c>
      <c r="O34" s="253">
        <f t="shared" si="2"/>
        <v>0</v>
      </c>
      <c r="P34" s="242"/>
      <c r="Q34" s="242"/>
    </row>
    <row r="35" spans="1:17" s="10" customFormat="1" ht="12.75" customHeight="1" outlineLevel="2">
      <c r="A35" s="242"/>
      <c r="B35" s="295" t="str">
        <f>+'FORMATO COSTEO C1'!C$124</f>
        <v>1.1.4.3</v>
      </c>
      <c r="C35" s="296" t="str">
        <f>+'FORMATO COSTEO C1'!B$124</f>
        <v>Categoría de gasto</v>
      </c>
      <c r="D35" s="306"/>
      <c r="E35" s="306"/>
      <c r="F35" s="298">
        <f>+'FORMATO COSTEO C1'!G124</f>
        <v>0</v>
      </c>
      <c r="G35" s="298">
        <f>+'FORMATO COSTEO C1'!H124</f>
        <v>0</v>
      </c>
      <c r="H35" s="298">
        <f>+'FORMATO COSTEO C1'!I124</f>
        <v>0</v>
      </c>
      <c r="I35" s="298">
        <f>+'FORMATO COSTEO C1'!J124</f>
        <v>0</v>
      </c>
      <c r="J35" s="298">
        <f>+'FORMATO COSTEO C1'!K124</f>
        <v>0</v>
      </c>
      <c r="K35" s="298">
        <f>+'FORMATO COSTEO C1'!L124</f>
        <v>0</v>
      </c>
      <c r="L35" s="298">
        <f>+'FORMATO COSTEO C1'!M124</f>
        <v>0</v>
      </c>
      <c r="M35" s="299">
        <f>+'FORMATO COSTEO C1'!N124</f>
        <v>0</v>
      </c>
      <c r="N35" s="253">
        <f t="shared" si="1"/>
        <v>0</v>
      </c>
      <c r="O35" s="253">
        <f t="shared" si="2"/>
        <v>0</v>
      </c>
      <c r="P35" s="242"/>
      <c r="Q35" s="242"/>
    </row>
    <row r="36" spans="1:17" s="10" customFormat="1" ht="12.75" customHeight="1" outlineLevel="2">
      <c r="A36" s="242"/>
      <c r="B36" s="295" t="str">
        <f>+'FORMATO COSTEO C1'!C$130</f>
        <v>1.1.4.4</v>
      </c>
      <c r="C36" s="296" t="str">
        <f>++'FORMATO COSTEO C1'!B$130</f>
        <v>Categoría de gasto</v>
      </c>
      <c r="D36" s="306"/>
      <c r="E36" s="306"/>
      <c r="F36" s="298">
        <f>+'FORMATO COSTEO C1'!G130</f>
        <v>0</v>
      </c>
      <c r="G36" s="298">
        <f>+'FORMATO COSTEO C1'!H130</f>
        <v>0</v>
      </c>
      <c r="H36" s="298">
        <f>+'FORMATO COSTEO C1'!I130</f>
        <v>0</v>
      </c>
      <c r="I36" s="298">
        <f>+'FORMATO COSTEO C1'!J130</f>
        <v>0</v>
      </c>
      <c r="J36" s="298">
        <f>+'FORMATO COSTEO C1'!K130</f>
        <v>0</v>
      </c>
      <c r="K36" s="298">
        <f>+'FORMATO COSTEO C1'!L130</f>
        <v>0</v>
      </c>
      <c r="L36" s="298">
        <f>+'FORMATO COSTEO C1'!M130</f>
        <v>0</v>
      </c>
      <c r="M36" s="299">
        <f>+'FORMATO COSTEO C1'!N130</f>
        <v>0</v>
      </c>
      <c r="N36" s="253">
        <f t="shared" si="1"/>
        <v>0</v>
      </c>
      <c r="O36" s="253">
        <f t="shared" si="2"/>
        <v>0</v>
      </c>
      <c r="P36" s="242"/>
      <c r="Q36" s="242"/>
    </row>
    <row r="37" spans="1:17" s="10" customFormat="1" ht="12.75" customHeight="1" outlineLevel="2">
      <c r="A37" s="242"/>
      <c r="B37" s="300" t="str">
        <f>+'FORMATO COSTEO C1'!C$136</f>
        <v>1.1.4.5</v>
      </c>
      <c r="C37" s="301" t="str">
        <f>+'FORMATO COSTEO C1'!B$136</f>
        <v>Categoría de gasto</v>
      </c>
      <c r="D37" s="307"/>
      <c r="E37" s="307"/>
      <c r="F37" s="303">
        <f>+'FORMATO COSTEO C1'!G136</f>
        <v>0</v>
      </c>
      <c r="G37" s="303">
        <f>+'FORMATO COSTEO C1'!H136</f>
        <v>0</v>
      </c>
      <c r="H37" s="303">
        <f>+'FORMATO COSTEO C1'!I136</f>
        <v>0</v>
      </c>
      <c r="I37" s="303">
        <f>+'FORMATO COSTEO C1'!J136</f>
        <v>0</v>
      </c>
      <c r="J37" s="303">
        <f>+'FORMATO COSTEO C1'!K136</f>
        <v>0</v>
      </c>
      <c r="K37" s="303">
        <f>+'FORMATO COSTEO C1'!L136</f>
        <v>0</v>
      </c>
      <c r="L37" s="303">
        <f>+'FORMATO COSTEO C1'!M136</f>
        <v>0</v>
      </c>
      <c r="M37" s="304">
        <f>+'FORMATO COSTEO C1'!N136</f>
        <v>0</v>
      </c>
      <c r="N37" s="253">
        <f t="shared" si="1"/>
        <v>0</v>
      </c>
      <c r="O37" s="253">
        <f t="shared" si="2"/>
        <v>0</v>
      </c>
      <c r="P37" s="242"/>
      <c r="Q37" s="242"/>
    </row>
    <row r="38" spans="1:17" s="10" customFormat="1" ht="12.75" customHeight="1" outlineLevel="2">
      <c r="A38" s="242"/>
      <c r="B38" s="285" t="str">
        <f>+'FORMATO COSTEO C1'!C$142</f>
        <v>1.1.5</v>
      </c>
      <c r="C38" s="286">
        <f>+'FORMATO COSTEO C1'!B$142</f>
        <v>0</v>
      </c>
      <c r="D38" s="287" t="str">
        <f>+'FORMATO COSTEO C1'!D$142</f>
        <v>Unidad medida</v>
      </c>
      <c r="E38" s="287">
        <f>+'FORMATO COSTEO C1'!E$142</f>
        <v>0</v>
      </c>
      <c r="F38" s="288">
        <f aca="true" t="shared" si="8" ref="F38:M38">SUM(F39:F43)</f>
        <v>0</v>
      </c>
      <c r="G38" s="288">
        <f t="shared" si="8"/>
        <v>0</v>
      </c>
      <c r="H38" s="288">
        <f t="shared" si="8"/>
        <v>0</v>
      </c>
      <c r="I38" s="288">
        <f t="shared" si="8"/>
        <v>0</v>
      </c>
      <c r="J38" s="288">
        <f t="shared" si="8"/>
        <v>0</v>
      </c>
      <c r="K38" s="288">
        <f t="shared" si="8"/>
        <v>0</v>
      </c>
      <c r="L38" s="288">
        <f>SUM(L39:L43)</f>
        <v>0</v>
      </c>
      <c r="M38" s="289">
        <f t="shared" si="8"/>
        <v>0</v>
      </c>
      <c r="N38" s="253">
        <f t="shared" si="1"/>
        <v>0</v>
      </c>
      <c r="O38" s="253">
        <f t="shared" si="2"/>
        <v>0</v>
      </c>
      <c r="P38" s="242"/>
      <c r="Q38" s="242"/>
    </row>
    <row r="39" spans="1:17" s="10" customFormat="1" ht="12.75" customHeight="1" outlineLevel="2">
      <c r="A39" s="242"/>
      <c r="B39" s="290" t="str">
        <f>+'FORMATO COSTEO C1'!C$144</f>
        <v>1.1.5.1</v>
      </c>
      <c r="C39" s="291" t="str">
        <f>+'FORMATO COSTEO C1'!B$144</f>
        <v>Categoría de gasto</v>
      </c>
      <c r="D39" s="305"/>
      <c r="E39" s="305"/>
      <c r="F39" s="293">
        <f>+'FORMATO COSTEO C1'!G144</f>
        <v>0</v>
      </c>
      <c r="G39" s="293">
        <f>+'FORMATO COSTEO C1'!H144</f>
        <v>0</v>
      </c>
      <c r="H39" s="293">
        <f>+'FORMATO COSTEO C1'!I144</f>
        <v>0</v>
      </c>
      <c r="I39" s="293">
        <f>+'FORMATO COSTEO C1'!J144</f>
        <v>0</v>
      </c>
      <c r="J39" s="293">
        <f>+'FORMATO COSTEO C1'!K144</f>
        <v>0</v>
      </c>
      <c r="K39" s="293">
        <f>+'FORMATO COSTEO C1'!L144</f>
        <v>0</v>
      </c>
      <c r="L39" s="293">
        <f>+'FORMATO COSTEO C1'!M144</f>
        <v>0</v>
      </c>
      <c r="M39" s="294">
        <f>+'FORMATO COSTEO C1'!N144</f>
        <v>0</v>
      </c>
      <c r="N39" s="253">
        <f t="shared" si="1"/>
        <v>0</v>
      </c>
      <c r="O39" s="253">
        <f t="shared" si="2"/>
        <v>0</v>
      </c>
      <c r="P39" s="242"/>
      <c r="Q39" s="242"/>
    </row>
    <row r="40" spans="1:17" s="10" customFormat="1" ht="12.75" customHeight="1" outlineLevel="2">
      <c r="A40" s="242"/>
      <c r="B40" s="295" t="str">
        <f>+'FORMATO COSTEO C1'!C$150</f>
        <v>1.1.5.2</v>
      </c>
      <c r="C40" s="296" t="str">
        <f>+'FORMATO COSTEO C1'!B$150</f>
        <v>Categoría de gasto</v>
      </c>
      <c r="D40" s="306"/>
      <c r="E40" s="306"/>
      <c r="F40" s="298">
        <f>+'FORMATO COSTEO C1'!G150</f>
        <v>0</v>
      </c>
      <c r="G40" s="298">
        <f>+'FORMATO COSTEO C1'!H150</f>
        <v>0</v>
      </c>
      <c r="H40" s="298">
        <f>+'FORMATO COSTEO C1'!I150</f>
        <v>0</v>
      </c>
      <c r="I40" s="298">
        <f>+'FORMATO COSTEO C1'!J150</f>
        <v>0</v>
      </c>
      <c r="J40" s="298">
        <f>+'FORMATO COSTEO C1'!K150</f>
        <v>0</v>
      </c>
      <c r="K40" s="298">
        <f>+'FORMATO COSTEO C1'!L150</f>
        <v>0</v>
      </c>
      <c r="L40" s="298">
        <f>+'FORMATO COSTEO C1'!M150</f>
        <v>0</v>
      </c>
      <c r="M40" s="299">
        <f>+'FORMATO COSTEO C1'!N150</f>
        <v>0</v>
      </c>
      <c r="N40" s="253">
        <f t="shared" si="1"/>
        <v>0</v>
      </c>
      <c r="O40" s="253">
        <f t="shared" si="2"/>
        <v>0</v>
      </c>
      <c r="P40" s="242"/>
      <c r="Q40" s="242"/>
    </row>
    <row r="41" spans="1:17" s="10" customFormat="1" ht="12.75" customHeight="1" outlineLevel="2">
      <c r="A41" s="242"/>
      <c r="B41" s="295" t="str">
        <f>+'FORMATO COSTEO C1'!C$156</f>
        <v>1.1.5.3</v>
      </c>
      <c r="C41" s="296" t="str">
        <f>+'FORMATO COSTEO C1'!B$156</f>
        <v>Categoría de gasto</v>
      </c>
      <c r="D41" s="306"/>
      <c r="E41" s="306"/>
      <c r="F41" s="298">
        <f>+'FORMATO COSTEO C1'!G156</f>
        <v>0</v>
      </c>
      <c r="G41" s="298">
        <f>+'FORMATO COSTEO C1'!H156</f>
        <v>0</v>
      </c>
      <c r="H41" s="298">
        <f>+'FORMATO COSTEO C1'!I156</f>
        <v>0</v>
      </c>
      <c r="I41" s="298">
        <f>+'FORMATO COSTEO C1'!J156</f>
        <v>0</v>
      </c>
      <c r="J41" s="298">
        <f>+'FORMATO COSTEO C1'!K156</f>
        <v>0</v>
      </c>
      <c r="K41" s="298">
        <f>+'FORMATO COSTEO C1'!L156</f>
        <v>0</v>
      </c>
      <c r="L41" s="298">
        <f>+'FORMATO COSTEO C1'!M156</f>
        <v>0</v>
      </c>
      <c r="M41" s="299">
        <f>+'FORMATO COSTEO C1'!N156</f>
        <v>0</v>
      </c>
      <c r="N41" s="253">
        <f t="shared" si="1"/>
        <v>0</v>
      </c>
      <c r="O41" s="253">
        <f t="shared" si="2"/>
        <v>0</v>
      </c>
      <c r="P41" s="242"/>
      <c r="Q41" s="242"/>
    </row>
    <row r="42" spans="1:17" s="10" customFormat="1" ht="12.75" customHeight="1" outlineLevel="2">
      <c r="A42" s="242"/>
      <c r="B42" s="295" t="str">
        <f>+'FORMATO COSTEO C1'!C$162</f>
        <v>1.1.5.4</v>
      </c>
      <c r="C42" s="296" t="str">
        <f>+'FORMATO COSTEO C1'!B$162</f>
        <v>Categoría de gasto</v>
      </c>
      <c r="D42" s="306"/>
      <c r="E42" s="306"/>
      <c r="F42" s="298">
        <f>+'FORMATO COSTEO C1'!G162</f>
        <v>0</v>
      </c>
      <c r="G42" s="298">
        <f>+'FORMATO COSTEO C1'!H162</f>
        <v>0</v>
      </c>
      <c r="H42" s="298">
        <f>+'FORMATO COSTEO C1'!I162</f>
        <v>0</v>
      </c>
      <c r="I42" s="298">
        <f>+'FORMATO COSTEO C1'!J162</f>
        <v>0</v>
      </c>
      <c r="J42" s="298">
        <f>+'FORMATO COSTEO C1'!K162</f>
        <v>0</v>
      </c>
      <c r="K42" s="298">
        <f>+'FORMATO COSTEO C1'!L162</f>
        <v>0</v>
      </c>
      <c r="L42" s="298">
        <f>+'FORMATO COSTEO C1'!M162</f>
        <v>0</v>
      </c>
      <c r="M42" s="299">
        <f>+'FORMATO COSTEO C1'!N162</f>
        <v>0</v>
      </c>
      <c r="N42" s="253">
        <f t="shared" si="1"/>
        <v>0</v>
      </c>
      <c r="O42" s="253">
        <f t="shared" si="2"/>
        <v>0</v>
      </c>
      <c r="P42" s="242"/>
      <c r="Q42" s="242"/>
    </row>
    <row r="43" spans="1:17" s="10" customFormat="1" ht="12.75" customHeight="1" outlineLevel="2">
      <c r="A43" s="242"/>
      <c r="B43" s="300" t="str">
        <f>+'FORMATO COSTEO C1'!C$168</f>
        <v>1.1.5.5</v>
      </c>
      <c r="C43" s="301" t="str">
        <f>+'FORMATO COSTEO C1'!B$168</f>
        <v>Categoría de gasto</v>
      </c>
      <c r="D43" s="307"/>
      <c r="E43" s="307"/>
      <c r="F43" s="303">
        <f>+'FORMATO COSTEO C1'!G168</f>
        <v>0</v>
      </c>
      <c r="G43" s="303">
        <f>+'FORMATO COSTEO C1'!H168</f>
        <v>0</v>
      </c>
      <c r="H43" s="303">
        <f>+'FORMATO COSTEO C1'!I168</f>
        <v>0</v>
      </c>
      <c r="I43" s="303">
        <f>+'FORMATO COSTEO C1'!J168</f>
        <v>0</v>
      </c>
      <c r="J43" s="303">
        <f>+'FORMATO COSTEO C1'!K168</f>
        <v>0</v>
      </c>
      <c r="K43" s="303">
        <f>+'FORMATO COSTEO C1'!L168</f>
        <v>0</v>
      </c>
      <c r="L43" s="303">
        <f>+'FORMATO COSTEO C1'!M168</f>
        <v>0</v>
      </c>
      <c r="M43" s="304">
        <f>+'FORMATO COSTEO C1'!N168</f>
        <v>0</v>
      </c>
      <c r="N43" s="253">
        <f t="shared" si="1"/>
        <v>0</v>
      </c>
      <c r="O43" s="253">
        <f t="shared" si="2"/>
        <v>0</v>
      </c>
      <c r="P43" s="242"/>
      <c r="Q43" s="242"/>
    </row>
    <row r="44" spans="2:15" ht="12.75" customHeight="1" outlineLevel="1">
      <c r="B44" s="280">
        <f>+'FORMATO COSTEO C1'!C$175</f>
        <v>1.2</v>
      </c>
      <c r="C44" s="281">
        <f>+'FORMATO COSTEO C1'!D175</f>
        <v>0</v>
      </c>
      <c r="D44" s="282"/>
      <c r="E44" s="282"/>
      <c r="F44" s="283">
        <f aca="true" t="shared" si="9" ref="F44:M44">+F45+F51+F57+F63+F69</f>
        <v>0</v>
      </c>
      <c r="G44" s="283">
        <f t="shared" si="9"/>
        <v>0</v>
      </c>
      <c r="H44" s="283">
        <f t="shared" si="9"/>
        <v>0</v>
      </c>
      <c r="I44" s="283">
        <f t="shared" si="9"/>
        <v>0</v>
      </c>
      <c r="J44" s="283">
        <f t="shared" si="9"/>
        <v>0</v>
      </c>
      <c r="K44" s="283">
        <f t="shared" si="9"/>
        <v>0</v>
      </c>
      <c r="L44" s="283">
        <f>+L45+L51+L57+L63+L69</f>
        <v>0</v>
      </c>
      <c r="M44" s="284">
        <f t="shared" si="9"/>
        <v>0</v>
      </c>
      <c r="N44" s="253">
        <f t="shared" si="1"/>
        <v>0</v>
      </c>
      <c r="O44" s="253">
        <f t="shared" si="2"/>
        <v>0</v>
      </c>
    </row>
    <row r="45" spans="2:15" ht="12.75" customHeight="1" outlineLevel="1">
      <c r="B45" s="285" t="str">
        <f>+'FORMATO COSTEO C1'!C$176</f>
        <v>1.2.1</v>
      </c>
      <c r="C45" s="286">
        <f>+'FORMATO COSTEO C1'!B$176</f>
        <v>0</v>
      </c>
      <c r="D45" s="310" t="str">
        <f>+'FORMATO COSTEO C1'!D$176</f>
        <v>Unidad medida</v>
      </c>
      <c r="E45" s="287">
        <f>+'FORMATO COSTEO C1'!E$176</f>
        <v>0</v>
      </c>
      <c r="F45" s="288">
        <f aca="true" t="shared" si="10" ref="F45:M45">SUM(F46:F50)</f>
        <v>0</v>
      </c>
      <c r="G45" s="288">
        <f t="shared" si="10"/>
        <v>0</v>
      </c>
      <c r="H45" s="288">
        <f t="shared" si="10"/>
        <v>0</v>
      </c>
      <c r="I45" s="288">
        <f t="shared" si="10"/>
        <v>0</v>
      </c>
      <c r="J45" s="288">
        <f t="shared" si="10"/>
        <v>0</v>
      </c>
      <c r="K45" s="288">
        <f t="shared" si="10"/>
        <v>0</v>
      </c>
      <c r="L45" s="288">
        <f>SUM(L46:L50)</f>
        <v>0</v>
      </c>
      <c r="M45" s="289">
        <f t="shared" si="10"/>
        <v>0</v>
      </c>
      <c r="N45" s="253">
        <f t="shared" si="1"/>
        <v>0</v>
      </c>
      <c r="O45" s="253">
        <f t="shared" si="2"/>
        <v>0</v>
      </c>
    </row>
    <row r="46" spans="2:15" ht="12.75" customHeight="1" outlineLevel="1">
      <c r="B46" s="290" t="str">
        <f>+'FORMATO COSTEO C1'!C$178</f>
        <v>1.2.1.1</v>
      </c>
      <c r="C46" s="291" t="str">
        <f>+'FORMATO COSTEO C1'!B$178</f>
        <v>Categoría de gasto</v>
      </c>
      <c r="D46" s="292"/>
      <c r="E46" s="292"/>
      <c r="F46" s="293">
        <f>+'FORMATO COSTEO C1'!G178</f>
        <v>0</v>
      </c>
      <c r="G46" s="293">
        <f>+'FORMATO COSTEO C1'!H178</f>
        <v>0</v>
      </c>
      <c r="H46" s="293">
        <f>+'FORMATO COSTEO C1'!I178</f>
        <v>0</v>
      </c>
      <c r="I46" s="293">
        <f>+'FORMATO COSTEO C1'!J178</f>
        <v>0</v>
      </c>
      <c r="J46" s="293">
        <f>+'FORMATO COSTEO C1'!K178</f>
        <v>0</v>
      </c>
      <c r="K46" s="293">
        <f>+'FORMATO COSTEO C1'!L178</f>
        <v>0</v>
      </c>
      <c r="L46" s="293">
        <f>+'FORMATO COSTEO C1'!M178</f>
        <v>0</v>
      </c>
      <c r="M46" s="294">
        <f>+'FORMATO COSTEO C1'!N178</f>
        <v>0</v>
      </c>
      <c r="N46" s="253">
        <f t="shared" si="1"/>
        <v>0</v>
      </c>
      <c r="O46" s="253">
        <f t="shared" si="2"/>
        <v>0</v>
      </c>
    </row>
    <row r="47" spans="2:15" ht="12.75" customHeight="1" outlineLevel="1">
      <c r="B47" s="295" t="str">
        <f>+'FORMATO COSTEO C1'!C$184</f>
        <v>1.2.1.2</v>
      </c>
      <c r="C47" s="296" t="str">
        <f>+'FORMATO COSTEO C1'!B$184</f>
        <v>Categoría de gasto</v>
      </c>
      <c r="D47" s="297"/>
      <c r="E47" s="297"/>
      <c r="F47" s="298">
        <f>+'FORMATO COSTEO C1'!G184</f>
        <v>0</v>
      </c>
      <c r="G47" s="298">
        <f>+'FORMATO COSTEO C1'!H184</f>
        <v>0</v>
      </c>
      <c r="H47" s="298">
        <f>+'FORMATO COSTEO C1'!I184</f>
        <v>0</v>
      </c>
      <c r="I47" s="298">
        <f>+'FORMATO COSTEO C1'!J184</f>
        <v>0</v>
      </c>
      <c r="J47" s="298">
        <f>+'FORMATO COSTEO C1'!K184</f>
        <v>0</v>
      </c>
      <c r="K47" s="298">
        <f>+'FORMATO COSTEO C1'!L184</f>
        <v>0</v>
      </c>
      <c r="L47" s="298">
        <f>+'FORMATO COSTEO C1'!M184</f>
        <v>0</v>
      </c>
      <c r="M47" s="299">
        <f>+'FORMATO COSTEO C1'!N184</f>
        <v>0</v>
      </c>
      <c r="N47" s="253">
        <f t="shared" si="1"/>
        <v>0</v>
      </c>
      <c r="O47" s="253">
        <f t="shared" si="2"/>
        <v>0</v>
      </c>
    </row>
    <row r="48" spans="2:15" ht="12.75" customHeight="1" outlineLevel="1">
      <c r="B48" s="295" t="str">
        <f>+'FORMATO COSTEO C1'!C$190</f>
        <v>1.2.1.3</v>
      </c>
      <c r="C48" s="296" t="str">
        <f>+'FORMATO COSTEO C1'!B$190</f>
        <v>Categoría de gasto</v>
      </c>
      <c r="D48" s="297"/>
      <c r="E48" s="297"/>
      <c r="F48" s="298">
        <f>+'FORMATO COSTEO C1'!G190</f>
        <v>0</v>
      </c>
      <c r="G48" s="298">
        <f>+'FORMATO COSTEO C1'!H190</f>
        <v>0</v>
      </c>
      <c r="H48" s="298">
        <f>+'FORMATO COSTEO C1'!I190</f>
        <v>0</v>
      </c>
      <c r="I48" s="298">
        <f>+'FORMATO COSTEO C1'!J190</f>
        <v>0</v>
      </c>
      <c r="J48" s="298">
        <f>+'FORMATO COSTEO C1'!K190</f>
        <v>0</v>
      </c>
      <c r="K48" s="298">
        <f>+'FORMATO COSTEO C1'!L190</f>
        <v>0</v>
      </c>
      <c r="L48" s="298">
        <f>+'FORMATO COSTEO C1'!M190</f>
        <v>0</v>
      </c>
      <c r="M48" s="299">
        <f>+'FORMATO COSTEO C1'!N190</f>
        <v>0</v>
      </c>
      <c r="N48" s="253">
        <f t="shared" si="1"/>
        <v>0</v>
      </c>
      <c r="O48" s="253">
        <f t="shared" si="2"/>
        <v>0</v>
      </c>
    </row>
    <row r="49" spans="2:15" ht="12.75" customHeight="1" outlineLevel="1">
      <c r="B49" s="295" t="str">
        <f>+'FORMATO COSTEO C1'!C$196</f>
        <v>1.2.1.4</v>
      </c>
      <c r="C49" s="296" t="str">
        <f>+'FORMATO COSTEO C1'!B$196</f>
        <v>Categoría de gasto</v>
      </c>
      <c r="D49" s="297"/>
      <c r="E49" s="297"/>
      <c r="F49" s="298">
        <f>+'FORMATO COSTEO C1'!G196</f>
        <v>0</v>
      </c>
      <c r="G49" s="298">
        <f>+'FORMATO COSTEO C1'!H196</f>
        <v>0</v>
      </c>
      <c r="H49" s="298">
        <f>+'FORMATO COSTEO C1'!I196</f>
        <v>0</v>
      </c>
      <c r="I49" s="298">
        <f>+'FORMATO COSTEO C1'!J196</f>
        <v>0</v>
      </c>
      <c r="J49" s="298">
        <f>+'FORMATO COSTEO C1'!K196</f>
        <v>0</v>
      </c>
      <c r="K49" s="298">
        <f>+'FORMATO COSTEO C1'!L196</f>
        <v>0</v>
      </c>
      <c r="L49" s="298">
        <f>+'FORMATO COSTEO C1'!M196</f>
        <v>0</v>
      </c>
      <c r="M49" s="299">
        <f>+'FORMATO COSTEO C1'!N196</f>
        <v>0</v>
      </c>
      <c r="N49" s="253">
        <f t="shared" si="1"/>
        <v>0</v>
      </c>
      <c r="O49" s="253">
        <f t="shared" si="2"/>
        <v>0</v>
      </c>
    </row>
    <row r="50" spans="2:15" ht="12.75" customHeight="1" outlineLevel="1">
      <c r="B50" s="300" t="str">
        <f>+'FORMATO COSTEO C1'!C$202</f>
        <v>1.2.1.5</v>
      </c>
      <c r="C50" s="301" t="str">
        <f>+'FORMATO COSTEO C1'!B$202</f>
        <v>Categoría de gasto</v>
      </c>
      <c r="D50" s="302"/>
      <c r="E50" s="302"/>
      <c r="F50" s="303">
        <f>+'FORMATO COSTEO C1'!G202</f>
        <v>0</v>
      </c>
      <c r="G50" s="303">
        <f>+'FORMATO COSTEO C1'!H202</f>
        <v>0</v>
      </c>
      <c r="H50" s="303">
        <f>+'FORMATO COSTEO C1'!I202</f>
        <v>0</v>
      </c>
      <c r="I50" s="303">
        <f>+'FORMATO COSTEO C1'!J202</f>
        <v>0</v>
      </c>
      <c r="J50" s="303">
        <f>+'FORMATO COSTEO C1'!K202</f>
        <v>0</v>
      </c>
      <c r="K50" s="303">
        <f>+'FORMATO COSTEO C1'!L202</f>
        <v>0</v>
      </c>
      <c r="L50" s="303">
        <f>+'FORMATO COSTEO C1'!M202</f>
        <v>0</v>
      </c>
      <c r="M50" s="304">
        <f>+'FORMATO COSTEO C1'!N202</f>
        <v>0</v>
      </c>
      <c r="N50" s="253">
        <f t="shared" si="1"/>
        <v>0</v>
      </c>
      <c r="O50" s="253">
        <f t="shared" si="2"/>
        <v>0</v>
      </c>
    </row>
    <row r="51" spans="2:15" ht="12.75" customHeight="1" outlineLevel="1">
      <c r="B51" s="285" t="str">
        <f>+'FORMATO COSTEO C1'!C$208</f>
        <v>1.2.2</v>
      </c>
      <c r="C51" s="286">
        <f>+'FORMATO COSTEO C1'!B$208</f>
        <v>0</v>
      </c>
      <c r="D51" s="310" t="str">
        <f>+'FORMATO COSTEO C1'!D$208</f>
        <v>Unidad medida</v>
      </c>
      <c r="E51" s="287">
        <f>+'FORMATO COSTEO C1'!E$208</f>
        <v>0</v>
      </c>
      <c r="F51" s="288">
        <f aca="true" t="shared" si="11" ref="F51:M51">SUM(F52:F56)</f>
        <v>0</v>
      </c>
      <c r="G51" s="288">
        <f t="shared" si="11"/>
        <v>0</v>
      </c>
      <c r="H51" s="288">
        <f t="shared" si="11"/>
        <v>0</v>
      </c>
      <c r="I51" s="288">
        <f t="shared" si="11"/>
        <v>0</v>
      </c>
      <c r="J51" s="288">
        <f t="shared" si="11"/>
        <v>0</v>
      </c>
      <c r="K51" s="288">
        <f t="shared" si="11"/>
        <v>0</v>
      </c>
      <c r="L51" s="288">
        <f>SUM(L52:L56)</f>
        <v>0</v>
      </c>
      <c r="M51" s="289">
        <f t="shared" si="11"/>
        <v>0</v>
      </c>
      <c r="N51" s="253">
        <f t="shared" si="1"/>
        <v>0</v>
      </c>
      <c r="O51" s="253">
        <f t="shared" si="2"/>
        <v>0</v>
      </c>
    </row>
    <row r="52" spans="2:15" ht="12.75" customHeight="1" outlineLevel="1">
      <c r="B52" s="290" t="str">
        <f>+'FORMATO COSTEO C1'!C$210</f>
        <v>1.2.2.1</v>
      </c>
      <c r="C52" s="291" t="str">
        <f>+'FORMATO COSTEO C1'!B$210</f>
        <v>Categoría de gasto</v>
      </c>
      <c r="D52" s="305"/>
      <c r="E52" s="305"/>
      <c r="F52" s="293">
        <f>+'FORMATO COSTEO C1'!G210</f>
        <v>0</v>
      </c>
      <c r="G52" s="293">
        <f>+'FORMATO COSTEO C1'!H210</f>
        <v>0</v>
      </c>
      <c r="H52" s="293">
        <f>+'FORMATO COSTEO C1'!I210</f>
        <v>0</v>
      </c>
      <c r="I52" s="293">
        <f>+'FORMATO COSTEO C1'!J210</f>
        <v>0</v>
      </c>
      <c r="J52" s="293">
        <f>+'FORMATO COSTEO C1'!K210</f>
        <v>0</v>
      </c>
      <c r="K52" s="293">
        <f>+'FORMATO COSTEO C1'!L210</f>
        <v>0</v>
      </c>
      <c r="L52" s="293">
        <f>+'FORMATO COSTEO C1'!M210</f>
        <v>0</v>
      </c>
      <c r="M52" s="294">
        <f>+'FORMATO COSTEO C1'!N210</f>
        <v>0</v>
      </c>
      <c r="N52" s="253">
        <f t="shared" si="1"/>
        <v>0</v>
      </c>
      <c r="O52" s="253">
        <f t="shared" si="2"/>
        <v>0</v>
      </c>
    </row>
    <row r="53" spans="2:15" ht="12.75" customHeight="1" outlineLevel="1">
      <c r="B53" s="295" t="str">
        <f>+'FORMATO COSTEO C1'!C$216</f>
        <v>1.2.2.2</v>
      </c>
      <c r="C53" s="296" t="str">
        <f>+'FORMATO COSTEO C1'!B$216</f>
        <v>Categoría de gasto</v>
      </c>
      <c r="D53" s="306"/>
      <c r="E53" s="306"/>
      <c r="F53" s="298">
        <f>+'FORMATO COSTEO C1'!G216</f>
        <v>0</v>
      </c>
      <c r="G53" s="298">
        <f>+'FORMATO COSTEO C1'!H216</f>
        <v>0</v>
      </c>
      <c r="H53" s="298">
        <f>+'FORMATO COSTEO C1'!I216</f>
        <v>0</v>
      </c>
      <c r="I53" s="298">
        <f>+'FORMATO COSTEO C1'!J216</f>
        <v>0</v>
      </c>
      <c r="J53" s="298">
        <f>+'FORMATO COSTEO C1'!K216</f>
        <v>0</v>
      </c>
      <c r="K53" s="298">
        <f>+'FORMATO COSTEO C1'!L216</f>
        <v>0</v>
      </c>
      <c r="L53" s="298">
        <f>+'FORMATO COSTEO C1'!M216</f>
        <v>0</v>
      </c>
      <c r="M53" s="299">
        <f>+'FORMATO COSTEO C1'!N216</f>
        <v>0</v>
      </c>
      <c r="N53" s="253">
        <f t="shared" si="1"/>
        <v>0</v>
      </c>
      <c r="O53" s="253">
        <f t="shared" si="2"/>
        <v>0</v>
      </c>
    </row>
    <row r="54" spans="2:15" ht="12.75" customHeight="1" outlineLevel="1">
      <c r="B54" s="295" t="str">
        <f>+'FORMATO COSTEO C1'!C$222</f>
        <v>1.2.2.3</v>
      </c>
      <c r="C54" s="296" t="str">
        <f>+'FORMATO COSTEO C1'!B$222</f>
        <v>Categoría de gasto</v>
      </c>
      <c r="D54" s="306"/>
      <c r="E54" s="306"/>
      <c r="F54" s="298">
        <f>+'FORMATO COSTEO C1'!G222</f>
        <v>0</v>
      </c>
      <c r="G54" s="298">
        <f>+'FORMATO COSTEO C1'!H222</f>
        <v>0</v>
      </c>
      <c r="H54" s="298">
        <f>+'FORMATO COSTEO C1'!I222</f>
        <v>0</v>
      </c>
      <c r="I54" s="298">
        <f>+'FORMATO COSTEO C1'!J222</f>
        <v>0</v>
      </c>
      <c r="J54" s="298">
        <f>+'FORMATO COSTEO C1'!K222</f>
        <v>0</v>
      </c>
      <c r="K54" s="298">
        <f>+'FORMATO COSTEO C1'!L222</f>
        <v>0</v>
      </c>
      <c r="L54" s="298">
        <f>+'FORMATO COSTEO C1'!M222</f>
        <v>0</v>
      </c>
      <c r="M54" s="299">
        <f>+'FORMATO COSTEO C1'!N222</f>
        <v>0</v>
      </c>
      <c r="N54" s="253">
        <f t="shared" si="1"/>
        <v>0</v>
      </c>
      <c r="O54" s="253">
        <f t="shared" si="2"/>
        <v>0</v>
      </c>
    </row>
    <row r="55" spans="2:15" ht="12.75" customHeight="1" outlineLevel="1">
      <c r="B55" s="295" t="str">
        <f>+'FORMATO COSTEO C1'!C$228</f>
        <v>1.2.2.4</v>
      </c>
      <c r="C55" s="296" t="str">
        <f>+'FORMATO COSTEO C1'!B$228</f>
        <v>Categoría de gasto</v>
      </c>
      <c r="D55" s="306"/>
      <c r="E55" s="306"/>
      <c r="F55" s="298">
        <f>+'FORMATO COSTEO C1'!G228</f>
        <v>0</v>
      </c>
      <c r="G55" s="298">
        <f>+'FORMATO COSTEO C1'!H228</f>
        <v>0</v>
      </c>
      <c r="H55" s="298">
        <f>+'FORMATO COSTEO C1'!I228</f>
        <v>0</v>
      </c>
      <c r="I55" s="298">
        <f>+'FORMATO COSTEO C1'!J228</f>
        <v>0</v>
      </c>
      <c r="J55" s="298">
        <f>+'FORMATO COSTEO C1'!K228</f>
        <v>0</v>
      </c>
      <c r="K55" s="298">
        <f>+'FORMATO COSTEO C1'!L228</f>
        <v>0</v>
      </c>
      <c r="L55" s="298">
        <f>+'FORMATO COSTEO C1'!M228</f>
        <v>0</v>
      </c>
      <c r="M55" s="299">
        <f>+'FORMATO COSTEO C1'!N228</f>
        <v>0</v>
      </c>
      <c r="N55" s="253">
        <f t="shared" si="1"/>
        <v>0</v>
      </c>
      <c r="O55" s="253">
        <f t="shared" si="2"/>
        <v>0</v>
      </c>
    </row>
    <row r="56" spans="2:15" ht="12.75" customHeight="1" outlineLevel="1">
      <c r="B56" s="300" t="str">
        <f>+'FORMATO COSTEO C1'!C$234</f>
        <v>1.2.2.5</v>
      </c>
      <c r="C56" s="301" t="str">
        <f>+'FORMATO COSTEO C1'!B$234</f>
        <v>Categoría de gasto</v>
      </c>
      <c r="D56" s="307"/>
      <c r="E56" s="307"/>
      <c r="F56" s="303">
        <f>+'FORMATO COSTEO C1'!G234</f>
        <v>0</v>
      </c>
      <c r="G56" s="303">
        <f>+'FORMATO COSTEO C1'!H234</f>
        <v>0</v>
      </c>
      <c r="H56" s="303">
        <f>+'FORMATO COSTEO C1'!I234</f>
        <v>0</v>
      </c>
      <c r="I56" s="303">
        <f>+'FORMATO COSTEO C1'!J234</f>
        <v>0</v>
      </c>
      <c r="J56" s="303">
        <f>+'FORMATO COSTEO C1'!K234</f>
        <v>0</v>
      </c>
      <c r="K56" s="303">
        <f>+'FORMATO COSTEO C1'!L234</f>
        <v>0</v>
      </c>
      <c r="L56" s="303">
        <f>+'FORMATO COSTEO C1'!M234</f>
        <v>0</v>
      </c>
      <c r="M56" s="304">
        <f>+'FORMATO COSTEO C1'!N234</f>
        <v>0</v>
      </c>
      <c r="N56" s="253">
        <f t="shared" si="1"/>
        <v>0</v>
      </c>
      <c r="O56" s="253">
        <f t="shared" si="2"/>
        <v>0</v>
      </c>
    </row>
    <row r="57" spans="2:15" ht="12.75" customHeight="1" outlineLevel="1">
      <c r="B57" s="285" t="str">
        <f>+'FORMATO COSTEO C1'!C$240</f>
        <v>1.2.3</v>
      </c>
      <c r="C57" s="286">
        <f>+'FORMATO COSTEO C1'!B$240</f>
        <v>0</v>
      </c>
      <c r="D57" s="310" t="str">
        <f>+'FORMATO COSTEO C1'!D$240</f>
        <v>Unidad medida</v>
      </c>
      <c r="E57" s="287">
        <f>+'FORMATO COSTEO C1'!E$240</f>
        <v>0</v>
      </c>
      <c r="F57" s="288">
        <f aca="true" t="shared" si="12" ref="F57:M57">SUM(F58:F62)</f>
        <v>0</v>
      </c>
      <c r="G57" s="288">
        <f t="shared" si="12"/>
        <v>0</v>
      </c>
      <c r="H57" s="288">
        <f t="shared" si="12"/>
        <v>0</v>
      </c>
      <c r="I57" s="288">
        <f t="shared" si="12"/>
        <v>0</v>
      </c>
      <c r="J57" s="288">
        <f t="shared" si="12"/>
        <v>0</v>
      </c>
      <c r="K57" s="288">
        <f t="shared" si="12"/>
        <v>0</v>
      </c>
      <c r="L57" s="288">
        <f>SUM(L58:L62)</f>
        <v>0</v>
      </c>
      <c r="M57" s="289">
        <f t="shared" si="12"/>
        <v>0</v>
      </c>
      <c r="N57" s="253">
        <f t="shared" si="1"/>
        <v>0</v>
      </c>
      <c r="O57" s="253">
        <f t="shared" si="2"/>
        <v>0</v>
      </c>
    </row>
    <row r="58" spans="2:15" ht="12.75" customHeight="1" outlineLevel="1">
      <c r="B58" s="290" t="str">
        <f>+'FORMATO COSTEO C1'!C$242</f>
        <v>1.2.3.1</v>
      </c>
      <c r="C58" s="291" t="str">
        <f>+'FORMATO COSTEO C1'!B$242</f>
        <v>Categoría de gasto</v>
      </c>
      <c r="D58" s="305"/>
      <c r="E58" s="305"/>
      <c r="F58" s="293">
        <f>+'FORMATO COSTEO C1'!G242</f>
        <v>0</v>
      </c>
      <c r="G58" s="293">
        <f>+'FORMATO COSTEO C1'!H242</f>
        <v>0</v>
      </c>
      <c r="H58" s="293">
        <f>+'FORMATO COSTEO C1'!I242</f>
        <v>0</v>
      </c>
      <c r="I58" s="293">
        <f>+'FORMATO COSTEO C1'!J242</f>
        <v>0</v>
      </c>
      <c r="J58" s="293">
        <f>+'FORMATO COSTEO C1'!K242</f>
        <v>0</v>
      </c>
      <c r="K58" s="293">
        <f>+'FORMATO COSTEO C1'!L242</f>
        <v>0</v>
      </c>
      <c r="L58" s="293">
        <f>+'FORMATO COSTEO C1'!M242</f>
        <v>0</v>
      </c>
      <c r="M58" s="294">
        <f>+'FORMATO COSTEO C1'!N242</f>
        <v>0</v>
      </c>
      <c r="N58" s="253">
        <f t="shared" si="1"/>
        <v>0</v>
      </c>
      <c r="O58" s="253">
        <f t="shared" si="2"/>
        <v>0</v>
      </c>
    </row>
    <row r="59" spans="2:15" ht="12.75" customHeight="1" outlineLevel="1">
      <c r="B59" s="295" t="str">
        <f>+'FORMATO COSTEO C1'!C$248</f>
        <v>1.2.3.2</v>
      </c>
      <c r="C59" s="296" t="str">
        <f>+'FORMATO COSTEO C1'!B$248</f>
        <v>Categoría de gasto</v>
      </c>
      <c r="D59" s="306"/>
      <c r="E59" s="306"/>
      <c r="F59" s="298">
        <f>+'FORMATO COSTEO C1'!G248</f>
        <v>0</v>
      </c>
      <c r="G59" s="298">
        <f>+'FORMATO COSTEO C1'!H248</f>
        <v>0</v>
      </c>
      <c r="H59" s="298">
        <f>+'FORMATO COSTEO C1'!I248</f>
        <v>0</v>
      </c>
      <c r="I59" s="298">
        <f>+'FORMATO COSTEO C1'!J248</f>
        <v>0</v>
      </c>
      <c r="J59" s="298">
        <f>+'FORMATO COSTEO C1'!K248</f>
        <v>0</v>
      </c>
      <c r="K59" s="298">
        <f>+'FORMATO COSTEO C1'!L248</f>
        <v>0</v>
      </c>
      <c r="L59" s="298">
        <f>+'FORMATO COSTEO C1'!M248</f>
        <v>0</v>
      </c>
      <c r="M59" s="299">
        <f>+'FORMATO COSTEO C1'!N248</f>
        <v>0</v>
      </c>
      <c r="N59" s="253">
        <f t="shared" si="1"/>
        <v>0</v>
      </c>
      <c r="O59" s="253">
        <f t="shared" si="2"/>
        <v>0</v>
      </c>
    </row>
    <row r="60" spans="2:15" ht="12.75" customHeight="1" outlineLevel="1">
      <c r="B60" s="295" t="str">
        <f>+'FORMATO COSTEO C1'!C$254</f>
        <v>1.2.3.3</v>
      </c>
      <c r="C60" s="296" t="str">
        <f>+'FORMATO COSTEO C1'!B$254</f>
        <v>Categoría de gasto</v>
      </c>
      <c r="D60" s="306"/>
      <c r="E60" s="306"/>
      <c r="F60" s="298">
        <f>+'FORMATO COSTEO C1'!G254</f>
        <v>0</v>
      </c>
      <c r="G60" s="298">
        <f>+'FORMATO COSTEO C1'!H254</f>
        <v>0</v>
      </c>
      <c r="H60" s="298">
        <f>+'FORMATO COSTEO C1'!I254</f>
        <v>0</v>
      </c>
      <c r="I60" s="298">
        <f>+'FORMATO COSTEO C1'!J254</f>
        <v>0</v>
      </c>
      <c r="J60" s="298">
        <f>+'FORMATO COSTEO C1'!K254</f>
        <v>0</v>
      </c>
      <c r="K60" s="298">
        <f>+'FORMATO COSTEO C1'!L254</f>
        <v>0</v>
      </c>
      <c r="L60" s="298">
        <f>+'FORMATO COSTEO C1'!M254</f>
        <v>0</v>
      </c>
      <c r="M60" s="299">
        <f>+'FORMATO COSTEO C1'!N254</f>
        <v>0</v>
      </c>
      <c r="N60" s="253">
        <f t="shared" si="1"/>
        <v>0</v>
      </c>
      <c r="O60" s="253">
        <f t="shared" si="2"/>
        <v>0</v>
      </c>
    </row>
    <row r="61" spans="2:15" ht="12.75" customHeight="1" outlineLevel="1">
      <c r="B61" s="295" t="str">
        <f>+'FORMATO COSTEO C1'!C$260</f>
        <v>1.2.3.4</v>
      </c>
      <c r="C61" s="296" t="str">
        <f>+'FORMATO COSTEO C1'!B$260</f>
        <v>Categoría de gasto</v>
      </c>
      <c r="D61" s="306"/>
      <c r="E61" s="306"/>
      <c r="F61" s="298">
        <f>+'FORMATO COSTEO C1'!G260</f>
        <v>0</v>
      </c>
      <c r="G61" s="298">
        <f>+'FORMATO COSTEO C1'!H260</f>
        <v>0</v>
      </c>
      <c r="H61" s="298">
        <f>+'FORMATO COSTEO C1'!I260</f>
        <v>0</v>
      </c>
      <c r="I61" s="298">
        <f>+'FORMATO COSTEO C1'!J260</f>
        <v>0</v>
      </c>
      <c r="J61" s="298">
        <f>+'FORMATO COSTEO C1'!K260</f>
        <v>0</v>
      </c>
      <c r="K61" s="298">
        <f>+'FORMATO COSTEO C1'!L260</f>
        <v>0</v>
      </c>
      <c r="L61" s="298">
        <f>+'FORMATO COSTEO C1'!M260</f>
        <v>0</v>
      </c>
      <c r="M61" s="299">
        <f>+'FORMATO COSTEO C1'!N260</f>
        <v>0</v>
      </c>
      <c r="N61" s="253">
        <f t="shared" si="1"/>
        <v>0</v>
      </c>
      <c r="O61" s="253">
        <f t="shared" si="2"/>
        <v>0</v>
      </c>
    </row>
    <row r="62" spans="2:15" ht="12.75" customHeight="1" outlineLevel="1">
      <c r="B62" s="300" t="str">
        <f>+'FORMATO COSTEO C1'!C$266</f>
        <v>1.2.3.5</v>
      </c>
      <c r="C62" s="301" t="str">
        <f>+'FORMATO COSTEO C1'!B$266</f>
        <v>Categoría de gasto</v>
      </c>
      <c r="D62" s="307"/>
      <c r="E62" s="307"/>
      <c r="F62" s="303">
        <f>+'FORMATO COSTEO C1'!G266</f>
        <v>0</v>
      </c>
      <c r="G62" s="303">
        <f>+'FORMATO COSTEO C1'!H266</f>
        <v>0</v>
      </c>
      <c r="H62" s="303">
        <f>+'FORMATO COSTEO C1'!I266</f>
        <v>0</v>
      </c>
      <c r="I62" s="303">
        <f>+'FORMATO COSTEO C1'!J266</f>
        <v>0</v>
      </c>
      <c r="J62" s="303">
        <f>+'FORMATO COSTEO C1'!K266</f>
        <v>0</v>
      </c>
      <c r="K62" s="303">
        <f>+'FORMATO COSTEO C1'!L266</f>
        <v>0</v>
      </c>
      <c r="L62" s="303">
        <f>+'FORMATO COSTEO C1'!M266</f>
        <v>0</v>
      </c>
      <c r="M62" s="304">
        <f>+'FORMATO COSTEO C1'!N266</f>
        <v>0</v>
      </c>
      <c r="N62" s="253">
        <f t="shared" si="1"/>
        <v>0</v>
      </c>
      <c r="O62" s="253">
        <f t="shared" si="2"/>
        <v>0</v>
      </c>
    </row>
    <row r="63" spans="2:15" ht="12.75" customHeight="1" outlineLevel="1">
      <c r="B63" s="285" t="str">
        <f>+'FORMATO COSTEO C1'!C$272</f>
        <v>1.2.4</v>
      </c>
      <c r="C63" s="286">
        <f>+'FORMATO COSTEO C1'!B$272</f>
        <v>0</v>
      </c>
      <c r="D63" s="310" t="str">
        <f>+'FORMATO COSTEO C1'!D$272</f>
        <v>Unidad medida</v>
      </c>
      <c r="E63" s="287">
        <f>+'FORMATO COSTEO C1'!E$272</f>
        <v>0</v>
      </c>
      <c r="F63" s="288">
        <f aca="true" t="shared" si="13" ref="F63:M63">SUM(F64:F68)</f>
        <v>0</v>
      </c>
      <c r="G63" s="288">
        <f t="shared" si="13"/>
        <v>0</v>
      </c>
      <c r="H63" s="288">
        <f t="shared" si="13"/>
        <v>0</v>
      </c>
      <c r="I63" s="288">
        <f t="shared" si="13"/>
        <v>0</v>
      </c>
      <c r="J63" s="288">
        <f t="shared" si="13"/>
        <v>0</v>
      </c>
      <c r="K63" s="288">
        <f t="shared" si="13"/>
        <v>0</v>
      </c>
      <c r="L63" s="288">
        <f>SUM(L64:L68)</f>
        <v>0</v>
      </c>
      <c r="M63" s="289">
        <f t="shared" si="13"/>
        <v>0</v>
      </c>
      <c r="N63" s="253">
        <f t="shared" si="1"/>
        <v>0</v>
      </c>
      <c r="O63" s="253">
        <f t="shared" si="2"/>
        <v>0</v>
      </c>
    </row>
    <row r="64" spans="2:15" ht="12.75" customHeight="1" outlineLevel="1">
      <c r="B64" s="290" t="str">
        <f>+'FORMATO COSTEO C1'!C$274</f>
        <v>1.2.4.1</v>
      </c>
      <c r="C64" s="291" t="str">
        <f>+'FORMATO COSTEO C1'!B$274</f>
        <v>Categoría de gasto</v>
      </c>
      <c r="D64" s="305"/>
      <c r="E64" s="305"/>
      <c r="F64" s="293">
        <f>+'FORMATO COSTEO C1'!G274</f>
        <v>0</v>
      </c>
      <c r="G64" s="293">
        <f>+'FORMATO COSTEO C1'!H274</f>
        <v>0</v>
      </c>
      <c r="H64" s="293">
        <f>+'FORMATO COSTEO C1'!I274</f>
        <v>0</v>
      </c>
      <c r="I64" s="293">
        <f>+'FORMATO COSTEO C1'!J274</f>
        <v>0</v>
      </c>
      <c r="J64" s="293">
        <f>+'FORMATO COSTEO C1'!K274</f>
        <v>0</v>
      </c>
      <c r="K64" s="293">
        <f>+'FORMATO COSTEO C1'!L274</f>
        <v>0</v>
      </c>
      <c r="L64" s="293">
        <f>+'FORMATO COSTEO C1'!M274</f>
        <v>0</v>
      </c>
      <c r="M64" s="294">
        <f>+'FORMATO COSTEO C1'!N274</f>
        <v>0</v>
      </c>
      <c r="N64" s="253">
        <f t="shared" si="1"/>
        <v>0</v>
      </c>
      <c r="O64" s="253">
        <f t="shared" si="2"/>
        <v>0</v>
      </c>
    </row>
    <row r="65" spans="2:15" ht="12.75" customHeight="1" outlineLevel="1">
      <c r="B65" s="295" t="str">
        <f>+'FORMATO COSTEO C1'!C$280</f>
        <v>1.2.4.2</v>
      </c>
      <c r="C65" s="296" t="str">
        <f>+'FORMATO COSTEO C1'!B$280</f>
        <v>Categoría de gasto</v>
      </c>
      <c r="D65" s="306"/>
      <c r="E65" s="306"/>
      <c r="F65" s="298">
        <f>+'FORMATO COSTEO C1'!G280</f>
        <v>0</v>
      </c>
      <c r="G65" s="298">
        <f>+'FORMATO COSTEO C1'!H280</f>
        <v>0</v>
      </c>
      <c r="H65" s="298">
        <f>+'FORMATO COSTEO C1'!I280</f>
        <v>0</v>
      </c>
      <c r="I65" s="298">
        <f>+'FORMATO COSTEO C1'!J280</f>
        <v>0</v>
      </c>
      <c r="J65" s="298">
        <f>+'FORMATO COSTEO C1'!K280</f>
        <v>0</v>
      </c>
      <c r="K65" s="298">
        <f>+'FORMATO COSTEO C1'!L280</f>
        <v>0</v>
      </c>
      <c r="L65" s="298">
        <f>+'FORMATO COSTEO C1'!M280</f>
        <v>0</v>
      </c>
      <c r="M65" s="299">
        <f>+'FORMATO COSTEO C1'!N280</f>
        <v>0</v>
      </c>
      <c r="N65" s="253">
        <f t="shared" si="1"/>
        <v>0</v>
      </c>
      <c r="O65" s="253">
        <f t="shared" si="2"/>
        <v>0</v>
      </c>
    </row>
    <row r="66" spans="2:15" ht="12.75" customHeight="1" outlineLevel="1">
      <c r="B66" s="295" t="str">
        <f>+'FORMATO COSTEO C1'!C$286</f>
        <v>1.2.4.3</v>
      </c>
      <c r="C66" s="296" t="str">
        <f>+'FORMATO COSTEO C1'!B$286</f>
        <v>Categoría de gasto</v>
      </c>
      <c r="D66" s="306"/>
      <c r="E66" s="306"/>
      <c r="F66" s="298">
        <f>+'FORMATO COSTEO C1'!G286</f>
        <v>0</v>
      </c>
      <c r="G66" s="298">
        <f>+'FORMATO COSTEO C1'!H286</f>
        <v>0</v>
      </c>
      <c r="H66" s="298">
        <f>+'FORMATO COSTEO C1'!I286</f>
        <v>0</v>
      </c>
      <c r="I66" s="298">
        <f>+'FORMATO COSTEO C1'!J286</f>
        <v>0</v>
      </c>
      <c r="J66" s="298">
        <f>+'FORMATO COSTEO C1'!K286</f>
        <v>0</v>
      </c>
      <c r="K66" s="298">
        <f>+'FORMATO COSTEO C1'!L286</f>
        <v>0</v>
      </c>
      <c r="L66" s="298">
        <f>+'FORMATO COSTEO C1'!M286</f>
        <v>0</v>
      </c>
      <c r="M66" s="299">
        <f>+'FORMATO COSTEO C1'!N286</f>
        <v>0</v>
      </c>
      <c r="N66" s="253">
        <f t="shared" si="1"/>
        <v>0</v>
      </c>
      <c r="O66" s="253">
        <f t="shared" si="2"/>
        <v>0</v>
      </c>
    </row>
    <row r="67" spans="2:15" ht="12.75" customHeight="1" outlineLevel="1">
      <c r="B67" s="295" t="str">
        <f>+'FORMATO COSTEO C1'!C$292</f>
        <v>1.2.4.4</v>
      </c>
      <c r="C67" s="296" t="str">
        <f>+'FORMATO COSTEO C1'!B$292</f>
        <v>Categoría de gasto</v>
      </c>
      <c r="D67" s="306"/>
      <c r="E67" s="306"/>
      <c r="F67" s="298">
        <f>+'FORMATO COSTEO C1'!G292</f>
        <v>0</v>
      </c>
      <c r="G67" s="298">
        <f>+'FORMATO COSTEO C1'!H292</f>
        <v>0</v>
      </c>
      <c r="H67" s="298">
        <f>+'FORMATO COSTEO C1'!I292</f>
        <v>0</v>
      </c>
      <c r="I67" s="298">
        <f>+'FORMATO COSTEO C1'!J292</f>
        <v>0</v>
      </c>
      <c r="J67" s="298">
        <f>+'FORMATO COSTEO C1'!K292</f>
        <v>0</v>
      </c>
      <c r="K67" s="298">
        <f>+'FORMATO COSTEO C1'!L292</f>
        <v>0</v>
      </c>
      <c r="L67" s="298">
        <f>+'FORMATO COSTEO C1'!M292</f>
        <v>0</v>
      </c>
      <c r="M67" s="299">
        <f>+'FORMATO COSTEO C1'!N292</f>
        <v>0</v>
      </c>
      <c r="N67" s="253">
        <f t="shared" si="1"/>
        <v>0</v>
      </c>
      <c r="O67" s="253">
        <f t="shared" si="2"/>
        <v>0</v>
      </c>
    </row>
    <row r="68" spans="2:15" ht="12.75" customHeight="1" outlineLevel="1">
      <c r="B68" s="300" t="str">
        <f>+'FORMATO COSTEO C1'!C$298</f>
        <v>1.2.4.5</v>
      </c>
      <c r="C68" s="301" t="str">
        <f>+'FORMATO COSTEO C1'!B$298</f>
        <v>Categoría de gasto</v>
      </c>
      <c r="D68" s="307"/>
      <c r="E68" s="307"/>
      <c r="F68" s="303">
        <f>+'FORMATO COSTEO C1'!G298</f>
        <v>0</v>
      </c>
      <c r="G68" s="303">
        <f>+'FORMATO COSTEO C1'!H298</f>
        <v>0</v>
      </c>
      <c r="H68" s="303">
        <f>+'FORMATO COSTEO C1'!I298</f>
        <v>0</v>
      </c>
      <c r="I68" s="303">
        <f>+'FORMATO COSTEO C1'!J298</f>
        <v>0</v>
      </c>
      <c r="J68" s="303">
        <f>+'FORMATO COSTEO C1'!K298</f>
        <v>0</v>
      </c>
      <c r="K68" s="303">
        <f>+'FORMATO COSTEO C1'!L298</f>
        <v>0</v>
      </c>
      <c r="L68" s="303">
        <f>+'FORMATO COSTEO C1'!M298</f>
        <v>0</v>
      </c>
      <c r="M68" s="304">
        <f>+'FORMATO COSTEO C1'!N298</f>
        <v>0</v>
      </c>
      <c r="N68" s="253">
        <f t="shared" si="1"/>
        <v>0</v>
      </c>
      <c r="O68" s="253">
        <f t="shared" si="2"/>
        <v>0</v>
      </c>
    </row>
    <row r="69" spans="2:15" ht="12.75" customHeight="1" outlineLevel="1">
      <c r="B69" s="285" t="str">
        <f>+'FORMATO COSTEO C1'!C$304</f>
        <v>1.2.5</v>
      </c>
      <c r="C69" s="286">
        <f>+'FORMATO COSTEO C1'!B$304</f>
        <v>0</v>
      </c>
      <c r="D69" s="310" t="str">
        <f>+'FORMATO COSTEO C1'!D$304</f>
        <v>Unidad medida</v>
      </c>
      <c r="E69" s="287">
        <f>+'FORMATO COSTEO C1'!E$304</f>
        <v>0</v>
      </c>
      <c r="F69" s="288">
        <f aca="true" t="shared" si="14" ref="F69:M69">SUM(F70:F74)</f>
        <v>0</v>
      </c>
      <c r="G69" s="288">
        <f t="shared" si="14"/>
        <v>0</v>
      </c>
      <c r="H69" s="288">
        <f t="shared" si="14"/>
        <v>0</v>
      </c>
      <c r="I69" s="288">
        <f t="shared" si="14"/>
        <v>0</v>
      </c>
      <c r="J69" s="288">
        <f t="shared" si="14"/>
        <v>0</v>
      </c>
      <c r="K69" s="288">
        <f t="shared" si="14"/>
        <v>0</v>
      </c>
      <c r="L69" s="288">
        <f>SUM(L70:L74)</f>
        <v>0</v>
      </c>
      <c r="M69" s="289">
        <f t="shared" si="14"/>
        <v>0</v>
      </c>
      <c r="N69" s="253">
        <f t="shared" si="1"/>
        <v>0</v>
      </c>
      <c r="O69" s="253">
        <f t="shared" si="2"/>
        <v>0</v>
      </c>
    </row>
    <row r="70" spans="2:15" ht="12.75" customHeight="1" outlineLevel="1">
      <c r="B70" s="290" t="str">
        <f>+'FORMATO COSTEO C1'!C$306</f>
        <v>1.2.5.1</v>
      </c>
      <c r="C70" s="291" t="str">
        <f>+'FORMATO COSTEO C1'!B$306</f>
        <v>Categoría de gasto</v>
      </c>
      <c r="D70" s="305"/>
      <c r="E70" s="305"/>
      <c r="F70" s="293">
        <f>+'FORMATO COSTEO C1'!G306</f>
        <v>0</v>
      </c>
      <c r="G70" s="293">
        <f>+'FORMATO COSTEO C1'!H306</f>
        <v>0</v>
      </c>
      <c r="H70" s="293">
        <f>+'FORMATO COSTEO C1'!I306</f>
        <v>0</v>
      </c>
      <c r="I70" s="293">
        <f>+'FORMATO COSTEO C1'!J306</f>
        <v>0</v>
      </c>
      <c r="J70" s="293">
        <f>+'FORMATO COSTEO C1'!K306</f>
        <v>0</v>
      </c>
      <c r="K70" s="293">
        <f>+'FORMATO COSTEO C1'!L306</f>
        <v>0</v>
      </c>
      <c r="L70" s="293">
        <f>+'FORMATO COSTEO C1'!M306</f>
        <v>0</v>
      </c>
      <c r="M70" s="294">
        <f>+'FORMATO COSTEO C1'!N306</f>
        <v>0</v>
      </c>
      <c r="N70" s="253">
        <f t="shared" si="1"/>
        <v>0</v>
      </c>
      <c r="O70" s="253">
        <f t="shared" si="2"/>
        <v>0</v>
      </c>
    </row>
    <row r="71" spans="2:15" ht="12.75" customHeight="1" outlineLevel="1">
      <c r="B71" s="295" t="str">
        <f>+'FORMATO COSTEO C1'!C$312</f>
        <v>1.2.5.2</v>
      </c>
      <c r="C71" s="296" t="str">
        <f>+'FORMATO COSTEO C1'!B$312</f>
        <v>Categoría de gasto</v>
      </c>
      <c r="D71" s="306"/>
      <c r="E71" s="306"/>
      <c r="F71" s="298">
        <f>+'FORMATO COSTEO C1'!G312</f>
        <v>0</v>
      </c>
      <c r="G71" s="298">
        <f>+'FORMATO COSTEO C1'!H312</f>
        <v>0</v>
      </c>
      <c r="H71" s="298">
        <f>+'FORMATO COSTEO C1'!I312</f>
        <v>0</v>
      </c>
      <c r="I71" s="298">
        <f>+'FORMATO COSTEO C1'!J312</f>
        <v>0</v>
      </c>
      <c r="J71" s="298">
        <f>+'FORMATO COSTEO C1'!K312</f>
        <v>0</v>
      </c>
      <c r="K71" s="298">
        <f>+'FORMATO COSTEO C1'!L312</f>
        <v>0</v>
      </c>
      <c r="L71" s="298">
        <f>+'FORMATO COSTEO C1'!M312</f>
        <v>0</v>
      </c>
      <c r="M71" s="299">
        <f>+'FORMATO COSTEO C1'!N312</f>
        <v>0</v>
      </c>
      <c r="N71" s="253">
        <f t="shared" si="1"/>
        <v>0</v>
      </c>
      <c r="O71" s="253">
        <f t="shared" si="2"/>
        <v>0</v>
      </c>
    </row>
    <row r="72" spans="2:15" ht="12.75" customHeight="1" outlineLevel="1">
      <c r="B72" s="295" t="str">
        <f>+'FORMATO COSTEO C1'!C$318</f>
        <v>1.2.5.3</v>
      </c>
      <c r="C72" s="296" t="str">
        <f>+'FORMATO COSTEO C1'!B$318</f>
        <v>Categoría de gasto</v>
      </c>
      <c r="D72" s="306"/>
      <c r="E72" s="306"/>
      <c r="F72" s="298">
        <f>+'FORMATO COSTEO C1'!G318</f>
        <v>0</v>
      </c>
      <c r="G72" s="298">
        <f>+'FORMATO COSTEO C1'!H318</f>
        <v>0</v>
      </c>
      <c r="H72" s="298">
        <f>+'FORMATO COSTEO C1'!I318</f>
        <v>0</v>
      </c>
      <c r="I72" s="298">
        <f>+'FORMATO COSTEO C1'!J318</f>
        <v>0</v>
      </c>
      <c r="J72" s="298">
        <f>+'FORMATO COSTEO C1'!K318</f>
        <v>0</v>
      </c>
      <c r="K72" s="298">
        <f>+'FORMATO COSTEO C1'!L318</f>
        <v>0</v>
      </c>
      <c r="L72" s="298">
        <f>+'FORMATO COSTEO C1'!M318</f>
        <v>0</v>
      </c>
      <c r="M72" s="299">
        <f>+'FORMATO COSTEO C1'!N318</f>
        <v>0</v>
      </c>
      <c r="N72" s="253">
        <f t="shared" si="1"/>
        <v>0</v>
      </c>
      <c r="O72" s="253">
        <f t="shared" si="2"/>
        <v>0</v>
      </c>
    </row>
    <row r="73" spans="2:15" ht="12.75" customHeight="1" outlineLevel="1">
      <c r="B73" s="295" t="str">
        <f>+'FORMATO COSTEO C1'!C$324</f>
        <v>1.2.5.4</v>
      </c>
      <c r="C73" s="296" t="str">
        <f>+'FORMATO COSTEO C1'!B$324</f>
        <v>Categoría de gasto</v>
      </c>
      <c r="D73" s="306"/>
      <c r="E73" s="306"/>
      <c r="F73" s="298">
        <f>+'FORMATO COSTEO C1'!G324</f>
        <v>0</v>
      </c>
      <c r="G73" s="298">
        <f>+'FORMATO COSTEO C1'!H324</f>
        <v>0</v>
      </c>
      <c r="H73" s="298">
        <f>+'FORMATO COSTEO C1'!I324</f>
        <v>0</v>
      </c>
      <c r="I73" s="298">
        <f>+'FORMATO COSTEO C1'!J324</f>
        <v>0</v>
      </c>
      <c r="J73" s="298">
        <f>+'FORMATO COSTEO C1'!K324</f>
        <v>0</v>
      </c>
      <c r="K73" s="298">
        <f>+'FORMATO COSTEO C1'!L324</f>
        <v>0</v>
      </c>
      <c r="L73" s="298">
        <f>+'FORMATO COSTEO C1'!M324</f>
        <v>0</v>
      </c>
      <c r="M73" s="299">
        <f>+'FORMATO COSTEO C1'!N324</f>
        <v>0</v>
      </c>
      <c r="N73" s="253">
        <f t="shared" si="1"/>
        <v>0</v>
      </c>
      <c r="O73" s="253">
        <f t="shared" si="2"/>
        <v>0</v>
      </c>
    </row>
    <row r="74" spans="2:15" ht="12.75" customHeight="1" outlineLevel="1">
      <c r="B74" s="300" t="str">
        <f>+'FORMATO COSTEO C1'!C$330</f>
        <v>1.2.5.5</v>
      </c>
      <c r="C74" s="301" t="str">
        <f>+'FORMATO COSTEO C1'!B$330</f>
        <v>Categoría de gasto</v>
      </c>
      <c r="D74" s="307"/>
      <c r="E74" s="307"/>
      <c r="F74" s="303">
        <f>+'FORMATO COSTEO C1'!G330</f>
        <v>0</v>
      </c>
      <c r="G74" s="303">
        <f>+'FORMATO COSTEO C1'!H330</f>
        <v>0</v>
      </c>
      <c r="H74" s="303">
        <f>+'FORMATO COSTEO C1'!I330</f>
        <v>0</v>
      </c>
      <c r="I74" s="303">
        <f>+'FORMATO COSTEO C1'!J330</f>
        <v>0</v>
      </c>
      <c r="J74" s="303">
        <f>+'FORMATO COSTEO C1'!K330</f>
        <v>0</v>
      </c>
      <c r="K74" s="303">
        <f>+'FORMATO COSTEO C1'!L330</f>
        <v>0</v>
      </c>
      <c r="L74" s="303">
        <f>+'FORMATO COSTEO C1'!M330</f>
        <v>0</v>
      </c>
      <c r="M74" s="304">
        <f>+'FORMATO COSTEO C1'!N330</f>
        <v>0</v>
      </c>
      <c r="N74" s="253">
        <f t="shared" si="1"/>
        <v>0</v>
      </c>
      <c r="O74" s="253">
        <f t="shared" si="2"/>
        <v>0</v>
      </c>
    </row>
    <row r="75" spans="2:15" ht="12.75" customHeight="1" outlineLevel="3">
      <c r="B75" s="308">
        <f>+'FORMATO COSTEO C1'!C$337</f>
        <v>1.3</v>
      </c>
      <c r="C75" s="281">
        <f>+'FORMATO COSTEO C1'!D$337</f>
        <v>0</v>
      </c>
      <c r="D75" s="282"/>
      <c r="E75" s="282"/>
      <c r="F75" s="283">
        <f aca="true" t="shared" si="15" ref="F75:M75">+F76+F82+F88+F94+F100</f>
        <v>0</v>
      </c>
      <c r="G75" s="283">
        <f t="shared" si="15"/>
        <v>0</v>
      </c>
      <c r="H75" s="283">
        <f t="shared" si="15"/>
        <v>0</v>
      </c>
      <c r="I75" s="283">
        <f t="shared" si="15"/>
        <v>0</v>
      </c>
      <c r="J75" s="283">
        <f t="shared" si="15"/>
        <v>0</v>
      </c>
      <c r="K75" s="283">
        <f t="shared" si="15"/>
        <v>0</v>
      </c>
      <c r="L75" s="283">
        <f>+L76+L82+L88+L94+L100</f>
        <v>0</v>
      </c>
      <c r="M75" s="284">
        <f t="shared" si="15"/>
        <v>0</v>
      </c>
      <c r="N75" s="253">
        <f t="shared" si="1"/>
        <v>0</v>
      </c>
      <c r="O75" s="253">
        <f t="shared" si="2"/>
        <v>0</v>
      </c>
    </row>
    <row r="76" spans="2:15" ht="12.75" customHeight="1" outlineLevel="3">
      <c r="B76" s="285" t="str">
        <f>+'FORMATO COSTEO C1'!C338</f>
        <v>1.3.1</v>
      </c>
      <c r="C76" s="286">
        <f>+'FORMATO COSTEO C1'!B$338</f>
        <v>0</v>
      </c>
      <c r="D76" s="310" t="str">
        <f>+'FORMATO COSTEO C1'!D$338</f>
        <v>Unidad medida</v>
      </c>
      <c r="E76" s="334">
        <f>+'FORMATO COSTEO C1'!E$338</f>
        <v>0</v>
      </c>
      <c r="F76" s="288">
        <f aca="true" t="shared" si="16" ref="F76:M76">SUM(F77:F81)</f>
        <v>0</v>
      </c>
      <c r="G76" s="288">
        <f t="shared" si="16"/>
        <v>0</v>
      </c>
      <c r="H76" s="288">
        <f t="shared" si="16"/>
        <v>0</v>
      </c>
      <c r="I76" s="288">
        <f t="shared" si="16"/>
        <v>0</v>
      </c>
      <c r="J76" s="288">
        <f t="shared" si="16"/>
        <v>0</v>
      </c>
      <c r="K76" s="288">
        <f t="shared" si="16"/>
        <v>0</v>
      </c>
      <c r="L76" s="288">
        <f>SUM(L77:L81)</f>
        <v>0</v>
      </c>
      <c r="M76" s="289">
        <f t="shared" si="16"/>
        <v>0</v>
      </c>
      <c r="N76" s="253">
        <f aca="true" t="shared" si="17" ref="N76:N105">SUM(G76:M76)</f>
        <v>0</v>
      </c>
      <c r="O76" s="253">
        <f aca="true" t="shared" si="18" ref="O76:O105">+F76-N76</f>
        <v>0</v>
      </c>
    </row>
    <row r="77" spans="2:15" ht="12.75" customHeight="1" outlineLevel="3">
      <c r="B77" s="290" t="str">
        <f>+'FORMATO COSTEO C1'!C$340</f>
        <v>1.3.1.1</v>
      </c>
      <c r="C77" s="291" t="str">
        <f>+'FORMATO COSTEO C1'!B$340</f>
        <v>Categoría de gasto</v>
      </c>
      <c r="D77" s="292"/>
      <c r="E77" s="292"/>
      <c r="F77" s="293">
        <f>+'FORMATO COSTEO C1'!G340</f>
        <v>0</v>
      </c>
      <c r="G77" s="293">
        <f>+'FORMATO COSTEO C1'!H340</f>
        <v>0</v>
      </c>
      <c r="H77" s="293">
        <f>+'FORMATO COSTEO C1'!I340</f>
        <v>0</v>
      </c>
      <c r="I77" s="293">
        <f>+'FORMATO COSTEO C1'!J340</f>
        <v>0</v>
      </c>
      <c r="J77" s="293">
        <f>+'FORMATO COSTEO C1'!K340</f>
        <v>0</v>
      </c>
      <c r="K77" s="293">
        <f>+'FORMATO COSTEO C1'!L340</f>
        <v>0</v>
      </c>
      <c r="L77" s="293">
        <f>+'FORMATO COSTEO C1'!M340</f>
        <v>0</v>
      </c>
      <c r="M77" s="294">
        <f>+'FORMATO COSTEO C1'!N340</f>
        <v>0</v>
      </c>
      <c r="N77" s="253">
        <f t="shared" si="17"/>
        <v>0</v>
      </c>
      <c r="O77" s="253">
        <f t="shared" si="18"/>
        <v>0</v>
      </c>
    </row>
    <row r="78" spans="2:15" ht="12.75" customHeight="1" outlineLevel="3">
      <c r="B78" s="295" t="str">
        <f>+'FORMATO COSTEO C1'!C$346</f>
        <v>1.3.1.2</v>
      </c>
      <c r="C78" s="296" t="str">
        <f>+'FORMATO COSTEO C1'!B$346</f>
        <v>Categoría de gasto</v>
      </c>
      <c r="D78" s="297"/>
      <c r="E78" s="297"/>
      <c r="F78" s="298">
        <f>+'FORMATO COSTEO C1'!G346</f>
        <v>0</v>
      </c>
      <c r="G78" s="298">
        <f>+'FORMATO COSTEO C1'!H346</f>
        <v>0</v>
      </c>
      <c r="H78" s="298">
        <f>+'FORMATO COSTEO C1'!I346</f>
        <v>0</v>
      </c>
      <c r="I78" s="298">
        <f>+'FORMATO COSTEO C1'!J346</f>
        <v>0</v>
      </c>
      <c r="J78" s="298">
        <f>+'FORMATO COSTEO C1'!K346</f>
        <v>0</v>
      </c>
      <c r="K78" s="298">
        <f>+'FORMATO COSTEO C1'!L346</f>
        <v>0</v>
      </c>
      <c r="L78" s="298">
        <f>+'FORMATO COSTEO C1'!M346</f>
        <v>0</v>
      </c>
      <c r="M78" s="299">
        <f>+'FORMATO COSTEO C1'!N346</f>
        <v>0</v>
      </c>
      <c r="N78" s="253">
        <f t="shared" si="17"/>
        <v>0</v>
      </c>
      <c r="O78" s="253">
        <f t="shared" si="18"/>
        <v>0</v>
      </c>
    </row>
    <row r="79" spans="2:15" ht="12.75" customHeight="1" outlineLevel="3">
      <c r="B79" s="295" t="str">
        <f>+'FORMATO COSTEO C1'!C$352</f>
        <v>1.3.1.3</v>
      </c>
      <c r="C79" s="296" t="str">
        <f>+'FORMATO COSTEO C1'!B$352</f>
        <v>Categoría de gasto</v>
      </c>
      <c r="D79" s="297"/>
      <c r="E79" s="297"/>
      <c r="F79" s="298">
        <f>+'FORMATO COSTEO C1'!G352</f>
        <v>0</v>
      </c>
      <c r="G79" s="298">
        <f>+'FORMATO COSTEO C1'!H352</f>
        <v>0</v>
      </c>
      <c r="H79" s="298">
        <f>+'FORMATO COSTEO C1'!I352</f>
        <v>0</v>
      </c>
      <c r="I79" s="298">
        <f>+'FORMATO COSTEO C1'!J352</f>
        <v>0</v>
      </c>
      <c r="J79" s="298">
        <f>+'FORMATO COSTEO C1'!K352</f>
        <v>0</v>
      </c>
      <c r="K79" s="298">
        <f>+'FORMATO COSTEO C1'!L352</f>
        <v>0</v>
      </c>
      <c r="L79" s="298">
        <f>+'FORMATO COSTEO C1'!M352</f>
        <v>0</v>
      </c>
      <c r="M79" s="299">
        <f>+'FORMATO COSTEO C1'!N352</f>
        <v>0</v>
      </c>
      <c r="N79" s="253">
        <f t="shared" si="17"/>
        <v>0</v>
      </c>
      <c r="O79" s="253">
        <f t="shared" si="18"/>
        <v>0</v>
      </c>
    </row>
    <row r="80" spans="2:15" ht="12.75" customHeight="1" outlineLevel="3">
      <c r="B80" s="295" t="str">
        <f>+'FORMATO COSTEO C1'!C$358</f>
        <v>1.3.1.4</v>
      </c>
      <c r="C80" s="296" t="str">
        <f>+'FORMATO COSTEO C1'!B$358</f>
        <v>Categoría de gasto</v>
      </c>
      <c r="D80" s="297"/>
      <c r="E80" s="297"/>
      <c r="F80" s="298">
        <f>+'FORMATO COSTEO C1'!G358</f>
        <v>0</v>
      </c>
      <c r="G80" s="298">
        <f>+'FORMATO COSTEO C1'!H358</f>
        <v>0</v>
      </c>
      <c r="H80" s="298">
        <f>+'FORMATO COSTEO C1'!I358</f>
        <v>0</v>
      </c>
      <c r="I80" s="298">
        <f>+'FORMATO COSTEO C1'!J358</f>
        <v>0</v>
      </c>
      <c r="J80" s="298">
        <f>+'FORMATO COSTEO C1'!K358</f>
        <v>0</v>
      </c>
      <c r="K80" s="298">
        <f>+'FORMATO COSTEO C1'!L358</f>
        <v>0</v>
      </c>
      <c r="L80" s="298">
        <f>+'FORMATO COSTEO C1'!M358</f>
        <v>0</v>
      </c>
      <c r="M80" s="299">
        <f>+'FORMATO COSTEO C1'!N358</f>
        <v>0</v>
      </c>
      <c r="N80" s="253">
        <f t="shared" si="17"/>
        <v>0</v>
      </c>
      <c r="O80" s="253">
        <f t="shared" si="18"/>
        <v>0</v>
      </c>
    </row>
    <row r="81" spans="2:15" ht="12.75" customHeight="1" outlineLevel="3">
      <c r="B81" s="300" t="str">
        <f>+'FORMATO COSTEO C1'!C$364</f>
        <v>1.3.1.5</v>
      </c>
      <c r="C81" s="301" t="str">
        <f>+'FORMATO COSTEO C1'!B$364</f>
        <v>Categoría de gasto</v>
      </c>
      <c r="D81" s="302"/>
      <c r="E81" s="302"/>
      <c r="F81" s="303">
        <f>+'FORMATO COSTEO C1'!G364</f>
        <v>0</v>
      </c>
      <c r="G81" s="303">
        <f>+'FORMATO COSTEO C1'!H364</f>
        <v>0</v>
      </c>
      <c r="H81" s="303">
        <f>+'FORMATO COSTEO C1'!I364</f>
        <v>0</v>
      </c>
      <c r="I81" s="303">
        <f>+'FORMATO COSTEO C1'!J364</f>
        <v>0</v>
      </c>
      <c r="J81" s="303">
        <f>+'FORMATO COSTEO C1'!K364</f>
        <v>0</v>
      </c>
      <c r="K81" s="303">
        <f>+'FORMATO COSTEO C1'!L364</f>
        <v>0</v>
      </c>
      <c r="L81" s="303">
        <f>+'FORMATO COSTEO C1'!M364</f>
        <v>0</v>
      </c>
      <c r="M81" s="304">
        <f>+'FORMATO COSTEO C1'!N364</f>
        <v>0</v>
      </c>
      <c r="N81" s="253">
        <f t="shared" si="17"/>
        <v>0</v>
      </c>
      <c r="O81" s="253">
        <f t="shared" si="18"/>
        <v>0</v>
      </c>
    </row>
    <row r="82" spans="2:15" ht="12.75" customHeight="1" outlineLevel="3">
      <c r="B82" s="285" t="str">
        <f>+'FORMATO COSTEO C1'!C370</f>
        <v>1.3.2</v>
      </c>
      <c r="C82" s="286">
        <f>+'FORMATO COSTEO C1'!B$370</f>
        <v>0</v>
      </c>
      <c r="D82" s="310" t="str">
        <f>+'FORMATO COSTEO C1'!D$370</f>
        <v>Unidad medida</v>
      </c>
      <c r="E82" s="287">
        <f>+'FORMATO COSTEO C1'!E$370</f>
        <v>0</v>
      </c>
      <c r="F82" s="288">
        <f aca="true" t="shared" si="19" ref="F82:M82">SUM(F83:F87)</f>
        <v>0</v>
      </c>
      <c r="G82" s="288">
        <f t="shared" si="19"/>
        <v>0</v>
      </c>
      <c r="H82" s="288">
        <f t="shared" si="19"/>
        <v>0</v>
      </c>
      <c r="I82" s="288">
        <f t="shared" si="19"/>
        <v>0</v>
      </c>
      <c r="J82" s="288">
        <f t="shared" si="19"/>
        <v>0</v>
      </c>
      <c r="K82" s="288">
        <f t="shared" si="19"/>
        <v>0</v>
      </c>
      <c r="L82" s="288">
        <f>SUM(L83:L87)</f>
        <v>0</v>
      </c>
      <c r="M82" s="289">
        <f t="shared" si="19"/>
        <v>0</v>
      </c>
      <c r="N82" s="253">
        <f t="shared" si="17"/>
        <v>0</v>
      </c>
      <c r="O82" s="253">
        <f t="shared" si="18"/>
        <v>0</v>
      </c>
    </row>
    <row r="83" spans="2:15" ht="12.75" customHeight="1" outlineLevel="3">
      <c r="B83" s="290" t="str">
        <f>+'FORMATO COSTEO C1'!C372</f>
        <v>1.3.2.1</v>
      </c>
      <c r="C83" s="291" t="str">
        <f>+'FORMATO COSTEO C1'!B$372</f>
        <v>Categoría de gasto</v>
      </c>
      <c r="D83" s="305"/>
      <c r="E83" s="305"/>
      <c r="F83" s="293">
        <f>+'FORMATO COSTEO C1'!G372</f>
        <v>0</v>
      </c>
      <c r="G83" s="293">
        <f>+'FORMATO COSTEO C1'!H372</f>
        <v>0</v>
      </c>
      <c r="H83" s="293">
        <f>+'FORMATO COSTEO C1'!I372</f>
        <v>0</v>
      </c>
      <c r="I83" s="293">
        <f>+'FORMATO COSTEO C1'!J372</f>
        <v>0</v>
      </c>
      <c r="J83" s="293">
        <f>+'FORMATO COSTEO C1'!K372</f>
        <v>0</v>
      </c>
      <c r="K83" s="293">
        <f>+'FORMATO COSTEO C1'!L372</f>
        <v>0</v>
      </c>
      <c r="L83" s="293">
        <f>+'FORMATO COSTEO C1'!M372</f>
        <v>0</v>
      </c>
      <c r="M83" s="294">
        <f>+'FORMATO COSTEO C1'!N372</f>
        <v>0</v>
      </c>
      <c r="N83" s="253">
        <f t="shared" si="17"/>
        <v>0</v>
      </c>
      <c r="O83" s="253">
        <f t="shared" si="18"/>
        <v>0</v>
      </c>
    </row>
    <row r="84" spans="2:15" ht="12.75" customHeight="1" outlineLevel="3">
      <c r="B84" s="295" t="str">
        <f>+'FORMATO COSTEO C1'!C378</f>
        <v>1.3.2.2</v>
      </c>
      <c r="C84" s="296" t="str">
        <f>+'FORMATO COSTEO C1'!B$378</f>
        <v>Categoría de gasto</v>
      </c>
      <c r="D84" s="306"/>
      <c r="E84" s="306"/>
      <c r="F84" s="298">
        <f>+'FORMATO COSTEO C1'!G378</f>
        <v>0</v>
      </c>
      <c r="G84" s="298">
        <f>+'FORMATO COSTEO C1'!H378</f>
        <v>0</v>
      </c>
      <c r="H84" s="298">
        <f>+'FORMATO COSTEO C1'!I378</f>
        <v>0</v>
      </c>
      <c r="I84" s="298">
        <f>+'FORMATO COSTEO C1'!J378</f>
        <v>0</v>
      </c>
      <c r="J84" s="298">
        <f>+'FORMATO COSTEO C1'!K378</f>
        <v>0</v>
      </c>
      <c r="K84" s="298">
        <f>+'FORMATO COSTEO C1'!L378</f>
        <v>0</v>
      </c>
      <c r="L84" s="298">
        <f>+'FORMATO COSTEO C1'!M378</f>
        <v>0</v>
      </c>
      <c r="M84" s="299">
        <f>+'FORMATO COSTEO C1'!N378</f>
        <v>0</v>
      </c>
      <c r="N84" s="253">
        <f t="shared" si="17"/>
        <v>0</v>
      </c>
      <c r="O84" s="253">
        <f t="shared" si="18"/>
        <v>0</v>
      </c>
    </row>
    <row r="85" spans="2:15" ht="12.75" customHeight="1" outlineLevel="3">
      <c r="B85" s="295" t="str">
        <f>+'FORMATO COSTEO C1'!C384</f>
        <v>1.3.2.3</v>
      </c>
      <c r="C85" s="296" t="str">
        <f>+'FORMATO COSTEO C1'!B$384</f>
        <v>Categoría de gasto</v>
      </c>
      <c r="D85" s="306"/>
      <c r="E85" s="306"/>
      <c r="F85" s="298">
        <f>+'FORMATO COSTEO C1'!G384</f>
        <v>0</v>
      </c>
      <c r="G85" s="298">
        <f>+'FORMATO COSTEO C1'!H384</f>
        <v>0</v>
      </c>
      <c r="H85" s="298">
        <f>+'FORMATO COSTEO C1'!I384</f>
        <v>0</v>
      </c>
      <c r="I85" s="298">
        <f>+'FORMATO COSTEO C1'!J384</f>
        <v>0</v>
      </c>
      <c r="J85" s="298">
        <f>+'FORMATO COSTEO C1'!K384</f>
        <v>0</v>
      </c>
      <c r="K85" s="298">
        <f>+'FORMATO COSTEO C1'!L384</f>
        <v>0</v>
      </c>
      <c r="L85" s="298">
        <f>+'FORMATO COSTEO C1'!M384</f>
        <v>0</v>
      </c>
      <c r="M85" s="299">
        <f>+'FORMATO COSTEO C1'!N384</f>
        <v>0</v>
      </c>
      <c r="N85" s="253">
        <f t="shared" si="17"/>
        <v>0</v>
      </c>
      <c r="O85" s="253">
        <f t="shared" si="18"/>
        <v>0</v>
      </c>
    </row>
    <row r="86" spans="2:15" ht="12.75" customHeight="1" outlineLevel="3">
      <c r="B86" s="295" t="str">
        <f>+'FORMATO COSTEO C1'!C390</f>
        <v>1.3.2.4</v>
      </c>
      <c r="C86" s="296" t="str">
        <f>+'FORMATO COSTEO C1'!B$390</f>
        <v>Categoría de gasto</v>
      </c>
      <c r="D86" s="306"/>
      <c r="E86" s="306"/>
      <c r="F86" s="298">
        <f>+'FORMATO COSTEO C1'!G390</f>
        <v>0</v>
      </c>
      <c r="G86" s="298">
        <f>+'FORMATO COSTEO C1'!H390</f>
        <v>0</v>
      </c>
      <c r="H86" s="298">
        <f>+'FORMATO COSTEO C1'!I390</f>
        <v>0</v>
      </c>
      <c r="I86" s="298">
        <f>+'FORMATO COSTEO C1'!J390</f>
        <v>0</v>
      </c>
      <c r="J86" s="298">
        <f>+'FORMATO COSTEO C1'!K390</f>
        <v>0</v>
      </c>
      <c r="K86" s="298">
        <f>+'FORMATO COSTEO C1'!L390</f>
        <v>0</v>
      </c>
      <c r="L86" s="298">
        <f>+'FORMATO COSTEO C1'!M390</f>
        <v>0</v>
      </c>
      <c r="M86" s="299">
        <f>+'FORMATO COSTEO C1'!N390</f>
        <v>0</v>
      </c>
      <c r="N86" s="253">
        <f t="shared" si="17"/>
        <v>0</v>
      </c>
      <c r="O86" s="253">
        <f t="shared" si="18"/>
        <v>0</v>
      </c>
    </row>
    <row r="87" spans="2:15" ht="12.75" customHeight="1" outlineLevel="3">
      <c r="B87" s="300" t="str">
        <f>+'FORMATO COSTEO C1'!C396</f>
        <v>1.3.2.5</v>
      </c>
      <c r="C87" s="301" t="str">
        <f>+'FORMATO COSTEO C1'!B$396</f>
        <v>Categoría de gasto</v>
      </c>
      <c r="D87" s="307"/>
      <c r="E87" s="307"/>
      <c r="F87" s="303">
        <f>+'FORMATO COSTEO C1'!G396</f>
        <v>0</v>
      </c>
      <c r="G87" s="303">
        <f>+'FORMATO COSTEO C1'!H396</f>
        <v>0</v>
      </c>
      <c r="H87" s="303">
        <f>+'FORMATO COSTEO C1'!I396</f>
        <v>0</v>
      </c>
      <c r="I87" s="303">
        <f>+'FORMATO COSTEO C1'!J396</f>
        <v>0</v>
      </c>
      <c r="J87" s="303">
        <f>+'FORMATO COSTEO C1'!K396</f>
        <v>0</v>
      </c>
      <c r="K87" s="303">
        <f>+'FORMATO COSTEO C1'!L396</f>
        <v>0</v>
      </c>
      <c r="L87" s="303">
        <f>+'FORMATO COSTEO C1'!M396</f>
        <v>0</v>
      </c>
      <c r="M87" s="304">
        <f>+'FORMATO COSTEO C1'!N396</f>
        <v>0</v>
      </c>
      <c r="N87" s="253">
        <f t="shared" si="17"/>
        <v>0</v>
      </c>
      <c r="O87" s="253">
        <f t="shared" si="18"/>
        <v>0</v>
      </c>
    </row>
    <row r="88" spans="2:15" ht="12.75" customHeight="1" outlineLevel="3">
      <c r="B88" s="285" t="str">
        <f>+'FORMATO COSTEO C1'!C402</f>
        <v>1.3.3</v>
      </c>
      <c r="C88" s="286">
        <f>+'FORMATO COSTEO C1'!B$402</f>
        <v>0</v>
      </c>
      <c r="D88" s="310" t="str">
        <f>+'FORMATO COSTEO C1'!D$402</f>
        <v>Unidad medida</v>
      </c>
      <c r="E88" s="287">
        <f>+'FORMATO COSTEO C1'!E$402</f>
        <v>0</v>
      </c>
      <c r="F88" s="288">
        <f aca="true" t="shared" si="20" ref="F88:M88">SUM(F89:F93)</f>
        <v>0</v>
      </c>
      <c r="G88" s="288">
        <f t="shared" si="20"/>
        <v>0</v>
      </c>
      <c r="H88" s="288">
        <f t="shared" si="20"/>
        <v>0</v>
      </c>
      <c r="I88" s="288">
        <f t="shared" si="20"/>
        <v>0</v>
      </c>
      <c r="J88" s="288">
        <f t="shared" si="20"/>
        <v>0</v>
      </c>
      <c r="K88" s="288">
        <f t="shared" si="20"/>
        <v>0</v>
      </c>
      <c r="L88" s="288">
        <f>SUM(L89:L93)</f>
        <v>0</v>
      </c>
      <c r="M88" s="289">
        <f t="shared" si="20"/>
        <v>0</v>
      </c>
      <c r="N88" s="253">
        <f t="shared" si="17"/>
        <v>0</v>
      </c>
      <c r="O88" s="253">
        <f t="shared" si="18"/>
        <v>0</v>
      </c>
    </row>
    <row r="89" spans="2:15" ht="12.75" customHeight="1" outlineLevel="3">
      <c r="B89" s="290" t="str">
        <f>+'FORMATO COSTEO C1'!C$404</f>
        <v>1.3.3.1</v>
      </c>
      <c r="C89" s="291" t="str">
        <f>+'FORMATO COSTEO C1'!B$404</f>
        <v>Categoría de gasto</v>
      </c>
      <c r="D89" s="305"/>
      <c r="E89" s="305"/>
      <c r="F89" s="293">
        <f>+'FORMATO COSTEO C1'!G404</f>
        <v>0</v>
      </c>
      <c r="G89" s="293">
        <f>+'FORMATO COSTEO C1'!H404</f>
        <v>0</v>
      </c>
      <c r="H89" s="293">
        <f>+'FORMATO COSTEO C1'!I404</f>
        <v>0</v>
      </c>
      <c r="I89" s="293">
        <f>+'FORMATO COSTEO C1'!J404</f>
        <v>0</v>
      </c>
      <c r="J89" s="293">
        <f>+'FORMATO COSTEO C1'!K404</f>
        <v>0</v>
      </c>
      <c r="K89" s="293">
        <f>+'FORMATO COSTEO C1'!L404</f>
        <v>0</v>
      </c>
      <c r="L89" s="293">
        <f>+'FORMATO COSTEO C1'!M404</f>
        <v>0</v>
      </c>
      <c r="M89" s="294">
        <f>+'FORMATO COSTEO C1'!N404</f>
        <v>0</v>
      </c>
      <c r="N89" s="253">
        <f t="shared" si="17"/>
        <v>0</v>
      </c>
      <c r="O89" s="253">
        <f t="shared" si="18"/>
        <v>0</v>
      </c>
    </row>
    <row r="90" spans="2:15" ht="12.75" customHeight="1" outlineLevel="3">
      <c r="B90" s="295" t="str">
        <f>+'FORMATO COSTEO C1'!C$410</f>
        <v>1.3.3.2</v>
      </c>
      <c r="C90" s="296" t="str">
        <f>+'FORMATO COSTEO C1'!B$410</f>
        <v>Categoría de gasto</v>
      </c>
      <c r="D90" s="306"/>
      <c r="E90" s="306"/>
      <c r="F90" s="298">
        <f>+'FORMATO COSTEO C1'!G410</f>
        <v>0</v>
      </c>
      <c r="G90" s="298">
        <f>+'FORMATO COSTEO C1'!H410</f>
        <v>0</v>
      </c>
      <c r="H90" s="298">
        <f>+'FORMATO COSTEO C1'!I410</f>
        <v>0</v>
      </c>
      <c r="I90" s="298">
        <f>+'FORMATO COSTEO C1'!J410</f>
        <v>0</v>
      </c>
      <c r="J90" s="298">
        <f>+'FORMATO COSTEO C1'!K410</f>
        <v>0</v>
      </c>
      <c r="K90" s="298">
        <f>+'FORMATO COSTEO C1'!L410</f>
        <v>0</v>
      </c>
      <c r="L90" s="298">
        <f>+'FORMATO COSTEO C1'!M410</f>
        <v>0</v>
      </c>
      <c r="M90" s="299">
        <f>+'FORMATO COSTEO C1'!N410</f>
        <v>0</v>
      </c>
      <c r="N90" s="253">
        <f t="shared" si="17"/>
        <v>0</v>
      </c>
      <c r="O90" s="253">
        <f t="shared" si="18"/>
        <v>0</v>
      </c>
    </row>
    <row r="91" spans="2:15" ht="12.75" customHeight="1" outlineLevel="3">
      <c r="B91" s="295" t="str">
        <f>+'FORMATO COSTEO C1'!C$416</f>
        <v>1.3.3.3</v>
      </c>
      <c r="C91" s="296" t="str">
        <f>+'FORMATO COSTEO C1'!B$416</f>
        <v>Categoría de gasto</v>
      </c>
      <c r="D91" s="306"/>
      <c r="E91" s="306"/>
      <c r="F91" s="298">
        <f>+'FORMATO COSTEO C1'!G416</f>
        <v>0</v>
      </c>
      <c r="G91" s="298">
        <f>+'FORMATO COSTEO C1'!H416</f>
        <v>0</v>
      </c>
      <c r="H91" s="298">
        <f>+'FORMATO COSTEO C1'!I416</f>
        <v>0</v>
      </c>
      <c r="I91" s="298">
        <f>+'FORMATO COSTEO C1'!J416</f>
        <v>0</v>
      </c>
      <c r="J91" s="298">
        <f>+'FORMATO COSTEO C1'!K416</f>
        <v>0</v>
      </c>
      <c r="K91" s="298">
        <f>+'FORMATO COSTEO C1'!L416</f>
        <v>0</v>
      </c>
      <c r="L91" s="298">
        <f>+'FORMATO COSTEO C1'!M416</f>
        <v>0</v>
      </c>
      <c r="M91" s="299">
        <f>+'FORMATO COSTEO C1'!N416</f>
        <v>0</v>
      </c>
      <c r="N91" s="253">
        <f t="shared" si="17"/>
        <v>0</v>
      </c>
      <c r="O91" s="253">
        <f t="shared" si="18"/>
        <v>0</v>
      </c>
    </row>
    <row r="92" spans="2:15" ht="12.75" customHeight="1" outlineLevel="3">
      <c r="B92" s="295" t="str">
        <f>+'FORMATO COSTEO C1'!C$422</f>
        <v>1.3.3.4</v>
      </c>
      <c r="C92" s="296" t="str">
        <f>+'FORMATO COSTEO C1'!B$422</f>
        <v>Categoría de gasto</v>
      </c>
      <c r="D92" s="306"/>
      <c r="E92" s="306"/>
      <c r="F92" s="298">
        <f>+'FORMATO COSTEO C1'!G422</f>
        <v>0</v>
      </c>
      <c r="G92" s="298">
        <f>+'FORMATO COSTEO C1'!H422</f>
        <v>0</v>
      </c>
      <c r="H92" s="298">
        <f>+'FORMATO COSTEO C1'!I422</f>
        <v>0</v>
      </c>
      <c r="I92" s="298">
        <f>+'FORMATO COSTEO C1'!J422</f>
        <v>0</v>
      </c>
      <c r="J92" s="298">
        <f>+'FORMATO COSTEO C1'!K422</f>
        <v>0</v>
      </c>
      <c r="K92" s="298">
        <f>+'FORMATO COSTEO C1'!L422</f>
        <v>0</v>
      </c>
      <c r="L92" s="298">
        <f>+'FORMATO COSTEO C1'!M422</f>
        <v>0</v>
      </c>
      <c r="M92" s="299">
        <f>+'FORMATO COSTEO C1'!N422</f>
        <v>0</v>
      </c>
      <c r="N92" s="253">
        <f t="shared" si="17"/>
        <v>0</v>
      </c>
      <c r="O92" s="253">
        <f t="shared" si="18"/>
        <v>0</v>
      </c>
    </row>
    <row r="93" spans="2:15" ht="12.75" customHeight="1" outlineLevel="3">
      <c r="B93" s="300" t="str">
        <f>+'FORMATO COSTEO C1'!C$428</f>
        <v>1.3.3.5</v>
      </c>
      <c r="C93" s="301" t="str">
        <f>+'FORMATO COSTEO C1'!B$428</f>
        <v>Categoría de gasto</v>
      </c>
      <c r="D93" s="307"/>
      <c r="E93" s="307"/>
      <c r="F93" s="303">
        <f>+'FORMATO COSTEO C1'!G428</f>
        <v>0</v>
      </c>
      <c r="G93" s="303">
        <f>+'FORMATO COSTEO C1'!H428</f>
        <v>0</v>
      </c>
      <c r="H93" s="303">
        <f>+'FORMATO COSTEO C1'!I428</f>
        <v>0</v>
      </c>
      <c r="I93" s="303">
        <f>+'FORMATO COSTEO C1'!J428</f>
        <v>0</v>
      </c>
      <c r="J93" s="303">
        <f>+'FORMATO COSTEO C1'!K428</f>
        <v>0</v>
      </c>
      <c r="K93" s="303">
        <f>+'FORMATO COSTEO C1'!L428</f>
        <v>0</v>
      </c>
      <c r="L93" s="303">
        <f>+'FORMATO COSTEO C1'!M428</f>
        <v>0</v>
      </c>
      <c r="M93" s="304">
        <f>+'FORMATO COSTEO C1'!N428</f>
        <v>0</v>
      </c>
      <c r="N93" s="253">
        <f t="shared" si="17"/>
        <v>0</v>
      </c>
      <c r="O93" s="253">
        <f t="shared" si="18"/>
        <v>0</v>
      </c>
    </row>
    <row r="94" spans="2:15" ht="12.75" customHeight="1" outlineLevel="3">
      <c r="B94" s="285" t="str">
        <f>+'FORMATO COSTEO C1'!C434</f>
        <v>1.3.4</v>
      </c>
      <c r="C94" s="286">
        <f>+'FORMATO COSTEO C1'!B$434</f>
        <v>0</v>
      </c>
      <c r="D94" s="310" t="str">
        <f>+'FORMATO COSTEO C1'!D$434</f>
        <v>Unidad medida</v>
      </c>
      <c r="E94" s="287">
        <f>+'FORMATO COSTEO C1'!E$434</f>
        <v>0</v>
      </c>
      <c r="F94" s="288">
        <f aca="true" t="shared" si="21" ref="F94:M94">SUM(F95:F99)</f>
        <v>0</v>
      </c>
      <c r="G94" s="288">
        <f t="shared" si="21"/>
        <v>0</v>
      </c>
      <c r="H94" s="288">
        <f t="shared" si="21"/>
        <v>0</v>
      </c>
      <c r="I94" s="288">
        <f t="shared" si="21"/>
        <v>0</v>
      </c>
      <c r="J94" s="288">
        <f t="shared" si="21"/>
        <v>0</v>
      </c>
      <c r="K94" s="288">
        <f t="shared" si="21"/>
        <v>0</v>
      </c>
      <c r="L94" s="288">
        <f>SUM(L95:L99)</f>
        <v>0</v>
      </c>
      <c r="M94" s="289">
        <f t="shared" si="21"/>
        <v>0</v>
      </c>
      <c r="N94" s="253">
        <f t="shared" si="17"/>
        <v>0</v>
      </c>
      <c r="O94" s="253">
        <f t="shared" si="18"/>
        <v>0</v>
      </c>
    </row>
    <row r="95" spans="2:15" ht="12.75" customHeight="1" outlineLevel="3">
      <c r="B95" s="290" t="str">
        <f>+'FORMATO COSTEO C1'!C$436</f>
        <v>1.3.4.1</v>
      </c>
      <c r="C95" s="291" t="str">
        <f>+'FORMATO COSTEO C1'!B$436</f>
        <v>Categoría de gasto</v>
      </c>
      <c r="D95" s="305"/>
      <c r="E95" s="305"/>
      <c r="F95" s="293">
        <f>+'FORMATO COSTEO C1'!G436</f>
        <v>0</v>
      </c>
      <c r="G95" s="293">
        <f>+'FORMATO COSTEO C1'!H436</f>
        <v>0</v>
      </c>
      <c r="H95" s="293">
        <f>+'FORMATO COSTEO C1'!I436</f>
        <v>0</v>
      </c>
      <c r="I95" s="293">
        <f>+'FORMATO COSTEO C1'!J436</f>
        <v>0</v>
      </c>
      <c r="J95" s="293">
        <f>+'FORMATO COSTEO C1'!K436</f>
        <v>0</v>
      </c>
      <c r="K95" s="293">
        <f>+'FORMATO COSTEO C1'!L436</f>
        <v>0</v>
      </c>
      <c r="L95" s="293">
        <f>+'FORMATO COSTEO C1'!M436</f>
        <v>0</v>
      </c>
      <c r="M95" s="294">
        <f>+'FORMATO COSTEO C1'!N436</f>
        <v>0</v>
      </c>
      <c r="N95" s="253">
        <f t="shared" si="17"/>
        <v>0</v>
      </c>
      <c r="O95" s="253">
        <f t="shared" si="18"/>
        <v>0</v>
      </c>
    </row>
    <row r="96" spans="2:15" ht="12.75" customHeight="1" outlineLevel="3">
      <c r="B96" s="295" t="str">
        <f>+'FORMATO COSTEO C1'!C$442</f>
        <v>1.3.4.2</v>
      </c>
      <c r="C96" s="296" t="str">
        <f>+'FORMATO COSTEO C1'!B$442</f>
        <v>Categoría de gasto</v>
      </c>
      <c r="D96" s="306"/>
      <c r="E96" s="306"/>
      <c r="F96" s="298">
        <f>+'FORMATO COSTEO C1'!G442</f>
        <v>0</v>
      </c>
      <c r="G96" s="298">
        <f>+'FORMATO COSTEO C1'!H442</f>
        <v>0</v>
      </c>
      <c r="H96" s="298">
        <f>+'FORMATO COSTEO C1'!I442</f>
        <v>0</v>
      </c>
      <c r="I96" s="298">
        <f>+'FORMATO COSTEO C1'!J442</f>
        <v>0</v>
      </c>
      <c r="J96" s="298">
        <f>+'FORMATO COSTEO C1'!K442</f>
        <v>0</v>
      </c>
      <c r="K96" s="298">
        <f>+'FORMATO COSTEO C1'!L442</f>
        <v>0</v>
      </c>
      <c r="L96" s="298">
        <f>+'FORMATO COSTEO C1'!M442</f>
        <v>0</v>
      </c>
      <c r="M96" s="299">
        <f>+'FORMATO COSTEO C1'!N442</f>
        <v>0</v>
      </c>
      <c r="N96" s="253">
        <f t="shared" si="17"/>
        <v>0</v>
      </c>
      <c r="O96" s="253">
        <f t="shared" si="18"/>
        <v>0</v>
      </c>
    </row>
    <row r="97" spans="2:15" ht="12.75" customHeight="1" outlineLevel="3">
      <c r="B97" s="295" t="str">
        <f>+'FORMATO COSTEO C1'!C$448</f>
        <v>1.3.4.3</v>
      </c>
      <c r="C97" s="296" t="str">
        <f>+'FORMATO COSTEO C1'!B$448</f>
        <v>Categoría de gasto</v>
      </c>
      <c r="D97" s="306"/>
      <c r="E97" s="306"/>
      <c r="F97" s="298">
        <f>+'FORMATO COSTEO C1'!G448</f>
        <v>0</v>
      </c>
      <c r="G97" s="298">
        <f>+'FORMATO COSTEO C1'!H448</f>
        <v>0</v>
      </c>
      <c r="H97" s="298">
        <f>+'FORMATO COSTEO C1'!I448</f>
        <v>0</v>
      </c>
      <c r="I97" s="298">
        <f>+'FORMATO COSTEO C1'!J448</f>
        <v>0</v>
      </c>
      <c r="J97" s="298">
        <f>+'FORMATO COSTEO C1'!K448</f>
        <v>0</v>
      </c>
      <c r="K97" s="298">
        <f>+'FORMATO COSTEO C1'!L448</f>
        <v>0</v>
      </c>
      <c r="L97" s="298">
        <f>+'FORMATO COSTEO C1'!M448</f>
        <v>0</v>
      </c>
      <c r="M97" s="299">
        <f>+'FORMATO COSTEO C1'!N448</f>
        <v>0</v>
      </c>
      <c r="N97" s="253">
        <f t="shared" si="17"/>
        <v>0</v>
      </c>
      <c r="O97" s="253">
        <f t="shared" si="18"/>
        <v>0</v>
      </c>
    </row>
    <row r="98" spans="2:15" ht="12.75" customHeight="1" outlineLevel="3">
      <c r="B98" s="295" t="str">
        <f>+'FORMATO COSTEO C1'!C$454</f>
        <v>1.3.4.4</v>
      </c>
      <c r="C98" s="296" t="str">
        <f>+'FORMATO COSTEO C1'!B$454</f>
        <v>Categoría de gasto</v>
      </c>
      <c r="D98" s="306"/>
      <c r="E98" s="306"/>
      <c r="F98" s="298">
        <f>+'FORMATO COSTEO C1'!G454</f>
        <v>0</v>
      </c>
      <c r="G98" s="298">
        <f>+'FORMATO COSTEO C1'!H454</f>
        <v>0</v>
      </c>
      <c r="H98" s="298">
        <f>+'FORMATO COSTEO C1'!I454</f>
        <v>0</v>
      </c>
      <c r="I98" s="298">
        <f>+'FORMATO COSTEO C1'!J454</f>
        <v>0</v>
      </c>
      <c r="J98" s="298">
        <f>+'FORMATO COSTEO C1'!K454</f>
        <v>0</v>
      </c>
      <c r="K98" s="298">
        <f>+'FORMATO COSTEO C1'!L454</f>
        <v>0</v>
      </c>
      <c r="L98" s="298">
        <f>+'FORMATO COSTEO C1'!M454</f>
        <v>0</v>
      </c>
      <c r="M98" s="299">
        <f>+'FORMATO COSTEO C1'!N454</f>
        <v>0</v>
      </c>
      <c r="N98" s="253">
        <f t="shared" si="17"/>
        <v>0</v>
      </c>
      <c r="O98" s="253">
        <f t="shared" si="18"/>
        <v>0</v>
      </c>
    </row>
    <row r="99" spans="2:15" ht="12.75" customHeight="1" outlineLevel="3">
      <c r="B99" s="300" t="str">
        <f>+'FORMATO COSTEO C1'!C$460</f>
        <v>1.3.4.5</v>
      </c>
      <c r="C99" s="301" t="str">
        <f>+'FORMATO COSTEO C1'!B$460</f>
        <v>Categoría de gasto</v>
      </c>
      <c r="D99" s="307"/>
      <c r="E99" s="307"/>
      <c r="F99" s="303">
        <f>+'FORMATO COSTEO C1'!G460</f>
        <v>0</v>
      </c>
      <c r="G99" s="303">
        <f>+'FORMATO COSTEO C1'!H460</f>
        <v>0</v>
      </c>
      <c r="H99" s="303">
        <f>+'FORMATO COSTEO C1'!I460</f>
        <v>0</v>
      </c>
      <c r="I99" s="303">
        <f>+'FORMATO COSTEO C1'!J460</f>
        <v>0</v>
      </c>
      <c r="J99" s="303">
        <f>+'FORMATO COSTEO C1'!K460</f>
        <v>0</v>
      </c>
      <c r="K99" s="303">
        <f>+'FORMATO COSTEO C1'!L460</f>
        <v>0</v>
      </c>
      <c r="L99" s="303">
        <f>+'FORMATO COSTEO C1'!M460</f>
        <v>0</v>
      </c>
      <c r="M99" s="304">
        <f>+'FORMATO COSTEO C1'!N460</f>
        <v>0</v>
      </c>
      <c r="N99" s="253">
        <f t="shared" si="17"/>
        <v>0</v>
      </c>
      <c r="O99" s="253">
        <f t="shared" si="18"/>
        <v>0</v>
      </c>
    </row>
    <row r="100" spans="2:15" ht="12.75" customHeight="1" outlineLevel="3">
      <c r="B100" s="285" t="str">
        <f>+'FORMATO COSTEO C1'!C$466</f>
        <v>1.3.5</v>
      </c>
      <c r="C100" s="286">
        <f>+'FORMATO COSTEO C1'!B$466</f>
        <v>0</v>
      </c>
      <c r="D100" s="310" t="str">
        <f>+'FORMATO COSTEO C1'!D$466</f>
        <v>Unidad medida</v>
      </c>
      <c r="E100" s="287">
        <f>+'FORMATO COSTEO C1'!E$466</f>
        <v>0</v>
      </c>
      <c r="F100" s="288">
        <f aca="true" t="shared" si="22" ref="F100:M100">SUM(F101:F105)</f>
        <v>0</v>
      </c>
      <c r="G100" s="288">
        <f t="shared" si="22"/>
        <v>0</v>
      </c>
      <c r="H100" s="288">
        <f t="shared" si="22"/>
        <v>0</v>
      </c>
      <c r="I100" s="288">
        <f t="shared" si="22"/>
        <v>0</v>
      </c>
      <c r="J100" s="288">
        <f t="shared" si="22"/>
        <v>0</v>
      </c>
      <c r="K100" s="288">
        <f t="shared" si="22"/>
        <v>0</v>
      </c>
      <c r="L100" s="288">
        <f>SUM(L101:L105)</f>
        <v>0</v>
      </c>
      <c r="M100" s="289">
        <f t="shared" si="22"/>
        <v>0</v>
      </c>
      <c r="N100" s="253">
        <f t="shared" si="17"/>
        <v>0</v>
      </c>
      <c r="O100" s="253">
        <f t="shared" si="18"/>
        <v>0</v>
      </c>
    </row>
    <row r="101" spans="2:15" ht="12.75" customHeight="1" outlineLevel="3">
      <c r="B101" s="290" t="str">
        <f>+'FORMATO COSTEO C1'!C$468</f>
        <v>1.3.5.1</v>
      </c>
      <c r="C101" s="291" t="str">
        <f>+'FORMATO COSTEO C1'!B$468</f>
        <v>Categoría de gasto</v>
      </c>
      <c r="D101" s="305"/>
      <c r="E101" s="305"/>
      <c r="F101" s="293">
        <f>+'FORMATO COSTEO C1'!G468</f>
        <v>0</v>
      </c>
      <c r="G101" s="293">
        <f>+'FORMATO COSTEO C1'!H468</f>
        <v>0</v>
      </c>
      <c r="H101" s="293">
        <f>+'FORMATO COSTEO C1'!I468</f>
        <v>0</v>
      </c>
      <c r="I101" s="293">
        <f>+'FORMATO COSTEO C1'!J468</f>
        <v>0</v>
      </c>
      <c r="J101" s="293">
        <f>+'FORMATO COSTEO C1'!K468</f>
        <v>0</v>
      </c>
      <c r="K101" s="293">
        <f>+'FORMATO COSTEO C1'!L468</f>
        <v>0</v>
      </c>
      <c r="L101" s="293">
        <f>+'FORMATO COSTEO C1'!M468</f>
        <v>0</v>
      </c>
      <c r="M101" s="294">
        <f>+'FORMATO COSTEO C1'!N468</f>
        <v>0</v>
      </c>
      <c r="N101" s="253">
        <f t="shared" si="17"/>
        <v>0</v>
      </c>
      <c r="O101" s="253">
        <f t="shared" si="18"/>
        <v>0</v>
      </c>
    </row>
    <row r="102" spans="2:15" ht="12.75" customHeight="1" outlineLevel="3">
      <c r="B102" s="295" t="str">
        <f>+'FORMATO COSTEO C1'!C$474</f>
        <v>1.3.5.2</v>
      </c>
      <c r="C102" s="296" t="str">
        <f>+'FORMATO COSTEO C1'!B$474</f>
        <v>Categoría de gasto</v>
      </c>
      <c r="D102" s="306"/>
      <c r="E102" s="306"/>
      <c r="F102" s="298">
        <f>+'FORMATO COSTEO C1'!G474</f>
        <v>0</v>
      </c>
      <c r="G102" s="298">
        <f>+'FORMATO COSTEO C1'!H474</f>
        <v>0</v>
      </c>
      <c r="H102" s="298">
        <f>+'FORMATO COSTEO C1'!I474</f>
        <v>0</v>
      </c>
      <c r="I102" s="298">
        <f>+'FORMATO COSTEO C1'!J474</f>
        <v>0</v>
      </c>
      <c r="J102" s="298">
        <f>+'FORMATO COSTEO C1'!K474</f>
        <v>0</v>
      </c>
      <c r="K102" s="298">
        <f>+'FORMATO COSTEO C1'!L474</f>
        <v>0</v>
      </c>
      <c r="L102" s="298">
        <f>+'FORMATO COSTEO C1'!M474</f>
        <v>0</v>
      </c>
      <c r="M102" s="299">
        <f>+'FORMATO COSTEO C1'!N474</f>
        <v>0</v>
      </c>
      <c r="N102" s="253">
        <f t="shared" si="17"/>
        <v>0</v>
      </c>
      <c r="O102" s="253">
        <f t="shared" si="18"/>
        <v>0</v>
      </c>
    </row>
    <row r="103" spans="2:15" ht="12.75" customHeight="1" outlineLevel="3">
      <c r="B103" s="295" t="str">
        <f>+'FORMATO COSTEO C1'!C$480</f>
        <v>1.3.5.3</v>
      </c>
      <c r="C103" s="296" t="str">
        <f>+'FORMATO COSTEO C1'!B$480</f>
        <v>Categoría de gasto</v>
      </c>
      <c r="D103" s="306"/>
      <c r="E103" s="306"/>
      <c r="F103" s="298">
        <f>+'FORMATO COSTEO C1'!G480</f>
        <v>0</v>
      </c>
      <c r="G103" s="298">
        <f>+'FORMATO COSTEO C1'!H480</f>
        <v>0</v>
      </c>
      <c r="H103" s="298">
        <f>+'FORMATO COSTEO C1'!I480</f>
        <v>0</v>
      </c>
      <c r="I103" s="298">
        <f>+'FORMATO COSTEO C1'!J480</f>
        <v>0</v>
      </c>
      <c r="J103" s="298">
        <f>+'FORMATO COSTEO C1'!K480</f>
        <v>0</v>
      </c>
      <c r="K103" s="298">
        <f>+'FORMATO COSTEO C1'!L480</f>
        <v>0</v>
      </c>
      <c r="L103" s="298">
        <f>+'FORMATO COSTEO C1'!M480</f>
        <v>0</v>
      </c>
      <c r="M103" s="299">
        <f>+'FORMATO COSTEO C1'!N480</f>
        <v>0</v>
      </c>
      <c r="N103" s="253">
        <f t="shared" si="17"/>
        <v>0</v>
      </c>
      <c r="O103" s="253">
        <f t="shared" si="18"/>
        <v>0</v>
      </c>
    </row>
    <row r="104" spans="2:15" ht="12.75" customHeight="1" outlineLevel="3">
      <c r="B104" s="295" t="str">
        <f>+'FORMATO COSTEO C1'!C$486</f>
        <v>1.3.5.4</v>
      </c>
      <c r="C104" s="296" t="str">
        <f>+'FORMATO COSTEO C1'!B$486</f>
        <v>Categoría de gasto</v>
      </c>
      <c r="D104" s="306"/>
      <c r="E104" s="306"/>
      <c r="F104" s="298">
        <f>+'FORMATO COSTEO C1'!G486</f>
        <v>0</v>
      </c>
      <c r="G104" s="298">
        <f>+'FORMATO COSTEO C1'!H486</f>
        <v>0</v>
      </c>
      <c r="H104" s="298">
        <f>+'FORMATO COSTEO C1'!I486</f>
        <v>0</v>
      </c>
      <c r="I104" s="298">
        <f>+'FORMATO COSTEO C1'!J486</f>
        <v>0</v>
      </c>
      <c r="J104" s="298">
        <f>+'FORMATO COSTEO C1'!K486</f>
        <v>0</v>
      </c>
      <c r="K104" s="298">
        <f>+'FORMATO COSTEO C1'!L486</f>
        <v>0</v>
      </c>
      <c r="L104" s="298">
        <f>+'FORMATO COSTEO C1'!M486</f>
        <v>0</v>
      </c>
      <c r="M104" s="299">
        <f>+'FORMATO COSTEO C1'!N486</f>
        <v>0</v>
      </c>
      <c r="N104" s="253">
        <f t="shared" si="17"/>
        <v>0</v>
      </c>
      <c r="O104" s="253">
        <f t="shared" si="18"/>
        <v>0</v>
      </c>
    </row>
    <row r="105" spans="2:15" ht="12.75" customHeight="1" outlineLevel="3">
      <c r="B105" s="300" t="str">
        <f>+'FORMATO COSTEO C1'!C$492</f>
        <v>1.3.5.5</v>
      </c>
      <c r="C105" s="301" t="str">
        <f>+'FORMATO COSTEO C1'!B$492</f>
        <v>Categoría de gasto</v>
      </c>
      <c r="D105" s="307"/>
      <c r="E105" s="307"/>
      <c r="F105" s="303">
        <f>+'FORMATO COSTEO C1'!G492</f>
        <v>0</v>
      </c>
      <c r="G105" s="303">
        <f>+'FORMATO COSTEO C1'!H492</f>
        <v>0</v>
      </c>
      <c r="H105" s="303">
        <f>+'FORMATO COSTEO C1'!I492</f>
        <v>0</v>
      </c>
      <c r="I105" s="303">
        <f>+'FORMATO COSTEO C1'!J492</f>
        <v>0</v>
      </c>
      <c r="J105" s="303">
        <f>+'FORMATO COSTEO C1'!K492</f>
        <v>0</v>
      </c>
      <c r="K105" s="303">
        <f>+'FORMATO COSTEO C1'!L492</f>
        <v>0</v>
      </c>
      <c r="L105" s="303">
        <f>+'FORMATO COSTEO C1'!M492</f>
        <v>0</v>
      </c>
      <c r="M105" s="304">
        <f>+'FORMATO COSTEO C1'!N492</f>
        <v>0</v>
      </c>
      <c r="N105" s="253">
        <f t="shared" si="17"/>
        <v>0</v>
      </c>
      <c r="O105" s="253">
        <f t="shared" si="18"/>
        <v>0</v>
      </c>
    </row>
    <row r="106" spans="2:15" ht="30" customHeight="1">
      <c r="B106" s="276">
        <f>'FORMATO COSTEO C6'!C12</f>
        <v>6</v>
      </c>
      <c r="C106" s="311" t="str">
        <f>'FORMATO COSTEO C6'!D12</f>
        <v>MANEJO DEL PROYECTO</v>
      </c>
      <c r="D106" s="278"/>
      <c r="E106" s="278"/>
      <c r="F106" s="279">
        <f aca="true" t="shared" si="23" ref="F106:M106">+F107+F108+F109</f>
        <v>0</v>
      </c>
      <c r="G106" s="279">
        <f t="shared" si="23"/>
        <v>0</v>
      </c>
      <c r="H106" s="279">
        <f t="shared" si="23"/>
        <v>0</v>
      </c>
      <c r="I106" s="279">
        <f t="shared" si="23"/>
        <v>0</v>
      </c>
      <c r="J106" s="279">
        <f t="shared" si="23"/>
        <v>0</v>
      </c>
      <c r="K106" s="279">
        <f t="shared" si="23"/>
        <v>0</v>
      </c>
      <c r="L106" s="279">
        <f t="shared" si="23"/>
        <v>0</v>
      </c>
      <c r="M106" s="309">
        <f t="shared" si="23"/>
        <v>0</v>
      </c>
      <c r="N106" s="253">
        <f aca="true" t="shared" si="24" ref="N106:N116">SUM(G106:M106)</f>
        <v>0</v>
      </c>
      <c r="O106" s="253">
        <f aca="true" t="shared" si="25" ref="O106:O116">+F106-N106</f>
        <v>0</v>
      </c>
    </row>
    <row r="107" spans="2:15" ht="13.5" customHeight="1" outlineLevel="1">
      <c r="B107" s="280">
        <f>'FORMATO COSTEO C6'!C15</f>
        <v>6.1</v>
      </c>
      <c r="C107" s="281" t="str">
        <f>+'FORMATO COSTEO C6'!B15</f>
        <v>Equipo técnico del proyecto</v>
      </c>
      <c r="D107" s="905"/>
      <c r="E107" s="905"/>
      <c r="F107" s="330">
        <f>+'FORMATO COSTEO C6'!G15</f>
        <v>0</v>
      </c>
      <c r="G107" s="330">
        <f>+'FORMATO COSTEO C6'!H15</f>
        <v>0</v>
      </c>
      <c r="H107" s="330">
        <f>+'FORMATO COSTEO C6'!I15</f>
        <v>0</v>
      </c>
      <c r="I107" s="330">
        <f>+'FORMATO COSTEO C6'!J15</f>
        <v>0</v>
      </c>
      <c r="J107" s="330">
        <f>+'FORMATO COSTEO C6'!K15</f>
        <v>0</v>
      </c>
      <c r="K107" s="330">
        <f>+'FORMATO COSTEO C6'!L15</f>
        <v>0</v>
      </c>
      <c r="L107" s="330">
        <f>+'FORMATO COSTEO C6'!M15</f>
        <v>0</v>
      </c>
      <c r="M107" s="332">
        <f>+'FORMATO COSTEO C6'!N15</f>
        <v>0</v>
      </c>
      <c r="N107" s="253">
        <f t="shared" si="24"/>
        <v>0</v>
      </c>
      <c r="O107" s="253">
        <f t="shared" si="25"/>
        <v>0</v>
      </c>
    </row>
    <row r="108" spans="2:15" ht="13.5" outlineLevel="1">
      <c r="B108" s="280">
        <f>'FORMATO COSTEO C6'!C29</f>
        <v>6.2</v>
      </c>
      <c r="C108" s="315" t="str">
        <f>+'FORMATO COSTEO C6'!B29</f>
        <v>Equipamiento para gestión del proyecto</v>
      </c>
      <c r="D108" s="905"/>
      <c r="E108" s="905"/>
      <c r="F108" s="283">
        <f>+'FORMATO COSTEO C6'!G29</f>
        <v>0</v>
      </c>
      <c r="G108" s="283">
        <f>+'FORMATO COSTEO C6'!H29</f>
        <v>0</v>
      </c>
      <c r="H108" s="283">
        <f>+'FORMATO COSTEO C6'!I29</f>
        <v>0</v>
      </c>
      <c r="I108" s="283">
        <f>+'FORMATO COSTEO C6'!J29</f>
        <v>0</v>
      </c>
      <c r="J108" s="283">
        <f>+'FORMATO COSTEO C6'!K29</f>
        <v>0</v>
      </c>
      <c r="K108" s="283">
        <f>+'FORMATO COSTEO C6'!L29</f>
        <v>0</v>
      </c>
      <c r="L108" s="283">
        <f>+'FORMATO COSTEO C6'!M29</f>
        <v>0</v>
      </c>
      <c r="M108" s="284">
        <f>+'FORMATO COSTEO C6'!N29</f>
        <v>0</v>
      </c>
      <c r="N108" s="253">
        <f t="shared" si="24"/>
        <v>0</v>
      </c>
      <c r="O108" s="253">
        <f t="shared" si="25"/>
        <v>0</v>
      </c>
    </row>
    <row r="109" spans="2:15" ht="13.5" outlineLevel="1">
      <c r="B109" s="280">
        <f>'FORMATO COSTEO C6'!C41</f>
        <v>6.3</v>
      </c>
      <c r="C109" s="315" t="str">
        <f>'FORMATO COSTEO C6'!D41</f>
        <v>GASTOS DE FUNCIONAMIENTO</v>
      </c>
      <c r="D109" s="905"/>
      <c r="E109" s="905"/>
      <c r="F109" s="283">
        <f>SUM(F110:F116)</f>
        <v>0</v>
      </c>
      <c r="G109" s="283">
        <f aca="true" t="shared" si="26" ref="G109:L109">SUM(G110:G116)</f>
        <v>0</v>
      </c>
      <c r="H109" s="283">
        <f t="shared" si="26"/>
        <v>0</v>
      </c>
      <c r="I109" s="283">
        <f t="shared" si="26"/>
        <v>0</v>
      </c>
      <c r="J109" s="283">
        <f t="shared" si="26"/>
        <v>0</v>
      </c>
      <c r="K109" s="283">
        <f t="shared" si="26"/>
        <v>0</v>
      </c>
      <c r="L109" s="283">
        <f t="shared" si="26"/>
        <v>0</v>
      </c>
      <c r="M109" s="284">
        <f>SUM(M110:M116)</f>
        <v>0</v>
      </c>
      <c r="N109" s="253">
        <f t="shared" si="24"/>
        <v>0</v>
      </c>
      <c r="O109" s="253">
        <f t="shared" si="25"/>
        <v>0</v>
      </c>
    </row>
    <row r="110" spans="2:15" ht="12.75" customHeight="1" outlineLevel="2">
      <c r="B110" s="312" t="str">
        <f>'FORMATO COSTEO C6'!C43</f>
        <v>6.3.1</v>
      </c>
      <c r="C110" s="438" t="str">
        <f>'FORMATO COSTEO C6'!B43</f>
        <v>Combustibles y lubricantes</v>
      </c>
      <c r="D110" s="906"/>
      <c r="E110" s="906"/>
      <c r="F110" s="313">
        <f>'FORMATO COSTEO C6'!G43</f>
        <v>0</v>
      </c>
      <c r="G110" s="313">
        <f>'FORMATO COSTEO C6'!H43</f>
        <v>0</v>
      </c>
      <c r="H110" s="313">
        <f>'FORMATO COSTEO C6'!I43</f>
        <v>0</v>
      </c>
      <c r="I110" s="313">
        <f>'FORMATO COSTEO C6'!J43</f>
        <v>0</v>
      </c>
      <c r="J110" s="313">
        <f>'FORMATO COSTEO C6'!K43</f>
        <v>0</v>
      </c>
      <c r="K110" s="313">
        <f>'FORMATO COSTEO C6'!L43</f>
        <v>0</v>
      </c>
      <c r="L110" s="313">
        <f>'FORMATO COSTEO C6'!M43</f>
        <v>0</v>
      </c>
      <c r="M110" s="314">
        <f>'FORMATO COSTEO C6'!N43</f>
        <v>0</v>
      </c>
      <c r="N110" s="253">
        <f t="shared" si="24"/>
        <v>0</v>
      </c>
      <c r="O110" s="253">
        <f t="shared" si="25"/>
        <v>0</v>
      </c>
    </row>
    <row r="111" spans="2:15" ht="12.75" customHeight="1" outlineLevel="2">
      <c r="B111" s="312" t="str">
        <f>'FORMATO COSTEO C6'!C47</f>
        <v>6.3.2</v>
      </c>
      <c r="C111" s="438" t="str">
        <f>+'FORMATO COSTEO C6'!B47</f>
        <v>Mantenimiento y reparaciones</v>
      </c>
      <c r="D111" s="906"/>
      <c r="E111" s="906"/>
      <c r="F111" s="313">
        <f>+'FORMATO COSTEO C6'!G47</f>
        <v>0</v>
      </c>
      <c r="G111" s="313">
        <f>+'FORMATO COSTEO C6'!H47</f>
        <v>0</v>
      </c>
      <c r="H111" s="313">
        <f>+'FORMATO COSTEO C6'!I47</f>
        <v>0</v>
      </c>
      <c r="I111" s="313">
        <f>+'FORMATO COSTEO C6'!J47</f>
        <v>0</v>
      </c>
      <c r="J111" s="313">
        <f>+'FORMATO COSTEO C6'!K47</f>
        <v>0</v>
      </c>
      <c r="K111" s="313">
        <f>+'FORMATO COSTEO C6'!L47</f>
        <v>0</v>
      </c>
      <c r="L111" s="313">
        <f>+'FORMATO COSTEO C6'!M47</f>
        <v>0</v>
      </c>
      <c r="M111" s="314">
        <f>+'FORMATO COSTEO C6'!N47</f>
        <v>0</v>
      </c>
      <c r="N111" s="253">
        <f t="shared" si="24"/>
        <v>0</v>
      </c>
      <c r="O111" s="253">
        <f t="shared" si="25"/>
        <v>0</v>
      </c>
    </row>
    <row r="112" spans="2:15" ht="12.75" customHeight="1" outlineLevel="2">
      <c r="B112" s="312" t="str">
        <f>'FORMATO COSTEO C6'!C51</f>
        <v>6.3.3</v>
      </c>
      <c r="C112" s="438" t="str">
        <f>+'FORMATO COSTEO C6'!B51</f>
        <v>Seguros</v>
      </c>
      <c r="D112" s="906"/>
      <c r="E112" s="906"/>
      <c r="F112" s="313">
        <f>+'FORMATO COSTEO C6'!G51</f>
        <v>0</v>
      </c>
      <c r="G112" s="313">
        <f>+'FORMATO COSTEO C6'!H51</f>
        <v>0</v>
      </c>
      <c r="H112" s="313">
        <f>+'FORMATO COSTEO C6'!I51</f>
        <v>0</v>
      </c>
      <c r="I112" s="313">
        <f>+'FORMATO COSTEO C6'!J51</f>
        <v>0</v>
      </c>
      <c r="J112" s="313">
        <f>+'FORMATO COSTEO C6'!K51</f>
        <v>0</v>
      </c>
      <c r="K112" s="313">
        <f>+'FORMATO COSTEO C6'!L51</f>
        <v>0</v>
      </c>
      <c r="L112" s="313">
        <f>+'FORMATO COSTEO C6'!M51</f>
        <v>0</v>
      </c>
      <c r="M112" s="314">
        <f>+'FORMATO COSTEO C6'!N51</f>
        <v>0</v>
      </c>
      <c r="N112" s="253">
        <f t="shared" si="24"/>
        <v>0</v>
      </c>
      <c r="O112" s="253">
        <f t="shared" si="25"/>
        <v>0</v>
      </c>
    </row>
    <row r="113" spans="2:15" ht="12.75" customHeight="1" outlineLevel="2">
      <c r="B113" s="316" t="str">
        <f>'FORMATO COSTEO C6'!C55</f>
        <v>6.3.4</v>
      </c>
      <c r="C113" s="438" t="str">
        <f>+'FORMATO COSTEO C6'!B55</f>
        <v>Oficina de proyecto</v>
      </c>
      <c r="D113" s="907"/>
      <c r="E113" s="907"/>
      <c r="F113" s="317">
        <f>+'FORMATO COSTEO C6'!G55</f>
        <v>0</v>
      </c>
      <c r="G113" s="317">
        <f>+'FORMATO COSTEO C6'!H55</f>
        <v>0</v>
      </c>
      <c r="H113" s="317">
        <f>+'FORMATO COSTEO C6'!I55</f>
        <v>0</v>
      </c>
      <c r="I113" s="317">
        <f>+'FORMATO COSTEO C6'!J55</f>
        <v>0</v>
      </c>
      <c r="J113" s="317">
        <f>+'FORMATO COSTEO C6'!K55</f>
        <v>0</v>
      </c>
      <c r="K113" s="317">
        <f>+'FORMATO COSTEO C6'!L55</f>
        <v>0</v>
      </c>
      <c r="L113" s="317">
        <f>+'FORMATO COSTEO C6'!M55</f>
        <v>0</v>
      </c>
      <c r="M113" s="318">
        <f>+'FORMATO COSTEO C6'!N55</f>
        <v>0</v>
      </c>
      <c r="N113" s="253">
        <f t="shared" si="24"/>
        <v>0</v>
      </c>
      <c r="O113" s="253">
        <f t="shared" si="25"/>
        <v>0</v>
      </c>
    </row>
    <row r="114" spans="2:15" ht="12.75" customHeight="1" outlineLevel="4">
      <c r="B114" s="319" t="str">
        <f>+'FORMATO COSTEO C6'!C59</f>
        <v>6.3.5</v>
      </c>
      <c r="C114" s="438" t="str">
        <f>+'FORMATO COSTEO C6'!B59</f>
        <v xml:space="preserve">Servicios básicos para oficina </v>
      </c>
      <c r="D114" s="908"/>
      <c r="E114" s="908"/>
      <c r="F114" s="313">
        <f>+'FORMATO COSTEO C6'!G59</f>
        <v>0</v>
      </c>
      <c r="G114" s="313">
        <f>+'FORMATO COSTEO C6'!H59</f>
        <v>0</v>
      </c>
      <c r="H114" s="313">
        <f>+'FORMATO COSTEO C6'!I59</f>
        <v>0</v>
      </c>
      <c r="I114" s="313">
        <f>+'FORMATO COSTEO C6'!J59</f>
        <v>0</v>
      </c>
      <c r="J114" s="313">
        <f>+'FORMATO COSTEO C6'!K59</f>
        <v>0</v>
      </c>
      <c r="K114" s="313">
        <f>+'FORMATO COSTEO C6'!L59</f>
        <v>0</v>
      </c>
      <c r="L114" s="313">
        <f>+'FORMATO COSTEO C6'!M59</f>
        <v>0</v>
      </c>
      <c r="M114" s="314">
        <f>+'FORMATO COSTEO C6'!N59</f>
        <v>0</v>
      </c>
      <c r="N114" s="253">
        <f t="shared" si="24"/>
        <v>0</v>
      </c>
      <c r="O114" s="253">
        <f t="shared" si="25"/>
        <v>0</v>
      </c>
    </row>
    <row r="115" spans="2:15" ht="12.75" customHeight="1" outlineLevel="4">
      <c r="B115" s="319" t="str">
        <f>+'FORMATO COSTEO C6'!C63</f>
        <v>6.3.6</v>
      </c>
      <c r="C115" s="438" t="str">
        <f>+'FORMATO COSTEO C6'!B63</f>
        <v>Materiales y suministros de oficina</v>
      </c>
      <c r="D115" s="908"/>
      <c r="E115" s="908"/>
      <c r="F115" s="313">
        <f>+'FORMATO COSTEO C6'!G63</f>
        <v>0</v>
      </c>
      <c r="G115" s="313">
        <f>+'FORMATO COSTEO C6'!H63</f>
        <v>0</v>
      </c>
      <c r="H115" s="313">
        <f>+'FORMATO COSTEO C6'!I63</f>
        <v>0</v>
      </c>
      <c r="I115" s="313">
        <f>+'FORMATO COSTEO C6'!J63</f>
        <v>0</v>
      </c>
      <c r="J115" s="313">
        <f>+'FORMATO COSTEO C6'!K63</f>
        <v>0</v>
      </c>
      <c r="K115" s="313">
        <f>+'FORMATO COSTEO C6'!L63</f>
        <v>0</v>
      </c>
      <c r="L115" s="313">
        <f>+'FORMATO COSTEO C6'!M63</f>
        <v>0</v>
      </c>
      <c r="M115" s="314">
        <f>+'FORMATO COSTEO C6'!N63</f>
        <v>0</v>
      </c>
      <c r="N115" s="253">
        <f t="shared" si="24"/>
        <v>0</v>
      </c>
      <c r="O115" s="253">
        <f t="shared" si="25"/>
        <v>0</v>
      </c>
    </row>
    <row r="116" spans="2:15" ht="12.75" customHeight="1" outlineLevel="4">
      <c r="B116" s="319" t="str">
        <f>+'FORMATO COSTEO C6'!C67</f>
        <v>6.3.7</v>
      </c>
      <c r="C116" s="438" t="str">
        <f>+'FORMATO COSTEO C6'!B67</f>
        <v>Coordinaciones con FONDOEMPLEO</v>
      </c>
      <c r="D116" s="908"/>
      <c r="E116" s="908"/>
      <c r="F116" s="313">
        <f>+'FORMATO COSTEO C6'!G67</f>
        <v>0</v>
      </c>
      <c r="G116" s="313">
        <f>+'FORMATO COSTEO C6'!H67</f>
        <v>0</v>
      </c>
      <c r="H116" s="313">
        <f>+'FORMATO COSTEO C6'!I67</f>
        <v>0</v>
      </c>
      <c r="I116" s="313">
        <f>+'FORMATO COSTEO C6'!J67</f>
        <v>0</v>
      </c>
      <c r="J116" s="313">
        <f>+'FORMATO COSTEO C6'!K67</f>
        <v>0</v>
      </c>
      <c r="K116" s="313">
        <f>+'FORMATO COSTEO C6'!L67</f>
        <v>0</v>
      </c>
      <c r="L116" s="313">
        <f>+'FORMATO COSTEO C6'!M67</f>
        <v>0</v>
      </c>
      <c r="M116" s="314">
        <f>+'FORMATO COSTEO C6'!N67</f>
        <v>0</v>
      </c>
      <c r="N116" s="253">
        <f t="shared" si="24"/>
        <v>0</v>
      </c>
      <c r="O116" s="253">
        <f t="shared" si="25"/>
        <v>0</v>
      </c>
    </row>
    <row r="117" spans="2:15" ht="30" customHeight="1" outlineLevel="4" thickBot="1">
      <c r="B117" s="1779" t="s">
        <v>197</v>
      </c>
      <c r="C117" s="1780"/>
      <c r="D117" s="1780"/>
      <c r="E117" s="365"/>
      <c r="F117" s="366">
        <f>+F12+F106</f>
        <v>0</v>
      </c>
      <c r="G117" s="366">
        <f aca="true" t="shared" si="27" ref="G117:M117">+G12+G106</f>
        <v>0</v>
      </c>
      <c r="H117" s="366">
        <f t="shared" si="27"/>
        <v>0</v>
      </c>
      <c r="I117" s="366">
        <f t="shared" si="27"/>
        <v>0</v>
      </c>
      <c r="J117" s="366">
        <f t="shared" si="27"/>
        <v>0</v>
      </c>
      <c r="K117" s="366">
        <f t="shared" si="27"/>
        <v>0</v>
      </c>
      <c r="L117" s="366">
        <f t="shared" si="27"/>
        <v>0</v>
      </c>
      <c r="M117" s="367">
        <f t="shared" si="27"/>
        <v>0</v>
      </c>
      <c r="N117" s="253">
        <f>SUM(G117:M117)</f>
        <v>0</v>
      </c>
      <c r="O117" s="253">
        <f>+F117-N117</f>
        <v>0</v>
      </c>
    </row>
    <row r="118" spans="2:15" ht="10.5" customHeight="1" outlineLevel="4" thickBot="1">
      <c r="B118" s="368"/>
      <c r="C118" s="369"/>
      <c r="D118" s="369"/>
      <c r="E118" s="369"/>
      <c r="F118" s="370"/>
      <c r="G118" s="370"/>
      <c r="H118" s="370"/>
      <c r="I118" s="370"/>
      <c r="J118" s="370"/>
      <c r="K118" s="370"/>
      <c r="L118" s="370"/>
      <c r="M118" s="370"/>
      <c r="N118" s="253"/>
      <c r="O118" s="253"/>
    </row>
    <row r="119" spans="2:15" ht="13.5" outlineLevel="1">
      <c r="B119" s="361">
        <f>+'FORMATO COSTEO C6'!C78</f>
        <v>6.4</v>
      </c>
      <c r="C119" s="349" t="str">
        <f>+'FORMATO COSTEO C6'!D78</f>
        <v>Gastos administrativos del proyecto</v>
      </c>
      <c r="D119" s="362" t="str">
        <f>+'FORMATO COSTEO C6'!D80</f>
        <v>Mes</v>
      </c>
      <c r="E119" s="363">
        <f>+'FORMATO COSTEO C6'!E80</f>
        <v>0</v>
      </c>
      <c r="F119" s="350">
        <f>+'FORMATO COSTEO C6'!G81</f>
        <v>0</v>
      </c>
      <c r="G119" s="350">
        <f>+'FORMATO COSTEO C6'!H81</f>
        <v>0</v>
      </c>
      <c r="H119" s="350">
        <f>+'FORMATO COSTEO C6'!I81</f>
        <v>0</v>
      </c>
      <c r="I119" s="350">
        <f>+'FORMATO COSTEO C6'!J81</f>
        <v>0</v>
      </c>
      <c r="J119" s="350">
        <f>+'FORMATO COSTEO C6'!K81</f>
        <v>0</v>
      </c>
      <c r="K119" s="350">
        <f>+'FORMATO COSTEO C6'!L81</f>
        <v>0</v>
      </c>
      <c r="L119" s="350">
        <f>+'FORMATO COSTEO C6'!M81</f>
        <v>0</v>
      </c>
      <c r="M119" s="364">
        <f>+'FORMATO COSTEO C6'!N81</f>
        <v>0</v>
      </c>
      <c r="N119" s="253">
        <f>SUM(G119:M119)</f>
        <v>0</v>
      </c>
      <c r="O119" s="253">
        <f>+F119-N119</f>
        <v>0</v>
      </c>
    </row>
    <row r="120" spans="2:15" ht="13.5" outlineLevel="1">
      <c r="B120" s="280">
        <f>'FORMATO COSTEO C6'!C82</f>
        <v>6.5</v>
      </c>
      <c r="C120" s="315" t="str">
        <f>'FORMATO COSTEO C6'!D82</f>
        <v>Línea de base y evaluaciones del proyecto</v>
      </c>
      <c r="D120" s="322" t="str">
        <f>+'FORMATO COSTEO C6'!D84</f>
        <v>Documento</v>
      </c>
      <c r="E120" s="331">
        <f>+'FORMATO COSTEO C6'!E84</f>
        <v>0</v>
      </c>
      <c r="F120" s="283">
        <f>+'FORMATO COSTEO C6'!G85</f>
        <v>0</v>
      </c>
      <c r="G120" s="283">
        <f>+'FORMATO COSTEO C6'!H85</f>
        <v>0</v>
      </c>
      <c r="H120" s="283">
        <f>+'FORMATO COSTEO C6'!I85</f>
        <v>0</v>
      </c>
      <c r="I120" s="283">
        <f>+'FORMATO COSTEO C6'!J85</f>
        <v>0</v>
      </c>
      <c r="J120" s="283">
        <f>+'FORMATO COSTEO C6'!K85</f>
        <v>0</v>
      </c>
      <c r="K120" s="283">
        <f>+'FORMATO COSTEO C6'!L85</f>
        <v>0</v>
      </c>
      <c r="L120" s="283">
        <f>+'FORMATO COSTEO C6'!M85</f>
        <v>0</v>
      </c>
      <c r="M120" s="284">
        <f>+'FORMATO COSTEO C6'!N85</f>
        <v>0</v>
      </c>
      <c r="N120" s="253">
        <f>SUM(G120:M120)</f>
        <v>0</v>
      </c>
      <c r="O120" s="253">
        <f>+F120-N120</f>
        <v>0</v>
      </c>
    </row>
    <row r="121" spans="2:15" ht="13.5" outlineLevel="1">
      <c r="B121" s="280">
        <f>'FORMATO COSTEO C6'!C86</f>
        <v>6.6</v>
      </c>
      <c r="C121" s="315" t="str">
        <f>'FORMATO COSTEO C6'!D86</f>
        <v>Imprevistos</v>
      </c>
      <c r="D121" s="322" t="str">
        <f>+'FORMATO COSTEO C6'!D88</f>
        <v>Mes</v>
      </c>
      <c r="E121" s="331">
        <f>+'FORMATO COSTEO C6'!E88</f>
        <v>0</v>
      </c>
      <c r="F121" s="283">
        <f>+'FORMATO COSTEO C6'!G89</f>
        <v>0</v>
      </c>
      <c r="G121" s="283">
        <f>+'FORMATO COSTEO C6'!H89</f>
        <v>0</v>
      </c>
      <c r="H121" s="283">
        <f>+'FORMATO COSTEO C6'!I89</f>
        <v>0</v>
      </c>
      <c r="I121" s="283">
        <f>+'FORMATO COSTEO C6'!J89</f>
        <v>0</v>
      </c>
      <c r="J121" s="283">
        <f>+'FORMATO COSTEO C6'!K89</f>
        <v>0</v>
      </c>
      <c r="K121" s="283">
        <f>+'FORMATO COSTEO C6'!L89</f>
        <v>0</v>
      </c>
      <c r="L121" s="283">
        <f>+'FORMATO COSTEO C6'!M89</f>
        <v>0</v>
      </c>
      <c r="M121" s="284">
        <f>+'FORMATO COSTEO C6'!N89</f>
        <v>0</v>
      </c>
      <c r="N121" s="253">
        <f>SUM(G121:M121)</f>
        <v>0</v>
      </c>
      <c r="O121" s="253">
        <f>+F121-N121</f>
        <v>0</v>
      </c>
    </row>
    <row r="122" spans="2:15" ht="13.5" outlineLevel="1">
      <c r="B122" s="280">
        <f>+'FORMATO COSTEO C6'!C90</f>
        <v>6.7</v>
      </c>
      <c r="C122" s="315" t="str">
        <f>'FORMATO COSTEO C6'!D90</f>
        <v>Supervisión interna</v>
      </c>
      <c r="D122" s="322" t="str">
        <f>+'FORMATO COSTEO C6'!D92</f>
        <v>Visita</v>
      </c>
      <c r="E122" s="331">
        <f>+'FORMATO COSTEO C6'!E92</f>
        <v>0</v>
      </c>
      <c r="F122" s="283">
        <f>+'FORMATO COSTEO C6'!G93</f>
        <v>0</v>
      </c>
      <c r="G122" s="283">
        <f>+'FORMATO COSTEO C6'!H93</f>
        <v>0</v>
      </c>
      <c r="H122" s="283">
        <f>+'FORMATO COSTEO C6'!I93</f>
        <v>0</v>
      </c>
      <c r="I122" s="283">
        <f>+'FORMATO COSTEO C6'!J93</f>
        <v>0</v>
      </c>
      <c r="J122" s="283">
        <f>+'FORMATO COSTEO C6'!K93</f>
        <v>0</v>
      </c>
      <c r="K122" s="283">
        <f>+'FORMATO COSTEO C6'!L93</f>
        <v>0</v>
      </c>
      <c r="L122" s="283">
        <f>+'FORMATO COSTEO C6'!M93</f>
        <v>0</v>
      </c>
      <c r="M122" s="284">
        <f>+'FORMATO COSTEO C6'!N93</f>
        <v>0</v>
      </c>
      <c r="N122" s="253"/>
      <c r="O122" s="253"/>
    </row>
    <row r="123" spans="2:15" ht="30" customHeight="1">
      <c r="B123" s="1775" t="s">
        <v>201</v>
      </c>
      <c r="C123" s="1776"/>
      <c r="D123" s="1776"/>
      <c r="E123" s="327"/>
      <c r="F123" s="320">
        <f aca="true" t="shared" si="28" ref="F123:M123">+F119+F120+F121+F122</f>
        <v>0</v>
      </c>
      <c r="G123" s="320">
        <f t="shared" si="28"/>
        <v>0</v>
      </c>
      <c r="H123" s="320">
        <f t="shared" si="28"/>
        <v>0</v>
      </c>
      <c r="I123" s="320">
        <f t="shared" si="28"/>
        <v>0</v>
      </c>
      <c r="J123" s="320">
        <f t="shared" si="28"/>
        <v>0</v>
      </c>
      <c r="K123" s="320">
        <f t="shared" si="28"/>
        <v>0</v>
      </c>
      <c r="L123" s="320">
        <f t="shared" si="28"/>
        <v>0</v>
      </c>
      <c r="M123" s="321">
        <f t="shared" si="28"/>
        <v>0</v>
      </c>
      <c r="N123" s="253">
        <f>SUM(G123:M123)</f>
        <v>0</v>
      </c>
      <c r="O123" s="253">
        <f>+F123-N123</f>
        <v>0</v>
      </c>
    </row>
    <row r="124" spans="2:15" ht="30" customHeight="1" thickBot="1">
      <c r="B124" s="1777" t="s">
        <v>202</v>
      </c>
      <c r="C124" s="1778"/>
      <c r="D124" s="1778"/>
      <c r="E124" s="328"/>
      <c r="F124" s="323">
        <f aca="true" t="shared" si="29" ref="F124:M124">+F123+F117</f>
        <v>0</v>
      </c>
      <c r="G124" s="323">
        <f t="shared" si="29"/>
        <v>0</v>
      </c>
      <c r="H124" s="323">
        <f t="shared" si="29"/>
        <v>0</v>
      </c>
      <c r="I124" s="323">
        <f t="shared" si="29"/>
        <v>0</v>
      </c>
      <c r="J124" s="323">
        <f t="shared" si="29"/>
        <v>0</v>
      </c>
      <c r="K124" s="323">
        <f t="shared" si="29"/>
        <v>0</v>
      </c>
      <c r="L124" s="323">
        <f t="shared" si="29"/>
        <v>0</v>
      </c>
      <c r="M124" s="333">
        <f t="shared" si="29"/>
        <v>0</v>
      </c>
      <c r="N124" s="253">
        <f>SUM(G124:M124)</f>
        <v>0</v>
      </c>
      <c r="O124" s="253">
        <f>+F124-N124</f>
        <v>0</v>
      </c>
    </row>
    <row r="125" spans="2:13" ht="10.5">
      <c r="B125" s="16"/>
      <c r="C125" s="17"/>
      <c r="D125" s="18"/>
      <c r="E125" s="18"/>
      <c r="F125" s="15"/>
      <c r="G125" s="15"/>
      <c r="H125" s="15"/>
      <c r="I125" s="15"/>
      <c r="J125" s="15"/>
      <c r="K125" s="15"/>
      <c r="L125" s="15"/>
      <c r="M125" s="15"/>
    </row>
    <row r="127" spans="3:13" ht="10.5">
      <c r="C127" s="3" t="s">
        <v>240</v>
      </c>
      <c r="F127" s="7">
        <f>+'FORMATO COSTEO C6'!G98</f>
        <v>0</v>
      </c>
      <c r="G127" s="7">
        <f>+'FORMATO COSTEO C6'!H98</f>
        <v>0</v>
      </c>
      <c r="H127" s="7">
        <f>+'FORMATO COSTEO C6'!I98</f>
        <v>0</v>
      </c>
      <c r="I127" s="7">
        <f>+'FORMATO COSTEO C6'!J98</f>
        <v>0</v>
      </c>
      <c r="J127" s="7">
        <f>+'FORMATO COSTEO C6'!K98</f>
        <v>0</v>
      </c>
      <c r="K127" s="7">
        <f>+'FORMATO COSTEO C6'!L98</f>
        <v>0</v>
      </c>
      <c r="L127" s="7">
        <f>+'FORMATO COSTEO C6'!M98</f>
        <v>0</v>
      </c>
      <c r="M127" s="7">
        <f>+'FORMATO COSTEO C6'!N98</f>
        <v>0</v>
      </c>
    </row>
    <row r="128" spans="3:13" ht="10.5">
      <c r="C128" s="63" t="s">
        <v>238</v>
      </c>
      <c r="F128" s="7">
        <f>+F127-F124</f>
        <v>0</v>
      </c>
      <c r="G128" s="7">
        <f aca="true" t="shared" si="30" ref="G128:M128">+G127-G124</f>
        <v>0</v>
      </c>
      <c r="H128" s="7">
        <f t="shared" si="30"/>
        <v>0</v>
      </c>
      <c r="I128" s="7">
        <f t="shared" si="30"/>
        <v>0</v>
      </c>
      <c r="J128" s="7">
        <f t="shared" si="30"/>
        <v>0</v>
      </c>
      <c r="K128" s="7">
        <f>+K127-K124</f>
        <v>0</v>
      </c>
      <c r="L128" s="7">
        <f>+L127-L124</f>
        <v>0</v>
      </c>
      <c r="M128" s="7">
        <f t="shared" si="30"/>
        <v>0</v>
      </c>
    </row>
    <row r="130" ht="10.5">
      <c r="F130" s="6"/>
    </row>
  </sheetData>
  <sheetProtection password="C553" sheet="1" objects="1" scenarios="1" formatColumns="0" formatRows="0"/>
  <mergeCells count="18">
    <mergeCell ref="D8:G8"/>
    <mergeCell ref="J8:M8"/>
    <mergeCell ref="B123:D123"/>
    <mergeCell ref="B124:D124"/>
    <mergeCell ref="B117:D117"/>
    <mergeCell ref="B1:M1"/>
    <mergeCell ref="B4:M4"/>
    <mergeCell ref="B5:M5"/>
    <mergeCell ref="F10:F11"/>
    <mergeCell ref="B10:C11"/>
    <mergeCell ref="D10:D11"/>
    <mergeCell ref="G10:M10"/>
    <mergeCell ref="E10:E11"/>
    <mergeCell ref="B6:C6"/>
    <mergeCell ref="B7:C7"/>
    <mergeCell ref="B8:C8"/>
    <mergeCell ref="D6:M6"/>
    <mergeCell ref="D7:M7"/>
  </mergeCells>
  <conditionalFormatting sqref="F128:M128 O12:O124">
    <cfRule type="cellIs" priority="2" dxfId="0" operator="notEqual">
      <formula>0</formula>
    </cfRule>
  </conditionalFormatting>
  <printOptions horizontalCentered="1"/>
  <pageMargins left="0.3937007874015748" right="0.1968503937007874" top="0.5905511811023623" bottom="0.3937007874015748" header="0" footer="0.1968503937007874"/>
  <pageSetup horizontalDpi="300" verticalDpi="300" orientation="portrait" paperSize="9" scale="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8"/>
  <sheetViews>
    <sheetView zoomScale="90" zoomScaleNormal="90" workbookViewId="0" topLeftCell="A1">
      <pane xSplit="2" ySplit="11" topLeftCell="C12" activePane="bottomRight" state="frozen"/>
      <selection pane="topRight" activeCell="C1" sqref="C1"/>
      <selection pane="bottomLeft" activeCell="A12" sqref="A12"/>
      <selection pane="bottomRight" activeCell="C19" sqref="C19"/>
    </sheetView>
  </sheetViews>
  <sheetFormatPr defaultColWidth="11.421875" defaultRowHeight="10.5"/>
  <cols>
    <col min="1" max="1" width="2.7109375" style="191" customWidth="1"/>
    <col min="2" max="2" width="3.7109375" style="1" customWidth="1"/>
    <col min="3" max="3" width="35.7109375" style="1" customWidth="1"/>
    <col min="4" max="4" width="10.7109375" style="1" customWidth="1"/>
    <col min="5" max="5" width="7.7109375" style="1" customWidth="1"/>
    <col min="6" max="6" width="10.7109375" style="1" customWidth="1"/>
    <col min="7" max="7" width="7.7109375" style="1" customWidth="1"/>
    <col min="8" max="8" width="10.7109375" style="1" customWidth="1"/>
    <col min="9" max="9" width="7.7109375" style="1" customWidth="1"/>
    <col min="10" max="10" width="10.7109375" style="1" customWidth="1"/>
    <col min="11" max="11" width="7.7109375" style="1" customWidth="1"/>
    <col min="12" max="12" width="10.7109375" style="1" customWidth="1"/>
    <col min="13" max="13" width="7.7109375" style="1" customWidth="1"/>
    <col min="14" max="14" width="10.7109375" style="1" customWidth="1"/>
    <col min="15" max="15" width="7.57421875" style="1" customWidth="1"/>
    <col min="16" max="16" width="10.7109375" style="1" customWidth="1"/>
    <col min="17" max="17" width="7.7109375" style="1" customWidth="1"/>
    <col min="18" max="18" width="10.7109375" style="1" customWidth="1"/>
    <col min="19" max="19" width="7.7109375" style="1" customWidth="1"/>
    <col min="20" max="24" width="11.421875" style="191" customWidth="1"/>
    <col min="25" max="16384" width="11.421875" style="1" customWidth="1"/>
  </cols>
  <sheetData>
    <row r="1" spans="2:34" s="191" customFormat="1" ht="15" customHeight="1">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row>
    <row r="2" spans="1:24" s="339" customFormat="1" ht="15" customHeight="1">
      <c r="A2" s="338"/>
      <c r="B2" s="338"/>
      <c r="C2" s="255" t="s">
        <v>49</v>
      </c>
      <c r="D2" s="347"/>
      <c r="E2" s="244"/>
      <c r="F2" s="244"/>
      <c r="G2" s="245"/>
      <c r="H2" s="255" t="str">
        <f>+'INFORMACION GENERAL PROYECTO'!$F$2</f>
        <v>Línea 2. Certificación de Competencias Laborales</v>
      </c>
      <c r="J2" s="255"/>
      <c r="K2" s="273"/>
      <c r="L2" s="273"/>
      <c r="M2" s="273"/>
      <c r="N2" s="273"/>
      <c r="O2" s="338"/>
      <c r="P2" s="338"/>
      <c r="Q2" s="338"/>
      <c r="R2" s="338"/>
      <c r="S2" s="338"/>
      <c r="T2" s="338"/>
      <c r="U2" s="338"/>
      <c r="V2" s="338"/>
      <c r="W2" s="338"/>
      <c r="X2" s="338"/>
    </row>
    <row r="3" spans="2:19" ht="15" customHeight="1">
      <c r="B3" s="191"/>
      <c r="C3" s="219"/>
      <c r="D3" s="219"/>
      <c r="E3" s="336"/>
      <c r="F3" s="336"/>
      <c r="G3" s="337"/>
      <c r="H3" s="337"/>
      <c r="I3" s="337"/>
      <c r="J3" s="337"/>
      <c r="K3" s="337"/>
      <c r="L3" s="337"/>
      <c r="M3" s="337"/>
      <c r="N3" s="337"/>
      <c r="O3" s="191"/>
      <c r="P3" s="191"/>
      <c r="Q3" s="191"/>
      <c r="R3" s="191"/>
      <c r="S3" s="191"/>
    </row>
    <row r="4" spans="2:19" ht="30" customHeight="1">
      <c r="B4" s="1782" t="s">
        <v>502</v>
      </c>
      <c r="C4" s="1783"/>
      <c r="D4" s="1783"/>
      <c r="E4" s="1783"/>
      <c r="F4" s="1783"/>
      <c r="G4" s="1783"/>
      <c r="H4" s="1783"/>
      <c r="I4" s="1783"/>
      <c r="J4" s="1783"/>
      <c r="K4" s="1783"/>
      <c r="L4" s="1783"/>
      <c r="M4" s="1783"/>
      <c r="N4" s="340"/>
      <c r="O4" s="191"/>
      <c r="P4" s="191"/>
      <c r="Q4" s="191"/>
      <c r="R4" s="191"/>
      <c r="S4" s="191"/>
    </row>
    <row r="5" spans="2:19" ht="10.5" customHeight="1" thickBot="1">
      <c r="B5" s="191"/>
      <c r="C5" s="236"/>
      <c r="D5" s="236"/>
      <c r="E5" s="236"/>
      <c r="F5" s="236"/>
      <c r="G5" s="236"/>
      <c r="H5" s="236"/>
      <c r="I5" s="236"/>
      <c r="J5" s="236"/>
      <c r="K5" s="236"/>
      <c r="L5" s="236"/>
      <c r="M5" s="236"/>
      <c r="N5" s="236"/>
      <c r="O5" s="191"/>
      <c r="P5" s="191"/>
      <c r="Q5" s="191"/>
      <c r="R5" s="191"/>
      <c r="S5" s="191"/>
    </row>
    <row r="6" spans="1:24" s="58" customFormat="1" ht="30" customHeight="1">
      <c r="A6" s="345"/>
      <c r="B6" s="1755" t="s">
        <v>341</v>
      </c>
      <c r="C6" s="1757"/>
      <c r="D6" s="1814" t="str">
        <f>+'INFORMACION GENERAL PROYECTO'!D6</f>
        <v>[TÍTULO DEL PROYECTO]</v>
      </c>
      <c r="E6" s="1815"/>
      <c r="F6" s="1815"/>
      <c r="G6" s="1815"/>
      <c r="H6" s="1815"/>
      <c r="I6" s="1815"/>
      <c r="J6" s="1815"/>
      <c r="K6" s="1815"/>
      <c r="L6" s="1815"/>
      <c r="M6" s="1816"/>
      <c r="N6" s="345"/>
      <c r="O6" s="345"/>
      <c r="P6" s="345"/>
      <c r="Q6" s="345"/>
      <c r="R6" s="345"/>
      <c r="S6" s="345"/>
      <c r="T6" s="345"/>
      <c r="U6" s="345"/>
      <c r="V6" s="345"/>
      <c r="W6" s="345"/>
      <c r="X6" s="345"/>
    </row>
    <row r="7" spans="1:24" s="58" customFormat="1" ht="30" customHeight="1">
      <c r="A7" s="345"/>
      <c r="B7" s="1758" t="s">
        <v>342</v>
      </c>
      <c r="C7" s="1760"/>
      <c r="D7" s="1817" t="str">
        <f>+'INFORMACION GENERAL PROYECTO'!D7</f>
        <v>[INSTITUCIÓN EJECUTORA]</v>
      </c>
      <c r="E7" s="1818"/>
      <c r="F7" s="1818"/>
      <c r="G7" s="1818"/>
      <c r="H7" s="1818"/>
      <c r="I7" s="1818"/>
      <c r="J7" s="1818"/>
      <c r="K7" s="1818"/>
      <c r="L7" s="1818"/>
      <c r="M7" s="1819"/>
      <c r="N7" s="345"/>
      <c r="O7" s="345"/>
      <c r="P7" s="345"/>
      <c r="Q7" s="345"/>
      <c r="R7" s="345"/>
      <c r="S7" s="345"/>
      <c r="T7" s="345"/>
      <c r="U7" s="345"/>
      <c r="V7" s="345"/>
      <c r="W7" s="345"/>
      <c r="X7" s="345"/>
    </row>
    <row r="8" spans="1:24" s="58" customFormat="1" ht="15" customHeight="1" thickBot="1">
      <c r="A8" s="345"/>
      <c r="B8" s="1812" t="s">
        <v>356</v>
      </c>
      <c r="C8" s="1813"/>
      <c r="D8" s="990">
        <f>+'INFORMACION GENERAL PROYECTO'!H8</f>
        <v>0</v>
      </c>
      <c r="E8" s="992"/>
      <c r="F8" s="992"/>
      <c r="G8" s="991"/>
      <c r="H8" s="713" t="s">
        <v>345</v>
      </c>
      <c r="I8" s="714"/>
      <c r="J8" s="988">
        <f>+'INFORMACION GENERAL PROYECTO'!H24</f>
        <v>0.03287671232876713</v>
      </c>
      <c r="K8" s="995"/>
      <c r="L8" s="995"/>
      <c r="M8" s="989"/>
      <c r="N8" s="345"/>
      <c r="O8" s="345"/>
      <c r="P8" s="345"/>
      <c r="Q8" s="345"/>
      <c r="R8" s="345"/>
      <c r="S8" s="345"/>
      <c r="T8" s="345"/>
      <c r="U8" s="345"/>
      <c r="V8" s="345"/>
      <c r="W8" s="345"/>
      <c r="X8" s="345"/>
    </row>
    <row r="9" spans="1:24" s="58" customFormat="1" ht="10.5" customHeight="1" thickBot="1">
      <c r="A9" s="345"/>
      <c r="B9" s="345"/>
      <c r="C9" s="345"/>
      <c r="D9" s="345"/>
      <c r="E9" s="345"/>
      <c r="F9" s="345"/>
      <c r="G9" s="345"/>
      <c r="H9" s="345"/>
      <c r="I9" s="345"/>
      <c r="J9" s="345"/>
      <c r="K9" s="345"/>
      <c r="L9" s="345"/>
      <c r="M9" s="345"/>
      <c r="N9" s="345"/>
      <c r="O9" s="345"/>
      <c r="P9" s="345"/>
      <c r="Q9" s="345"/>
      <c r="R9" s="345"/>
      <c r="S9" s="345"/>
      <c r="T9" s="345"/>
      <c r="U9" s="345"/>
      <c r="V9" s="345"/>
      <c r="W9" s="345"/>
      <c r="X9" s="345"/>
    </row>
    <row r="10" spans="1:24" s="785" customFormat="1" ht="30" customHeight="1">
      <c r="A10" s="784"/>
      <c r="B10" s="1808" t="s">
        <v>404</v>
      </c>
      <c r="C10" s="1809"/>
      <c r="D10" s="1805" t="str">
        <f>+'INFORMACION GENERAL PROYECTO'!B11</f>
        <v>APORTE FONDOEMPLEO</v>
      </c>
      <c r="E10" s="1806"/>
      <c r="F10" s="1805" t="str">
        <f>+'INFORMACION GENERAL PROYECTO'!C12</f>
        <v>[INSTITUCIÓN EJECUTORA]</v>
      </c>
      <c r="G10" s="1806"/>
      <c r="H10" s="1805" t="str">
        <f>+'INFORMACION GENERAL PROYECTO'!C13</f>
        <v>[INSTITUCIÓN APORTANTE 1]</v>
      </c>
      <c r="I10" s="1806"/>
      <c r="J10" s="1805" t="str">
        <f>+'INFORMACION GENERAL PROYECTO'!C14</f>
        <v>[INSTITUCIÓN APORTANTE 2]</v>
      </c>
      <c r="K10" s="1806"/>
      <c r="L10" s="1805" t="str">
        <f>+'INFORMACION GENERAL PROYECTO'!C15</f>
        <v>[INSTITUCIÓN APORTANTE 3]</v>
      </c>
      <c r="M10" s="1806"/>
      <c r="N10" s="1805" t="str">
        <f>+'INFORMACION GENERAL PROYECTO'!C16</f>
        <v>[INSTITUCIÓN APORTANTE 4]</v>
      </c>
      <c r="O10" s="1806"/>
      <c r="P10" s="1805" t="str">
        <f>+'INFORMACION GENERAL PROYECTO'!C17</f>
        <v>[BENEFICIARIOS]</v>
      </c>
      <c r="Q10" s="1806"/>
      <c r="R10" s="1805" t="s">
        <v>438</v>
      </c>
      <c r="S10" s="1807"/>
      <c r="T10" s="784"/>
      <c r="U10" s="784"/>
      <c r="V10" s="784"/>
      <c r="W10" s="784"/>
      <c r="X10" s="784"/>
    </row>
    <row r="11" spans="1:24" s="785" customFormat="1" ht="15" customHeight="1">
      <c r="A11" s="784"/>
      <c r="B11" s="1810"/>
      <c r="C11" s="1811"/>
      <c r="D11" s="786" t="s">
        <v>403</v>
      </c>
      <c r="E11" s="786" t="s">
        <v>228</v>
      </c>
      <c r="F11" s="786" t="s">
        <v>403</v>
      </c>
      <c r="G11" s="786" t="s">
        <v>228</v>
      </c>
      <c r="H11" s="786" t="s">
        <v>403</v>
      </c>
      <c r="I11" s="786" t="s">
        <v>228</v>
      </c>
      <c r="J11" s="786" t="s">
        <v>403</v>
      </c>
      <c r="K11" s="801" t="s">
        <v>228</v>
      </c>
      <c r="L11" s="786" t="s">
        <v>403</v>
      </c>
      <c r="M11" s="786" t="s">
        <v>228</v>
      </c>
      <c r="N11" s="786" t="s">
        <v>403</v>
      </c>
      <c r="O11" s="786" t="s">
        <v>228</v>
      </c>
      <c r="P11" s="786" t="s">
        <v>403</v>
      </c>
      <c r="Q11" s="786" t="s">
        <v>228</v>
      </c>
      <c r="R11" s="786" t="s">
        <v>403</v>
      </c>
      <c r="S11" s="787" t="s">
        <v>228</v>
      </c>
      <c r="T11" s="784"/>
      <c r="U11" s="784"/>
      <c r="V11" s="784"/>
      <c r="W11" s="784"/>
      <c r="X11" s="784"/>
    </row>
    <row r="12" spans="1:24" s="58" customFormat="1" ht="13.5">
      <c r="A12" s="345"/>
      <c r="B12" s="715"/>
      <c r="C12" s="789" t="s">
        <v>372</v>
      </c>
      <c r="D12" s="1928">
        <f>SUMIF('PRESUPUESTO ANALITICO'!$C$12:$C$122,C12,'PRESUPUESTO ANALITICO'!$G$12:$G$122)</f>
        <v>0</v>
      </c>
      <c r="E12" s="799" t="e">
        <f>+D12/$D$31*100</f>
        <v>#DIV/0!</v>
      </c>
      <c r="F12" s="1928">
        <f>SUMIF('PRESUPUESTO ANALITICO'!$C$12:$C$122,C12,'PRESUPUESTO ANALITICO'!$H$12:$H$122)</f>
        <v>0</v>
      </c>
      <c r="G12" s="799" t="e">
        <f>+F12/$F$31*100</f>
        <v>#DIV/0!</v>
      </c>
      <c r="H12" s="1928">
        <f>SUMIF('PRESUPUESTO ANALITICO'!$C$12:$C$122,C12,'PRESUPUESTO ANALITICO'!$I$12:$I$122)</f>
        <v>0</v>
      </c>
      <c r="I12" s="799" t="e">
        <f>+H12/$H$31*100</f>
        <v>#DIV/0!</v>
      </c>
      <c r="J12" s="1928">
        <f>SUMIF('PRESUPUESTO ANALITICO'!$C$12:$C$122,C12,'PRESUPUESTO ANALITICO'!$J$12:$J$122)</f>
        <v>0</v>
      </c>
      <c r="K12" s="1352" t="e">
        <f>+J12/$J$31*100</f>
        <v>#DIV/0!</v>
      </c>
      <c r="L12" s="1928">
        <f>SUMIF('PRESUPUESTO ANALITICO'!$C$12:$C$122,C12,'PRESUPUESTO ANALITICO'!$K$12:$K$122)</f>
        <v>0</v>
      </c>
      <c r="M12" s="1352" t="e">
        <f>+L12/$L$31*100</f>
        <v>#DIV/0!</v>
      </c>
      <c r="N12" s="1928">
        <f>SUMIF('PRESUPUESTO ANALITICO'!$C$12:$C$122,C12,'PRESUPUESTO ANALITICO'!$L$12:$L$122)</f>
        <v>0</v>
      </c>
      <c r="O12" s="1352" t="e">
        <f>+N12/$N$31*100</f>
        <v>#DIV/0!</v>
      </c>
      <c r="P12" s="1928">
        <f>SUMIF('PRESUPUESTO ANALITICO'!$C$12:$C$122,C12,'PRESUPUESTO ANALITICO'!$M$12:$M$122)</f>
        <v>0</v>
      </c>
      <c r="Q12" s="799" t="e">
        <f>+P12/$P$31*100</f>
        <v>#DIV/0!</v>
      </c>
      <c r="R12" s="1928">
        <f>P12+N12+L12+J12+H12+F12+D12</f>
        <v>0</v>
      </c>
      <c r="S12" s="802" t="e">
        <f>+R12/$R$31*100</f>
        <v>#DIV/0!</v>
      </c>
      <c r="T12" s="345"/>
      <c r="U12" s="345"/>
      <c r="V12" s="345"/>
      <c r="W12" s="345"/>
      <c r="X12" s="345"/>
    </row>
    <row r="13" spans="1:24" s="58" customFormat="1" ht="13.5">
      <c r="A13" s="345"/>
      <c r="B13" s="715">
        <f>+'Categorías de gastos'!D3</f>
        <v>1</v>
      </c>
      <c r="C13" s="789" t="str">
        <f>+'Categorías de gastos'!E3</f>
        <v>Alquileres</v>
      </c>
      <c r="D13" s="788">
        <f>SUMIF('PRESUPUESTO ANALITICO'!$C$12:$C$122,C13,'PRESUPUESTO ANALITICO'!$G$12:$G$122)</f>
        <v>0</v>
      </c>
      <c r="E13" s="799" t="e">
        <f>+D13/$D$31*100</f>
        <v>#DIV/0!</v>
      </c>
      <c r="F13" s="788">
        <f>SUMIF('PRESUPUESTO ANALITICO'!$C$12:$C$122,C13,'PRESUPUESTO ANALITICO'!$H$12:$H$122)</f>
        <v>0</v>
      </c>
      <c r="G13" s="799" t="e">
        <f>+F13/$F$31*100</f>
        <v>#DIV/0!</v>
      </c>
      <c r="H13" s="788">
        <f>SUMIF('PRESUPUESTO ANALITICO'!$C$12:$C$122,C13,'PRESUPUESTO ANALITICO'!$I$12:$I$122)</f>
        <v>0</v>
      </c>
      <c r="I13" s="799" t="e">
        <f>+H13/$H$31*100</f>
        <v>#DIV/0!</v>
      </c>
      <c r="J13" s="788">
        <f>SUMIF('PRESUPUESTO ANALITICO'!$C$12:$C$122,C13,'PRESUPUESTO ANALITICO'!$J$12:$J$122)</f>
        <v>0</v>
      </c>
      <c r="K13" s="799" t="e">
        <f>+J13/$J$31*100</f>
        <v>#DIV/0!</v>
      </c>
      <c r="L13" s="788">
        <f>SUMIF('PRESUPUESTO ANALITICO'!$C$12:$C$122,C13,'PRESUPUESTO ANALITICO'!$K$12:$K$122)</f>
        <v>0</v>
      </c>
      <c r="M13" s="799" t="e">
        <f>+L13/$L$31*100</f>
        <v>#DIV/0!</v>
      </c>
      <c r="N13" s="788">
        <f>SUMIF('PRESUPUESTO ANALITICO'!$C$12:$C$122,C13,'PRESUPUESTO ANALITICO'!$L$12:$L$122)</f>
        <v>0</v>
      </c>
      <c r="O13" s="799" t="e">
        <f>+N13/$N$31*100</f>
        <v>#DIV/0!</v>
      </c>
      <c r="P13" s="788">
        <f>SUMIF('PRESUPUESTO ANALITICO'!$C$12:$C$122,C13,'PRESUPUESTO ANALITICO'!$M$12:$M$122)</f>
        <v>0</v>
      </c>
      <c r="Q13" s="799" t="e">
        <f>+P13/$P$31*100</f>
        <v>#DIV/0!</v>
      </c>
      <c r="R13" s="788">
        <f aca="true" t="shared" si="0" ref="R13:R30">P13+N13+L13+J13+H13+F13+D13</f>
        <v>0</v>
      </c>
      <c r="S13" s="802" t="e">
        <f>+R13/$R$31*100</f>
        <v>#DIV/0!</v>
      </c>
      <c r="T13" s="345"/>
      <c r="U13" s="345"/>
      <c r="V13" s="345"/>
      <c r="W13" s="345"/>
      <c r="X13" s="345"/>
    </row>
    <row r="14" spans="1:24" s="58" customFormat="1" ht="13.5">
      <c r="A14" s="345"/>
      <c r="B14" s="715">
        <f>+'Categorías de gastos'!D4</f>
        <v>2</v>
      </c>
      <c r="C14" s="789" t="str">
        <f>+'Categorías de gastos'!E4</f>
        <v>Consultorías</v>
      </c>
      <c r="D14" s="788">
        <f>SUMIF('PRESUPUESTO ANALITICO'!$C$12:$C$122,C14,'PRESUPUESTO ANALITICO'!$G$12:$G$122)</f>
        <v>0</v>
      </c>
      <c r="E14" s="799" t="e">
        <f>+D14/$D$31*100</f>
        <v>#DIV/0!</v>
      </c>
      <c r="F14" s="788">
        <f>SUMIF('PRESUPUESTO ANALITICO'!$C$12:$C$122,C14,'PRESUPUESTO ANALITICO'!$H$12:$H$122)</f>
        <v>0</v>
      </c>
      <c r="G14" s="799" t="e">
        <f>+F14/$F$31*100</f>
        <v>#DIV/0!</v>
      </c>
      <c r="H14" s="788">
        <f>SUMIF('PRESUPUESTO ANALITICO'!$C$12:$C$122,C14,'PRESUPUESTO ANALITICO'!$I$12:$I$122)</f>
        <v>0</v>
      </c>
      <c r="I14" s="799" t="e">
        <f>+H14/$H$31*100</f>
        <v>#DIV/0!</v>
      </c>
      <c r="J14" s="788">
        <f>SUMIF('PRESUPUESTO ANALITICO'!$C$12:$C$122,C14,'PRESUPUESTO ANALITICO'!$J$12:$J$122)</f>
        <v>0</v>
      </c>
      <c r="K14" s="799" t="e">
        <f>+J14/$J$31*100</f>
        <v>#DIV/0!</v>
      </c>
      <c r="L14" s="788">
        <f>SUMIF('PRESUPUESTO ANALITICO'!$C$12:$C$122,C14,'PRESUPUESTO ANALITICO'!$K$12:$K$122)</f>
        <v>0</v>
      </c>
      <c r="M14" s="799" t="e">
        <f>+L14/$L$31*100</f>
        <v>#DIV/0!</v>
      </c>
      <c r="N14" s="788">
        <f>SUMIF('PRESUPUESTO ANALITICO'!$C$12:$C$122,C14,'PRESUPUESTO ANALITICO'!$L$12:$L$122)</f>
        <v>0</v>
      </c>
      <c r="O14" s="799" t="e">
        <f>+N14/$N$31*100</f>
        <v>#DIV/0!</v>
      </c>
      <c r="P14" s="788">
        <f>SUMIF('PRESUPUESTO ANALITICO'!$C$12:$C$122,C14,'PRESUPUESTO ANALITICO'!$M$12:$M$122)</f>
        <v>0</v>
      </c>
      <c r="Q14" s="799" t="e">
        <f>+P14/$P$31*100</f>
        <v>#DIV/0!</v>
      </c>
      <c r="R14" s="788">
        <f t="shared" si="0"/>
        <v>0</v>
      </c>
      <c r="S14" s="802" t="e">
        <f>+R14/$R$31*100</f>
        <v>#DIV/0!</v>
      </c>
      <c r="T14" s="345"/>
      <c r="U14" s="345"/>
      <c r="V14" s="345"/>
      <c r="W14" s="345"/>
      <c r="X14" s="345"/>
    </row>
    <row r="15" spans="1:24" s="58" customFormat="1" ht="13.5">
      <c r="A15" s="345"/>
      <c r="B15" s="715">
        <f>+'Categorías de gastos'!D5</f>
        <v>3</v>
      </c>
      <c r="C15" s="789" t="str">
        <f>+'Categorías de gastos'!E5</f>
        <v>Pasajes y gastos de transporte</v>
      </c>
      <c r="D15" s="788">
        <f>SUMIF('PRESUPUESTO ANALITICO'!$C$12:$C$122,C15,'PRESUPUESTO ANALITICO'!$G$12:$G$122)</f>
        <v>0</v>
      </c>
      <c r="E15" s="799" t="e">
        <f>+D15/$D$31*100</f>
        <v>#DIV/0!</v>
      </c>
      <c r="F15" s="788">
        <f>SUMIF('PRESUPUESTO ANALITICO'!$C$12:$C$122,C15,'PRESUPUESTO ANALITICO'!$H$12:$H$122)</f>
        <v>0</v>
      </c>
      <c r="G15" s="799" t="e">
        <f>+F15/$F$31*100</f>
        <v>#DIV/0!</v>
      </c>
      <c r="H15" s="788">
        <f>SUMIF('PRESUPUESTO ANALITICO'!$C$12:$C$122,C15,'PRESUPUESTO ANALITICO'!$I$12:$I$122)</f>
        <v>0</v>
      </c>
      <c r="I15" s="799" t="e">
        <f>+H15/$H$31*100</f>
        <v>#DIV/0!</v>
      </c>
      <c r="J15" s="788">
        <f>SUMIF('PRESUPUESTO ANALITICO'!$C$12:$C$122,C15,'PRESUPUESTO ANALITICO'!$J$12:$J$122)</f>
        <v>0</v>
      </c>
      <c r="K15" s="799" t="e">
        <f>+J15/$J$31*100</f>
        <v>#DIV/0!</v>
      </c>
      <c r="L15" s="788">
        <f>SUMIF('PRESUPUESTO ANALITICO'!$C$12:$C$122,C15,'PRESUPUESTO ANALITICO'!$K$12:$K$122)</f>
        <v>0</v>
      </c>
      <c r="M15" s="799" t="e">
        <f>+L15/$L$31*100</f>
        <v>#DIV/0!</v>
      </c>
      <c r="N15" s="788">
        <f>SUMIF('PRESUPUESTO ANALITICO'!$C$12:$C$122,C15,'PRESUPUESTO ANALITICO'!$L$12:$L$122)</f>
        <v>0</v>
      </c>
      <c r="O15" s="799" t="e">
        <f>+N15/$N$31*100</f>
        <v>#DIV/0!</v>
      </c>
      <c r="P15" s="788">
        <f>SUMIF('PRESUPUESTO ANALITICO'!$C$12:$C$122,C15,'PRESUPUESTO ANALITICO'!$M$12:$M$122)</f>
        <v>0</v>
      </c>
      <c r="Q15" s="799" t="e">
        <f>+P15/$P$31*100</f>
        <v>#DIV/0!</v>
      </c>
      <c r="R15" s="788">
        <f t="shared" si="0"/>
        <v>0</v>
      </c>
      <c r="S15" s="802" t="e">
        <f>+R15/$R$31*100</f>
        <v>#DIV/0!</v>
      </c>
      <c r="T15" s="345"/>
      <c r="U15" s="345"/>
      <c r="V15" s="345"/>
      <c r="W15" s="345"/>
      <c r="X15" s="345"/>
    </row>
    <row r="16" spans="1:24" s="58" customFormat="1" ht="13.5">
      <c r="A16" s="345"/>
      <c r="B16" s="715">
        <f>+'Categorías de gastos'!D6</f>
        <v>4</v>
      </c>
      <c r="C16" s="789" t="str">
        <f>+'Categorías de gastos'!E6</f>
        <v>Refrigerios</v>
      </c>
      <c r="D16" s="788">
        <f>SUMIF('PRESUPUESTO ANALITICO'!$C$12:$C$122,C16,'PRESUPUESTO ANALITICO'!$G$12:$G$122)</f>
        <v>0</v>
      </c>
      <c r="E16" s="799" t="e">
        <f>+D16/$D$31*100</f>
        <v>#DIV/0!</v>
      </c>
      <c r="F16" s="788">
        <f>SUMIF('PRESUPUESTO ANALITICO'!$C$12:$C$122,C16,'PRESUPUESTO ANALITICO'!$H$12:$H$122)</f>
        <v>0</v>
      </c>
      <c r="G16" s="799" t="e">
        <f>+F16/$F$31*100</f>
        <v>#DIV/0!</v>
      </c>
      <c r="H16" s="788">
        <f>SUMIF('PRESUPUESTO ANALITICO'!$C$12:$C$122,C16,'PRESUPUESTO ANALITICO'!$I$12:$I$122)</f>
        <v>0</v>
      </c>
      <c r="I16" s="799" t="e">
        <f>+H16/$H$31*100</f>
        <v>#DIV/0!</v>
      </c>
      <c r="J16" s="788">
        <f>SUMIF('PRESUPUESTO ANALITICO'!$C$12:$C$122,C16,'PRESUPUESTO ANALITICO'!$J$12:$J$122)</f>
        <v>0</v>
      </c>
      <c r="K16" s="799" t="e">
        <f>+J16/$J$31*100</f>
        <v>#DIV/0!</v>
      </c>
      <c r="L16" s="788">
        <f>SUMIF('PRESUPUESTO ANALITICO'!$C$12:$C$122,C16,'PRESUPUESTO ANALITICO'!$K$12:$K$122)</f>
        <v>0</v>
      </c>
      <c r="M16" s="799" t="e">
        <f>+L16/$L$31*100</f>
        <v>#DIV/0!</v>
      </c>
      <c r="N16" s="788">
        <f>SUMIF('PRESUPUESTO ANALITICO'!$C$12:$C$122,C16,'PRESUPUESTO ANALITICO'!$L$12:$L$122)</f>
        <v>0</v>
      </c>
      <c r="O16" s="799" t="e">
        <f>+N16/$N$31*100</f>
        <v>#DIV/0!</v>
      </c>
      <c r="P16" s="788">
        <f>SUMIF('PRESUPUESTO ANALITICO'!$C$12:$C$122,C16,'PRESUPUESTO ANALITICO'!$M$12:$M$122)</f>
        <v>0</v>
      </c>
      <c r="Q16" s="799" t="e">
        <f>+P16/$P$31*100</f>
        <v>#DIV/0!</v>
      </c>
      <c r="R16" s="788">
        <f t="shared" si="0"/>
        <v>0</v>
      </c>
      <c r="S16" s="802" t="e">
        <f>+R16/$R$31*100</f>
        <v>#DIV/0!</v>
      </c>
      <c r="T16" s="345"/>
      <c r="U16" s="345"/>
      <c r="V16" s="345"/>
      <c r="W16" s="345"/>
      <c r="X16" s="345"/>
    </row>
    <row r="17" spans="1:24" s="58" customFormat="1" ht="14.25" thickBot="1">
      <c r="A17" s="345"/>
      <c r="B17" s="715">
        <f>+'Categorías de gastos'!D7</f>
        <v>5</v>
      </c>
      <c r="C17" s="789" t="str">
        <f>+'Categorías de gastos'!E7</f>
        <v>Servicios de terceros</v>
      </c>
      <c r="D17" s="788">
        <f>SUMIF('PRESUPUESTO ANALITICO'!$C$12:$C$122,C17,'PRESUPUESTO ANALITICO'!$G$12:$G$122)</f>
        <v>0</v>
      </c>
      <c r="E17" s="799" t="e">
        <f>+D17/$D$31*100</f>
        <v>#DIV/0!</v>
      </c>
      <c r="F17" s="788">
        <f>SUMIF('PRESUPUESTO ANALITICO'!$C$12:$C$122,C17,'PRESUPUESTO ANALITICO'!$H$12:$H$122)</f>
        <v>0</v>
      </c>
      <c r="G17" s="799" t="e">
        <f>+F17/$F$31*100</f>
        <v>#DIV/0!</v>
      </c>
      <c r="H17" s="788">
        <f>SUMIF('PRESUPUESTO ANALITICO'!$C$12:$C$122,C17,'PRESUPUESTO ANALITICO'!$I$12:$I$122)</f>
        <v>0</v>
      </c>
      <c r="I17" s="799" t="e">
        <f>+H17/$H$31*100</f>
        <v>#DIV/0!</v>
      </c>
      <c r="J17" s="788">
        <f>SUMIF('PRESUPUESTO ANALITICO'!$C$12:$C$122,C17,'PRESUPUESTO ANALITICO'!$J$12:$J$122)</f>
        <v>0</v>
      </c>
      <c r="K17" s="799" t="e">
        <f>+J17/$J$31*100</f>
        <v>#DIV/0!</v>
      </c>
      <c r="L17" s="788">
        <f>SUMIF('PRESUPUESTO ANALITICO'!$C$12:$C$122,C17,'PRESUPUESTO ANALITICO'!$K$12:$K$122)</f>
        <v>0</v>
      </c>
      <c r="M17" s="799" t="e">
        <f>+L17/$L$31*100</f>
        <v>#DIV/0!</v>
      </c>
      <c r="N17" s="788">
        <f>SUMIF('PRESUPUESTO ANALITICO'!$C$12:$C$122,C17,'PRESUPUESTO ANALITICO'!$L$12:$L$122)</f>
        <v>0</v>
      </c>
      <c r="O17" s="799" t="e">
        <f>+N17/$N$31*100</f>
        <v>#DIV/0!</v>
      </c>
      <c r="P17" s="788">
        <f>SUMIF('PRESUPUESTO ANALITICO'!$C$12:$C$122,C17,'PRESUPUESTO ANALITICO'!$M$12:$M$122)</f>
        <v>0</v>
      </c>
      <c r="Q17" s="799" t="e">
        <f>+P17/$P$31*100</f>
        <v>#DIV/0!</v>
      </c>
      <c r="R17" s="788">
        <f t="shared" si="0"/>
        <v>0</v>
      </c>
      <c r="S17" s="802" t="e">
        <f>+R17/$R$31*100</f>
        <v>#DIV/0!</v>
      </c>
      <c r="T17" s="345"/>
      <c r="U17" s="345"/>
      <c r="V17" s="345"/>
      <c r="W17" s="345"/>
      <c r="X17" s="345"/>
    </row>
    <row r="18" spans="1:24" s="58" customFormat="1" ht="13.5">
      <c r="A18" s="345"/>
      <c r="B18" s="895">
        <v>6</v>
      </c>
      <c r="C18" s="896" t="str">
        <f>'FORMATO COSTEO C6'!B15</f>
        <v>Equipo técnico del proyecto</v>
      </c>
      <c r="D18" s="897">
        <f>SUMIF('PRESUPUESTO ANALITICO'!$C$12:$C$122,C18,'PRESUPUESTO ANALITICO'!$G$12:$G$122)</f>
        <v>0</v>
      </c>
      <c r="E18" s="898" t="e">
        <f>+D18/$D$31*100</f>
        <v>#DIV/0!</v>
      </c>
      <c r="F18" s="897">
        <f>SUMIF('PRESUPUESTO ANALITICO'!$C$12:$C$122,C18,'PRESUPUESTO ANALITICO'!$H$12:$H$122)</f>
        <v>0</v>
      </c>
      <c r="G18" s="898" t="e">
        <f>+F18/$F$31*100</f>
        <v>#DIV/0!</v>
      </c>
      <c r="H18" s="897">
        <f>SUMIF('PRESUPUESTO ANALITICO'!$C$12:$C$122,C18,'PRESUPUESTO ANALITICO'!$I$12:$I$122)</f>
        <v>0</v>
      </c>
      <c r="I18" s="898" t="e">
        <f>+H18/$H$31*100</f>
        <v>#DIV/0!</v>
      </c>
      <c r="J18" s="897">
        <f>SUMIF('PRESUPUESTO ANALITICO'!$C$12:$C$122,C18,'PRESUPUESTO ANALITICO'!$J$12:$J$122)</f>
        <v>0</v>
      </c>
      <c r="K18" s="898" t="e">
        <f>+J18/$J$31*100</f>
        <v>#DIV/0!</v>
      </c>
      <c r="L18" s="897">
        <f>SUMIF('PRESUPUESTO ANALITICO'!$C$12:$C$122,C18,'PRESUPUESTO ANALITICO'!$K$12:$K$122)</f>
        <v>0</v>
      </c>
      <c r="M18" s="898" t="e">
        <f>+L18/$L$31*100</f>
        <v>#DIV/0!</v>
      </c>
      <c r="N18" s="897">
        <f>SUMIF('PRESUPUESTO ANALITICO'!$C$12:$C$122,C18,'PRESUPUESTO ANALITICO'!$L$12:$L$122)</f>
        <v>0</v>
      </c>
      <c r="O18" s="898" t="e">
        <f>+N18/$N$31*100</f>
        <v>#DIV/0!</v>
      </c>
      <c r="P18" s="897">
        <f>SUMIF('PRESUPUESTO ANALITICO'!$C$12:$C$122,C18,'PRESUPUESTO ANALITICO'!$M$12:$M$122)</f>
        <v>0</v>
      </c>
      <c r="Q18" s="898" t="e">
        <f>+P18/$P$31*100</f>
        <v>#DIV/0!</v>
      </c>
      <c r="R18" s="897">
        <f t="shared" si="0"/>
        <v>0</v>
      </c>
      <c r="S18" s="899" t="e">
        <f>+R18/$R$31*100</f>
        <v>#DIV/0!</v>
      </c>
      <c r="T18" s="345"/>
      <c r="U18" s="345"/>
      <c r="V18" s="345"/>
      <c r="W18" s="345"/>
      <c r="X18" s="345"/>
    </row>
    <row r="19" spans="1:24" s="58" customFormat="1" ht="13.5">
      <c r="A19" s="345"/>
      <c r="B19" s="715">
        <v>7</v>
      </c>
      <c r="C19" s="789" t="str">
        <f>'FORMATO COSTEO C6'!B29</f>
        <v>Equipamiento para gestión del proyecto</v>
      </c>
      <c r="D19" s="788">
        <f>SUMIF('PRESUPUESTO ANALITICO'!$C$12:$C$122,C19,'PRESUPUESTO ANALITICO'!$G$12:$G$122)</f>
        <v>0</v>
      </c>
      <c r="E19" s="799" t="e">
        <f>+D19/$D$31*100</f>
        <v>#DIV/0!</v>
      </c>
      <c r="F19" s="788">
        <f>SUMIF('PRESUPUESTO ANALITICO'!$C$12:$C$122,C19,'PRESUPUESTO ANALITICO'!$H$12:$H$122)</f>
        <v>0</v>
      </c>
      <c r="G19" s="799" t="e">
        <f>+F19/$F$31*100</f>
        <v>#DIV/0!</v>
      </c>
      <c r="H19" s="788">
        <f>SUMIF('PRESUPUESTO ANALITICO'!$C$12:$C$122,C19,'PRESUPUESTO ANALITICO'!$I$12:$I$122)</f>
        <v>0</v>
      </c>
      <c r="I19" s="799" t="e">
        <f>+H19/$H$31*100</f>
        <v>#DIV/0!</v>
      </c>
      <c r="J19" s="788">
        <f>SUMIF('PRESUPUESTO ANALITICO'!$C$12:$C$122,C19,'PRESUPUESTO ANALITICO'!$J$12:$J$122)</f>
        <v>0</v>
      </c>
      <c r="K19" s="799" t="e">
        <f>+J19/$J$31*100</f>
        <v>#DIV/0!</v>
      </c>
      <c r="L19" s="788">
        <f>SUMIF('PRESUPUESTO ANALITICO'!$C$12:$C$122,C19,'PRESUPUESTO ANALITICO'!$K$12:$K$122)</f>
        <v>0</v>
      </c>
      <c r="M19" s="799" t="e">
        <f>+L19/$L$31*100</f>
        <v>#DIV/0!</v>
      </c>
      <c r="N19" s="788">
        <f>SUMIF('PRESUPUESTO ANALITICO'!$C$12:$C$122,C19,'PRESUPUESTO ANALITICO'!$L$12:$L$122)</f>
        <v>0</v>
      </c>
      <c r="O19" s="799" t="e">
        <f>+N19/$N$31*100</f>
        <v>#DIV/0!</v>
      </c>
      <c r="P19" s="788">
        <f>SUMIF('PRESUPUESTO ANALITICO'!$C$12:$C$122,C19,'PRESUPUESTO ANALITICO'!$M$12:$M$122)</f>
        <v>0</v>
      </c>
      <c r="Q19" s="799" t="e">
        <f>+P19/$P$31*100</f>
        <v>#DIV/0!</v>
      </c>
      <c r="R19" s="788">
        <f t="shared" si="0"/>
        <v>0</v>
      </c>
      <c r="S19" s="802" t="e">
        <f>+R19/$R$31*100</f>
        <v>#DIV/0!</v>
      </c>
      <c r="T19" s="345"/>
      <c r="U19" s="345"/>
      <c r="V19" s="345"/>
      <c r="W19" s="345"/>
      <c r="X19" s="345"/>
    </row>
    <row r="20" spans="1:24" s="58" customFormat="1" ht="13.5">
      <c r="A20" s="345"/>
      <c r="B20" s="715">
        <v>8</v>
      </c>
      <c r="C20" s="789" t="str">
        <f>'FORMATO COSTEO C6'!B43</f>
        <v>Combustibles y lubricantes</v>
      </c>
      <c r="D20" s="788">
        <f>SUMIF('PRESUPUESTO ANALITICO'!$C$12:$C$122,C20,'PRESUPUESTO ANALITICO'!$G$12:$G$122)</f>
        <v>0</v>
      </c>
      <c r="E20" s="799" t="e">
        <f>+D20/$D$31*100</f>
        <v>#DIV/0!</v>
      </c>
      <c r="F20" s="788">
        <f>SUMIF('PRESUPUESTO ANALITICO'!$C$12:$C$122,C20,'PRESUPUESTO ANALITICO'!$H$12:$H$122)</f>
        <v>0</v>
      </c>
      <c r="G20" s="799" t="e">
        <f>+F20/$F$31*100</f>
        <v>#DIV/0!</v>
      </c>
      <c r="H20" s="788">
        <f>SUMIF('PRESUPUESTO ANALITICO'!$C$12:$C$122,C20,'PRESUPUESTO ANALITICO'!$I$12:$I$122)</f>
        <v>0</v>
      </c>
      <c r="I20" s="799" t="e">
        <f>+H20/$H$31*100</f>
        <v>#DIV/0!</v>
      </c>
      <c r="J20" s="788">
        <f>SUMIF('PRESUPUESTO ANALITICO'!$C$12:$C$122,C20,'PRESUPUESTO ANALITICO'!$J$12:$J$122)</f>
        <v>0</v>
      </c>
      <c r="K20" s="799" t="e">
        <f>+J20/$J$31*100</f>
        <v>#DIV/0!</v>
      </c>
      <c r="L20" s="788">
        <f>SUMIF('PRESUPUESTO ANALITICO'!$C$12:$C$122,C20,'PRESUPUESTO ANALITICO'!$K$12:$K$122)</f>
        <v>0</v>
      </c>
      <c r="M20" s="799" t="e">
        <f>+L20/$L$31*100</f>
        <v>#DIV/0!</v>
      </c>
      <c r="N20" s="788">
        <f>SUMIF('PRESUPUESTO ANALITICO'!$C$12:$C$122,C20,'PRESUPUESTO ANALITICO'!$L$12:$L$122)</f>
        <v>0</v>
      </c>
      <c r="O20" s="799" t="e">
        <f>+N20/$N$31*100</f>
        <v>#DIV/0!</v>
      </c>
      <c r="P20" s="788">
        <f>SUMIF('PRESUPUESTO ANALITICO'!$C$12:$C$122,C20,'PRESUPUESTO ANALITICO'!$M$12:$M$122)</f>
        <v>0</v>
      </c>
      <c r="Q20" s="799" t="e">
        <f>+P20/$P$31*100</f>
        <v>#DIV/0!</v>
      </c>
      <c r="R20" s="788">
        <f t="shared" si="0"/>
        <v>0</v>
      </c>
      <c r="S20" s="802" t="e">
        <f>+R20/$R$31*100</f>
        <v>#DIV/0!</v>
      </c>
      <c r="T20" s="345"/>
      <c r="U20" s="345"/>
      <c r="V20" s="345"/>
      <c r="W20" s="345"/>
      <c r="X20" s="345"/>
    </row>
    <row r="21" spans="1:24" s="58" customFormat="1" ht="13.5">
      <c r="A21" s="345"/>
      <c r="B21" s="715">
        <v>9</v>
      </c>
      <c r="C21" s="789" t="str">
        <f>'FORMATO COSTEO C6'!B47</f>
        <v>Mantenimiento y reparaciones</v>
      </c>
      <c r="D21" s="788">
        <f>SUMIF('PRESUPUESTO ANALITICO'!$C$12:$C$122,C21,'PRESUPUESTO ANALITICO'!$G$12:$G$122)</f>
        <v>0</v>
      </c>
      <c r="E21" s="799" t="e">
        <f>+D21/$D$31*100</f>
        <v>#DIV/0!</v>
      </c>
      <c r="F21" s="788">
        <f>SUMIF('PRESUPUESTO ANALITICO'!$C$12:$C$122,C21,'PRESUPUESTO ANALITICO'!$H$12:$H$122)</f>
        <v>0</v>
      </c>
      <c r="G21" s="799" t="e">
        <f>+F21/$F$31*100</f>
        <v>#DIV/0!</v>
      </c>
      <c r="H21" s="788">
        <f>SUMIF('PRESUPUESTO ANALITICO'!$C$12:$C$122,C21,'PRESUPUESTO ANALITICO'!$I$12:$I$122)</f>
        <v>0</v>
      </c>
      <c r="I21" s="799" t="e">
        <f>+H21/$H$31*100</f>
        <v>#DIV/0!</v>
      </c>
      <c r="J21" s="788">
        <f>SUMIF('PRESUPUESTO ANALITICO'!$C$12:$C$122,C21,'PRESUPUESTO ANALITICO'!$J$12:$J$122)</f>
        <v>0</v>
      </c>
      <c r="K21" s="799" t="e">
        <f>+J21/$J$31*100</f>
        <v>#DIV/0!</v>
      </c>
      <c r="L21" s="788">
        <f>SUMIF('PRESUPUESTO ANALITICO'!$C$12:$C$122,C21,'PRESUPUESTO ANALITICO'!$K$12:$K$122)</f>
        <v>0</v>
      </c>
      <c r="M21" s="799" t="e">
        <f>+L21/$L$31*100</f>
        <v>#DIV/0!</v>
      </c>
      <c r="N21" s="788">
        <f>SUMIF('PRESUPUESTO ANALITICO'!$C$12:$C$122,C21,'PRESUPUESTO ANALITICO'!$L$12:$L$122)</f>
        <v>0</v>
      </c>
      <c r="O21" s="799" t="e">
        <f>+N21/$N$31*100</f>
        <v>#DIV/0!</v>
      </c>
      <c r="P21" s="788">
        <f>SUMIF('PRESUPUESTO ANALITICO'!$C$12:$C$122,C21,'PRESUPUESTO ANALITICO'!$M$12:$M$122)</f>
        <v>0</v>
      </c>
      <c r="Q21" s="799" t="e">
        <f>+P21/$P$31*100</f>
        <v>#DIV/0!</v>
      </c>
      <c r="R21" s="788">
        <f t="shared" si="0"/>
        <v>0</v>
      </c>
      <c r="S21" s="802" t="e">
        <f>+R21/$R$31*100</f>
        <v>#DIV/0!</v>
      </c>
      <c r="T21" s="345"/>
      <c r="U21" s="345"/>
      <c r="V21" s="345"/>
      <c r="W21" s="345"/>
      <c r="X21" s="345"/>
    </row>
    <row r="22" spans="1:24" s="58" customFormat="1" ht="13.5">
      <c r="A22" s="345"/>
      <c r="B22" s="715">
        <v>10</v>
      </c>
      <c r="C22" s="789" t="str">
        <f>'FORMATO COSTEO C6'!B51</f>
        <v>Seguros</v>
      </c>
      <c r="D22" s="788">
        <f>SUMIF('PRESUPUESTO ANALITICO'!$C$12:$C$122,C22,'PRESUPUESTO ANALITICO'!$G$12:$G$122)</f>
        <v>0</v>
      </c>
      <c r="E22" s="799" t="e">
        <f>+D22/$D$31*100</f>
        <v>#DIV/0!</v>
      </c>
      <c r="F22" s="788">
        <f>SUMIF('PRESUPUESTO ANALITICO'!$C$12:$C$122,C22,'PRESUPUESTO ANALITICO'!$H$12:$H$122)</f>
        <v>0</v>
      </c>
      <c r="G22" s="799" t="e">
        <f>+F22/$F$31*100</f>
        <v>#DIV/0!</v>
      </c>
      <c r="H22" s="788">
        <f>SUMIF('PRESUPUESTO ANALITICO'!$C$12:$C$122,C22,'PRESUPUESTO ANALITICO'!$I$12:$I$122)</f>
        <v>0</v>
      </c>
      <c r="I22" s="799" t="e">
        <f>+H22/$H$31*100</f>
        <v>#DIV/0!</v>
      </c>
      <c r="J22" s="788">
        <f>SUMIF('PRESUPUESTO ANALITICO'!$C$12:$C$122,C22,'PRESUPUESTO ANALITICO'!$J$12:$J$122)</f>
        <v>0</v>
      </c>
      <c r="K22" s="799" t="e">
        <f>+J22/$J$31*100</f>
        <v>#DIV/0!</v>
      </c>
      <c r="L22" s="788">
        <f>SUMIF('PRESUPUESTO ANALITICO'!$C$12:$C$122,C22,'PRESUPUESTO ANALITICO'!$K$12:$K$122)</f>
        <v>0</v>
      </c>
      <c r="M22" s="799" t="e">
        <f>+L22/$L$31*100</f>
        <v>#DIV/0!</v>
      </c>
      <c r="N22" s="788">
        <f>SUMIF('PRESUPUESTO ANALITICO'!$C$12:$C$122,C22,'PRESUPUESTO ANALITICO'!$L$12:$L$122)</f>
        <v>0</v>
      </c>
      <c r="O22" s="799" t="e">
        <f>+N22/$N$31*100</f>
        <v>#DIV/0!</v>
      </c>
      <c r="P22" s="788">
        <f>SUMIF('PRESUPUESTO ANALITICO'!$C$12:$C$122,C22,'PRESUPUESTO ANALITICO'!$M$12:$M$122)</f>
        <v>0</v>
      </c>
      <c r="Q22" s="799" t="e">
        <f>+P22/$P$31*100</f>
        <v>#DIV/0!</v>
      </c>
      <c r="R22" s="788">
        <f t="shared" si="0"/>
        <v>0</v>
      </c>
      <c r="S22" s="802" t="e">
        <f>+R22/$R$31*100</f>
        <v>#DIV/0!</v>
      </c>
      <c r="T22" s="345"/>
      <c r="U22" s="345"/>
      <c r="V22" s="345"/>
      <c r="W22" s="345"/>
      <c r="X22" s="345"/>
    </row>
    <row r="23" spans="1:24" s="58" customFormat="1" ht="13.5">
      <c r="A23" s="345"/>
      <c r="B23" s="715">
        <v>11</v>
      </c>
      <c r="C23" s="789" t="str">
        <f>'FORMATO COSTEO C6'!B55</f>
        <v>Oficina de proyecto</v>
      </c>
      <c r="D23" s="788">
        <f>SUMIF('PRESUPUESTO ANALITICO'!$C$12:$C$122,C23,'PRESUPUESTO ANALITICO'!$G$12:$G$122)</f>
        <v>0</v>
      </c>
      <c r="E23" s="799" t="e">
        <f>+D23/$D$31*100</f>
        <v>#DIV/0!</v>
      </c>
      <c r="F23" s="788">
        <f>SUMIF('PRESUPUESTO ANALITICO'!$C$12:$C$122,C23,'PRESUPUESTO ANALITICO'!$H$12:$H$122)</f>
        <v>0</v>
      </c>
      <c r="G23" s="799" t="e">
        <f>+F23/$F$31*100</f>
        <v>#DIV/0!</v>
      </c>
      <c r="H23" s="788">
        <f>SUMIF('PRESUPUESTO ANALITICO'!$C$12:$C$122,C23,'PRESUPUESTO ANALITICO'!$I$12:$I$122)</f>
        <v>0</v>
      </c>
      <c r="I23" s="799" t="e">
        <f>+H23/$H$31*100</f>
        <v>#DIV/0!</v>
      </c>
      <c r="J23" s="788">
        <f>SUMIF('PRESUPUESTO ANALITICO'!$C$12:$C$122,C23,'PRESUPUESTO ANALITICO'!$J$12:$J$122)</f>
        <v>0</v>
      </c>
      <c r="K23" s="799" t="e">
        <f>+J23/$J$31*100</f>
        <v>#DIV/0!</v>
      </c>
      <c r="L23" s="788">
        <f>SUMIF('PRESUPUESTO ANALITICO'!$C$12:$C$122,C23,'PRESUPUESTO ANALITICO'!$K$12:$K$122)</f>
        <v>0</v>
      </c>
      <c r="M23" s="799" t="e">
        <f>+L23/$L$31*100</f>
        <v>#DIV/0!</v>
      </c>
      <c r="N23" s="788">
        <f>SUMIF('PRESUPUESTO ANALITICO'!$C$12:$C$122,C23,'PRESUPUESTO ANALITICO'!$L$12:$L$122)</f>
        <v>0</v>
      </c>
      <c r="O23" s="799" t="e">
        <f>+N23/$N$31*100</f>
        <v>#DIV/0!</v>
      </c>
      <c r="P23" s="788">
        <f>SUMIF('PRESUPUESTO ANALITICO'!$C$12:$C$122,C23,'PRESUPUESTO ANALITICO'!$M$12:$M$122)</f>
        <v>0</v>
      </c>
      <c r="Q23" s="799" t="e">
        <f>+P23/$P$31*100</f>
        <v>#DIV/0!</v>
      </c>
      <c r="R23" s="788">
        <f t="shared" si="0"/>
        <v>0</v>
      </c>
      <c r="S23" s="802" t="e">
        <f>+R23/$R$31*100</f>
        <v>#DIV/0!</v>
      </c>
      <c r="T23" s="345"/>
      <c r="U23" s="345"/>
      <c r="V23" s="345"/>
      <c r="W23" s="345"/>
      <c r="X23" s="345"/>
    </row>
    <row r="24" spans="1:24" s="58" customFormat="1" ht="13.5">
      <c r="A24" s="345"/>
      <c r="B24" s="715">
        <v>12</v>
      </c>
      <c r="C24" s="789" t="str">
        <f>'FORMATO COSTEO C6'!B59</f>
        <v xml:space="preserve">Servicios básicos para oficina </v>
      </c>
      <c r="D24" s="788">
        <f>SUMIF('PRESUPUESTO ANALITICO'!$C$12:$C$122,C24,'PRESUPUESTO ANALITICO'!$G$12:$G$122)</f>
        <v>0</v>
      </c>
      <c r="E24" s="799" t="e">
        <f>+D24/$D$31*100</f>
        <v>#DIV/0!</v>
      </c>
      <c r="F24" s="788">
        <f>SUMIF('PRESUPUESTO ANALITICO'!$C$12:$C$122,C24,'PRESUPUESTO ANALITICO'!$H$12:$H$122)</f>
        <v>0</v>
      </c>
      <c r="G24" s="799" t="e">
        <f>+F24/$F$31*100</f>
        <v>#DIV/0!</v>
      </c>
      <c r="H24" s="788">
        <f>SUMIF('PRESUPUESTO ANALITICO'!$C$12:$C$122,C24,'PRESUPUESTO ANALITICO'!$I$12:$I$122)</f>
        <v>0</v>
      </c>
      <c r="I24" s="799" t="e">
        <f>+H24/$H$31*100</f>
        <v>#DIV/0!</v>
      </c>
      <c r="J24" s="788">
        <f>SUMIF('PRESUPUESTO ANALITICO'!$C$12:$C$122,C24,'PRESUPUESTO ANALITICO'!$J$12:$J$122)</f>
        <v>0</v>
      </c>
      <c r="K24" s="799" t="e">
        <f>+J24/$J$31*100</f>
        <v>#DIV/0!</v>
      </c>
      <c r="L24" s="788">
        <f>SUMIF('PRESUPUESTO ANALITICO'!$C$12:$C$122,C24,'PRESUPUESTO ANALITICO'!$K$12:$K$122)</f>
        <v>0</v>
      </c>
      <c r="M24" s="799" t="e">
        <f>+L24/$L$31*100</f>
        <v>#DIV/0!</v>
      </c>
      <c r="N24" s="788">
        <f>SUMIF('PRESUPUESTO ANALITICO'!$C$12:$C$122,C24,'PRESUPUESTO ANALITICO'!$L$12:$L$122)</f>
        <v>0</v>
      </c>
      <c r="O24" s="799" t="e">
        <f>+N24/$N$31*100</f>
        <v>#DIV/0!</v>
      </c>
      <c r="P24" s="788">
        <f>SUMIF('PRESUPUESTO ANALITICO'!$C$12:$C$122,C24,'PRESUPUESTO ANALITICO'!$M$12:$M$122)</f>
        <v>0</v>
      </c>
      <c r="Q24" s="799" t="e">
        <f>+P24/$P$31*100</f>
        <v>#DIV/0!</v>
      </c>
      <c r="R24" s="788">
        <f t="shared" si="0"/>
        <v>0</v>
      </c>
      <c r="S24" s="802" t="e">
        <f>+R24/$R$31*100</f>
        <v>#DIV/0!</v>
      </c>
      <c r="T24" s="345"/>
      <c r="U24" s="345"/>
      <c r="V24" s="345"/>
      <c r="W24" s="345"/>
      <c r="X24" s="345"/>
    </row>
    <row r="25" spans="1:24" s="58" customFormat="1" ht="13.5">
      <c r="A25" s="345"/>
      <c r="B25" s="715">
        <v>13</v>
      </c>
      <c r="C25" s="789" t="str">
        <f>'FORMATO COSTEO C6'!B63</f>
        <v>Materiales y suministros de oficina</v>
      </c>
      <c r="D25" s="788">
        <f>SUMIF('PRESUPUESTO ANALITICO'!$C$12:$C$122,C25,'PRESUPUESTO ANALITICO'!$G$12:$G$122)</f>
        <v>0</v>
      </c>
      <c r="E25" s="799" t="e">
        <f>+D25/$D$31*100</f>
        <v>#DIV/0!</v>
      </c>
      <c r="F25" s="788">
        <f>SUMIF('PRESUPUESTO ANALITICO'!$C$12:$C$122,C25,'PRESUPUESTO ANALITICO'!$H$12:$H$122)</f>
        <v>0</v>
      </c>
      <c r="G25" s="799" t="e">
        <f>+F25/$F$31*100</f>
        <v>#DIV/0!</v>
      </c>
      <c r="H25" s="788">
        <f>SUMIF('PRESUPUESTO ANALITICO'!$C$12:$C$122,C25,'PRESUPUESTO ANALITICO'!$I$12:$I$122)</f>
        <v>0</v>
      </c>
      <c r="I25" s="799" t="e">
        <f>+H25/$H$31*100</f>
        <v>#DIV/0!</v>
      </c>
      <c r="J25" s="788">
        <f>SUMIF('PRESUPUESTO ANALITICO'!$C$12:$C$122,C25,'PRESUPUESTO ANALITICO'!$J$12:$J$122)</f>
        <v>0</v>
      </c>
      <c r="K25" s="799" t="e">
        <f>+J25/$J$31*100</f>
        <v>#DIV/0!</v>
      </c>
      <c r="L25" s="788">
        <f>SUMIF('PRESUPUESTO ANALITICO'!$C$12:$C$122,C25,'PRESUPUESTO ANALITICO'!$K$12:$K$122)</f>
        <v>0</v>
      </c>
      <c r="M25" s="799" t="e">
        <f>+L25/$L$31*100</f>
        <v>#DIV/0!</v>
      </c>
      <c r="N25" s="788">
        <f>SUMIF('PRESUPUESTO ANALITICO'!$C$12:$C$122,C25,'PRESUPUESTO ANALITICO'!$L$12:$L$122)</f>
        <v>0</v>
      </c>
      <c r="O25" s="799" t="e">
        <f>+N25/$N$31*100</f>
        <v>#DIV/0!</v>
      </c>
      <c r="P25" s="788">
        <f>SUMIF('PRESUPUESTO ANALITICO'!$C$12:$C$122,C25,'PRESUPUESTO ANALITICO'!$M$12:$M$122)</f>
        <v>0</v>
      </c>
      <c r="Q25" s="799" t="e">
        <f>+P25/$P$31*100</f>
        <v>#DIV/0!</v>
      </c>
      <c r="R25" s="788">
        <f t="shared" si="0"/>
        <v>0</v>
      </c>
      <c r="S25" s="802" t="e">
        <f>+R25/$R$31*100</f>
        <v>#DIV/0!</v>
      </c>
      <c r="T25" s="345"/>
      <c r="U25" s="345"/>
      <c r="V25" s="345"/>
      <c r="W25" s="345"/>
      <c r="X25" s="345"/>
    </row>
    <row r="26" spans="1:24" s="58" customFormat="1" ht="13.5">
      <c r="A26" s="345"/>
      <c r="B26" s="715">
        <v>14</v>
      </c>
      <c r="C26" s="789" t="str">
        <f>'FORMATO COSTEO C6'!B67</f>
        <v>Coordinaciones con FONDOEMPLEO</v>
      </c>
      <c r="D26" s="788">
        <f>SUMIF('PRESUPUESTO ANALITICO'!$C$12:$C$122,C26,'PRESUPUESTO ANALITICO'!$G$12:$G$122)</f>
        <v>0</v>
      </c>
      <c r="E26" s="799" t="e">
        <f>+D26/$D$31*100</f>
        <v>#DIV/0!</v>
      </c>
      <c r="F26" s="788">
        <f>SUMIF('PRESUPUESTO ANALITICO'!$C$12:$C$122,C26,'PRESUPUESTO ANALITICO'!$H$12:$H$122)</f>
        <v>0</v>
      </c>
      <c r="G26" s="799" t="e">
        <f>+F26/$F$31*100</f>
        <v>#DIV/0!</v>
      </c>
      <c r="H26" s="788">
        <f>SUMIF('PRESUPUESTO ANALITICO'!$C$12:$C$122,C26,'PRESUPUESTO ANALITICO'!$I$12:$I$122)</f>
        <v>0</v>
      </c>
      <c r="I26" s="799" t="e">
        <f>+H26/$H$31*100</f>
        <v>#DIV/0!</v>
      </c>
      <c r="J26" s="788">
        <f>SUMIF('PRESUPUESTO ANALITICO'!$C$12:$C$122,C26,'PRESUPUESTO ANALITICO'!$J$12:$J$122)</f>
        <v>0</v>
      </c>
      <c r="K26" s="799" t="e">
        <f>+J26/$J$31*100</f>
        <v>#DIV/0!</v>
      </c>
      <c r="L26" s="788">
        <f>SUMIF('PRESUPUESTO ANALITICO'!$C$12:$C$122,C26,'PRESUPUESTO ANALITICO'!$K$12:$K$122)</f>
        <v>0</v>
      </c>
      <c r="M26" s="799" t="e">
        <f>+L26/$L$31*100</f>
        <v>#DIV/0!</v>
      </c>
      <c r="N26" s="788">
        <f>SUMIF('PRESUPUESTO ANALITICO'!$C$12:$C$122,C26,'PRESUPUESTO ANALITICO'!$L$12:$L$122)</f>
        <v>0</v>
      </c>
      <c r="O26" s="799" t="e">
        <f>+N26/$N$31*100</f>
        <v>#DIV/0!</v>
      </c>
      <c r="P26" s="788">
        <f>SUMIF('PRESUPUESTO ANALITICO'!$C$12:$C$122,C26,'PRESUPUESTO ANALITICO'!$M$12:$M$122)</f>
        <v>0</v>
      </c>
      <c r="Q26" s="799" t="e">
        <f>+P26/$P$31*100</f>
        <v>#DIV/0!</v>
      </c>
      <c r="R26" s="788">
        <f t="shared" si="0"/>
        <v>0</v>
      </c>
      <c r="S26" s="802" t="e">
        <f>+R26/$R$31*100</f>
        <v>#DIV/0!</v>
      </c>
      <c r="T26" s="345"/>
      <c r="U26" s="345"/>
      <c r="V26" s="345"/>
      <c r="W26" s="345"/>
      <c r="X26" s="345"/>
    </row>
    <row r="27" spans="1:24" s="58" customFormat="1" ht="13.5">
      <c r="A27" s="345"/>
      <c r="B27" s="715">
        <v>15</v>
      </c>
      <c r="C27" s="789" t="str">
        <f>'FORMATO COSTEO C6'!B80</f>
        <v>Gastos administrativos del proyecto</v>
      </c>
      <c r="D27" s="788">
        <f>SUMIF('PRESUPUESTO ANALITICO'!$C$12:$C$122,C27,'PRESUPUESTO ANALITICO'!$G$12:$G$122)</f>
        <v>0</v>
      </c>
      <c r="E27" s="799" t="e">
        <f>+D27/$D$31*100</f>
        <v>#DIV/0!</v>
      </c>
      <c r="F27" s="788">
        <f>SUMIF('PRESUPUESTO ANALITICO'!$C$12:$C$122,C27,'PRESUPUESTO ANALITICO'!$H$12:$H$122)</f>
        <v>0</v>
      </c>
      <c r="G27" s="799" t="e">
        <f>+F27/$F$31*100</f>
        <v>#DIV/0!</v>
      </c>
      <c r="H27" s="788">
        <f>SUMIF('PRESUPUESTO ANALITICO'!$C$12:$C$122,C27,'PRESUPUESTO ANALITICO'!$I$12:$I$122)</f>
        <v>0</v>
      </c>
      <c r="I27" s="799" t="e">
        <f>+H27/$H$31*100</f>
        <v>#DIV/0!</v>
      </c>
      <c r="J27" s="788">
        <f>SUMIF('PRESUPUESTO ANALITICO'!$C$12:$C$122,C27,'PRESUPUESTO ANALITICO'!$J$12:$J$122)</f>
        <v>0</v>
      </c>
      <c r="K27" s="799" t="e">
        <f>+J27/$J$31*100</f>
        <v>#DIV/0!</v>
      </c>
      <c r="L27" s="788">
        <f>SUMIF('PRESUPUESTO ANALITICO'!$C$12:$C$122,C27,'PRESUPUESTO ANALITICO'!$K$12:$K$122)</f>
        <v>0</v>
      </c>
      <c r="M27" s="799" t="e">
        <f>+L27/$L$31*100</f>
        <v>#DIV/0!</v>
      </c>
      <c r="N27" s="788">
        <f>SUMIF('PRESUPUESTO ANALITICO'!$C$12:$C$122,C27,'PRESUPUESTO ANALITICO'!$L$12:$L$122)</f>
        <v>0</v>
      </c>
      <c r="O27" s="799" t="e">
        <f>+N27/$N$31*100</f>
        <v>#DIV/0!</v>
      </c>
      <c r="P27" s="788">
        <f>SUMIF('PRESUPUESTO ANALITICO'!$C$12:$C$122,C27,'PRESUPUESTO ANALITICO'!$M$12:$M$122)</f>
        <v>0</v>
      </c>
      <c r="Q27" s="799" t="e">
        <f>+P27/$P$31*100</f>
        <v>#DIV/0!</v>
      </c>
      <c r="R27" s="788">
        <f t="shared" si="0"/>
        <v>0</v>
      </c>
      <c r="S27" s="802" t="e">
        <f>+R27/$R$31*100</f>
        <v>#DIV/0!</v>
      </c>
      <c r="T27" s="345"/>
      <c r="U27" s="345"/>
      <c r="V27" s="345"/>
      <c r="W27" s="345"/>
      <c r="X27" s="345"/>
    </row>
    <row r="28" spans="1:24" s="58" customFormat="1" ht="13.5">
      <c r="A28" s="345"/>
      <c r="B28" s="715">
        <v>16</v>
      </c>
      <c r="C28" s="789" t="str">
        <f>'FORMATO COSTEO C6'!B84</f>
        <v>Línea de base y evaluaciones del proyecto</v>
      </c>
      <c r="D28" s="788">
        <f>SUMIF('PRESUPUESTO ANALITICO'!$C$12:$C$122,C28,'PRESUPUESTO ANALITICO'!$G$12:$G$122)</f>
        <v>0</v>
      </c>
      <c r="E28" s="799" t="e">
        <f>+D28/$D$31*100</f>
        <v>#DIV/0!</v>
      </c>
      <c r="F28" s="788">
        <f>SUMIF('PRESUPUESTO ANALITICO'!$C$12:$C$122,C28,'PRESUPUESTO ANALITICO'!$H$12:$H$122)</f>
        <v>0</v>
      </c>
      <c r="G28" s="799" t="e">
        <f>+F28/$F$31*100</f>
        <v>#DIV/0!</v>
      </c>
      <c r="H28" s="788">
        <f>SUMIF('PRESUPUESTO ANALITICO'!$C$12:$C$122,C28,'PRESUPUESTO ANALITICO'!$I$12:$I$122)</f>
        <v>0</v>
      </c>
      <c r="I28" s="799" t="e">
        <f>+H28/$H$31*100</f>
        <v>#DIV/0!</v>
      </c>
      <c r="J28" s="788">
        <f>SUMIF('PRESUPUESTO ANALITICO'!$C$12:$C$122,C28,'PRESUPUESTO ANALITICO'!$J$12:$J$122)</f>
        <v>0</v>
      </c>
      <c r="K28" s="799" t="e">
        <f>+J28/$J$31*100</f>
        <v>#DIV/0!</v>
      </c>
      <c r="L28" s="788">
        <f>SUMIF('PRESUPUESTO ANALITICO'!$C$12:$C$122,C28,'PRESUPUESTO ANALITICO'!$K$12:$K$122)</f>
        <v>0</v>
      </c>
      <c r="M28" s="799" t="e">
        <f>+L28/$L$31*100</f>
        <v>#DIV/0!</v>
      </c>
      <c r="N28" s="788">
        <f>SUMIF('PRESUPUESTO ANALITICO'!$C$12:$C$122,C28,'PRESUPUESTO ANALITICO'!$L$12:$L$122)</f>
        <v>0</v>
      </c>
      <c r="O28" s="799" t="e">
        <f>+N28/$N$31*100</f>
        <v>#DIV/0!</v>
      </c>
      <c r="P28" s="788">
        <f>SUMIF('PRESUPUESTO ANALITICO'!$C$12:$C$122,C28,'PRESUPUESTO ANALITICO'!$M$12:$M$122)</f>
        <v>0</v>
      </c>
      <c r="Q28" s="799" t="e">
        <f>+P28/$P$31*100</f>
        <v>#DIV/0!</v>
      </c>
      <c r="R28" s="788">
        <f t="shared" si="0"/>
        <v>0</v>
      </c>
      <c r="S28" s="802" t="e">
        <f>+R28/$R$31*100</f>
        <v>#DIV/0!</v>
      </c>
      <c r="T28" s="345"/>
      <c r="U28" s="345"/>
      <c r="V28" s="345"/>
      <c r="W28" s="345"/>
      <c r="X28" s="345"/>
    </row>
    <row r="29" spans="1:24" s="58" customFormat="1" ht="13.5">
      <c r="A29" s="345"/>
      <c r="B29" s="715">
        <v>17</v>
      </c>
      <c r="C29" s="789" t="str">
        <f>'FORMATO COSTEO C6'!B88</f>
        <v>Imprevistos</v>
      </c>
      <c r="D29" s="788">
        <f>SUMIF('PRESUPUESTO ANALITICO'!$C$12:$C$122,C29,'PRESUPUESTO ANALITICO'!$G$12:$G$122)</f>
        <v>0</v>
      </c>
      <c r="E29" s="799" t="e">
        <f>+D29/$D$31*100</f>
        <v>#DIV/0!</v>
      </c>
      <c r="F29" s="788">
        <f>SUMIF('PRESUPUESTO ANALITICO'!$C$12:$C$122,C29,'PRESUPUESTO ANALITICO'!$H$12:$H$122)</f>
        <v>0</v>
      </c>
      <c r="G29" s="799" t="e">
        <f>+F29/$F$31*100</f>
        <v>#DIV/0!</v>
      </c>
      <c r="H29" s="788">
        <f>SUMIF('PRESUPUESTO ANALITICO'!$C$12:$C$122,C29,'PRESUPUESTO ANALITICO'!$I$12:$I$122)</f>
        <v>0</v>
      </c>
      <c r="I29" s="799" t="e">
        <f>+H29/$H$31*100</f>
        <v>#DIV/0!</v>
      </c>
      <c r="J29" s="788">
        <f>SUMIF('PRESUPUESTO ANALITICO'!$C$12:$C$122,C29,'PRESUPUESTO ANALITICO'!$J$12:$J$122)</f>
        <v>0</v>
      </c>
      <c r="K29" s="799" t="e">
        <f>+J29/$J$31*100</f>
        <v>#DIV/0!</v>
      </c>
      <c r="L29" s="788">
        <f>SUMIF('PRESUPUESTO ANALITICO'!$C$12:$C$122,C29,'PRESUPUESTO ANALITICO'!$K$12:$K$122)</f>
        <v>0</v>
      </c>
      <c r="M29" s="799" t="e">
        <f>+L29/$L$31*100</f>
        <v>#DIV/0!</v>
      </c>
      <c r="N29" s="788">
        <f>SUMIF('PRESUPUESTO ANALITICO'!$C$12:$C$122,C29,'PRESUPUESTO ANALITICO'!$L$12:$L$122)</f>
        <v>0</v>
      </c>
      <c r="O29" s="799" t="e">
        <f>+N29/$N$31*100</f>
        <v>#DIV/0!</v>
      </c>
      <c r="P29" s="788">
        <f>SUMIF('PRESUPUESTO ANALITICO'!$C$12:$C$122,C29,'PRESUPUESTO ANALITICO'!$M$12:$M$122)</f>
        <v>0</v>
      </c>
      <c r="Q29" s="799" t="e">
        <f>+P29/$P$31*100</f>
        <v>#DIV/0!</v>
      </c>
      <c r="R29" s="788">
        <f t="shared" si="0"/>
        <v>0</v>
      </c>
      <c r="S29" s="802" t="e">
        <f>+R29/$R$31*100</f>
        <v>#DIV/0!</v>
      </c>
      <c r="T29" s="345"/>
      <c r="U29" s="345"/>
      <c r="V29" s="345"/>
      <c r="W29" s="345"/>
      <c r="X29" s="345"/>
    </row>
    <row r="30" spans="1:24" s="58" customFormat="1" ht="14.25" thickBot="1">
      <c r="A30" s="345"/>
      <c r="B30" s="900">
        <v>18</v>
      </c>
      <c r="C30" s="901" t="str">
        <f>'FORMATO COSTEO C6'!B92</f>
        <v>Supervisión interna</v>
      </c>
      <c r="D30" s="902">
        <f>SUMIF('PRESUPUESTO ANALITICO'!$C$12:$C$122,C30,'PRESUPUESTO ANALITICO'!$G$12:$G$122)</f>
        <v>0</v>
      </c>
      <c r="E30" s="903" t="e">
        <f>+D30/$D$31*100</f>
        <v>#DIV/0!</v>
      </c>
      <c r="F30" s="902">
        <f>SUMIF('PRESUPUESTO ANALITICO'!$C$12:$C$122,C30,'PRESUPUESTO ANALITICO'!$H$12:$H$122)</f>
        <v>0</v>
      </c>
      <c r="G30" s="903" t="e">
        <f>+F30/$F$31*100</f>
        <v>#DIV/0!</v>
      </c>
      <c r="H30" s="902">
        <f>SUMIF('PRESUPUESTO ANALITICO'!$C$12:$C$122,C30,'PRESUPUESTO ANALITICO'!$I$12:$I$122)</f>
        <v>0</v>
      </c>
      <c r="I30" s="903" t="e">
        <f>+H30/$H$31*100</f>
        <v>#DIV/0!</v>
      </c>
      <c r="J30" s="902">
        <f>SUMIF('PRESUPUESTO ANALITICO'!$C$12:$C$122,C30,'PRESUPUESTO ANALITICO'!$J$12:$J$122)</f>
        <v>0</v>
      </c>
      <c r="K30" s="903" t="e">
        <f>+J30/$J$31*100</f>
        <v>#DIV/0!</v>
      </c>
      <c r="L30" s="902">
        <f>SUMIF('PRESUPUESTO ANALITICO'!$C$12:$C$122,C30,'PRESUPUESTO ANALITICO'!$K$12:$K$122)</f>
        <v>0</v>
      </c>
      <c r="M30" s="903" t="e">
        <f>+L30/$L$31*100</f>
        <v>#DIV/0!</v>
      </c>
      <c r="N30" s="902">
        <f>SUMIF('PRESUPUESTO ANALITICO'!$C$12:$C$122,C30,'PRESUPUESTO ANALITICO'!$L$12:$L$122)</f>
        <v>0</v>
      </c>
      <c r="O30" s="903" t="e">
        <f>+N30/$N$31*100</f>
        <v>#DIV/0!</v>
      </c>
      <c r="P30" s="902">
        <f>SUMIF('PRESUPUESTO ANALITICO'!$C$12:$C$122,C30,'PRESUPUESTO ANALITICO'!$M$12:$M$122)</f>
        <v>0</v>
      </c>
      <c r="Q30" s="903" t="e">
        <f>+P30/$P$31*100</f>
        <v>#DIV/0!</v>
      </c>
      <c r="R30" s="902">
        <f t="shared" si="0"/>
        <v>0</v>
      </c>
      <c r="S30" s="904" t="e">
        <f>+R30/$R$31*100</f>
        <v>#DIV/0!</v>
      </c>
      <c r="T30" s="345"/>
      <c r="U30" s="345"/>
      <c r="V30" s="345"/>
      <c r="W30" s="345"/>
      <c r="X30" s="345"/>
    </row>
    <row r="31" spans="1:24" s="58" customFormat="1" ht="14.25" thickBot="1">
      <c r="A31" s="345"/>
      <c r="B31" s="790"/>
      <c r="C31" s="791" t="s">
        <v>229</v>
      </c>
      <c r="D31" s="792">
        <f aca="true" t="shared" si="1" ref="D31:S31">SUM(D12:D30)</f>
        <v>0</v>
      </c>
      <c r="E31" s="800" t="e">
        <f>SUM(E12:E30)</f>
        <v>#DIV/0!</v>
      </c>
      <c r="F31" s="792">
        <f t="shared" si="1"/>
        <v>0</v>
      </c>
      <c r="G31" s="800" t="e">
        <f t="shared" si="1"/>
        <v>#DIV/0!</v>
      </c>
      <c r="H31" s="792">
        <f t="shared" si="1"/>
        <v>0</v>
      </c>
      <c r="I31" s="800" t="e">
        <f t="shared" si="1"/>
        <v>#DIV/0!</v>
      </c>
      <c r="J31" s="792">
        <f t="shared" si="1"/>
        <v>0</v>
      </c>
      <c r="K31" s="800" t="e">
        <f t="shared" si="1"/>
        <v>#DIV/0!</v>
      </c>
      <c r="L31" s="792">
        <f t="shared" si="1"/>
        <v>0</v>
      </c>
      <c r="M31" s="800" t="e">
        <f t="shared" si="1"/>
        <v>#DIV/0!</v>
      </c>
      <c r="N31" s="792">
        <f t="shared" si="1"/>
        <v>0</v>
      </c>
      <c r="O31" s="800" t="e">
        <f t="shared" si="1"/>
        <v>#DIV/0!</v>
      </c>
      <c r="P31" s="792">
        <f t="shared" si="1"/>
        <v>0</v>
      </c>
      <c r="Q31" s="800" t="e">
        <f t="shared" si="1"/>
        <v>#DIV/0!</v>
      </c>
      <c r="R31" s="792">
        <f t="shared" si="1"/>
        <v>0</v>
      </c>
      <c r="S31" s="803" t="e">
        <f t="shared" si="1"/>
        <v>#DIV/0!</v>
      </c>
      <c r="T31" s="345"/>
      <c r="U31" s="345"/>
      <c r="V31" s="345"/>
      <c r="W31" s="345"/>
      <c r="X31" s="345"/>
    </row>
    <row r="32" spans="2:19" s="345" customFormat="1" ht="13.5">
      <c r="B32" s="793"/>
      <c r="C32" s="793"/>
      <c r="D32" s="794"/>
      <c r="E32" s="795"/>
      <c r="F32" s="794"/>
      <c r="G32" s="795"/>
      <c r="H32" s="794"/>
      <c r="I32" s="794"/>
      <c r="J32" s="794"/>
      <c r="K32" s="794"/>
      <c r="L32" s="794"/>
      <c r="M32" s="795"/>
      <c r="N32" s="794"/>
      <c r="O32" s="794"/>
      <c r="P32" s="794"/>
      <c r="Q32" s="794"/>
      <c r="R32" s="794"/>
      <c r="S32" s="796"/>
    </row>
    <row r="33" spans="3:18" s="345" customFormat="1" ht="13.5">
      <c r="C33" s="760" t="s">
        <v>244</v>
      </c>
      <c r="D33" s="797">
        <f>+'FORMATO COSTEO C6'!H98</f>
        <v>0</v>
      </c>
      <c r="E33" s="797"/>
      <c r="F33" s="797">
        <f>+'FORMATO COSTEO C6'!I98</f>
        <v>0</v>
      </c>
      <c r="G33" s="797"/>
      <c r="H33" s="797">
        <f>+'FORMATO COSTEO C6'!J98</f>
        <v>0</v>
      </c>
      <c r="I33" s="797"/>
      <c r="J33" s="797">
        <f>+'FORMATO COSTEO C6'!K98</f>
        <v>0</v>
      </c>
      <c r="K33" s="797"/>
      <c r="L33" s="797">
        <f>+'FORMATO COSTEO C6'!L98</f>
        <v>0</v>
      </c>
      <c r="M33" s="797"/>
      <c r="N33" s="797">
        <f>+'FORMATO COSTEO C6'!M98</f>
        <v>0</v>
      </c>
      <c r="O33" s="797"/>
      <c r="P33" s="797">
        <f>+'FORMATO COSTEO C6'!N98</f>
        <v>0</v>
      </c>
      <c r="Q33" s="797"/>
      <c r="R33" s="736">
        <f>+'FORMATO COSTEO C6'!G98</f>
        <v>0</v>
      </c>
    </row>
    <row r="34" spans="3:18" s="345" customFormat="1" ht="13.5">
      <c r="C34" s="345" t="s">
        <v>439</v>
      </c>
      <c r="D34" s="797">
        <f>+D33-D31</f>
        <v>0</v>
      </c>
      <c r="E34" s="797"/>
      <c r="F34" s="797">
        <f>+F33-F31</f>
        <v>0</v>
      </c>
      <c r="H34" s="798">
        <f>+H33-H31</f>
        <v>0</v>
      </c>
      <c r="J34" s="798">
        <f>+J33-J31</f>
        <v>0</v>
      </c>
      <c r="L34" s="798">
        <f>+L33-L31</f>
        <v>0</v>
      </c>
      <c r="N34" s="798">
        <f>+N33-N31</f>
        <v>0</v>
      </c>
      <c r="P34" s="798">
        <f>+P33-P31</f>
        <v>0</v>
      </c>
      <c r="R34" s="798">
        <f>+R33-R31</f>
        <v>0</v>
      </c>
    </row>
    <row r="35" spans="4:5" s="191" customFormat="1" ht="10.5">
      <c r="D35" s="342"/>
      <c r="E35" s="342"/>
    </row>
    <row r="36" spans="4:9" s="191" customFormat="1" ht="10.5">
      <c r="D36" s="342"/>
      <c r="E36" s="342"/>
      <c r="H36" s="344"/>
      <c r="I36" s="344"/>
    </row>
    <row r="37" spans="4:5" s="191" customFormat="1" ht="10.5">
      <c r="D37" s="342"/>
      <c r="E37" s="342"/>
    </row>
    <row r="38" spans="4:5" s="191" customFormat="1" ht="10.5">
      <c r="D38" s="342"/>
      <c r="E38" s="342"/>
    </row>
    <row r="39" s="191" customFormat="1" ht="10.5"/>
    <row r="40" s="191" customFormat="1" ht="10.5"/>
    <row r="41" s="191" customFormat="1" ht="10.5"/>
    <row r="42" s="191" customFormat="1" ht="10.5"/>
    <row r="43" s="191" customFormat="1" ht="10.5"/>
    <row r="44" s="191" customFormat="1" ht="10.5"/>
    <row r="45" s="191" customFormat="1" ht="10.5"/>
    <row r="46" s="191" customFormat="1" ht="10.5"/>
    <row r="47" s="191" customFormat="1" ht="10.5"/>
    <row r="48" s="191" customFormat="1" ht="10.5"/>
  </sheetData>
  <sheetProtection algorithmName="SHA-512" hashValue="qd2GHP901W7bZ+WrOzKXePKn94wbUU7uz568XhXPt6tOJDOtcAz0Y9aN+Zt7M/F1NogCUx6bdXhGH4TWwI4lmg==" saltValue="FxClnWA5Y8TiHJb/rOEj7A==" spinCount="100000" sheet="1" objects="1" scenarios="1" formatColumns="0" formatRows="0"/>
  <mergeCells count="15">
    <mergeCell ref="N10:O10"/>
    <mergeCell ref="P10:Q10"/>
    <mergeCell ref="R10:S10"/>
    <mergeCell ref="B10:C11"/>
    <mergeCell ref="B4:M4"/>
    <mergeCell ref="D10:E10"/>
    <mergeCell ref="F10:G10"/>
    <mergeCell ref="H10:I10"/>
    <mergeCell ref="J10:K10"/>
    <mergeCell ref="L10:M10"/>
    <mergeCell ref="B6:C6"/>
    <mergeCell ref="B7:C7"/>
    <mergeCell ref="B8:C8"/>
    <mergeCell ref="D6:M6"/>
    <mergeCell ref="D7:M7"/>
  </mergeCells>
  <conditionalFormatting sqref="D34:Y34">
    <cfRule type="cellIs" priority="1" dxfId="0" operator="notEqual">
      <formula>0</formula>
    </cfRule>
  </conditionalFormatting>
  <printOptions/>
  <pageMargins left="0.3937007874015748" right="0.1968503937007874" top="0.5905511811023623" bottom="0.3937007874015748" header="0.1968503937007874" footer="0.1968503937007874"/>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Q28"/>
  <sheetViews>
    <sheetView zoomScale="90" zoomScaleNormal="90" workbookViewId="0" topLeftCell="A1">
      <selection activeCell="G42" sqref="G42"/>
    </sheetView>
  </sheetViews>
  <sheetFormatPr defaultColWidth="11.421875" defaultRowHeight="10.5"/>
  <cols>
    <col min="1" max="1" width="2.7109375" style="345" customWidth="1"/>
    <col min="2" max="2" width="4.7109375" style="345" customWidth="1"/>
    <col min="3" max="3" width="35.7109375" style="345" customWidth="1"/>
    <col min="4" max="43" width="11.7109375" style="345" customWidth="1"/>
    <col min="44" max="16384" width="11.421875" style="345" customWidth="1"/>
  </cols>
  <sheetData>
    <row r="1" spans="3:43" ht="10.5">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716"/>
    </row>
    <row r="2" spans="2:43" ht="15" customHeight="1">
      <c r="B2" s="260" t="s">
        <v>49</v>
      </c>
      <c r="C2" s="260"/>
      <c r="D2" s="260"/>
      <c r="E2" s="347"/>
      <c r="F2" s="244"/>
      <c r="G2" s="244"/>
      <c r="H2" s="255" t="str">
        <f>+'INFORMACION GENERAL PROYECTO'!$F$2</f>
        <v>Línea 2. Certificación de Competencias Laborales</v>
      </c>
      <c r="K2" s="260"/>
      <c r="L2" s="452"/>
      <c r="M2" s="452"/>
      <c r="N2" s="452"/>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row>
    <row r="3" spans="3:43" ht="10.5">
      <c r="C3" s="191"/>
      <c r="D3" s="219"/>
      <c r="E3" s="219"/>
      <c r="F3" s="336"/>
      <c r="G3" s="336"/>
      <c r="H3" s="337"/>
      <c r="I3" s="337"/>
      <c r="J3" s="337"/>
      <c r="K3" s="337"/>
      <c r="L3" s="337"/>
      <c r="M3" s="337"/>
      <c r="N3" s="337"/>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row>
    <row r="4" spans="2:43" ht="30" customHeight="1">
      <c r="B4" s="1782" t="s">
        <v>503</v>
      </c>
      <c r="C4" s="1782"/>
      <c r="D4" s="1782"/>
      <c r="E4" s="1782"/>
      <c r="F4" s="1782"/>
      <c r="G4" s="1782"/>
      <c r="H4" s="1782"/>
      <c r="I4" s="1782"/>
      <c r="J4" s="1782"/>
      <c r="K4" s="1782"/>
      <c r="L4" s="1782"/>
      <c r="M4" s="1782"/>
      <c r="N4" s="340"/>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row>
    <row r="5" spans="3:43" ht="10.5" customHeight="1" thickBot="1">
      <c r="C5" s="191"/>
      <c r="D5" s="236"/>
      <c r="E5" s="236"/>
      <c r="F5" s="236"/>
      <c r="G5" s="236"/>
      <c r="H5" s="236"/>
      <c r="I5" s="236"/>
      <c r="J5" s="236"/>
      <c r="K5" s="236"/>
      <c r="L5" s="236"/>
      <c r="M5" s="236"/>
      <c r="N5" s="23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c r="AP5" s="716"/>
      <c r="AQ5" s="716"/>
    </row>
    <row r="6" spans="2:43" ht="30" customHeight="1">
      <c r="B6" s="1837" t="s">
        <v>341</v>
      </c>
      <c r="C6" s="1838"/>
      <c r="D6" s="1769" t="str">
        <f>+'INFORMACION GENERAL PROYECTO'!D6</f>
        <v>[TÍTULO DEL PROYECTO]</v>
      </c>
      <c r="E6" s="1770"/>
      <c r="F6" s="1770"/>
      <c r="G6" s="1770"/>
      <c r="H6" s="1770"/>
      <c r="I6" s="1770"/>
      <c r="J6" s="1770"/>
      <c r="K6" s="1770"/>
      <c r="L6" s="1770"/>
      <c r="M6" s="1771"/>
      <c r="O6" s="717"/>
      <c r="P6" s="717"/>
      <c r="Q6" s="717"/>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8"/>
    </row>
    <row r="7" spans="2:13" ht="30" customHeight="1">
      <c r="B7" s="1839" t="s">
        <v>342</v>
      </c>
      <c r="C7" s="1840"/>
      <c r="D7" s="1772" t="str">
        <f>+'INFORMACION GENERAL PROYECTO'!D7</f>
        <v>[INSTITUCIÓN EJECUTORA]</v>
      </c>
      <c r="E7" s="1773"/>
      <c r="F7" s="1773"/>
      <c r="G7" s="1773"/>
      <c r="H7" s="1773"/>
      <c r="I7" s="1773"/>
      <c r="J7" s="1773"/>
      <c r="K7" s="1773"/>
      <c r="L7" s="1773"/>
      <c r="M7" s="1774"/>
    </row>
    <row r="8" spans="2:13" ht="15" customHeight="1" thickBot="1">
      <c r="B8" s="1761" t="s">
        <v>356</v>
      </c>
      <c r="C8" s="1763"/>
      <c r="D8" s="1766">
        <f>+'INFORMACION GENERAL PROYECTO'!H8</f>
        <v>0</v>
      </c>
      <c r="E8" s="1843"/>
      <c r="F8" s="1843"/>
      <c r="G8" s="1767"/>
      <c r="H8" s="1841" t="s">
        <v>345</v>
      </c>
      <c r="I8" s="1842"/>
      <c r="J8" s="1747">
        <f>+'INFORMACION GENERAL PROYECTO'!H24</f>
        <v>0.03287671232876713</v>
      </c>
      <c r="K8" s="1844"/>
      <c r="L8" s="1844"/>
      <c r="M8" s="1845"/>
    </row>
    <row r="9" ht="10.5" customHeight="1" thickBot="1"/>
    <row r="10" spans="2:43" ht="10.5">
      <c r="B10" s="1828" t="s">
        <v>324</v>
      </c>
      <c r="C10" s="1829"/>
      <c r="D10" s="1822" t="str">
        <f>+'PRESUPUESTO ANALITICO'!G11</f>
        <v>APORTE FONDOEMPLEO</v>
      </c>
      <c r="E10" s="1832"/>
      <c r="F10" s="1832"/>
      <c r="G10" s="1832"/>
      <c r="H10" s="1833"/>
      <c r="I10" s="1822" t="str">
        <f>+'PRESUPUESTO ANALITICO'!H11</f>
        <v>[INSTITUCIÓN EJECUTORA]</v>
      </c>
      <c r="J10" s="1823"/>
      <c r="K10" s="1823"/>
      <c r="L10" s="1823"/>
      <c r="M10" s="1824"/>
      <c r="N10" s="1822" t="str">
        <f>+'PRESUPUESTO ANALITICO'!I11</f>
        <v>[INSTITUCIÓN APORTANTE 1]</v>
      </c>
      <c r="O10" s="1823"/>
      <c r="P10" s="1823"/>
      <c r="Q10" s="1823"/>
      <c r="R10" s="1824"/>
      <c r="S10" s="1822" t="str">
        <f>+'PRESUPUESTO ANALITICO'!J11</f>
        <v>[INSTITUCIÓN APORTANTE 2]</v>
      </c>
      <c r="T10" s="1823"/>
      <c r="U10" s="1823"/>
      <c r="V10" s="1823"/>
      <c r="W10" s="1824"/>
      <c r="X10" s="1823" t="str">
        <f>+'PRESUPUESTO ANALITICO'!K11</f>
        <v>[INSTITUCIÓN APORTANTE 3]</v>
      </c>
      <c r="Y10" s="1823"/>
      <c r="Z10" s="1823"/>
      <c r="AA10" s="1823"/>
      <c r="AB10" s="1823"/>
      <c r="AC10" s="1822" t="str">
        <f>+'PRESUPUESTO ANALITICO'!L11</f>
        <v>[INSTITUCIÓN APORTANTE 4]</v>
      </c>
      <c r="AD10" s="1823"/>
      <c r="AE10" s="1823"/>
      <c r="AF10" s="1823"/>
      <c r="AG10" s="1824"/>
      <c r="AH10" s="1823" t="str">
        <f>+'PRESUPUESTO ANALITICO'!M11</f>
        <v>[BENEFICIARIOS]</v>
      </c>
      <c r="AI10" s="1823"/>
      <c r="AJ10" s="1823"/>
      <c r="AK10" s="1823"/>
      <c r="AL10" s="1823"/>
      <c r="AM10" s="1834" t="s">
        <v>204</v>
      </c>
      <c r="AN10" s="1835"/>
      <c r="AO10" s="1835"/>
      <c r="AP10" s="1835"/>
      <c r="AQ10" s="1836"/>
    </row>
    <row r="11" spans="2:43" ht="21" customHeight="1">
      <c r="B11" s="1830"/>
      <c r="C11" s="1831"/>
      <c r="D11" s="770" t="s">
        <v>232</v>
      </c>
      <c r="E11" s="771" t="s">
        <v>233</v>
      </c>
      <c r="F11" s="771" t="s">
        <v>234</v>
      </c>
      <c r="G11" s="771" t="s">
        <v>204</v>
      </c>
      <c r="H11" s="772" t="s">
        <v>228</v>
      </c>
      <c r="I11" s="770" t="s">
        <v>232</v>
      </c>
      <c r="J11" s="771" t="s">
        <v>233</v>
      </c>
      <c r="K11" s="771" t="s">
        <v>234</v>
      </c>
      <c r="L11" s="771" t="s">
        <v>204</v>
      </c>
      <c r="M11" s="772" t="s">
        <v>228</v>
      </c>
      <c r="N11" s="770" t="s">
        <v>232</v>
      </c>
      <c r="O11" s="771" t="s">
        <v>233</v>
      </c>
      <c r="P11" s="771" t="s">
        <v>234</v>
      </c>
      <c r="Q11" s="771" t="s">
        <v>235</v>
      </c>
      <c r="R11" s="772" t="s">
        <v>228</v>
      </c>
      <c r="S11" s="770" t="s">
        <v>232</v>
      </c>
      <c r="T11" s="771" t="s">
        <v>233</v>
      </c>
      <c r="U11" s="771" t="s">
        <v>234</v>
      </c>
      <c r="V11" s="771" t="s">
        <v>235</v>
      </c>
      <c r="W11" s="772" t="s">
        <v>228</v>
      </c>
      <c r="X11" s="773" t="s">
        <v>232</v>
      </c>
      <c r="Y11" s="771" t="s">
        <v>233</v>
      </c>
      <c r="Z11" s="771" t="s">
        <v>234</v>
      </c>
      <c r="AA11" s="771" t="s">
        <v>235</v>
      </c>
      <c r="AB11" s="774" t="s">
        <v>228</v>
      </c>
      <c r="AC11" s="770" t="s">
        <v>232</v>
      </c>
      <c r="AD11" s="771" t="s">
        <v>233</v>
      </c>
      <c r="AE11" s="771" t="s">
        <v>234</v>
      </c>
      <c r="AF11" s="771" t="s">
        <v>235</v>
      </c>
      <c r="AG11" s="772" t="s">
        <v>228</v>
      </c>
      <c r="AH11" s="773" t="s">
        <v>232</v>
      </c>
      <c r="AI11" s="771" t="s">
        <v>233</v>
      </c>
      <c r="AJ11" s="771" t="s">
        <v>234</v>
      </c>
      <c r="AK11" s="771" t="s">
        <v>235</v>
      </c>
      <c r="AL11" s="774" t="s">
        <v>228</v>
      </c>
      <c r="AM11" s="770" t="s">
        <v>232</v>
      </c>
      <c r="AN11" s="771" t="s">
        <v>233</v>
      </c>
      <c r="AO11" s="771" t="s">
        <v>234</v>
      </c>
      <c r="AP11" s="771" t="s">
        <v>235</v>
      </c>
      <c r="AQ11" s="772" t="s">
        <v>228</v>
      </c>
    </row>
    <row r="12" spans="2:43" ht="10.5">
      <c r="B12" s="720">
        <v>1</v>
      </c>
      <c r="C12" s="721">
        <f>+'PRESUPUESTO ANALITICO'!C12</f>
        <v>0</v>
      </c>
      <c r="D12" s="722">
        <f>+'FE'!T12</f>
        <v>0</v>
      </c>
      <c r="E12" s="723">
        <f>+'FE'!AG12</f>
        <v>0</v>
      </c>
      <c r="F12" s="723">
        <f>+'FE'!AT12</f>
        <v>0</v>
      </c>
      <c r="G12" s="724">
        <f>SUM(D12:F12)</f>
        <v>0</v>
      </c>
      <c r="H12" s="725" t="e">
        <f aca="true" t="shared" si="0" ref="H12:H17">+G12/$G$18*100</f>
        <v>#DIV/0!</v>
      </c>
      <c r="I12" s="722">
        <f>+'IE'!T12</f>
        <v>0</v>
      </c>
      <c r="J12" s="723">
        <f>+'IE'!AG12</f>
        <v>0</v>
      </c>
      <c r="K12" s="723">
        <f>+'IE'!AT12</f>
        <v>0</v>
      </c>
      <c r="L12" s="724">
        <f>SUM(I12:K12)</f>
        <v>0</v>
      </c>
      <c r="M12" s="725" t="e">
        <f>+L12/$L$18*100</f>
        <v>#DIV/0!</v>
      </c>
      <c r="N12" s="722">
        <f>+'IA1'!T12</f>
        <v>0</v>
      </c>
      <c r="O12" s="723">
        <f>+'IA1'!AG12</f>
        <v>0</v>
      </c>
      <c r="P12" s="723">
        <f>+'IA1'!AT12</f>
        <v>0</v>
      </c>
      <c r="Q12" s="724">
        <f>SUM(N12:P12)</f>
        <v>0</v>
      </c>
      <c r="R12" s="725" t="e">
        <f>+Q12/$Q$18*100</f>
        <v>#DIV/0!</v>
      </c>
      <c r="S12" s="722">
        <f>+'IA2'!T12</f>
        <v>0</v>
      </c>
      <c r="T12" s="723">
        <f>+'IA2'!AG12</f>
        <v>0</v>
      </c>
      <c r="U12" s="723">
        <f>+'IA2'!AT12</f>
        <v>0</v>
      </c>
      <c r="V12" s="724">
        <f>SUM(S12:U12)</f>
        <v>0</v>
      </c>
      <c r="W12" s="725" t="e">
        <f>+V12/$V$18*100</f>
        <v>#DIV/0!</v>
      </c>
      <c r="X12" s="726">
        <f>+'IA3'!T12</f>
        <v>0</v>
      </c>
      <c r="Y12" s="723">
        <f>+'IA3'!AG12</f>
        <v>0</v>
      </c>
      <c r="Z12" s="723">
        <f>+'IA3'!AT12</f>
        <v>0</v>
      </c>
      <c r="AA12" s="724">
        <f>SUM(X12:Z12)</f>
        <v>0</v>
      </c>
      <c r="AB12" s="727" t="e">
        <f>+AA12/$AA$18*100</f>
        <v>#DIV/0!</v>
      </c>
      <c r="AC12" s="722">
        <f>+'IA4'!T12</f>
        <v>0</v>
      </c>
      <c r="AD12" s="723">
        <f>+'IA4'!AG12</f>
        <v>0</v>
      </c>
      <c r="AE12" s="723">
        <f>+'IA4'!AT12</f>
        <v>0</v>
      </c>
      <c r="AF12" s="724">
        <f>SUM(AC12:AE12)</f>
        <v>0</v>
      </c>
      <c r="AG12" s="725" t="e">
        <f>+AF12/$AF$18*100</f>
        <v>#DIV/0!</v>
      </c>
      <c r="AH12" s="726">
        <f>+BNF!T12</f>
        <v>0</v>
      </c>
      <c r="AI12" s="723">
        <f>+BNF!AG12</f>
        <v>0</v>
      </c>
      <c r="AJ12" s="723">
        <f>+BNF!AT12</f>
        <v>0</v>
      </c>
      <c r="AK12" s="724">
        <f>SUM(AH12:AJ12)</f>
        <v>0</v>
      </c>
      <c r="AL12" s="727" t="e">
        <f>+AK12/$AK$18*100</f>
        <v>#DIV/0!</v>
      </c>
      <c r="AM12" s="722">
        <f aca="true" t="shared" si="1" ref="AM12:AM17">+AH12+AC12+X12+S12+N12+I12+D12</f>
        <v>0</v>
      </c>
      <c r="AN12" s="723">
        <f aca="true" t="shared" si="2" ref="AN12:AN17">+AI12+AD12+Y12+T12+O12+J12+E12</f>
        <v>0</v>
      </c>
      <c r="AO12" s="723">
        <f aca="true" t="shared" si="3" ref="AO12:AO17">+AJ12+AE12+Z12+U12+P12+K12+F12</f>
        <v>0</v>
      </c>
      <c r="AP12" s="724">
        <f>SUM(AM12:AO12)</f>
        <v>0</v>
      </c>
      <c r="AQ12" s="725" t="e">
        <f aca="true" t="shared" si="4" ref="AQ12:AQ17">+AP12/$AP$18*100</f>
        <v>#DIV/0!</v>
      </c>
    </row>
    <row r="13" spans="2:43" ht="10.5">
      <c r="B13" s="728">
        <v>6</v>
      </c>
      <c r="C13" s="729" t="str">
        <f>+'PRESUPUESTO ANALITICO'!C106</f>
        <v>MANEJO DEL PROYECTO</v>
      </c>
      <c r="D13" s="730">
        <f>+'FE'!T106</f>
        <v>0</v>
      </c>
      <c r="E13" s="731">
        <f>+'FE'!AG106</f>
        <v>0</v>
      </c>
      <c r="F13" s="731">
        <f>+'FE'!AT106</f>
        <v>0</v>
      </c>
      <c r="G13" s="732">
        <f>SUM(D13:F13)</f>
        <v>0</v>
      </c>
      <c r="H13" s="733" t="e">
        <f t="shared" si="0"/>
        <v>#DIV/0!</v>
      </c>
      <c r="I13" s="730">
        <f>+'IE'!T106</f>
        <v>0</v>
      </c>
      <c r="J13" s="731">
        <f>+'IE'!AG106</f>
        <v>0</v>
      </c>
      <c r="K13" s="731">
        <f>+'IE'!AT106</f>
        <v>0</v>
      </c>
      <c r="L13" s="732">
        <f>SUM(I13:K13)</f>
        <v>0</v>
      </c>
      <c r="M13" s="733" t="e">
        <f>+L13/$L$18*100</f>
        <v>#DIV/0!</v>
      </c>
      <c r="N13" s="730">
        <f>+'IA1'!T106</f>
        <v>0</v>
      </c>
      <c r="O13" s="731">
        <f>+'IA1'!AG106</f>
        <v>0</v>
      </c>
      <c r="P13" s="731">
        <f>+'IA1'!AT106</f>
        <v>0</v>
      </c>
      <c r="Q13" s="732">
        <f>SUM(N13:P13)</f>
        <v>0</v>
      </c>
      <c r="R13" s="733" t="e">
        <f>+Q13/$Q$18*100</f>
        <v>#DIV/0!</v>
      </c>
      <c r="S13" s="730">
        <f>+'IA2'!T106</f>
        <v>0</v>
      </c>
      <c r="T13" s="731">
        <f>+'IA2'!AG106</f>
        <v>0</v>
      </c>
      <c r="U13" s="731">
        <f>+'IA1'!AT106</f>
        <v>0</v>
      </c>
      <c r="V13" s="732">
        <f>SUM(S13:U13)</f>
        <v>0</v>
      </c>
      <c r="W13" s="733" t="e">
        <f>+V13/$V$18*100</f>
        <v>#DIV/0!</v>
      </c>
      <c r="X13" s="734">
        <f>+'IA3'!T106</f>
        <v>0</v>
      </c>
      <c r="Y13" s="731">
        <f>+'IA3'!AG106</f>
        <v>0</v>
      </c>
      <c r="Z13" s="731">
        <f>+'IA3'!AT106</f>
        <v>0</v>
      </c>
      <c r="AA13" s="732">
        <f>SUM(X13:Z13)</f>
        <v>0</v>
      </c>
      <c r="AB13" s="735" t="e">
        <f>+AA13/$AA$18*100</f>
        <v>#DIV/0!</v>
      </c>
      <c r="AC13" s="730">
        <f>+'IA4'!T106</f>
        <v>0</v>
      </c>
      <c r="AD13" s="731">
        <f>+'IA4'!AG106</f>
        <v>0</v>
      </c>
      <c r="AE13" s="731">
        <f>+'IA4'!AT106</f>
        <v>0</v>
      </c>
      <c r="AF13" s="732">
        <f>SUM(AC13:AE13)</f>
        <v>0</v>
      </c>
      <c r="AG13" s="733" t="e">
        <f>+AF13/$AF$18*100</f>
        <v>#DIV/0!</v>
      </c>
      <c r="AH13" s="734">
        <f>+BNF!T106</f>
        <v>0</v>
      </c>
      <c r="AI13" s="731">
        <f>+BNF!AG106</f>
        <v>0</v>
      </c>
      <c r="AJ13" s="731">
        <f>+BNF!AT106</f>
        <v>0</v>
      </c>
      <c r="AK13" s="732">
        <f>SUM(AH13:AJ13)</f>
        <v>0</v>
      </c>
      <c r="AL13" s="735" t="e">
        <f>+AK13/$AK$18*100</f>
        <v>#DIV/0!</v>
      </c>
      <c r="AM13" s="722">
        <f t="shared" si="1"/>
        <v>0</v>
      </c>
      <c r="AN13" s="723">
        <f t="shared" si="2"/>
        <v>0</v>
      </c>
      <c r="AO13" s="723">
        <f t="shared" si="3"/>
        <v>0</v>
      </c>
      <c r="AP13" s="732">
        <f aca="true" t="shared" si="5" ref="AP13:AP17">SUM(AM13:AO13)</f>
        <v>0</v>
      </c>
      <c r="AQ13" s="733" t="e">
        <f t="shared" si="4"/>
        <v>#DIV/0!</v>
      </c>
    </row>
    <row r="14" spans="2:43" ht="10.5">
      <c r="B14" s="728"/>
      <c r="C14" s="737" t="str">
        <f>+'PRESUPUESTO ANALITICO'!C119</f>
        <v>Gastos administrativos del proyecto</v>
      </c>
      <c r="D14" s="730">
        <f>+'FE'!T160</f>
        <v>0</v>
      </c>
      <c r="E14" s="731">
        <f>+'FE'!AG160</f>
        <v>0</v>
      </c>
      <c r="F14" s="731">
        <f>+'FE'!AT160</f>
        <v>0</v>
      </c>
      <c r="G14" s="732">
        <f aca="true" t="shared" si="6" ref="G14:G17">SUM(D14:F14)</f>
        <v>0</v>
      </c>
      <c r="H14" s="733" t="e">
        <f t="shared" si="0"/>
        <v>#DIV/0!</v>
      </c>
      <c r="I14" s="730"/>
      <c r="J14" s="731"/>
      <c r="K14" s="731"/>
      <c r="L14" s="732"/>
      <c r="M14" s="733"/>
      <c r="N14" s="730"/>
      <c r="O14" s="731"/>
      <c r="P14" s="731"/>
      <c r="Q14" s="732"/>
      <c r="R14" s="733"/>
      <c r="S14" s="730"/>
      <c r="T14" s="731"/>
      <c r="U14" s="731"/>
      <c r="V14" s="732"/>
      <c r="W14" s="733"/>
      <c r="X14" s="734"/>
      <c r="Y14" s="731"/>
      <c r="Z14" s="731"/>
      <c r="AA14" s="732"/>
      <c r="AB14" s="735"/>
      <c r="AC14" s="730"/>
      <c r="AD14" s="731"/>
      <c r="AE14" s="731"/>
      <c r="AF14" s="732"/>
      <c r="AG14" s="733"/>
      <c r="AH14" s="734"/>
      <c r="AI14" s="731"/>
      <c r="AJ14" s="731"/>
      <c r="AK14" s="732"/>
      <c r="AL14" s="735"/>
      <c r="AM14" s="722">
        <f t="shared" si="1"/>
        <v>0</v>
      </c>
      <c r="AN14" s="723">
        <f t="shared" si="2"/>
        <v>0</v>
      </c>
      <c r="AO14" s="723">
        <f t="shared" si="3"/>
        <v>0</v>
      </c>
      <c r="AP14" s="732">
        <f t="shared" si="5"/>
        <v>0</v>
      </c>
      <c r="AQ14" s="733" t="e">
        <f t="shared" si="4"/>
        <v>#DIV/0!</v>
      </c>
    </row>
    <row r="15" spans="2:43" ht="10.5">
      <c r="B15" s="728"/>
      <c r="C15" s="737" t="str">
        <f>+'PRESUPUESTO ANALITICO'!C120</f>
        <v>Línea de base y evaluaciones del proyecto</v>
      </c>
      <c r="D15" s="730"/>
      <c r="E15" s="731"/>
      <c r="F15" s="731"/>
      <c r="G15" s="732">
        <f>+'FE'!G161</f>
        <v>0</v>
      </c>
      <c r="H15" s="733" t="e">
        <f t="shared" si="0"/>
        <v>#DIV/0!</v>
      </c>
      <c r="I15" s="730"/>
      <c r="J15" s="731"/>
      <c r="K15" s="731"/>
      <c r="L15" s="732"/>
      <c r="M15" s="733"/>
      <c r="N15" s="730"/>
      <c r="O15" s="731"/>
      <c r="P15" s="731"/>
      <c r="Q15" s="732"/>
      <c r="R15" s="733"/>
      <c r="S15" s="730"/>
      <c r="T15" s="731"/>
      <c r="U15" s="731"/>
      <c r="V15" s="732"/>
      <c r="W15" s="733"/>
      <c r="X15" s="734"/>
      <c r="Y15" s="731"/>
      <c r="Z15" s="731"/>
      <c r="AA15" s="732"/>
      <c r="AB15" s="735"/>
      <c r="AC15" s="730"/>
      <c r="AD15" s="731"/>
      <c r="AE15" s="731"/>
      <c r="AF15" s="732"/>
      <c r="AG15" s="733"/>
      <c r="AH15" s="734"/>
      <c r="AI15" s="731"/>
      <c r="AJ15" s="731"/>
      <c r="AK15" s="732"/>
      <c r="AL15" s="735"/>
      <c r="AM15" s="722">
        <f t="shared" si="1"/>
        <v>0</v>
      </c>
      <c r="AN15" s="723">
        <f t="shared" si="2"/>
        <v>0</v>
      </c>
      <c r="AO15" s="723">
        <f t="shared" si="3"/>
        <v>0</v>
      </c>
      <c r="AP15" s="732">
        <f>+G15</f>
        <v>0</v>
      </c>
      <c r="AQ15" s="733" t="e">
        <f t="shared" si="4"/>
        <v>#DIV/0!</v>
      </c>
    </row>
    <row r="16" spans="2:43" ht="10.5">
      <c r="B16" s="728"/>
      <c r="C16" s="737" t="str">
        <f>+'PRESUPUESTO ANALITICO'!C121</f>
        <v>Imprevistos</v>
      </c>
      <c r="D16" s="730">
        <f>+'FE'!T162</f>
        <v>0</v>
      </c>
      <c r="E16" s="731">
        <f>+'FE'!AG162</f>
        <v>0</v>
      </c>
      <c r="F16" s="731">
        <f>+'FE'!AT162</f>
        <v>0</v>
      </c>
      <c r="G16" s="732">
        <f t="shared" si="6"/>
        <v>0</v>
      </c>
      <c r="H16" s="733" t="e">
        <f t="shared" si="0"/>
        <v>#DIV/0!</v>
      </c>
      <c r="I16" s="730"/>
      <c r="J16" s="731"/>
      <c r="K16" s="731"/>
      <c r="L16" s="732"/>
      <c r="M16" s="733"/>
      <c r="N16" s="730"/>
      <c r="O16" s="731"/>
      <c r="P16" s="731"/>
      <c r="Q16" s="732"/>
      <c r="R16" s="733"/>
      <c r="S16" s="730"/>
      <c r="T16" s="731"/>
      <c r="U16" s="731"/>
      <c r="V16" s="732"/>
      <c r="W16" s="733"/>
      <c r="X16" s="734"/>
      <c r="Y16" s="731"/>
      <c r="Z16" s="731"/>
      <c r="AA16" s="732"/>
      <c r="AB16" s="735"/>
      <c r="AC16" s="730"/>
      <c r="AD16" s="731"/>
      <c r="AE16" s="731"/>
      <c r="AF16" s="732"/>
      <c r="AG16" s="733"/>
      <c r="AH16" s="734"/>
      <c r="AI16" s="731"/>
      <c r="AJ16" s="731"/>
      <c r="AK16" s="732"/>
      <c r="AL16" s="735"/>
      <c r="AM16" s="722">
        <f t="shared" si="1"/>
        <v>0</v>
      </c>
      <c r="AN16" s="723">
        <f t="shared" si="2"/>
        <v>0</v>
      </c>
      <c r="AO16" s="723">
        <f t="shared" si="3"/>
        <v>0</v>
      </c>
      <c r="AP16" s="738">
        <f t="shared" si="5"/>
        <v>0</v>
      </c>
      <c r="AQ16" s="739" t="e">
        <f t="shared" si="4"/>
        <v>#DIV/0!</v>
      </c>
    </row>
    <row r="17" spans="2:43" ht="10.5">
      <c r="B17" s="719"/>
      <c r="C17" s="740" t="str">
        <f>+'PRESUPUESTO ANALITICO'!C122</f>
        <v>Supervisión interna</v>
      </c>
      <c r="D17" s="741">
        <f>+'FE'!T163</f>
        <v>0</v>
      </c>
      <c r="E17" s="742">
        <f>+'FE'!AG163</f>
        <v>0</v>
      </c>
      <c r="F17" s="742">
        <f>+'FE'!AT163</f>
        <v>0</v>
      </c>
      <c r="G17" s="743">
        <f t="shared" si="6"/>
        <v>0</v>
      </c>
      <c r="H17" s="744" t="e">
        <f t="shared" si="0"/>
        <v>#DIV/0!</v>
      </c>
      <c r="I17" s="741"/>
      <c r="J17" s="742"/>
      <c r="K17" s="742"/>
      <c r="L17" s="743"/>
      <c r="M17" s="744"/>
      <c r="N17" s="741"/>
      <c r="O17" s="742"/>
      <c r="P17" s="742"/>
      <c r="Q17" s="743"/>
      <c r="R17" s="744"/>
      <c r="S17" s="741"/>
      <c r="T17" s="742"/>
      <c r="U17" s="742"/>
      <c r="V17" s="743"/>
      <c r="W17" s="744"/>
      <c r="X17" s="745"/>
      <c r="Y17" s="742"/>
      <c r="Z17" s="742"/>
      <c r="AA17" s="743"/>
      <c r="AB17" s="746"/>
      <c r="AC17" s="741"/>
      <c r="AD17" s="742"/>
      <c r="AE17" s="742"/>
      <c r="AF17" s="743"/>
      <c r="AG17" s="744"/>
      <c r="AH17" s="745"/>
      <c r="AI17" s="742"/>
      <c r="AJ17" s="742"/>
      <c r="AK17" s="743"/>
      <c r="AL17" s="746"/>
      <c r="AM17" s="722">
        <f t="shared" si="1"/>
        <v>0</v>
      </c>
      <c r="AN17" s="723">
        <f t="shared" si="2"/>
        <v>0</v>
      </c>
      <c r="AO17" s="723">
        <f t="shared" si="3"/>
        <v>0</v>
      </c>
      <c r="AP17" s="738">
        <f t="shared" si="5"/>
        <v>0</v>
      </c>
      <c r="AQ17" s="739" t="e">
        <f t="shared" si="4"/>
        <v>#DIV/0!</v>
      </c>
    </row>
    <row r="18" spans="2:43" ht="14.25" thickBot="1">
      <c r="B18" s="747"/>
      <c r="C18" s="775" t="s">
        <v>204</v>
      </c>
      <c r="D18" s="776">
        <f aca="true" t="shared" si="7" ref="D18:AQ18">SUM(D12:D17)</f>
        <v>0</v>
      </c>
      <c r="E18" s="748">
        <f t="shared" si="7"/>
        <v>0</v>
      </c>
      <c r="F18" s="748">
        <f t="shared" si="7"/>
        <v>0</v>
      </c>
      <c r="G18" s="748">
        <f t="shared" si="7"/>
        <v>0</v>
      </c>
      <c r="H18" s="749" t="e">
        <f t="shared" si="7"/>
        <v>#DIV/0!</v>
      </c>
      <c r="I18" s="776">
        <f t="shared" si="7"/>
        <v>0</v>
      </c>
      <c r="J18" s="748">
        <f t="shared" si="7"/>
        <v>0</v>
      </c>
      <c r="K18" s="748">
        <f t="shared" si="7"/>
        <v>0</v>
      </c>
      <c r="L18" s="748">
        <f t="shared" si="7"/>
        <v>0</v>
      </c>
      <c r="M18" s="749" t="e">
        <f t="shared" si="7"/>
        <v>#DIV/0!</v>
      </c>
      <c r="N18" s="776">
        <f t="shared" si="7"/>
        <v>0</v>
      </c>
      <c r="O18" s="748">
        <f t="shared" si="7"/>
        <v>0</v>
      </c>
      <c r="P18" s="748">
        <f t="shared" si="7"/>
        <v>0</v>
      </c>
      <c r="Q18" s="748">
        <f t="shared" si="7"/>
        <v>0</v>
      </c>
      <c r="R18" s="749" t="e">
        <f t="shared" si="7"/>
        <v>#DIV/0!</v>
      </c>
      <c r="S18" s="776">
        <f t="shared" si="7"/>
        <v>0</v>
      </c>
      <c r="T18" s="748">
        <f t="shared" si="7"/>
        <v>0</v>
      </c>
      <c r="U18" s="748">
        <f t="shared" si="7"/>
        <v>0</v>
      </c>
      <c r="V18" s="748">
        <f t="shared" si="7"/>
        <v>0</v>
      </c>
      <c r="W18" s="749" t="e">
        <f t="shared" si="7"/>
        <v>#DIV/0!</v>
      </c>
      <c r="X18" s="777">
        <f t="shared" si="7"/>
        <v>0</v>
      </c>
      <c r="Y18" s="748">
        <f t="shared" si="7"/>
        <v>0</v>
      </c>
      <c r="Z18" s="748">
        <f t="shared" si="7"/>
        <v>0</v>
      </c>
      <c r="AA18" s="748">
        <f t="shared" si="7"/>
        <v>0</v>
      </c>
      <c r="AB18" s="750" t="e">
        <f t="shared" si="7"/>
        <v>#DIV/0!</v>
      </c>
      <c r="AC18" s="776">
        <f t="shared" si="7"/>
        <v>0</v>
      </c>
      <c r="AD18" s="748">
        <f t="shared" si="7"/>
        <v>0</v>
      </c>
      <c r="AE18" s="748">
        <f t="shared" si="7"/>
        <v>0</v>
      </c>
      <c r="AF18" s="748">
        <f t="shared" si="7"/>
        <v>0</v>
      </c>
      <c r="AG18" s="749" t="e">
        <f t="shared" si="7"/>
        <v>#DIV/0!</v>
      </c>
      <c r="AH18" s="777">
        <f t="shared" si="7"/>
        <v>0</v>
      </c>
      <c r="AI18" s="748">
        <f t="shared" si="7"/>
        <v>0</v>
      </c>
      <c r="AJ18" s="748">
        <f t="shared" si="7"/>
        <v>0</v>
      </c>
      <c r="AK18" s="748">
        <f t="shared" si="7"/>
        <v>0</v>
      </c>
      <c r="AL18" s="750" t="e">
        <f t="shared" si="7"/>
        <v>#DIV/0!</v>
      </c>
      <c r="AM18" s="776">
        <f t="shared" si="7"/>
        <v>0</v>
      </c>
      <c r="AN18" s="748">
        <f t="shared" si="7"/>
        <v>0</v>
      </c>
      <c r="AO18" s="748">
        <f t="shared" si="7"/>
        <v>0</v>
      </c>
      <c r="AP18" s="748">
        <f t="shared" si="7"/>
        <v>0</v>
      </c>
      <c r="AQ18" s="749" t="e">
        <f t="shared" si="7"/>
        <v>#DIV/0!</v>
      </c>
    </row>
    <row r="19" spans="12:13" ht="10.5">
      <c r="L19" s="736"/>
      <c r="M19" s="736"/>
    </row>
    <row r="20" spans="7:43" ht="10.5">
      <c r="G20" s="736"/>
      <c r="H20" s="736"/>
      <c r="L20" s="736"/>
      <c r="M20" s="736"/>
      <c r="AK20" s="736"/>
      <c r="AL20" s="736"/>
      <c r="AP20" s="736"/>
      <c r="AQ20" s="736"/>
    </row>
    <row r="21" spans="3:43" ht="15.75">
      <c r="C21" s="751" t="s">
        <v>248</v>
      </c>
      <c r="D21" s="191"/>
      <c r="E21" s="191"/>
      <c r="F21" s="191"/>
      <c r="G21" s="343"/>
      <c r="H21" s="343"/>
      <c r="I21" s="191"/>
      <c r="J21" s="191"/>
      <c r="K21" s="191"/>
      <c r="L21" s="343"/>
      <c r="M21" s="736"/>
      <c r="AK21" s="736"/>
      <c r="AL21" s="736"/>
      <c r="AP21" s="736"/>
      <c r="AQ21" s="736"/>
    </row>
    <row r="22" spans="3:13" ht="14.25" thickBot="1">
      <c r="C22" s="191"/>
      <c r="D22" s="191"/>
      <c r="E22" s="191"/>
      <c r="F22" s="343"/>
      <c r="G22" s="343"/>
      <c r="H22" s="343"/>
      <c r="I22" s="191"/>
      <c r="J22" s="191"/>
      <c r="K22" s="191"/>
      <c r="L22" s="343"/>
      <c r="M22" s="736"/>
    </row>
    <row r="23" spans="4:13" ht="12" customHeight="1">
      <c r="D23" s="1820" t="s">
        <v>204</v>
      </c>
      <c r="E23" s="1825" t="s">
        <v>48</v>
      </c>
      <c r="F23" s="1826"/>
      <c r="G23" s="1826"/>
      <c r="H23" s="1826"/>
      <c r="I23" s="1826"/>
      <c r="J23" s="1826"/>
      <c r="K23" s="1827"/>
      <c r="L23" s="752"/>
      <c r="M23" s="753"/>
    </row>
    <row r="24" spans="4:14" ht="42.75" customHeight="1" thickBot="1">
      <c r="D24" s="1821"/>
      <c r="E24" s="778" t="str">
        <f>+'PRESUPUESTO ANALITICO'!G11</f>
        <v>APORTE FONDOEMPLEO</v>
      </c>
      <c r="F24" s="778" t="str">
        <f>+'PRESUPUESTO ANALITICO'!H11</f>
        <v>[INSTITUCIÓN EJECUTORA]</v>
      </c>
      <c r="G24" s="778" t="str">
        <f>+'PRESUPUESTO ANALITICO'!I11</f>
        <v>[INSTITUCIÓN APORTANTE 1]</v>
      </c>
      <c r="H24" s="778" t="str">
        <f>+'PRESUPUESTO ANALITICO'!J11</f>
        <v>[INSTITUCIÓN APORTANTE 2]</v>
      </c>
      <c r="I24" s="778" t="str">
        <f>+'PRESUPUESTO ANALITICO'!K11</f>
        <v>[INSTITUCIÓN APORTANTE 3]</v>
      </c>
      <c r="J24" s="778" t="str">
        <f>+'PRESUPUESTO ANALITICO'!L11</f>
        <v>[INSTITUCIÓN APORTANTE 4]</v>
      </c>
      <c r="K24" s="779" t="str">
        <f>+'PRESUPUESTO ANALITICO'!M11</f>
        <v>[BENEFICIARIOS]</v>
      </c>
      <c r="L24" s="754"/>
      <c r="N24" s="753"/>
    </row>
    <row r="25" spans="3:14" ht="10.5">
      <c r="C25" s="780" t="s">
        <v>198</v>
      </c>
      <c r="D25" s="755">
        <f>+'FORMATO COSTEO C1'!G499</f>
        <v>0</v>
      </c>
      <c r="E25" s="756">
        <f>+'FORMATO COSTEO C1'!H499</f>
        <v>0</v>
      </c>
      <c r="F25" s="756">
        <f>+'FORMATO COSTEO C1'!I499</f>
        <v>0</v>
      </c>
      <c r="G25" s="756">
        <f>+'FORMATO COSTEO C1'!J499</f>
        <v>0</v>
      </c>
      <c r="H25" s="756">
        <f>+'FORMATO COSTEO C1'!K499</f>
        <v>0</v>
      </c>
      <c r="I25" s="756">
        <f>+'FORMATO COSTEO C1'!L499</f>
        <v>0</v>
      </c>
      <c r="J25" s="756">
        <f>+'FORMATO COSTEO C1'!M499</f>
        <v>0</v>
      </c>
      <c r="K25" s="757">
        <f>+'FORMATO COSTEO C1'!N499</f>
        <v>0</v>
      </c>
      <c r="L25" s="758"/>
      <c r="M25" s="759"/>
      <c r="N25" s="760"/>
    </row>
    <row r="26" spans="3:14" ht="10.5">
      <c r="C26" s="781" t="s">
        <v>237</v>
      </c>
      <c r="D26" s="761">
        <f>+D25-AP12</f>
        <v>0</v>
      </c>
      <c r="E26" s="762">
        <f>+E25-G12</f>
        <v>0</v>
      </c>
      <c r="F26" s="762">
        <f>+F25-L12</f>
        <v>0</v>
      </c>
      <c r="G26" s="762">
        <f>+G25-Q12</f>
        <v>0</v>
      </c>
      <c r="H26" s="762">
        <f>+H25-V12</f>
        <v>0</v>
      </c>
      <c r="I26" s="762">
        <f>+I25-AA12</f>
        <v>0</v>
      </c>
      <c r="J26" s="762">
        <f>+J25-AF12</f>
        <v>0</v>
      </c>
      <c r="K26" s="763">
        <f>+K25-AK12</f>
        <v>0</v>
      </c>
      <c r="L26" s="758"/>
      <c r="N26" s="758"/>
    </row>
    <row r="27" spans="3:14" ht="10.5">
      <c r="C27" s="782" t="s">
        <v>71</v>
      </c>
      <c r="D27" s="764">
        <f>+'FORMATO COSTEO C6'!G74</f>
        <v>0</v>
      </c>
      <c r="E27" s="765">
        <f>+'FORMATO COSTEO C6'!H74</f>
        <v>0</v>
      </c>
      <c r="F27" s="765">
        <f>+'FORMATO COSTEO C6'!I74</f>
        <v>0</v>
      </c>
      <c r="G27" s="765">
        <f>+'FORMATO COSTEO C6'!J74</f>
        <v>0</v>
      </c>
      <c r="H27" s="765">
        <f>+'FORMATO COSTEO C6'!K74</f>
        <v>0</v>
      </c>
      <c r="I27" s="765">
        <f>+'FORMATO COSTEO C6'!L74</f>
        <v>0</v>
      </c>
      <c r="J27" s="765">
        <f>+'FORMATO COSTEO C6'!M74</f>
        <v>0</v>
      </c>
      <c r="K27" s="766">
        <f>+'FORMATO COSTEO C6'!N74</f>
        <v>0</v>
      </c>
      <c r="L27" s="758"/>
      <c r="N27" s="758"/>
    </row>
    <row r="28" spans="3:14" ht="14.25" thickBot="1">
      <c r="C28" s="783" t="s">
        <v>237</v>
      </c>
      <c r="D28" s="767">
        <f>+D27-AP13</f>
        <v>0</v>
      </c>
      <c r="E28" s="768">
        <f>+E27-G13</f>
        <v>0</v>
      </c>
      <c r="F28" s="768">
        <f>+F27-L13</f>
        <v>0</v>
      </c>
      <c r="G28" s="768">
        <f>+G27-Q13</f>
        <v>0</v>
      </c>
      <c r="H28" s="768">
        <f>+H27-V14</f>
        <v>0</v>
      </c>
      <c r="I28" s="768">
        <f>+I27-AA13</f>
        <v>0</v>
      </c>
      <c r="J28" s="768">
        <f>+J27-AF13</f>
        <v>0</v>
      </c>
      <c r="K28" s="769">
        <f>+K27-AK13</f>
        <v>0</v>
      </c>
      <c r="L28" s="758"/>
      <c r="N28" s="760"/>
    </row>
  </sheetData>
  <sheetProtection password="C553" sheet="1" objects="1" scenarios="1" formatColumns="0" formatRows="0"/>
  <mergeCells count="20">
    <mergeCell ref="B6:C6"/>
    <mergeCell ref="B7:C7"/>
    <mergeCell ref="B8:C8"/>
    <mergeCell ref="B4:M4"/>
    <mergeCell ref="D6:M6"/>
    <mergeCell ref="D7:M7"/>
    <mergeCell ref="H8:I8"/>
    <mergeCell ref="D8:G8"/>
    <mergeCell ref="J8:M8"/>
    <mergeCell ref="B10:C11"/>
    <mergeCell ref="D10:H10"/>
    <mergeCell ref="I10:M10"/>
    <mergeCell ref="AM10:AQ10"/>
    <mergeCell ref="AH10:AL10"/>
    <mergeCell ref="D23:D24"/>
    <mergeCell ref="N10:R10"/>
    <mergeCell ref="S10:W10"/>
    <mergeCell ref="X10:AB10"/>
    <mergeCell ref="AC10:AG10"/>
    <mergeCell ref="E23:K23"/>
  </mergeCells>
  <conditionalFormatting sqref="D26:L26 D28:L28">
    <cfRule type="cellIs" priority="6" dxfId="0" operator="notEqual">
      <formula>0</formula>
    </cfRule>
  </conditionalFormatting>
  <printOptions/>
  <pageMargins left="0.7480314960629921" right="0.7480314960629921" top="0.984251968503937" bottom="0.984251968503937" header="0" footer="0"/>
  <pageSetup fitToHeight="1" fitToWidth="1" horizontalDpi="600" verticalDpi="600" orientation="landscape" paperSize="9" scale="2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W255"/>
  <sheetViews>
    <sheetView showGridLines="0" zoomScale="90" zoomScaleNormal="90" zoomScaleSheetLayoutView="100" workbookViewId="0" topLeftCell="A1">
      <selection activeCell="AJ172" sqref="AJ172"/>
    </sheetView>
  </sheetViews>
  <sheetFormatPr defaultColWidth="11.421875" defaultRowHeight="10.5" outlineLevelRow="1" outlineLevelCol="2"/>
  <cols>
    <col min="1" max="1" width="2.7109375" style="341" customWidth="1"/>
    <col min="2" max="2" width="6.7109375" style="1" customWidth="1"/>
    <col min="3" max="3" width="35.7109375" style="357" customWidth="1"/>
    <col min="4" max="4" width="12.7109375" style="355" customWidth="1" outlineLevel="1"/>
    <col min="5" max="5" width="9.7109375" style="429" customWidth="1" outlineLevel="1"/>
    <col min="6" max="6" width="9.7109375" style="5" customWidth="1"/>
    <col min="7" max="7" width="12.7109375" style="5" customWidth="1"/>
    <col min="8" max="45" width="9.7109375" style="5" customWidth="1" outlineLevel="2"/>
    <col min="46" max="46" width="9.7109375" style="5" customWidth="1"/>
    <col min="47" max="47" width="11.7109375" style="5" customWidth="1"/>
    <col min="48" max="16384" width="11.421875" style="341" customWidth="1"/>
  </cols>
  <sheetData>
    <row r="1" spans="2:47" ht="15" customHeight="1">
      <c r="B1" s="1855" t="s">
        <v>239</v>
      </c>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c r="AC1" s="1855"/>
      <c r="AD1" s="1855"/>
      <c r="AE1" s="1855"/>
      <c r="AF1" s="1855"/>
      <c r="AG1" s="1855"/>
      <c r="AH1" s="1855"/>
      <c r="AI1" s="1855"/>
      <c r="AJ1" s="1855"/>
      <c r="AK1" s="1855"/>
      <c r="AL1" s="1855"/>
      <c r="AM1" s="1855"/>
      <c r="AN1" s="1855"/>
      <c r="AO1" s="1855"/>
      <c r="AP1" s="1855"/>
      <c r="AQ1" s="1855"/>
      <c r="AR1" s="1855"/>
      <c r="AS1" s="1855"/>
      <c r="AT1" s="1855"/>
      <c r="AU1" s="1855"/>
    </row>
    <row r="2" spans="2:47" s="358" customFormat="1" ht="15" customHeight="1">
      <c r="B2" s="255" t="s">
        <v>49</v>
      </c>
      <c r="C2" s="254"/>
      <c r="D2" s="244"/>
      <c r="E2" s="434"/>
      <c r="F2" s="260"/>
      <c r="G2" s="272"/>
      <c r="H2" s="255" t="str">
        <f>+'INFORMACION GENERAL PROYECTO'!$F$2</f>
        <v>Línea 2. Certificación de Competencias Laborales</v>
      </c>
      <c r="I2" s="272"/>
      <c r="J2" s="272"/>
      <c r="K2" s="272"/>
      <c r="L2" s="272"/>
      <c r="M2" s="272"/>
      <c r="N2" s="272"/>
      <c r="O2" s="272"/>
      <c r="P2" s="272"/>
      <c r="Q2" s="272"/>
      <c r="R2" s="272"/>
      <c r="S2" s="272"/>
      <c r="T2" s="405"/>
      <c r="U2" s="272"/>
      <c r="V2" s="272"/>
      <c r="W2" s="272"/>
      <c r="X2" s="272"/>
      <c r="Y2" s="272"/>
      <c r="Z2" s="272"/>
      <c r="AA2" s="272"/>
      <c r="AB2" s="272"/>
      <c r="AC2" s="272"/>
      <c r="AD2" s="272"/>
      <c r="AE2" s="272"/>
      <c r="AF2" s="272"/>
      <c r="AG2" s="405"/>
      <c r="AH2" s="272"/>
      <c r="AI2" s="272"/>
      <c r="AJ2" s="272"/>
      <c r="AK2" s="272"/>
      <c r="AL2" s="272"/>
      <c r="AM2" s="272"/>
      <c r="AN2" s="272"/>
      <c r="AO2" s="272"/>
      <c r="AP2" s="272"/>
      <c r="AQ2" s="272"/>
      <c r="AR2" s="272"/>
      <c r="AS2" s="272"/>
      <c r="AT2" s="272"/>
      <c r="AU2" s="272"/>
    </row>
    <row r="3" spans="2:47" ht="15" customHeight="1">
      <c r="B3" s="271"/>
      <c r="C3" s="271"/>
      <c r="D3" s="409"/>
      <c r="E3" s="435"/>
      <c r="F3" s="271"/>
      <c r="G3" s="271"/>
      <c r="H3" s="271"/>
      <c r="I3" s="271"/>
      <c r="J3" s="271"/>
      <c r="K3" s="271"/>
      <c r="L3" s="271"/>
      <c r="M3" s="271"/>
      <c r="N3" s="271"/>
      <c r="O3" s="271"/>
      <c r="P3" s="271"/>
      <c r="Q3" s="271"/>
      <c r="R3" s="271"/>
      <c r="S3" s="271"/>
      <c r="T3" s="404"/>
      <c r="U3" s="271"/>
      <c r="V3" s="271"/>
      <c r="W3" s="271"/>
      <c r="X3" s="271"/>
      <c r="Y3" s="271"/>
      <c r="Z3" s="271"/>
      <c r="AA3" s="271"/>
      <c r="AB3" s="271"/>
      <c r="AC3" s="271"/>
      <c r="AD3" s="271"/>
      <c r="AE3" s="271"/>
      <c r="AF3" s="271"/>
      <c r="AG3" s="404"/>
      <c r="AH3" s="271"/>
      <c r="AI3" s="271"/>
      <c r="AJ3" s="271"/>
      <c r="AK3" s="271"/>
      <c r="AL3" s="271"/>
      <c r="AM3" s="271"/>
      <c r="AN3" s="271"/>
      <c r="AO3" s="271"/>
      <c r="AP3" s="271"/>
      <c r="AQ3" s="271"/>
      <c r="AR3" s="271"/>
      <c r="AS3" s="271"/>
      <c r="AT3" s="271"/>
      <c r="AU3" s="271"/>
    </row>
    <row r="4" spans="2:47" ht="30" customHeight="1">
      <c r="B4" s="1864" t="s">
        <v>504</v>
      </c>
      <c r="C4" s="1864"/>
      <c r="D4" s="1864"/>
      <c r="E4" s="1864"/>
      <c r="F4" s="1864"/>
      <c r="G4" s="1864"/>
      <c r="H4" s="1864"/>
      <c r="I4" s="1864"/>
      <c r="J4" s="1864"/>
      <c r="K4" s="1864"/>
      <c r="L4" s="1864"/>
      <c r="M4" s="1864"/>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2:47" ht="15" customHeight="1" thickBot="1">
      <c r="B5" s="66"/>
      <c r="C5" s="66"/>
      <c r="D5" s="329"/>
      <c r="E5" s="43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row>
    <row r="6" spans="2:47" s="60" customFormat="1" ht="30" customHeight="1">
      <c r="B6" s="1858" t="s">
        <v>341</v>
      </c>
      <c r="C6" s="1859"/>
      <c r="D6" s="1869" t="str">
        <f>+'INFORMACION GENERAL PROYECTO'!D6</f>
        <v>[TÍTULO DEL PROYECTO]</v>
      </c>
      <c r="E6" s="1869"/>
      <c r="F6" s="1869"/>
      <c r="G6" s="1869"/>
      <c r="H6" s="1869"/>
      <c r="I6" s="1869"/>
      <c r="J6" s="1869"/>
      <c r="K6" s="1869"/>
      <c r="L6" s="1869"/>
      <c r="M6" s="1870"/>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row>
    <row r="7" spans="2:47" s="60" customFormat="1" ht="30" customHeight="1">
      <c r="B7" s="1865" t="s">
        <v>342</v>
      </c>
      <c r="C7" s="1866"/>
      <c r="D7" s="1871" t="str">
        <f>+'INFORMACION GENERAL PROYECTO'!D7</f>
        <v>[INSTITUCIÓN EJECUTORA]</v>
      </c>
      <c r="E7" s="1871"/>
      <c r="F7" s="1871"/>
      <c r="G7" s="1871"/>
      <c r="H7" s="1871"/>
      <c r="I7" s="1871"/>
      <c r="J7" s="1871"/>
      <c r="K7" s="1871"/>
      <c r="L7" s="1871"/>
      <c r="M7" s="1872"/>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row>
    <row r="8" spans="2:47" s="60" customFormat="1" ht="15" customHeight="1" thickBot="1">
      <c r="B8" s="1867" t="s">
        <v>356</v>
      </c>
      <c r="C8" s="1868"/>
      <c r="D8" s="1860">
        <f>+'INFORMACION GENERAL PROYECTO'!H8</f>
        <v>0</v>
      </c>
      <c r="E8" s="1860"/>
      <c r="F8" s="1860"/>
      <c r="G8" s="1846" t="s">
        <v>345</v>
      </c>
      <c r="H8" s="1846"/>
      <c r="I8" s="1846"/>
      <c r="J8" s="1842"/>
      <c r="K8" s="1873">
        <f>+'INFORMACION GENERAL PROYECTO'!H24</f>
        <v>0.03287671232876713</v>
      </c>
      <c r="L8" s="1873"/>
      <c r="M8" s="18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row>
    <row r="9" spans="2:48" s="60" customFormat="1" ht="15" customHeight="1" thickBot="1">
      <c r="B9" s="605"/>
      <c r="C9" s="606"/>
      <c r="D9" s="607"/>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570"/>
    </row>
    <row r="10" spans="2:47" s="454" customFormat="1" ht="15" customHeight="1">
      <c r="B10" s="1828" t="s">
        <v>272</v>
      </c>
      <c r="C10" s="1851"/>
      <c r="D10" s="1791" t="s">
        <v>357</v>
      </c>
      <c r="E10" s="1791" t="s">
        <v>358</v>
      </c>
      <c r="F10" s="1791" t="s">
        <v>274</v>
      </c>
      <c r="G10" s="1829" t="str">
        <f>+'INFORMACION GENERAL PROYECTO'!B11</f>
        <v>APORTE FONDOEMPLEO</v>
      </c>
      <c r="H10" s="1861" t="s">
        <v>53</v>
      </c>
      <c r="I10" s="1862"/>
      <c r="J10" s="1862"/>
      <c r="K10" s="1862"/>
      <c r="L10" s="1862"/>
      <c r="M10" s="1862"/>
      <c r="N10" s="1862"/>
      <c r="O10" s="1862"/>
      <c r="P10" s="1862"/>
      <c r="Q10" s="1862"/>
      <c r="R10" s="1862"/>
      <c r="S10" s="1862"/>
      <c r="T10" s="1863"/>
      <c r="U10" s="1862" t="s">
        <v>54</v>
      </c>
      <c r="V10" s="1862"/>
      <c r="W10" s="1862"/>
      <c r="X10" s="1862"/>
      <c r="Y10" s="1862"/>
      <c r="Z10" s="1862"/>
      <c r="AA10" s="1862"/>
      <c r="AB10" s="1862"/>
      <c r="AC10" s="1862"/>
      <c r="AD10" s="1862"/>
      <c r="AE10" s="1862"/>
      <c r="AF10" s="1862"/>
      <c r="AG10" s="1862"/>
      <c r="AH10" s="1861" t="s">
        <v>55</v>
      </c>
      <c r="AI10" s="1862"/>
      <c r="AJ10" s="1862"/>
      <c r="AK10" s="1862"/>
      <c r="AL10" s="1862"/>
      <c r="AM10" s="1862"/>
      <c r="AN10" s="1862"/>
      <c r="AO10" s="1862"/>
      <c r="AP10" s="1862"/>
      <c r="AQ10" s="1862"/>
      <c r="AR10" s="1862"/>
      <c r="AS10" s="1862"/>
      <c r="AT10" s="1863"/>
      <c r="AU10" s="1856" t="s">
        <v>46</v>
      </c>
    </row>
    <row r="11" spans="2:47" s="454" customFormat="1" ht="15" customHeight="1">
      <c r="B11" s="1830"/>
      <c r="C11" s="1852"/>
      <c r="D11" s="1792"/>
      <c r="E11" s="1792"/>
      <c r="F11" s="1792"/>
      <c r="G11" s="1831" t="str">
        <f>+'INFORMACION GENERAL PROYECTO'!B11</f>
        <v>APORTE FONDOEMPLEO</v>
      </c>
      <c r="H11" s="455">
        <f>'CRONOGRAMA PRODUCTOS'!H31</f>
        <v>0</v>
      </c>
      <c r="I11" s="456">
        <f>'CRONOGRAMA PRODUCTOS'!I31</f>
        <v>31</v>
      </c>
      <c r="J11" s="456">
        <f>'CRONOGRAMA PRODUCTOS'!J31</f>
        <v>62</v>
      </c>
      <c r="K11" s="456">
        <f>'CRONOGRAMA PRODUCTOS'!K31</f>
        <v>93</v>
      </c>
      <c r="L11" s="456">
        <f>'CRONOGRAMA PRODUCTOS'!L31</f>
        <v>123</v>
      </c>
      <c r="M11" s="456">
        <f>'CRONOGRAMA PRODUCTOS'!M31</f>
        <v>154</v>
      </c>
      <c r="N11" s="456">
        <f>'CRONOGRAMA PRODUCTOS'!N31</f>
        <v>184</v>
      </c>
      <c r="O11" s="456">
        <f>'CRONOGRAMA PRODUCTOS'!O31</f>
        <v>215</v>
      </c>
      <c r="P11" s="456">
        <f>'CRONOGRAMA PRODUCTOS'!P31</f>
        <v>246</v>
      </c>
      <c r="Q11" s="456">
        <f>'CRONOGRAMA PRODUCTOS'!Q31</f>
        <v>276</v>
      </c>
      <c r="R11" s="456">
        <f>'CRONOGRAMA PRODUCTOS'!R31</f>
        <v>307</v>
      </c>
      <c r="S11" s="456">
        <f>'CRONOGRAMA PRODUCTOS'!S31</f>
        <v>337</v>
      </c>
      <c r="T11" s="457" t="s">
        <v>496</v>
      </c>
      <c r="U11" s="458">
        <f>'CRONOGRAMA PRODUCTOS'!T31</f>
        <v>368</v>
      </c>
      <c r="V11" s="456">
        <f>'CRONOGRAMA PRODUCTOS'!U31</f>
        <v>399</v>
      </c>
      <c r="W11" s="456">
        <f>'CRONOGRAMA PRODUCTOS'!V31</f>
        <v>427</v>
      </c>
      <c r="X11" s="456">
        <f>'CRONOGRAMA PRODUCTOS'!W31</f>
        <v>458</v>
      </c>
      <c r="Y11" s="456">
        <f>'CRONOGRAMA PRODUCTOS'!X31</f>
        <v>488</v>
      </c>
      <c r="Z11" s="456">
        <f>'CRONOGRAMA PRODUCTOS'!Y31</f>
        <v>519</v>
      </c>
      <c r="AA11" s="456">
        <f>'CRONOGRAMA PRODUCTOS'!Z31</f>
        <v>549</v>
      </c>
      <c r="AB11" s="456">
        <f>'CRONOGRAMA PRODUCTOS'!AA31</f>
        <v>580</v>
      </c>
      <c r="AC11" s="456">
        <f>'CRONOGRAMA PRODUCTOS'!AB31</f>
        <v>611</v>
      </c>
      <c r="AD11" s="456">
        <f>'CRONOGRAMA PRODUCTOS'!AC31</f>
        <v>641</v>
      </c>
      <c r="AE11" s="456">
        <f>'CRONOGRAMA PRODUCTOS'!AD31</f>
        <v>672</v>
      </c>
      <c r="AF11" s="456">
        <f>'CRONOGRAMA PRODUCTOS'!AE31</f>
        <v>702</v>
      </c>
      <c r="AG11" s="459" t="s">
        <v>496</v>
      </c>
      <c r="AH11" s="455">
        <f>'CRONOGRAMA PRODUCTOS'!AF31</f>
        <v>733</v>
      </c>
      <c r="AI11" s="456">
        <f>'CRONOGRAMA PRODUCTOS'!AG31</f>
        <v>764</v>
      </c>
      <c r="AJ11" s="456">
        <f>'CRONOGRAMA PRODUCTOS'!AH31</f>
        <v>792</v>
      </c>
      <c r="AK11" s="456">
        <f>'CRONOGRAMA PRODUCTOS'!AI31</f>
        <v>823</v>
      </c>
      <c r="AL11" s="456">
        <f>'CRONOGRAMA PRODUCTOS'!AJ31</f>
        <v>853</v>
      </c>
      <c r="AM11" s="456">
        <f>'CRONOGRAMA PRODUCTOS'!AK31</f>
        <v>884</v>
      </c>
      <c r="AN11" s="456">
        <f>'CRONOGRAMA PRODUCTOS'!AL31</f>
        <v>914</v>
      </c>
      <c r="AO11" s="456">
        <f>'CRONOGRAMA PRODUCTOS'!AM31</f>
        <v>945</v>
      </c>
      <c r="AP11" s="456">
        <f>'CRONOGRAMA PRODUCTOS'!AN31</f>
        <v>976</v>
      </c>
      <c r="AQ11" s="456">
        <f>'CRONOGRAMA PRODUCTOS'!AO31</f>
        <v>1006</v>
      </c>
      <c r="AR11" s="456">
        <f>'CRONOGRAMA PRODUCTOS'!AP31</f>
        <v>1037</v>
      </c>
      <c r="AS11" s="456">
        <f>'CRONOGRAMA PRODUCTOS'!AQ31</f>
        <v>1067</v>
      </c>
      <c r="AT11" s="457" t="s">
        <v>496</v>
      </c>
      <c r="AU11" s="1857"/>
    </row>
    <row r="12" spans="2:49" s="472" customFormat="1" ht="30" customHeight="1">
      <c r="B12" s="460">
        <f>'FORMATO COSTEO C1'!$C$12</f>
        <v>1</v>
      </c>
      <c r="C12" s="461">
        <f>'FORMATO COSTEO C1'!D$12</f>
        <v>0</v>
      </c>
      <c r="D12" s="462"/>
      <c r="E12" s="611"/>
      <c r="F12" s="464">
        <f>+F13+F44+F75</f>
        <v>0</v>
      </c>
      <c r="G12" s="465">
        <f>+G13+G44+G75</f>
        <v>0</v>
      </c>
      <c r="H12" s="466">
        <f>+H13+H44+H75</f>
        <v>0</v>
      </c>
      <c r="I12" s="464">
        <f aca="true" t="shared" si="0" ref="I12:AS12">+I13+I44+I75</f>
        <v>0</v>
      </c>
      <c r="J12" s="464">
        <f t="shared" si="0"/>
        <v>0</v>
      </c>
      <c r="K12" s="464">
        <f t="shared" si="0"/>
        <v>0</v>
      </c>
      <c r="L12" s="464">
        <f t="shared" si="0"/>
        <v>0</v>
      </c>
      <c r="M12" s="464">
        <f t="shared" si="0"/>
        <v>0</v>
      </c>
      <c r="N12" s="464">
        <f t="shared" si="0"/>
        <v>0</v>
      </c>
      <c r="O12" s="464">
        <f t="shared" si="0"/>
        <v>0</v>
      </c>
      <c r="P12" s="464">
        <f t="shared" si="0"/>
        <v>0</v>
      </c>
      <c r="Q12" s="464">
        <f t="shared" si="0"/>
        <v>0</v>
      </c>
      <c r="R12" s="464">
        <f t="shared" si="0"/>
        <v>0</v>
      </c>
      <c r="S12" s="464">
        <f t="shared" si="0"/>
        <v>0</v>
      </c>
      <c r="T12" s="467">
        <f>+T13+T44+T75</f>
        <v>0</v>
      </c>
      <c r="U12" s="468">
        <f t="shared" si="0"/>
        <v>0</v>
      </c>
      <c r="V12" s="464">
        <f t="shared" si="0"/>
        <v>0</v>
      </c>
      <c r="W12" s="464">
        <f t="shared" si="0"/>
        <v>0</v>
      </c>
      <c r="X12" s="464">
        <f t="shared" si="0"/>
        <v>0</v>
      </c>
      <c r="Y12" s="464">
        <f t="shared" si="0"/>
        <v>0</v>
      </c>
      <c r="Z12" s="464">
        <f t="shared" si="0"/>
        <v>0</v>
      </c>
      <c r="AA12" s="464">
        <f t="shared" si="0"/>
        <v>0</v>
      </c>
      <c r="AB12" s="464">
        <f t="shared" si="0"/>
        <v>0</v>
      </c>
      <c r="AC12" s="464">
        <f t="shared" si="0"/>
        <v>0</v>
      </c>
      <c r="AD12" s="464">
        <f t="shared" si="0"/>
        <v>0</v>
      </c>
      <c r="AE12" s="464">
        <f t="shared" si="0"/>
        <v>0</v>
      </c>
      <c r="AF12" s="464">
        <f t="shared" si="0"/>
        <v>0</v>
      </c>
      <c r="AG12" s="465">
        <f>+AG13+AG44+AG75</f>
        <v>0</v>
      </c>
      <c r="AH12" s="466">
        <f t="shared" si="0"/>
        <v>0</v>
      </c>
      <c r="AI12" s="464">
        <f t="shared" si="0"/>
        <v>0</v>
      </c>
      <c r="AJ12" s="464">
        <f t="shared" si="0"/>
        <v>0</v>
      </c>
      <c r="AK12" s="464">
        <f t="shared" si="0"/>
        <v>0</v>
      </c>
      <c r="AL12" s="464">
        <f t="shared" si="0"/>
        <v>0</v>
      </c>
      <c r="AM12" s="464">
        <f t="shared" si="0"/>
        <v>0</v>
      </c>
      <c r="AN12" s="464">
        <f t="shared" si="0"/>
        <v>0</v>
      </c>
      <c r="AO12" s="464">
        <f t="shared" si="0"/>
        <v>0</v>
      </c>
      <c r="AP12" s="464">
        <f t="shared" si="0"/>
        <v>0</v>
      </c>
      <c r="AQ12" s="464">
        <f t="shared" si="0"/>
        <v>0</v>
      </c>
      <c r="AR12" s="464">
        <f t="shared" si="0"/>
        <v>0</v>
      </c>
      <c r="AS12" s="464">
        <f t="shared" si="0"/>
        <v>0</v>
      </c>
      <c r="AT12" s="467">
        <f>+AT13+AT44+AT75</f>
        <v>0</v>
      </c>
      <c r="AU12" s="469">
        <f>+AU13+AU44+AU75</f>
        <v>0</v>
      </c>
      <c r="AV12" s="470">
        <f aca="true" t="shared" si="1" ref="AV12:AV75">+G12-AU12</f>
        <v>0</v>
      </c>
      <c r="AW12" s="471"/>
    </row>
    <row r="13" spans="2:48" s="483" customFormat="1" ht="12.75" customHeight="1" outlineLevel="1">
      <c r="B13" s="473">
        <f>'FORMATO COSTEO C1'!C$13</f>
        <v>1.1</v>
      </c>
      <c r="C13" s="474">
        <f>'FORMATO COSTEO C1'!D$13</f>
        <v>0</v>
      </c>
      <c r="D13" s="475"/>
      <c r="E13" s="612"/>
      <c r="F13" s="477">
        <f>+F14+F20+F26+F32+F38</f>
        <v>0</v>
      </c>
      <c r="G13" s="478">
        <f aca="true" t="shared" si="2" ref="G13:P13">+G14+G20+G26+G32+G38</f>
        <v>0</v>
      </c>
      <c r="H13" s="479">
        <f t="shared" si="2"/>
        <v>0</v>
      </c>
      <c r="I13" s="477">
        <f>+I14+I20+I26+I32+I38</f>
        <v>0</v>
      </c>
      <c r="J13" s="477">
        <f>+J14+J20+J26+J32+J38</f>
        <v>0</v>
      </c>
      <c r="K13" s="477">
        <f>+K14+K20+K26+K32+K38</f>
        <v>0</v>
      </c>
      <c r="L13" s="477">
        <f>+L14+L20+L26+L32+L38</f>
        <v>0</v>
      </c>
      <c r="M13" s="477">
        <f>+M14+M20+M26+M32+M38</f>
        <v>0</v>
      </c>
      <c r="N13" s="477">
        <f t="shared" si="2"/>
        <v>0</v>
      </c>
      <c r="O13" s="477">
        <f t="shared" si="2"/>
        <v>0</v>
      </c>
      <c r="P13" s="477">
        <f t="shared" si="2"/>
        <v>0</v>
      </c>
      <c r="Q13" s="477">
        <f>+Q14+Q20+Q26+Q32+Q38</f>
        <v>0</v>
      </c>
      <c r="R13" s="477">
        <f>+R14+R20+R26+R32+R38</f>
        <v>0</v>
      </c>
      <c r="S13" s="477">
        <f>+S14+S20+S26+S32+S38</f>
        <v>0</v>
      </c>
      <c r="T13" s="480">
        <f>+T14+T20+T26+T32+T38</f>
        <v>0</v>
      </c>
      <c r="U13" s="481">
        <f aca="true" t="shared" si="3" ref="U13:AS13">+U14+U20+U26+U32+U38</f>
        <v>0</v>
      </c>
      <c r="V13" s="477">
        <f t="shared" si="3"/>
        <v>0</v>
      </c>
      <c r="W13" s="477">
        <f t="shared" si="3"/>
        <v>0</v>
      </c>
      <c r="X13" s="477">
        <f t="shared" si="3"/>
        <v>0</v>
      </c>
      <c r="Y13" s="477">
        <f t="shared" si="3"/>
        <v>0</v>
      </c>
      <c r="Z13" s="477">
        <f t="shared" si="3"/>
        <v>0</v>
      </c>
      <c r="AA13" s="477">
        <f t="shared" si="3"/>
        <v>0</v>
      </c>
      <c r="AB13" s="477">
        <f t="shared" si="3"/>
        <v>0</v>
      </c>
      <c r="AC13" s="477">
        <f t="shared" si="3"/>
        <v>0</v>
      </c>
      <c r="AD13" s="477">
        <f t="shared" si="3"/>
        <v>0</v>
      </c>
      <c r="AE13" s="477">
        <f t="shared" si="3"/>
        <v>0</v>
      </c>
      <c r="AF13" s="477">
        <f t="shared" si="3"/>
        <v>0</v>
      </c>
      <c r="AG13" s="478">
        <f>+AG14+AG20+AG26+AG32+AG38</f>
        <v>0</v>
      </c>
      <c r="AH13" s="479">
        <f t="shared" si="3"/>
        <v>0</v>
      </c>
      <c r="AI13" s="477">
        <f t="shared" si="3"/>
        <v>0</v>
      </c>
      <c r="AJ13" s="477">
        <f t="shared" si="3"/>
        <v>0</v>
      </c>
      <c r="AK13" s="477">
        <f t="shared" si="3"/>
        <v>0</v>
      </c>
      <c r="AL13" s="477">
        <f t="shared" si="3"/>
        <v>0</v>
      </c>
      <c r="AM13" s="477">
        <f t="shared" si="3"/>
        <v>0</v>
      </c>
      <c r="AN13" s="477">
        <f t="shared" si="3"/>
        <v>0</v>
      </c>
      <c r="AO13" s="477">
        <f t="shared" si="3"/>
        <v>0</v>
      </c>
      <c r="AP13" s="477">
        <f t="shared" si="3"/>
        <v>0</v>
      </c>
      <c r="AQ13" s="477">
        <f t="shared" si="3"/>
        <v>0</v>
      </c>
      <c r="AR13" s="477">
        <f t="shared" si="3"/>
        <v>0</v>
      </c>
      <c r="AS13" s="477">
        <f t="shared" si="3"/>
        <v>0</v>
      </c>
      <c r="AT13" s="480">
        <f>+AT14+AT20+AT26+AT32+AT38</f>
        <v>0</v>
      </c>
      <c r="AU13" s="482">
        <f>+AU14+AU20+AU26+AU32+AU38</f>
        <v>0</v>
      </c>
      <c r="AV13" s="470">
        <f t="shared" si="1"/>
        <v>0</v>
      </c>
    </row>
    <row r="14" spans="2:48" s="472" customFormat="1" ht="12.75" customHeight="1">
      <c r="B14" s="484" t="str">
        <f>+'FORMATO COSTEO C1'!C$14</f>
        <v>1.1.1</v>
      </c>
      <c r="C14" s="485">
        <f>+'FORMATO COSTEO C1'!$B$14</f>
        <v>0</v>
      </c>
      <c r="D14" s="620" t="str">
        <f>+'FORMATO COSTEO C1'!$D$14</f>
        <v>Unidad medida</v>
      </c>
      <c r="E14" s="613">
        <f>+'FORMATO COSTEO C1'!$E$14</f>
        <v>0</v>
      </c>
      <c r="F14" s="488">
        <f>SUM(F15:F19)</f>
        <v>0</v>
      </c>
      <c r="G14" s="489">
        <f aca="true" t="shared" si="4" ref="G14:P14">SUM(G15:G19)</f>
        <v>0</v>
      </c>
      <c r="H14" s="490">
        <f t="shared" si="4"/>
        <v>0</v>
      </c>
      <c r="I14" s="488">
        <f>SUM(I15:I19)</f>
        <v>0</v>
      </c>
      <c r="J14" s="488">
        <f>SUM(J15:J19)</f>
        <v>0</v>
      </c>
      <c r="K14" s="488">
        <f>SUM(K15:K19)</f>
        <v>0</v>
      </c>
      <c r="L14" s="488">
        <f>SUM(L15:L19)</f>
        <v>0</v>
      </c>
      <c r="M14" s="488">
        <f>SUM(M15:M19)</f>
        <v>0</v>
      </c>
      <c r="N14" s="488">
        <f t="shared" si="4"/>
        <v>0</v>
      </c>
      <c r="O14" s="488">
        <f t="shared" si="4"/>
        <v>0</v>
      </c>
      <c r="P14" s="488">
        <f t="shared" si="4"/>
        <v>0</v>
      </c>
      <c r="Q14" s="488">
        <f>SUM(Q15:Q19)</f>
        <v>0</v>
      </c>
      <c r="R14" s="488">
        <f>SUM(R15:R19)</f>
        <v>0</v>
      </c>
      <c r="S14" s="488">
        <f>SUM(S15:S19)</f>
        <v>0</v>
      </c>
      <c r="T14" s="491">
        <f>SUM(T15:T19)</f>
        <v>0</v>
      </c>
      <c r="U14" s="492">
        <f aca="true" t="shared" si="5" ref="U14:AU14">SUM(U15:U19)</f>
        <v>0</v>
      </c>
      <c r="V14" s="488">
        <f t="shared" si="5"/>
        <v>0</v>
      </c>
      <c r="W14" s="488">
        <f t="shared" si="5"/>
        <v>0</v>
      </c>
      <c r="X14" s="488">
        <f t="shared" si="5"/>
        <v>0</v>
      </c>
      <c r="Y14" s="488">
        <f t="shared" si="5"/>
        <v>0</v>
      </c>
      <c r="Z14" s="488">
        <f t="shared" si="5"/>
        <v>0</v>
      </c>
      <c r="AA14" s="488">
        <f t="shared" si="5"/>
        <v>0</v>
      </c>
      <c r="AB14" s="488">
        <f t="shared" si="5"/>
        <v>0</v>
      </c>
      <c r="AC14" s="488">
        <f t="shared" si="5"/>
        <v>0</v>
      </c>
      <c r="AD14" s="488">
        <f t="shared" si="5"/>
        <v>0</v>
      </c>
      <c r="AE14" s="488">
        <f t="shared" si="5"/>
        <v>0</v>
      </c>
      <c r="AF14" s="488">
        <f t="shared" si="5"/>
        <v>0</v>
      </c>
      <c r="AG14" s="489">
        <f t="shared" si="5"/>
        <v>0</v>
      </c>
      <c r="AH14" s="490">
        <f t="shared" si="5"/>
        <v>0</v>
      </c>
      <c r="AI14" s="488">
        <f t="shared" si="5"/>
        <v>0</v>
      </c>
      <c r="AJ14" s="488">
        <f t="shared" si="5"/>
        <v>0</v>
      </c>
      <c r="AK14" s="488">
        <f t="shared" si="5"/>
        <v>0</v>
      </c>
      <c r="AL14" s="488">
        <f t="shared" si="5"/>
        <v>0</v>
      </c>
      <c r="AM14" s="488">
        <f t="shared" si="5"/>
        <v>0</v>
      </c>
      <c r="AN14" s="488">
        <f t="shared" si="5"/>
        <v>0</v>
      </c>
      <c r="AO14" s="488">
        <f t="shared" si="5"/>
        <v>0</v>
      </c>
      <c r="AP14" s="488">
        <f t="shared" si="5"/>
        <v>0</v>
      </c>
      <c r="AQ14" s="488">
        <f t="shared" si="5"/>
        <v>0</v>
      </c>
      <c r="AR14" s="488">
        <f t="shared" si="5"/>
        <v>0</v>
      </c>
      <c r="AS14" s="488">
        <f t="shared" si="5"/>
        <v>0</v>
      </c>
      <c r="AT14" s="491">
        <f>SUM(AT15:AT19)</f>
        <v>0</v>
      </c>
      <c r="AU14" s="493">
        <f t="shared" si="5"/>
        <v>0</v>
      </c>
      <c r="AV14" s="470">
        <f t="shared" si="1"/>
        <v>0</v>
      </c>
    </row>
    <row r="15" spans="2:48" s="472" customFormat="1" ht="12.75" customHeight="1">
      <c r="B15" s="494" t="str">
        <f>+'FORMATO COSTEO C1'!C$16</f>
        <v>1.1.1.1</v>
      </c>
      <c r="C15" s="495" t="str">
        <f>+'FORMATO COSTEO C1'!B$16</f>
        <v>Categoría de gasto</v>
      </c>
      <c r="D15" s="496"/>
      <c r="E15" s="631"/>
      <c r="F15" s="498">
        <f>+'FORMATO COSTEO C1'!G16</f>
        <v>0</v>
      </c>
      <c r="G15" s="499">
        <f>+'FORMATO COSTEO C1'!H16</f>
        <v>0</v>
      </c>
      <c r="H15" s="500">
        <f>IF($F15=0,0,((($F15/$E$14)*'CRONOGRAMA ACTIVIDADES'!F$18)*($G15/$F15)))</f>
        <v>0</v>
      </c>
      <c r="I15" s="498">
        <f>IF($F15=0,0,((($F15/$E$14)*'CRONOGRAMA ACTIVIDADES'!G$18)*($G15/$F15)))</f>
        <v>0</v>
      </c>
      <c r="J15" s="498">
        <f>IF($F15=0,0,((($F15/$E$14)*'CRONOGRAMA ACTIVIDADES'!H$18)*($G15/$F15)))</f>
        <v>0</v>
      </c>
      <c r="K15" s="498">
        <f>IF($F15=0,0,((($F15/$E$14)*'CRONOGRAMA ACTIVIDADES'!I$18)*($G15/$F15)))</f>
        <v>0</v>
      </c>
      <c r="L15" s="498">
        <f>IF($F15=0,0,((($F15/$E$14)*'CRONOGRAMA ACTIVIDADES'!J$18)*($G15/$F15)))</f>
        <v>0</v>
      </c>
      <c r="M15" s="498">
        <f>IF($F15=0,0,((($F15/$E$14)*'CRONOGRAMA ACTIVIDADES'!K$18)*($G15/$F15)))</f>
        <v>0</v>
      </c>
      <c r="N15" s="498">
        <f>IF($F15=0,0,((($F15/$E$14)*'CRONOGRAMA ACTIVIDADES'!L$18)*($G15/$F15)))</f>
        <v>0</v>
      </c>
      <c r="O15" s="498">
        <f>IF($F15=0,0,((($F15/$E$14)*'CRONOGRAMA ACTIVIDADES'!M$18)*($G15/$F15)))</f>
        <v>0</v>
      </c>
      <c r="P15" s="498">
        <f>IF($F15=0,0,((($F15/$E$14)*'CRONOGRAMA ACTIVIDADES'!N$18)*($G15/$F15)))</f>
        <v>0</v>
      </c>
      <c r="Q15" s="498">
        <f>IF($F15=0,0,((($F15/$E$14)*'CRONOGRAMA ACTIVIDADES'!O$18)*($G15/$F15)))</f>
        <v>0</v>
      </c>
      <c r="R15" s="498">
        <f>IF($F15=0,0,((($F15/$E$14)*'CRONOGRAMA ACTIVIDADES'!P$18)*($G15/$F15)))</f>
        <v>0</v>
      </c>
      <c r="S15" s="498">
        <f>IF($F15=0,0,((($F15/$E$14)*'CRONOGRAMA ACTIVIDADES'!Q$18)*($G15/$F15)))</f>
        <v>0</v>
      </c>
      <c r="T15" s="501">
        <f>H15+I15+J15+K15+L15+M15+N15+O15+P15+Q15+R15+S15</f>
        <v>0</v>
      </c>
      <c r="U15" s="502">
        <f>IF($F15=0,0,((($F15/$E$14)*'CRONOGRAMA ACTIVIDADES'!R$18)*($G15/$F15)))</f>
        <v>0</v>
      </c>
      <c r="V15" s="498">
        <f>IF($F15=0,0,((($F15/$E$14)*'CRONOGRAMA ACTIVIDADES'!S$18)*($G15/$F15)))</f>
        <v>0</v>
      </c>
      <c r="W15" s="498">
        <f>IF($F15=0,0,((($F15/$E$14)*'CRONOGRAMA ACTIVIDADES'!T$18)*($G15/$F15)))</f>
        <v>0</v>
      </c>
      <c r="X15" s="498">
        <f>IF($F15=0,0,((($F15/$E$14)*'CRONOGRAMA ACTIVIDADES'!U$18)*($G15/$F15)))</f>
        <v>0</v>
      </c>
      <c r="Y15" s="498">
        <f>IF($F15=0,0,((($F15/$E$14)*'CRONOGRAMA ACTIVIDADES'!V$18)*($G15/$F15)))</f>
        <v>0</v>
      </c>
      <c r="Z15" s="498">
        <f>IF($F15=0,0,((($F15/$E$14)*'CRONOGRAMA ACTIVIDADES'!W$18)*($G15/$F15)))</f>
        <v>0</v>
      </c>
      <c r="AA15" s="498">
        <f>IF($F15=0,0,((($F15/$E$14)*'CRONOGRAMA ACTIVIDADES'!X$18)*($G15/$F15)))</f>
        <v>0</v>
      </c>
      <c r="AB15" s="498">
        <f>IF($F15=0,0,((($F15/$E$14)*'CRONOGRAMA ACTIVIDADES'!Y$18)*($G15/$F15)))</f>
        <v>0</v>
      </c>
      <c r="AC15" s="498">
        <f>IF($F15=0,0,((($F15/$E$14)*'CRONOGRAMA ACTIVIDADES'!Z$18)*($G15/$F15)))</f>
        <v>0</v>
      </c>
      <c r="AD15" s="498">
        <f>IF($F15=0,0,((($F15/$E$14)*'CRONOGRAMA ACTIVIDADES'!AA$18)*($G15/$F15)))</f>
        <v>0</v>
      </c>
      <c r="AE15" s="498">
        <f>IF($F15=0,0,((($F15/$E$14)*'CRONOGRAMA ACTIVIDADES'!AB$18)*($G15/$F15)))</f>
        <v>0</v>
      </c>
      <c r="AF15" s="498">
        <f>IF($F15=0,0,((($F15/$E$14)*'CRONOGRAMA ACTIVIDADES'!AC$18)*($G15/$F15)))</f>
        <v>0</v>
      </c>
      <c r="AG15" s="499">
        <f>U15+V15+W15+X15+Y15+Z15+AA15+AB15+AC15+AD15+AE15+AF15</f>
        <v>0</v>
      </c>
      <c r="AH15" s="503">
        <f>IF($F15=0,0,((($F15/$E$14)*'CRONOGRAMA ACTIVIDADES'!AD$18)*($G15/$F15)))</f>
        <v>0</v>
      </c>
      <c r="AI15" s="498">
        <f>IF($F15=0,0,((($F15/$E$14)*'CRONOGRAMA ACTIVIDADES'!AE$18)*($G15/$F15)))</f>
        <v>0</v>
      </c>
      <c r="AJ15" s="498">
        <f>IF($F15=0,0,((($F15/$E$14)*'CRONOGRAMA ACTIVIDADES'!AF$18)*($G15/$F15)))</f>
        <v>0</v>
      </c>
      <c r="AK15" s="498">
        <f>IF($F15=0,0,((($F15/$E$14)*'CRONOGRAMA ACTIVIDADES'!AG$18)*($G15/$F15)))</f>
        <v>0</v>
      </c>
      <c r="AL15" s="498">
        <f>IF($F15=0,0,((($F15/$E$14)*'CRONOGRAMA ACTIVIDADES'!AH$18)*($G15/$F15)))</f>
        <v>0</v>
      </c>
      <c r="AM15" s="498">
        <f>IF($F15=0,0,((($F15/$E$14)*'CRONOGRAMA ACTIVIDADES'!AI$18)*($G15/$F15)))</f>
        <v>0</v>
      </c>
      <c r="AN15" s="498">
        <f>IF($F15=0,0,((($F15/$E$14)*'CRONOGRAMA ACTIVIDADES'!AJ$18)*($G15/$F15)))</f>
        <v>0</v>
      </c>
      <c r="AO15" s="498">
        <f>IF($F15=0,0,((($F15/$E$14)*'CRONOGRAMA ACTIVIDADES'!AK$18)*($G15/$F15)))</f>
        <v>0</v>
      </c>
      <c r="AP15" s="498">
        <f>IF($F15=0,0,((($F15/$E$14)*'CRONOGRAMA ACTIVIDADES'!AL$18)*($G15/$F15)))</f>
        <v>0</v>
      </c>
      <c r="AQ15" s="498">
        <f>IF($F15=0,0,((($F15/$E$14)*'CRONOGRAMA ACTIVIDADES'!AM$18)*($G15/$F15)))</f>
        <v>0</v>
      </c>
      <c r="AR15" s="498">
        <f>IF($F15=0,0,((($F15/$E$14)*'CRONOGRAMA ACTIVIDADES'!AN$18)*($G15/$F15)))</f>
        <v>0</v>
      </c>
      <c r="AS15" s="498">
        <f>IF($F15=0,0,((($F15/$E$14)*'CRONOGRAMA ACTIVIDADES'!AO$18)*($G15/$F15)))</f>
        <v>0</v>
      </c>
      <c r="AT15" s="501">
        <f>AH15+AI15+AJ15+AK15+AL15+AM15+AN15+AO15+AP15+AQ15+AR15+AS15</f>
        <v>0</v>
      </c>
      <c r="AU15" s="571">
        <f>AS15+AR15+AQ15+AP15+AO15+AN15+AM15+AL15+AK15+AJ15+AI15+AH15+AF15+AE15+AD15+AC15+AB15+AA15+Z15+Y15+X15+W15+V15+U15+S15+R15+Q15+P15+O15+N15+M15+L15+K15+J15+I15+H15</f>
        <v>0</v>
      </c>
      <c r="AV15" s="470">
        <f t="shared" si="1"/>
        <v>0</v>
      </c>
    </row>
    <row r="16" spans="2:48" s="472" customFormat="1" ht="12.75" customHeight="1">
      <c r="B16" s="494" t="str">
        <f>'FORMATO COSTEO C1'!C$22</f>
        <v>1.1.1.2</v>
      </c>
      <c r="C16" s="495" t="str">
        <f>+'FORMATO COSTEO C1'!B$22</f>
        <v>Categoría de gasto</v>
      </c>
      <c r="D16" s="496"/>
      <c r="E16" s="631"/>
      <c r="F16" s="498">
        <f>+'FORMATO COSTEO C1'!G22</f>
        <v>0</v>
      </c>
      <c r="G16" s="499">
        <f>+'FORMATO COSTEO C1'!H22</f>
        <v>0</v>
      </c>
      <c r="H16" s="503">
        <f>IF($F16=0,0,((($F16/$E$14)*'CRONOGRAMA ACTIVIDADES'!F$18)*($G16/$F16)))</f>
        <v>0</v>
      </c>
      <c r="I16" s="498">
        <f>IF($F16=0,0,((($F16/$E$14)*'CRONOGRAMA ACTIVIDADES'!G$18)*($G16/$F16)))</f>
        <v>0</v>
      </c>
      <c r="J16" s="498">
        <f>IF($F16=0,0,((($F16/$E$14)*'CRONOGRAMA ACTIVIDADES'!H$18)*($G16/$F16)))</f>
        <v>0</v>
      </c>
      <c r="K16" s="498">
        <f>IF($F16=0,0,((($F16/$E$14)*'CRONOGRAMA ACTIVIDADES'!I$18)*($G16/$F16)))</f>
        <v>0</v>
      </c>
      <c r="L16" s="498">
        <f>IF($F16=0,0,((($F16/$E$14)*'CRONOGRAMA ACTIVIDADES'!J$18)*($G16/$F16)))</f>
        <v>0</v>
      </c>
      <c r="M16" s="498">
        <f>IF($F16=0,0,((($F16/$E$14)*'CRONOGRAMA ACTIVIDADES'!K$18)*($G16/$F16)))</f>
        <v>0</v>
      </c>
      <c r="N16" s="498">
        <f>IF($F16=0,0,((($F16/$E$14)*'CRONOGRAMA ACTIVIDADES'!L$18)*($G16/$F16)))</f>
        <v>0</v>
      </c>
      <c r="O16" s="498">
        <f>IF($F16=0,0,((($F16/$E$14)*'CRONOGRAMA ACTIVIDADES'!M$18)*($G16/$F16)))</f>
        <v>0</v>
      </c>
      <c r="P16" s="498">
        <f>IF($F16=0,0,((($F16/$E$14)*'CRONOGRAMA ACTIVIDADES'!N$18)*($G16/$F16)))</f>
        <v>0</v>
      </c>
      <c r="Q16" s="498">
        <f>IF($F16=0,0,((($F16/$E$14)*'CRONOGRAMA ACTIVIDADES'!O$18)*($G16/$F16)))</f>
        <v>0</v>
      </c>
      <c r="R16" s="498">
        <f>IF($F16=0,0,((($F16/$E$14)*'CRONOGRAMA ACTIVIDADES'!P$18)*($G16/$F16)))</f>
        <v>0</v>
      </c>
      <c r="S16" s="498">
        <f>IF($F16=0,0,((($F16/$E$14)*'CRONOGRAMA ACTIVIDADES'!Q$18)*($G16/$F16)))</f>
        <v>0</v>
      </c>
      <c r="T16" s="501">
        <f>H16+I16+J16+K16+L16+M16+N16+O16+P16+Q16+R16+S16</f>
        <v>0</v>
      </c>
      <c r="U16" s="502">
        <f>IF($F16=0,0,((($F16/$E$14)*'CRONOGRAMA ACTIVIDADES'!R$18)*($G16/$F16)))</f>
        <v>0</v>
      </c>
      <c r="V16" s="498">
        <f>IF($F16=0,0,((($F16/$E$14)*'CRONOGRAMA ACTIVIDADES'!S$18)*($G16/$F16)))</f>
        <v>0</v>
      </c>
      <c r="W16" s="498">
        <f>IF($F16=0,0,((($F16/$E$14)*'CRONOGRAMA ACTIVIDADES'!T$18)*($G16/$F16)))</f>
        <v>0</v>
      </c>
      <c r="X16" s="498">
        <f>IF($F16=0,0,((($F16/$E$14)*'CRONOGRAMA ACTIVIDADES'!U$18)*($G16/$F16)))</f>
        <v>0</v>
      </c>
      <c r="Y16" s="498">
        <f>IF($F16=0,0,((($F16/$E$14)*'CRONOGRAMA ACTIVIDADES'!V$18)*($G16/$F16)))</f>
        <v>0</v>
      </c>
      <c r="Z16" s="498">
        <f>IF($F16=0,0,((($F16/$E$14)*'CRONOGRAMA ACTIVIDADES'!W$18)*($G16/$F16)))</f>
        <v>0</v>
      </c>
      <c r="AA16" s="498">
        <f>IF($F16=0,0,((($F16/$E$14)*'CRONOGRAMA ACTIVIDADES'!X$18)*($G16/$F16)))</f>
        <v>0</v>
      </c>
      <c r="AB16" s="498">
        <f>IF($F16=0,0,((($F16/$E$14)*'CRONOGRAMA ACTIVIDADES'!Y$18)*($G16/$F16)))</f>
        <v>0</v>
      </c>
      <c r="AC16" s="498">
        <f>IF($F16=0,0,((($F16/$E$14)*'CRONOGRAMA ACTIVIDADES'!Z$18)*($G16/$F16)))</f>
        <v>0</v>
      </c>
      <c r="AD16" s="498">
        <f>IF($F16=0,0,((($F16/$E$14)*'CRONOGRAMA ACTIVIDADES'!AA$18)*($G16/$F16)))</f>
        <v>0</v>
      </c>
      <c r="AE16" s="498">
        <f>IF($F16=0,0,((($F16/$E$14)*'CRONOGRAMA ACTIVIDADES'!AB$18)*($G16/$F16)))</f>
        <v>0</v>
      </c>
      <c r="AF16" s="498">
        <f>IF($F16=0,0,((($F16/$E$14)*'CRONOGRAMA ACTIVIDADES'!AC$18)*($G16/$F16)))</f>
        <v>0</v>
      </c>
      <c r="AG16" s="499">
        <f>U16+V16+W16+X16+Y16+Z16+AA16+AB16+AC16+AD16+AE16+AF16</f>
        <v>0</v>
      </c>
      <c r="AH16" s="503">
        <f>IF($F16=0,0,((($F16/$E$14)*'CRONOGRAMA ACTIVIDADES'!AD$18)*($G16/$F16)))</f>
        <v>0</v>
      </c>
      <c r="AI16" s="498">
        <f>IF($F16=0,0,((($F16/$E$14)*'CRONOGRAMA ACTIVIDADES'!AE$18)*($G16/$F16)))</f>
        <v>0</v>
      </c>
      <c r="AJ16" s="498">
        <f>IF($F16=0,0,((($F16/$E$14)*'CRONOGRAMA ACTIVIDADES'!AF$18)*($G16/$F16)))</f>
        <v>0</v>
      </c>
      <c r="AK16" s="498">
        <f>IF($F16=0,0,((($F16/$E$14)*'CRONOGRAMA ACTIVIDADES'!AG$18)*($G16/$F16)))</f>
        <v>0</v>
      </c>
      <c r="AL16" s="498">
        <f>IF($F16=0,0,((($F16/$E$14)*'CRONOGRAMA ACTIVIDADES'!AH$18)*($G16/$F16)))</f>
        <v>0</v>
      </c>
      <c r="AM16" s="498">
        <f>IF($F16=0,0,((($F16/$E$14)*'CRONOGRAMA ACTIVIDADES'!AI$18)*($G16/$F16)))</f>
        <v>0</v>
      </c>
      <c r="AN16" s="498">
        <f>IF($F16=0,0,((($F16/$E$14)*'CRONOGRAMA ACTIVIDADES'!AJ$18)*($G16/$F16)))</f>
        <v>0</v>
      </c>
      <c r="AO16" s="498">
        <f>IF($F16=0,0,((($F16/$E$14)*'CRONOGRAMA ACTIVIDADES'!AK$18)*($G16/$F16)))</f>
        <v>0</v>
      </c>
      <c r="AP16" s="498">
        <f>IF($F16=0,0,((($F16/$E$14)*'CRONOGRAMA ACTIVIDADES'!AL$18)*($G16/$F16)))</f>
        <v>0</v>
      </c>
      <c r="AQ16" s="498">
        <f>IF($F16=0,0,((($F16/$E$14)*'CRONOGRAMA ACTIVIDADES'!AM$18)*($G16/$F16)))</f>
        <v>0</v>
      </c>
      <c r="AR16" s="498">
        <f>IF($F16=0,0,((($F16/$E$14)*'CRONOGRAMA ACTIVIDADES'!AN$18)*($G16/$F16)))</f>
        <v>0</v>
      </c>
      <c r="AS16" s="498">
        <f>IF($F16=0,0,((($F16/$E$14)*'CRONOGRAMA ACTIVIDADES'!AO$18)*($G16/$F16)))</f>
        <v>0</v>
      </c>
      <c r="AT16" s="501">
        <f>AH16+AI16+AJ16+AK16+AL16+AM16+AN16+AO16+AP16+AQ16+AR16+AS16</f>
        <v>0</v>
      </c>
      <c r="AU16" s="571">
        <f>AS16+AR16+AQ16+AP16+AO16+AN16+AM16+AL16+AK16+AJ16+AI16+AH16+AF16+AE16+AD16+AC16+AB16+AA16+Z16+Y16+X16+W16+V16+U16+S16+R16+Q16+P16+O16+N16+M16+L16+K16+J16+I16+H16</f>
        <v>0</v>
      </c>
      <c r="AV16" s="470">
        <f t="shared" si="1"/>
        <v>0</v>
      </c>
    </row>
    <row r="17" spans="2:48" s="472" customFormat="1" ht="12.75" customHeight="1">
      <c r="B17" s="494" t="str">
        <f>'FORMATO COSTEO C1'!C$28</f>
        <v>1.1.1.3</v>
      </c>
      <c r="C17" s="495" t="str">
        <f>+'FORMATO COSTEO C1'!B$28</f>
        <v>Categoría de gasto</v>
      </c>
      <c r="D17" s="496"/>
      <c r="E17" s="631"/>
      <c r="F17" s="498">
        <f>+'FORMATO COSTEO C1'!G28</f>
        <v>0</v>
      </c>
      <c r="G17" s="499">
        <f>+'FORMATO COSTEO C1'!H28</f>
        <v>0</v>
      </c>
      <c r="H17" s="503">
        <f>IF($F17=0,0,((($F17/$E$14)*'CRONOGRAMA ACTIVIDADES'!F$18)*($G17/$F17)))</f>
        <v>0</v>
      </c>
      <c r="I17" s="498">
        <f>IF($F17=0,0,((($F17/$E$14)*'CRONOGRAMA ACTIVIDADES'!G$18)*($G17/$F17)))</f>
        <v>0</v>
      </c>
      <c r="J17" s="498">
        <f>IF($F17=0,0,((($F17/$E$14)*'CRONOGRAMA ACTIVIDADES'!H$18)*($G17/$F17)))</f>
        <v>0</v>
      </c>
      <c r="K17" s="498">
        <f>IF($F17=0,0,((($F17/$E$14)*'CRONOGRAMA ACTIVIDADES'!I$18)*($G17/$F17)))</f>
        <v>0</v>
      </c>
      <c r="L17" s="498">
        <f>IF($F17=0,0,((($F17/$E$14)*'CRONOGRAMA ACTIVIDADES'!J$18)*($G17/$F17)))</f>
        <v>0</v>
      </c>
      <c r="M17" s="498">
        <f>IF($F17=0,0,((($F17/$E$14)*'CRONOGRAMA ACTIVIDADES'!K$18)*($G17/$F17)))</f>
        <v>0</v>
      </c>
      <c r="N17" s="498">
        <f>IF($F17=0,0,((($F17/$E$14)*'CRONOGRAMA ACTIVIDADES'!L$18)*($G17/$F17)))</f>
        <v>0</v>
      </c>
      <c r="O17" s="498">
        <f>IF($F17=0,0,((($F17/$E$14)*'CRONOGRAMA ACTIVIDADES'!M$18)*($G17/$F17)))</f>
        <v>0</v>
      </c>
      <c r="P17" s="498">
        <f>IF($F17=0,0,((($F17/$E$14)*'CRONOGRAMA ACTIVIDADES'!N$18)*($G17/$F17)))</f>
        <v>0</v>
      </c>
      <c r="Q17" s="498">
        <f>IF($F17=0,0,((($F17/$E$14)*'CRONOGRAMA ACTIVIDADES'!O$18)*($G17/$F17)))</f>
        <v>0</v>
      </c>
      <c r="R17" s="498">
        <f>IF($F17=0,0,((($F17/$E$14)*'CRONOGRAMA ACTIVIDADES'!P$18)*($G17/$F17)))</f>
        <v>0</v>
      </c>
      <c r="S17" s="498">
        <f>IF($F17=0,0,((($F17/$E$14)*'CRONOGRAMA ACTIVIDADES'!Q$18)*($G17/$F17)))</f>
        <v>0</v>
      </c>
      <c r="T17" s="501">
        <f>H17+I17+J17+K17+L17+M17+N17+O17+P17+Q17+R17+S17</f>
        <v>0</v>
      </c>
      <c r="U17" s="502">
        <f>IF($F17=0,0,((($F17/$E$14)*'CRONOGRAMA ACTIVIDADES'!R$18)*($G17/$F17)))</f>
        <v>0</v>
      </c>
      <c r="V17" s="498">
        <f>IF($F17=0,0,((($F17/$E$14)*'CRONOGRAMA ACTIVIDADES'!S$18)*($G17/$F17)))</f>
        <v>0</v>
      </c>
      <c r="W17" s="498">
        <f>IF($F17=0,0,((($F17/$E$14)*'CRONOGRAMA ACTIVIDADES'!T$18)*($G17/$F17)))</f>
        <v>0</v>
      </c>
      <c r="X17" s="498">
        <f>IF($F17=0,0,((($F17/$E$14)*'CRONOGRAMA ACTIVIDADES'!U$18)*($G17/$F17)))</f>
        <v>0</v>
      </c>
      <c r="Y17" s="498">
        <f>IF($F17=0,0,((($F17/$E$14)*'CRONOGRAMA ACTIVIDADES'!V$18)*($G17/$F17)))</f>
        <v>0</v>
      </c>
      <c r="Z17" s="498">
        <f>IF($F17=0,0,((($F17/$E$14)*'CRONOGRAMA ACTIVIDADES'!W$18)*($G17/$F17)))</f>
        <v>0</v>
      </c>
      <c r="AA17" s="498">
        <f>IF($F17=0,0,((($F17/$E$14)*'CRONOGRAMA ACTIVIDADES'!X$18)*($G17/$F17)))</f>
        <v>0</v>
      </c>
      <c r="AB17" s="498">
        <f>IF($F17=0,0,((($F17/$E$14)*'CRONOGRAMA ACTIVIDADES'!Y$18)*($G17/$F17)))</f>
        <v>0</v>
      </c>
      <c r="AC17" s="498">
        <f>IF($F17=0,0,((($F17/$E$14)*'CRONOGRAMA ACTIVIDADES'!Z$18)*($G17/$F17)))</f>
        <v>0</v>
      </c>
      <c r="AD17" s="498">
        <f>IF($F17=0,0,((($F17/$E$14)*'CRONOGRAMA ACTIVIDADES'!AA$18)*($G17/$F17)))</f>
        <v>0</v>
      </c>
      <c r="AE17" s="498">
        <f>IF($F17=0,0,((($F17/$E$14)*'CRONOGRAMA ACTIVIDADES'!AB$18)*($G17/$F17)))</f>
        <v>0</v>
      </c>
      <c r="AF17" s="498">
        <f>IF($F17=0,0,((($F17/$E$14)*'CRONOGRAMA ACTIVIDADES'!AC$18)*($G17/$F17)))</f>
        <v>0</v>
      </c>
      <c r="AG17" s="499">
        <f>U17+V17+W17+X17+Y17+Z17+AA17+AB17+AC17+AD17+AE17+AF17</f>
        <v>0</v>
      </c>
      <c r="AH17" s="503">
        <f>IF($F17=0,0,((($F17/$E$14)*'CRONOGRAMA ACTIVIDADES'!AD$18)*($G17/$F17)))</f>
        <v>0</v>
      </c>
      <c r="AI17" s="498">
        <f>IF($F17=0,0,((($F17/$E$14)*'CRONOGRAMA ACTIVIDADES'!AE$18)*($G17/$F17)))</f>
        <v>0</v>
      </c>
      <c r="AJ17" s="498">
        <f>IF($F17=0,0,((($F17/$E$14)*'CRONOGRAMA ACTIVIDADES'!AF$18)*($G17/$F17)))</f>
        <v>0</v>
      </c>
      <c r="AK17" s="498">
        <f>IF($F17=0,0,((($F17/$E$14)*'CRONOGRAMA ACTIVIDADES'!AG$18)*($G17/$F17)))</f>
        <v>0</v>
      </c>
      <c r="AL17" s="498">
        <f>IF($F17=0,0,((($F17/$E$14)*'CRONOGRAMA ACTIVIDADES'!AH$18)*($G17/$F17)))</f>
        <v>0</v>
      </c>
      <c r="AM17" s="498">
        <f>IF($F17=0,0,((($F17/$E$14)*'CRONOGRAMA ACTIVIDADES'!AI$18)*($G17/$F17)))</f>
        <v>0</v>
      </c>
      <c r="AN17" s="498">
        <f>IF($F17=0,0,((($F17/$E$14)*'CRONOGRAMA ACTIVIDADES'!AJ$18)*($G17/$F17)))</f>
        <v>0</v>
      </c>
      <c r="AO17" s="498">
        <f>IF($F17=0,0,((($F17/$E$14)*'CRONOGRAMA ACTIVIDADES'!AK$18)*($G17/$F17)))</f>
        <v>0</v>
      </c>
      <c r="AP17" s="498">
        <f>IF($F17=0,0,((($F17/$E$14)*'CRONOGRAMA ACTIVIDADES'!AL$18)*($G17/$F17)))</f>
        <v>0</v>
      </c>
      <c r="AQ17" s="498">
        <f>IF($F17=0,0,((($F17/$E$14)*'CRONOGRAMA ACTIVIDADES'!AM$18)*($G17/$F17)))</f>
        <v>0</v>
      </c>
      <c r="AR17" s="498">
        <f>IF($F17=0,0,((($F17/$E$14)*'CRONOGRAMA ACTIVIDADES'!AN$18)*($G17/$F17)))</f>
        <v>0</v>
      </c>
      <c r="AS17" s="498">
        <f>IF($F17=0,0,((($F17/$E$14)*'CRONOGRAMA ACTIVIDADES'!AO$18)*($G17/$F17)))</f>
        <v>0</v>
      </c>
      <c r="AT17" s="501">
        <f>AH17+AI17+AJ17+AK17+AL17+AM17+AN17+AO17+AP17+AQ17+AR17+AS17</f>
        <v>0</v>
      </c>
      <c r="AU17" s="571">
        <f>AS17+AR17+AQ17+AP17+AO17+AN17+AM17+AL17+AK17+AJ17+AI17+AH17+AF17+AE17+AD17+AC17+AB17+AA17+Z17+Y17+X17+W17+V17+U17+S17+R17+Q17+P17+O17+N17+M17+L17+K17+J17+I17+H17</f>
        <v>0</v>
      </c>
      <c r="AV17" s="470">
        <f t="shared" si="1"/>
        <v>0</v>
      </c>
    </row>
    <row r="18" spans="2:48" s="472" customFormat="1" ht="12.75" customHeight="1">
      <c r="B18" s="494" t="str">
        <f>+'FORMATO COSTEO C1'!C$34</f>
        <v>1.1.1.4</v>
      </c>
      <c r="C18" s="495" t="str">
        <f>+'FORMATO COSTEO C1'!B$34</f>
        <v>Categoría de gasto</v>
      </c>
      <c r="D18" s="496"/>
      <c r="E18" s="631"/>
      <c r="F18" s="498">
        <f>+'FORMATO COSTEO C1'!G34</f>
        <v>0</v>
      </c>
      <c r="G18" s="499">
        <f>+'FORMATO COSTEO C1'!H34</f>
        <v>0</v>
      </c>
      <c r="H18" s="503">
        <f>IF($F18=0,0,((($F18/$E$14)*'CRONOGRAMA ACTIVIDADES'!F$18)*($G18/$F18)))</f>
        <v>0</v>
      </c>
      <c r="I18" s="498">
        <f>IF($F18=0,0,((($F18/$E$14)*'CRONOGRAMA ACTIVIDADES'!G$18)*($G18/$F18)))</f>
        <v>0</v>
      </c>
      <c r="J18" s="498">
        <f>IF($F18=0,0,((($F18/$E$14)*'CRONOGRAMA ACTIVIDADES'!H$18)*($G18/$F18)))</f>
        <v>0</v>
      </c>
      <c r="K18" s="498">
        <f>IF($F18=0,0,((($F18/$E$14)*'CRONOGRAMA ACTIVIDADES'!I$18)*($G18/$F18)))</f>
        <v>0</v>
      </c>
      <c r="L18" s="498">
        <f>IF($F18=0,0,((($F18/$E$14)*'CRONOGRAMA ACTIVIDADES'!J$18)*($G18/$F18)))</f>
        <v>0</v>
      </c>
      <c r="M18" s="498">
        <f>IF($F18=0,0,((($F18/$E$14)*'CRONOGRAMA ACTIVIDADES'!K$18)*($G18/$F18)))</f>
        <v>0</v>
      </c>
      <c r="N18" s="498">
        <f>IF($F18=0,0,((($F18/$E$14)*'CRONOGRAMA ACTIVIDADES'!L$18)*($G18/$F18)))</f>
        <v>0</v>
      </c>
      <c r="O18" s="498">
        <f>IF($F18=0,0,((($F18/$E$14)*'CRONOGRAMA ACTIVIDADES'!M$18)*($G18/$F18)))</f>
        <v>0</v>
      </c>
      <c r="P18" s="498">
        <f>IF($F18=0,0,((($F18/$E$14)*'CRONOGRAMA ACTIVIDADES'!N$18)*($G18/$F18)))</f>
        <v>0</v>
      </c>
      <c r="Q18" s="498">
        <f>IF($F18=0,0,((($F18/$E$14)*'CRONOGRAMA ACTIVIDADES'!O$18)*($G18/$F18)))</f>
        <v>0</v>
      </c>
      <c r="R18" s="498">
        <f>IF($F18=0,0,((($F18/$E$14)*'CRONOGRAMA ACTIVIDADES'!P$18)*($G18/$F18)))</f>
        <v>0</v>
      </c>
      <c r="S18" s="498">
        <f>IF($F18=0,0,((($F18/$E$14)*'CRONOGRAMA ACTIVIDADES'!Q$18)*($G18/$F18)))</f>
        <v>0</v>
      </c>
      <c r="T18" s="501">
        <f>H18+I18+J18+K18+L18+M18+N18+O18+P18+Q18+R18+S18</f>
        <v>0</v>
      </c>
      <c r="U18" s="502">
        <f>IF($F18=0,0,((($F18/$E$14)*'CRONOGRAMA ACTIVIDADES'!R$18)*($G18/$F18)))</f>
        <v>0</v>
      </c>
      <c r="V18" s="498">
        <f>IF($F18=0,0,((($F18/$E$14)*'CRONOGRAMA ACTIVIDADES'!S$18)*($G18/$F18)))</f>
        <v>0</v>
      </c>
      <c r="W18" s="498">
        <f>IF($F18=0,0,((($F18/$E$14)*'CRONOGRAMA ACTIVIDADES'!T$18)*($G18/$F18)))</f>
        <v>0</v>
      </c>
      <c r="X18" s="498">
        <f>IF($F18=0,0,((($F18/$E$14)*'CRONOGRAMA ACTIVIDADES'!U$18)*($G18/$F18)))</f>
        <v>0</v>
      </c>
      <c r="Y18" s="498">
        <f>IF($F18=0,0,((($F18/$E$14)*'CRONOGRAMA ACTIVIDADES'!V$18)*($G18/$F18)))</f>
        <v>0</v>
      </c>
      <c r="Z18" s="498">
        <f>IF($F18=0,0,((($F18/$E$14)*'CRONOGRAMA ACTIVIDADES'!W$18)*($G18/$F18)))</f>
        <v>0</v>
      </c>
      <c r="AA18" s="498">
        <f>IF($F18=0,0,((($F18/$E$14)*'CRONOGRAMA ACTIVIDADES'!X$18)*($G18/$F18)))</f>
        <v>0</v>
      </c>
      <c r="AB18" s="498">
        <f>IF($F18=0,0,((($F18/$E$14)*'CRONOGRAMA ACTIVIDADES'!Y$18)*($G18/$F18)))</f>
        <v>0</v>
      </c>
      <c r="AC18" s="498">
        <f>IF($F18=0,0,((($F18/$E$14)*'CRONOGRAMA ACTIVIDADES'!Z$18)*($G18/$F18)))</f>
        <v>0</v>
      </c>
      <c r="AD18" s="498">
        <f>IF($F18=0,0,((($F18/$E$14)*'CRONOGRAMA ACTIVIDADES'!AA$18)*($G18/$F18)))</f>
        <v>0</v>
      </c>
      <c r="AE18" s="498">
        <f>IF($F18=0,0,((($F18/$E$14)*'CRONOGRAMA ACTIVIDADES'!AB$18)*($G18/$F18)))</f>
        <v>0</v>
      </c>
      <c r="AF18" s="498">
        <f>IF($F18=0,0,((($F18/$E$14)*'CRONOGRAMA ACTIVIDADES'!AC$18)*($G18/$F18)))</f>
        <v>0</v>
      </c>
      <c r="AG18" s="499">
        <f>U18+V18+W18+X18+Y18+Z18+AA18+AB18+AC18+AD18+AE18+AF18</f>
        <v>0</v>
      </c>
      <c r="AH18" s="503">
        <f>IF($F18=0,0,((($F18/$E$14)*'CRONOGRAMA ACTIVIDADES'!AD$18)*($G18/$F18)))</f>
        <v>0</v>
      </c>
      <c r="AI18" s="498">
        <f>IF($F18=0,0,((($F18/$E$14)*'CRONOGRAMA ACTIVIDADES'!AE$18)*($G18/$F18)))</f>
        <v>0</v>
      </c>
      <c r="AJ18" s="498">
        <f>IF($F18=0,0,((($F18/$E$14)*'CRONOGRAMA ACTIVIDADES'!AF$18)*($G18/$F18)))</f>
        <v>0</v>
      </c>
      <c r="AK18" s="498">
        <f>IF($F18=0,0,((($F18/$E$14)*'CRONOGRAMA ACTIVIDADES'!AG$18)*($G18/$F18)))</f>
        <v>0</v>
      </c>
      <c r="AL18" s="498">
        <f>IF($F18=0,0,((($F18/$E$14)*'CRONOGRAMA ACTIVIDADES'!AH$18)*($G18/$F18)))</f>
        <v>0</v>
      </c>
      <c r="AM18" s="498">
        <f>IF($F18=0,0,((($F18/$E$14)*'CRONOGRAMA ACTIVIDADES'!AI$18)*($G18/$F18)))</f>
        <v>0</v>
      </c>
      <c r="AN18" s="498">
        <f>IF($F18=0,0,((($F18/$E$14)*'CRONOGRAMA ACTIVIDADES'!AJ$18)*($G18/$F18)))</f>
        <v>0</v>
      </c>
      <c r="AO18" s="498">
        <f>IF($F18=0,0,((($F18/$E$14)*'CRONOGRAMA ACTIVIDADES'!AK$18)*($G18/$F18)))</f>
        <v>0</v>
      </c>
      <c r="AP18" s="498">
        <f>IF($F18=0,0,((($F18/$E$14)*'CRONOGRAMA ACTIVIDADES'!AL$18)*($G18/$F18)))</f>
        <v>0</v>
      </c>
      <c r="AQ18" s="498">
        <f>IF($F18=0,0,((($F18/$E$14)*'CRONOGRAMA ACTIVIDADES'!AM$18)*($G18/$F18)))</f>
        <v>0</v>
      </c>
      <c r="AR18" s="498">
        <f>IF($F18=0,0,((($F18/$E$14)*'CRONOGRAMA ACTIVIDADES'!AN$18)*($G18/$F18)))</f>
        <v>0</v>
      </c>
      <c r="AS18" s="498">
        <f>IF($F18=0,0,((($F18/$E$14)*'CRONOGRAMA ACTIVIDADES'!AO$18)*($G18/$F18)))</f>
        <v>0</v>
      </c>
      <c r="AT18" s="501">
        <f>AH18+AI18+AJ18+AK18+AL18+AM18+AN18+AO18+AP18+AQ18+AR18+AS18</f>
        <v>0</v>
      </c>
      <c r="AU18" s="571">
        <f>AS18+AR18+AQ18+AP18+AO18+AN18+AM18+AL18+AK18+AJ18+AI18+AH18+AF18+AE18+AD18+AC18+AB18+AA18+Z18+Y18+X18+W18+V18+U18+S18+R18+Q18+P18+O18+N18+M18+L18+K18+J18+I18+H18</f>
        <v>0</v>
      </c>
      <c r="AV18" s="470">
        <f t="shared" si="1"/>
        <v>0</v>
      </c>
    </row>
    <row r="19" spans="2:48" s="472" customFormat="1" ht="12.75" customHeight="1">
      <c r="B19" s="494" t="str">
        <f>'FORMATO COSTEO C1'!C$40</f>
        <v>1.1.1.5</v>
      </c>
      <c r="C19" s="495" t="str">
        <f>+'FORMATO COSTEO C1'!B$40</f>
        <v>Categoría de gasto</v>
      </c>
      <c r="D19" s="496"/>
      <c r="E19" s="631"/>
      <c r="F19" s="498">
        <f>+'FORMATO COSTEO C1'!G40</f>
        <v>0</v>
      </c>
      <c r="G19" s="499">
        <f>+'FORMATO COSTEO C1'!H40</f>
        <v>0</v>
      </c>
      <c r="H19" s="503">
        <f>IF($F19=0,0,((($F19/$E$14)*'CRONOGRAMA ACTIVIDADES'!F$18)*($G19/$F19)))</f>
        <v>0</v>
      </c>
      <c r="I19" s="498">
        <f>IF($F19=0,0,((($F19/$E$14)*'CRONOGRAMA ACTIVIDADES'!G$18)*($G19/$F19)))</f>
        <v>0</v>
      </c>
      <c r="J19" s="498">
        <f>IF($F19=0,0,((($F19/$E$14)*'CRONOGRAMA ACTIVIDADES'!H$18)*($G19/$F19)))</f>
        <v>0</v>
      </c>
      <c r="K19" s="498">
        <f>IF($F19=0,0,((($F19/$E$14)*'CRONOGRAMA ACTIVIDADES'!I$18)*($G19/$F19)))</f>
        <v>0</v>
      </c>
      <c r="L19" s="498">
        <f>IF($F19=0,0,((($F19/$E$14)*'CRONOGRAMA ACTIVIDADES'!J$18)*($G19/$F19)))</f>
        <v>0</v>
      </c>
      <c r="M19" s="498">
        <f>IF($F19=0,0,((($F19/$E$14)*'CRONOGRAMA ACTIVIDADES'!K$18)*($G19/$F19)))</f>
        <v>0</v>
      </c>
      <c r="N19" s="498">
        <f>IF($F19=0,0,((($F19/$E$14)*'CRONOGRAMA ACTIVIDADES'!L$18)*($G19/$F19)))</f>
        <v>0</v>
      </c>
      <c r="O19" s="498">
        <f>IF($F19=0,0,((($F19/$E$14)*'CRONOGRAMA ACTIVIDADES'!M$18)*($G19/$F19)))</f>
        <v>0</v>
      </c>
      <c r="P19" s="498">
        <f>IF($F19=0,0,((($F19/$E$14)*'CRONOGRAMA ACTIVIDADES'!N$18)*($G19/$F19)))</f>
        <v>0</v>
      </c>
      <c r="Q19" s="498">
        <f>IF($F19=0,0,((($F19/$E$14)*'CRONOGRAMA ACTIVIDADES'!O$18)*($G19/$F19)))</f>
        <v>0</v>
      </c>
      <c r="R19" s="498">
        <f>IF($F19=0,0,((($F19/$E$14)*'CRONOGRAMA ACTIVIDADES'!P$18)*($G19/$F19)))</f>
        <v>0</v>
      </c>
      <c r="S19" s="498">
        <f>IF($F19=0,0,((($F19/$E$14)*'CRONOGRAMA ACTIVIDADES'!Q$18)*($G19/$F19)))</f>
        <v>0</v>
      </c>
      <c r="T19" s="501">
        <f>H19+I19+J19+K19+L19+M19+N19+O19+P19+Q19+R19+S19</f>
        <v>0</v>
      </c>
      <c r="U19" s="502">
        <f>IF($F19=0,0,((($F19/$E$14)*'CRONOGRAMA ACTIVIDADES'!R$18)*($G19/$F19)))</f>
        <v>0</v>
      </c>
      <c r="V19" s="498">
        <f>IF($F19=0,0,((($F19/$E$14)*'CRONOGRAMA ACTIVIDADES'!S$18)*($G19/$F19)))</f>
        <v>0</v>
      </c>
      <c r="W19" s="498">
        <f>IF($F19=0,0,((($F19/$E$14)*'CRONOGRAMA ACTIVIDADES'!T$18)*($G19/$F19)))</f>
        <v>0</v>
      </c>
      <c r="X19" s="498">
        <f>IF($F19=0,0,((($F19/$E$14)*'CRONOGRAMA ACTIVIDADES'!U$18)*($G19/$F19)))</f>
        <v>0</v>
      </c>
      <c r="Y19" s="498">
        <f>IF($F19=0,0,((($F19/$E$14)*'CRONOGRAMA ACTIVIDADES'!V$18)*($G19/$F19)))</f>
        <v>0</v>
      </c>
      <c r="Z19" s="498">
        <f>IF($F19=0,0,((($F19/$E$14)*'CRONOGRAMA ACTIVIDADES'!W$18)*($G19/$F19)))</f>
        <v>0</v>
      </c>
      <c r="AA19" s="498">
        <f>IF($F19=0,0,((($F19/$E$14)*'CRONOGRAMA ACTIVIDADES'!X$18)*($G19/$F19)))</f>
        <v>0</v>
      </c>
      <c r="AB19" s="498">
        <f>IF($F19=0,0,((($F19/$E$14)*'CRONOGRAMA ACTIVIDADES'!Y$18)*($G19/$F19)))</f>
        <v>0</v>
      </c>
      <c r="AC19" s="498">
        <f>IF($F19=0,0,((($F19/$E$14)*'CRONOGRAMA ACTIVIDADES'!Z$18)*($G19/$F19)))</f>
        <v>0</v>
      </c>
      <c r="AD19" s="498">
        <f>IF($F19=0,0,((($F19/$E$14)*'CRONOGRAMA ACTIVIDADES'!AA$18)*($G19/$F19)))</f>
        <v>0</v>
      </c>
      <c r="AE19" s="498">
        <f>IF($F19=0,0,((($F19/$E$14)*'CRONOGRAMA ACTIVIDADES'!AB$18)*($G19/$F19)))</f>
        <v>0</v>
      </c>
      <c r="AF19" s="498">
        <f>IF($F19=0,0,((($F19/$E$14)*'CRONOGRAMA ACTIVIDADES'!AC$18)*($G19/$F19)))</f>
        <v>0</v>
      </c>
      <c r="AG19" s="499">
        <f>U19+V19+W19+X19+Y19+Z19+AA19+AB19+AC19+AD19+AE19+AF19</f>
        <v>0</v>
      </c>
      <c r="AH19" s="503">
        <f>IF($F19=0,0,((($F19/$E$14)*'CRONOGRAMA ACTIVIDADES'!AD$18)*($G19/$F19)))</f>
        <v>0</v>
      </c>
      <c r="AI19" s="498">
        <f>IF($F19=0,0,((($F19/$E$14)*'CRONOGRAMA ACTIVIDADES'!AE$18)*($G19/$F19)))</f>
        <v>0</v>
      </c>
      <c r="AJ19" s="498">
        <f>IF($F19=0,0,((($F19/$E$14)*'CRONOGRAMA ACTIVIDADES'!AF$18)*($G19/$F19)))</f>
        <v>0</v>
      </c>
      <c r="AK19" s="498">
        <f>IF($F19=0,0,((($F19/$E$14)*'CRONOGRAMA ACTIVIDADES'!AG$18)*($G19/$F19)))</f>
        <v>0</v>
      </c>
      <c r="AL19" s="498">
        <f>IF($F19=0,0,((($F19/$E$14)*'CRONOGRAMA ACTIVIDADES'!AH$18)*($G19/$F19)))</f>
        <v>0</v>
      </c>
      <c r="AM19" s="498">
        <f>IF($F19=0,0,((($F19/$E$14)*'CRONOGRAMA ACTIVIDADES'!AI$18)*($G19/$F19)))</f>
        <v>0</v>
      </c>
      <c r="AN19" s="498">
        <f>IF($F19=0,0,((($F19/$E$14)*'CRONOGRAMA ACTIVIDADES'!AJ$18)*($G19/$F19)))</f>
        <v>0</v>
      </c>
      <c r="AO19" s="498">
        <f>IF($F19=0,0,((($F19/$E$14)*'CRONOGRAMA ACTIVIDADES'!AK$18)*($G19/$F19)))</f>
        <v>0</v>
      </c>
      <c r="AP19" s="498">
        <f>IF($F19=0,0,((($F19/$E$14)*'CRONOGRAMA ACTIVIDADES'!AL$18)*($G19/$F19)))</f>
        <v>0</v>
      </c>
      <c r="AQ19" s="498">
        <f>IF($F19=0,0,((($F19/$E$14)*'CRONOGRAMA ACTIVIDADES'!AM$18)*($G19/$F19)))</f>
        <v>0</v>
      </c>
      <c r="AR19" s="498">
        <f>IF($F19=0,0,((($F19/$E$14)*'CRONOGRAMA ACTIVIDADES'!AN$18)*($G19/$F19)))</f>
        <v>0</v>
      </c>
      <c r="AS19" s="498">
        <f>IF($F19=0,0,((($F19/$E$14)*'CRONOGRAMA ACTIVIDADES'!AO$18)*($G19/$F19)))</f>
        <v>0</v>
      </c>
      <c r="AT19" s="501">
        <f>AH19+AI19+AJ19+AK19+AL19+AM19+AN19+AO19+AP19+AQ19+AR19+AS19</f>
        <v>0</v>
      </c>
      <c r="AU19" s="571">
        <f>AS19+AR19+AQ19+AP19+AO19+AN19+AM19+AL19+AK19+AJ19+AI19+AH19+AF19+AE19+AD19+AC19+AB19+AA19+Z19+Y19+X19+W19+V19+U19+S19+R19+Q19+P19+O19+N19+M19+L19+K19+J19+I19+H19</f>
        <v>0</v>
      </c>
      <c r="AV19" s="470">
        <f t="shared" si="1"/>
        <v>0</v>
      </c>
    </row>
    <row r="20" spans="2:48" s="472" customFormat="1" ht="12.75" customHeight="1">
      <c r="B20" s="484" t="str">
        <f>+'FORMATO COSTEO C1'!C$46</f>
        <v>1.1.2</v>
      </c>
      <c r="C20" s="505">
        <f>+'FORMATO COSTEO C1'!B$46</f>
        <v>0</v>
      </c>
      <c r="D20" s="511" t="str">
        <f>+'FORMATO COSTEO C1'!D$46</f>
        <v>Unidad medida</v>
      </c>
      <c r="E20" s="614">
        <f>+'FORMATO COSTEO C1'!E$46</f>
        <v>0</v>
      </c>
      <c r="F20" s="488">
        <f>SUM(F21:F25)</f>
        <v>0</v>
      </c>
      <c r="G20" s="489">
        <f aca="true" t="shared" si="6" ref="G20:P20">SUM(G21:G25)</f>
        <v>0</v>
      </c>
      <c r="H20" s="490">
        <f t="shared" si="6"/>
        <v>0</v>
      </c>
      <c r="I20" s="488">
        <f>SUM(I21:I25)</f>
        <v>0</v>
      </c>
      <c r="J20" s="488">
        <f>SUM(J21:J25)</f>
        <v>0</v>
      </c>
      <c r="K20" s="488">
        <f>SUM(K21:K25)</f>
        <v>0</v>
      </c>
      <c r="L20" s="488">
        <f>SUM(L21:L25)</f>
        <v>0</v>
      </c>
      <c r="M20" s="488">
        <f>SUM(M21:M25)</f>
        <v>0</v>
      </c>
      <c r="N20" s="488">
        <f t="shared" si="6"/>
        <v>0</v>
      </c>
      <c r="O20" s="488">
        <f t="shared" si="6"/>
        <v>0</v>
      </c>
      <c r="P20" s="488">
        <f t="shared" si="6"/>
        <v>0</v>
      </c>
      <c r="Q20" s="488">
        <f>SUM(Q21:Q25)</f>
        <v>0</v>
      </c>
      <c r="R20" s="488">
        <f>SUM(R21:R25)</f>
        <v>0</v>
      </c>
      <c r="S20" s="488">
        <f>SUM(S21:S25)</f>
        <v>0</v>
      </c>
      <c r="T20" s="491">
        <f>SUM(T21:T25)</f>
        <v>0</v>
      </c>
      <c r="U20" s="492">
        <f aca="true" t="shared" si="7" ref="U20:AS20">SUM(U21:U25)</f>
        <v>0</v>
      </c>
      <c r="V20" s="488">
        <f t="shared" si="7"/>
        <v>0</v>
      </c>
      <c r="W20" s="488">
        <f t="shared" si="7"/>
        <v>0</v>
      </c>
      <c r="X20" s="488">
        <f t="shared" si="7"/>
        <v>0</v>
      </c>
      <c r="Y20" s="488">
        <f t="shared" si="7"/>
        <v>0</v>
      </c>
      <c r="Z20" s="488">
        <f t="shared" si="7"/>
        <v>0</v>
      </c>
      <c r="AA20" s="488">
        <f t="shared" si="7"/>
        <v>0</v>
      </c>
      <c r="AB20" s="488">
        <f t="shared" si="7"/>
        <v>0</v>
      </c>
      <c r="AC20" s="488">
        <f t="shared" si="7"/>
        <v>0</v>
      </c>
      <c r="AD20" s="488">
        <f t="shared" si="7"/>
        <v>0</v>
      </c>
      <c r="AE20" s="488">
        <f t="shared" si="7"/>
        <v>0</v>
      </c>
      <c r="AF20" s="488">
        <f t="shared" si="7"/>
        <v>0</v>
      </c>
      <c r="AG20" s="489">
        <f t="shared" si="7"/>
        <v>0</v>
      </c>
      <c r="AH20" s="490">
        <f t="shared" si="7"/>
        <v>0</v>
      </c>
      <c r="AI20" s="488">
        <f t="shared" si="7"/>
        <v>0</v>
      </c>
      <c r="AJ20" s="488">
        <f t="shared" si="7"/>
        <v>0</v>
      </c>
      <c r="AK20" s="488">
        <f t="shared" si="7"/>
        <v>0</v>
      </c>
      <c r="AL20" s="488">
        <f t="shared" si="7"/>
        <v>0</v>
      </c>
      <c r="AM20" s="488">
        <f t="shared" si="7"/>
        <v>0</v>
      </c>
      <c r="AN20" s="488">
        <f t="shared" si="7"/>
        <v>0</v>
      </c>
      <c r="AO20" s="488">
        <f t="shared" si="7"/>
        <v>0</v>
      </c>
      <c r="AP20" s="488">
        <f t="shared" si="7"/>
        <v>0</v>
      </c>
      <c r="AQ20" s="488">
        <f t="shared" si="7"/>
        <v>0</v>
      </c>
      <c r="AR20" s="488">
        <f t="shared" si="7"/>
        <v>0</v>
      </c>
      <c r="AS20" s="488">
        <f t="shared" si="7"/>
        <v>0</v>
      </c>
      <c r="AT20" s="491">
        <f>SUM(AT21:AT25)</f>
        <v>0</v>
      </c>
      <c r="AU20" s="493">
        <f>SUM(AU21:AU25)</f>
        <v>0</v>
      </c>
      <c r="AV20" s="470">
        <f t="shared" si="1"/>
        <v>0</v>
      </c>
    </row>
    <row r="21" spans="2:48" s="472" customFormat="1" ht="12.75" customHeight="1">
      <c r="B21" s="494" t="str">
        <f>+'FORMATO COSTEO C1'!C$48</f>
        <v>1.1.2.1</v>
      </c>
      <c r="C21" s="495" t="str">
        <f>+'FORMATO COSTEO C1'!B$48</f>
        <v>Categoría de gasto</v>
      </c>
      <c r="D21" s="506"/>
      <c r="E21" s="632"/>
      <c r="F21" s="498">
        <f>+'FORMATO COSTEO C1'!G48</f>
        <v>0</v>
      </c>
      <c r="G21" s="499">
        <f>+'FORMATO COSTEO C1'!H48</f>
        <v>0</v>
      </c>
      <c r="H21" s="500">
        <f>IF($F21=0,0,((($F21/$E$20)*'CRONOGRAMA ACTIVIDADES'!F$19)*($G21/$F21)))</f>
        <v>0</v>
      </c>
      <c r="I21" s="498">
        <f>IF($F21=0,0,((($F21/$E$20)*'CRONOGRAMA ACTIVIDADES'!G$19)*($G21/$F21)))</f>
        <v>0</v>
      </c>
      <c r="J21" s="498">
        <f>IF($F21=0,0,((($F21/$E$20)*'CRONOGRAMA ACTIVIDADES'!H$19)*($G21/$F21)))</f>
        <v>0</v>
      </c>
      <c r="K21" s="498">
        <f>IF($F21=0,0,((($F21/$E$20)*'CRONOGRAMA ACTIVIDADES'!I$19)*($G21/$F21)))</f>
        <v>0</v>
      </c>
      <c r="L21" s="498">
        <f>IF($F21=0,0,((($F21/$E$20)*'CRONOGRAMA ACTIVIDADES'!J$19)*($G21/$F21)))</f>
        <v>0</v>
      </c>
      <c r="M21" s="498">
        <f>IF($F21=0,0,((($F21/$E$20)*'CRONOGRAMA ACTIVIDADES'!K$19)*($G21/$F21)))</f>
        <v>0</v>
      </c>
      <c r="N21" s="498">
        <f>IF($F21=0,0,((($F21/$E$20)*'CRONOGRAMA ACTIVIDADES'!L$19)*($G21/$F21)))</f>
        <v>0</v>
      </c>
      <c r="O21" s="498">
        <f>IF($F21=0,0,((($F21/$E$20)*'CRONOGRAMA ACTIVIDADES'!M$19)*($G21/$F21)))</f>
        <v>0</v>
      </c>
      <c r="P21" s="498">
        <f>IF($F21=0,0,((($F21/$E$20)*'CRONOGRAMA ACTIVIDADES'!N$19)*($G21/$F21)))</f>
        <v>0</v>
      </c>
      <c r="Q21" s="498">
        <f>IF($F21=0,0,((($F21/$E$20)*'CRONOGRAMA ACTIVIDADES'!O$19)*($G21/$F21)))</f>
        <v>0</v>
      </c>
      <c r="R21" s="498">
        <f>IF($F21=0,0,((($F21/$E$20)*'CRONOGRAMA ACTIVIDADES'!P$19)*($G21/$F21)))</f>
        <v>0</v>
      </c>
      <c r="S21" s="498">
        <f>IF($F21=0,0,((($F21/$E$20)*'CRONOGRAMA ACTIVIDADES'!Q$19)*($G21/$F21)))</f>
        <v>0</v>
      </c>
      <c r="T21" s="501">
        <f>H21+I21+J21+K21+L21+M21+N21+O21+P21+Q21+R21+S21</f>
        <v>0</v>
      </c>
      <c r="U21" s="502">
        <f>IF($F21=0,0,((($F21/$E$20)*'CRONOGRAMA ACTIVIDADES'!R$19)*($G21/$F21)))</f>
        <v>0</v>
      </c>
      <c r="V21" s="498">
        <f>IF($F21=0,0,((($F21/$E$20)*'CRONOGRAMA ACTIVIDADES'!S$19)*($G21/$F21)))</f>
        <v>0</v>
      </c>
      <c r="W21" s="498">
        <f>IF($F21=0,0,((($F21/$E$20)*'CRONOGRAMA ACTIVIDADES'!T$19)*($G21/$F21)))</f>
        <v>0</v>
      </c>
      <c r="X21" s="498">
        <f>IF($F21=0,0,((($F21/$E$20)*'CRONOGRAMA ACTIVIDADES'!U$19)*($G21/$F21)))</f>
        <v>0</v>
      </c>
      <c r="Y21" s="498">
        <f>IF($F21=0,0,((($F21/$E$20)*'CRONOGRAMA ACTIVIDADES'!V$19)*($G21/$F21)))</f>
        <v>0</v>
      </c>
      <c r="Z21" s="498">
        <f>IF($F21=0,0,((($F21/$E$20)*'CRONOGRAMA ACTIVIDADES'!W$19)*($G21/$F21)))</f>
        <v>0</v>
      </c>
      <c r="AA21" s="498">
        <f>IF($F21=0,0,((($F21/$E$20)*'CRONOGRAMA ACTIVIDADES'!X$19)*($G21/$F21)))</f>
        <v>0</v>
      </c>
      <c r="AB21" s="498">
        <f>IF($F21=0,0,((($F21/$E$20)*'CRONOGRAMA ACTIVIDADES'!Y$19)*($G21/$F21)))</f>
        <v>0</v>
      </c>
      <c r="AC21" s="498">
        <f>IF($F21=0,0,((($F21/$E$20)*'CRONOGRAMA ACTIVIDADES'!Z$19)*($G21/$F21)))</f>
        <v>0</v>
      </c>
      <c r="AD21" s="498">
        <f>IF($F21=0,0,((($F21/$E$20)*'CRONOGRAMA ACTIVIDADES'!AA$19)*($G21/$F21)))</f>
        <v>0</v>
      </c>
      <c r="AE21" s="498">
        <f>IF($F21=0,0,((($F21/$E$20)*'CRONOGRAMA ACTIVIDADES'!AB$19)*($G21/$F21)))</f>
        <v>0</v>
      </c>
      <c r="AF21" s="498">
        <f>IF($F21=0,0,((($F21/$E$20)*'CRONOGRAMA ACTIVIDADES'!AC$19)*($G21/$F21)))</f>
        <v>0</v>
      </c>
      <c r="AG21" s="499">
        <f>U21+V21+W21+X21+Y21+Z21+AA21+AB21+AC21+AD21+AE21+AF21</f>
        <v>0</v>
      </c>
      <c r="AH21" s="503">
        <f>IF($F21=0,0,((($F21/$E$20)*'CRONOGRAMA ACTIVIDADES'!AD$19)*($G21/$F21)))</f>
        <v>0</v>
      </c>
      <c r="AI21" s="498">
        <f>IF($F21=0,0,((($F21/$E$20)*'CRONOGRAMA ACTIVIDADES'!AE$19)*($G21/$F21)))</f>
        <v>0</v>
      </c>
      <c r="AJ21" s="498">
        <f>IF($F21=0,0,((($F21/$E$20)*'CRONOGRAMA ACTIVIDADES'!AF$19)*($G21/$F21)))</f>
        <v>0</v>
      </c>
      <c r="AK21" s="498">
        <f>IF($F21=0,0,((($F21/$E$20)*'CRONOGRAMA ACTIVIDADES'!AG$19)*($G21/$F21)))</f>
        <v>0</v>
      </c>
      <c r="AL21" s="498">
        <f>IF($F21=0,0,((($F21/$E$20)*'CRONOGRAMA ACTIVIDADES'!AH$19)*($G21/$F21)))</f>
        <v>0</v>
      </c>
      <c r="AM21" s="498">
        <f>IF($F21=0,0,((($F21/$E$20)*'CRONOGRAMA ACTIVIDADES'!AI$19)*($G21/$F21)))</f>
        <v>0</v>
      </c>
      <c r="AN21" s="498">
        <f>IF($F21=0,0,((($F21/$E$20)*'CRONOGRAMA ACTIVIDADES'!AJ$19)*($G21/$F21)))</f>
        <v>0</v>
      </c>
      <c r="AO21" s="498">
        <f>IF($F21=0,0,((($F21/$E$20)*'CRONOGRAMA ACTIVIDADES'!AK$19)*($G21/$F21)))</f>
        <v>0</v>
      </c>
      <c r="AP21" s="498">
        <f>IF($F21=0,0,((($F21/$E$20)*'CRONOGRAMA ACTIVIDADES'!AL$19)*($G21/$F21)))</f>
        <v>0</v>
      </c>
      <c r="AQ21" s="498">
        <f>IF($F21=0,0,((($F21/$E$20)*'CRONOGRAMA ACTIVIDADES'!AM$19)*($G21/$F21)))</f>
        <v>0</v>
      </c>
      <c r="AR21" s="498">
        <f>IF($F21=0,0,((($F21/$E$20)*'CRONOGRAMA ACTIVIDADES'!AN$19)*($G21/$F21)))</f>
        <v>0</v>
      </c>
      <c r="AS21" s="498">
        <f>IF($F21=0,0,((($F21/$E$20)*'CRONOGRAMA ACTIVIDADES'!AO$19)*($G21/$F21)))</f>
        <v>0</v>
      </c>
      <c r="AT21" s="501">
        <f>AH21+AI21+AJ21+AK21+AL21+AM21+AN21+AO21+AP21+AQ21+AR21+AS21</f>
        <v>0</v>
      </c>
      <c r="AU21" s="571">
        <f>AS21+AR21+AQ21+AP21+AO21+AN21+AM21+AL21+AK21+AJ21+AI21+AH21+AF21+AE21+AD21+AC21+AB21+AA21+Z21+Y21+X21+W21+V21+U21+S21+R21+Q21+P21+O21+N21+M21+L21+K21+J21+I21+H21</f>
        <v>0</v>
      </c>
      <c r="AV21" s="470">
        <f t="shared" si="1"/>
        <v>0</v>
      </c>
    </row>
    <row r="22" spans="2:48" s="472" customFormat="1" ht="12.75" customHeight="1">
      <c r="B22" s="494" t="str">
        <f>+'FORMATO COSTEO C1'!C$54</f>
        <v>1.1.2.2</v>
      </c>
      <c r="C22" s="495" t="str">
        <f>+'FORMATO COSTEO C1'!B$54</f>
        <v>Categoría de gasto</v>
      </c>
      <c r="D22" s="506"/>
      <c r="E22" s="632"/>
      <c r="F22" s="498">
        <f>+'FORMATO COSTEO C1'!G54</f>
        <v>0</v>
      </c>
      <c r="G22" s="499">
        <f>+'FORMATO COSTEO C1'!H54</f>
        <v>0</v>
      </c>
      <c r="H22" s="503">
        <f>IF($F22=0,0,((($F22/$E$20)*'CRONOGRAMA ACTIVIDADES'!F$19)*($G22/$F22)))</f>
        <v>0</v>
      </c>
      <c r="I22" s="498">
        <f>IF($F22=0,0,((($F22/$E$20)*'CRONOGRAMA ACTIVIDADES'!G$19)*($G22/$F22)))</f>
        <v>0</v>
      </c>
      <c r="J22" s="498">
        <f>IF($F22=0,0,((($F22/$E$20)*'CRONOGRAMA ACTIVIDADES'!H$19)*($G22/$F22)))</f>
        <v>0</v>
      </c>
      <c r="K22" s="498">
        <f>IF($F22=0,0,((($F22/$E$20)*'CRONOGRAMA ACTIVIDADES'!I$19)*($G22/$F22)))</f>
        <v>0</v>
      </c>
      <c r="L22" s="498">
        <f>IF($F22=0,0,((($F22/$E$20)*'CRONOGRAMA ACTIVIDADES'!J$19)*($G22/$F22)))</f>
        <v>0</v>
      </c>
      <c r="M22" s="498">
        <f>IF($F22=0,0,((($F22/$E$20)*'CRONOGRAMA ACTIVIDADES'!K$19)*($G22/$F22)))</f>
        <v>0</v>
      </c>
      <c r="N22" s="498">
        <f>IF($F22=0,0,((($F22/$E$20)*'CRONOGRAMA ACTIVIDADES'!L$19)*($G22/$F22)))</f>
        <v>0</v>
      </c>
      <c r="O22" s="498">
        <f>IF($F22=0,0,((($F22/$E$20)*'CRONOGRAMA ACTIVIDADES'!M$19)*($G22/$F22)))</f>
        <v>0</v>
      </c>
      <c r="P22" s="498">
        <f>IF($F22=0,0,((($F22/$E$20)*'CRONOGRAMA ACTIVIDADES'!N$19)*($G22/$F22)))</f>
        <v>0</v>
      </c>
      <c r="Q22" s="498">
        <f>IF($F22=0,0,((($F22/$E$20)*'CRONOGRAMA ACTIVIDADES'!O$19)*($G22/$F22)))</f>
        <v>0</v>
      </c>
      <c r="R22" s="498">
        <f>IF($F22=0,0,((($F22/$E$20)*'CRONOGRAMA ACTIVIDADES'!P$19)*($G22/$F22)))</f>
        <v>0</v>
      </c>
      <c r="S22" s="498">
        <f>IF($F22=0,0,((($F22/$E$20)*'CRONOGRAMA ACTIVIDADES'!Q$19)*($G22/$F22)))</f>
        <v>0</v>
      </c>
      <c r="T22" s="501">
        <f>H22+I22+J22+K22+L22+M22+N22+O22+P22+Q22+R22+S22</f>
        <v>0</v>
      </c>
      <c r="U22" s="502">
        <f>IF($F22=0,0,((($F22/$E$20)*'CRONOGRAMA ACTIVIDADES'!R$19)*($G22/$F22)))</f>
        <v>0</v>
      </c>
      <c r="V22" s="498">
        <f>IF($F22=0,0,((($F22/$E$20)*'CRONOGRAMA ACTIVIDADES'!S$19)*($G22/$F22)))</f>
        <v>0</v>
      </c>
      <c r="W22" s="498">
        <f>IF($F22=0,0,((($F22/$E$20)*'CRONOGRAMA ACTIVIDADES'!T$19)*($G22/$F22)))</f>
        <v>0</v>
      </c>
      <c r="X22" s="498">
        <f>IF($F22=0,0,((($F22/$E$20)*'CRONOGRAMA ACTIVIDADES'!U$19)*($G22/$F22)))</f>
        <v>0</v>
      </c>
      <c r="Y22" s="498">
        <f>IF($F22=0,0,((($F22/$E$20)*'CRONOGRAMA ACTIVIDADES'!V$19)*($G22/$F22)))</f>
        <v>0</v>
      </c>
      <c r="Z22" s="498">
        <f>IF($F22=0,0,((($F22/$E$20)*'CRONOGRAMA ACTIVIDADES'!W$19)*($G22/$F22)))</f>
        <v>0</v>
      </c>
      <c r="AA22" s="498">
        <f>IF($F22=0,0,((($F22/$E$20)*'CRONOGRAMA ACTIVIDADES'!X$19)*($G22/$F22)))</f>
        <v>0</v>
      </c>
      <c r="AB22" s="498">
        <f>IF($F22=0,0,((($F22/$E$20)*'CRONOGRAMA ACTIVIDADES'!Y$19)*($G22/$F22)))</f>
        <v>0</v>
      </c>
      <c r="AC22" s="498">
        <f>IF($F22=0,0,((($F22/$E$20)*'CRONOGRAMA ACTIVIDADES'!Z$19)*($G22/$F22)))</f>
        <v>0</v>
      </c>
      <c r="AD22" s="498">
        <f>IF($F22=0,0,((($F22/$E$20)*'CRONOGRAMA ACTIVIDADES'!AA$19)*($G22/$F22)))</f>
        <v>0</v>
      </c>
      <c r="AE22" s="498">
        <f>IF($F22=0,0,((($F22/$E$20)*'CRONOGRAMA ACTIVIDADES'!AB$19)*($G22/$F22)))</f>
        <v>0</v>
      </c>
      <c r="AF22" s="498">
        <f>IF($F22=0,0,((($F22/$E$20)*'CRONOGRAMA ACTIVIDADES'!AC$19)*($G22/$F22)))</f>
        <v>0</v>
      </c>
      <c r="AG22" s="499">
        <f>U22+V22+W22+X22+Y22+Z22+AA22+AB22+AC22+AD22+AE22+AF22</f>
        <v>0</v>
      </c>
      <c r="AH22" s="503">
        <f>IF($F22=0,0,((($F22/$E$20)*'CRONOGRAMA ACTIVIDADES'!AD$19)*($G22/$F22)))</f>
        <v>0</v>
      </c>
      <c r="AI22" s="498">
        <f>IF($F22=0,0,((($F22/$E$20)*'CRONOGRAMA ACTIVIDADES'!AE$19)*($G22/$F22)))</f>
        <v>0</v>
      </c>
      <c r="AJ22" s="498">
        <f>IF($F22=0,0,((($F22/$E$20)*'CRONOGRAMA ACTIVIDADES'!AF$19)*($G22/$F22)))</f>
        <v>0</v>
      </c>
      <c r="AK22" s="498">
        <f>IF($F22=0,0,((($F22/$E$20)*'CRONOGRAMA ACTIVIDADES'!AG$19)*($G22/$F22)))</f>
        <v>0</v>
      </c>
      <c r="AL22" s="498">
        <f>IF($F22=0,0,((($F22/$E$20)*'CRONOGRAMA ACTIVIDADES'!AH$19)*($G22/$F22)))</f>
        <v>0</v>
      </c>
      <c r="AM22" s="498">
        <f>IF($F22=0,0,((($F22/$E$20)*'CRONOGRAMA ACTIVIDADES'!AI$19)*($G22/$F22)))</f>
        <v>0</v>
      </c>
      <c r="AN22" s="498">
        <f>IF($F22=0,0,((($F22/$E$20)*'CRONOGRAMA ACTIVIDADES'!AJ$19)*($G22/$F22)))</f>
        <v>0</v>
      </c>
      <c r="AO22" s="498">
        <f>IF($F22=0,0,((($F22/$E$20)*'CRONOGRAMA ACTIVIDADES'!AK$19)*($G22/$F22)))</f>
        <v>0</v>
      </c>
      <c r="AP22" s="498">
        <f>IF($F22=0,0,((($F22/$E$20)*'CRONOGRAMA ACTIVIDADES'!AL$19)*($G22/$F22)))</f>
        <v>0</v>
      </c>
      <c r="AQ22" s="498">
        <f>IF($F22=0,0,((($F22/$E$20)*'CRONOGRAMA ACTIVIDADES'!AM$19)*($G22/$F22)))</f>
        <v>0</v>
      </c>
      <c r="AR22" s="498">
        <f>IF($F22=0,0,((($F22/$E$20)*'CRONOGRAMA ACTIVIDADES'!AN$19)*($G22/$F22)))</f>
        <v>0</v>
      </c>
      <c r="AS22" s="498">
        <f>IF($F22=0,0,((($F22/$E$20)*'CRONOGRAMA ACTIVIDADES'!AO$19)*($G22/$F22)))</f>
        <v>0</v>
      </c>
      <c r="AT22" s="501">
        <f>AH22+AI22+AJ22+AK22+AL22+AM22+AN22+AO22+AP22+AQ22+AR22+AS22</f>
        <v>0</v>
      </c>
      <c r="AU22" s="571">
        <f>AS22+AR22+AQ22+AP22+AO22+AN22+AM22+AL22+AK22+AJ22+AI22+AH22+AF22+AE22+AD22+AC22+AB22+AA22+Z22+Y22+X22+W22+V22+U22+S22+R22+Q22+P22+O22+N22+M22+L22+K22+J22+I22+H22</f>
        <v>0</v>
      </c>
      <c r="AV22" s="470">
        <f t="shared" si="1"/>
        <v>0</v>
      </c>
    </row>
    <row r="23" spans="2:48" s="472" customFormat="1" ht="12.75" customHeight="1">
      <c r="B23" s="494" t="str">
        <f>+'FORMATO COSTEO C1'!C$60</f>
        <v>1.1.2.3.</v>
      </c>
      <c r="C23" s="495" t="str">
        <f>+'FORMATO COSTEO C1'!B$60</f>
        <v>Categoría de gasto</v>
      </c>
      <c r="D23" s="506"/>
      <c r="E23" s="632"/>
      <c r="F23" s="498">
        <f>+'FORMATO COSTEO C1'!G60</f>
        <v>0</v>
      </c>
      <c r="G23" s="499">
        <f>+'FORMATO COSTEO C1'!H60</f>
        <v>0</v>
      </c>
      <c r="H23" s="503">
        <f>IF($F23=0,0,((($F23/$E$20)*'CRONOGRAMA ACTIVIDADES'!F$19)*($G23/$F23)))</f>
        <v>0</v>
      </c>
      <c r="I23" s="498">
        <f>IF($F23=0,0,((($F23/$E$20)*'CRONOGRAMA ACTIVIDADES'!G$19)*($G23/$F23)))</f>
        <v>0</v>
      </c>
      <c r="J23" s="498">
        <f>IF($F23=0,0,((($F23/$E$20)*'CRONOGRAMA ACTIVIDADES'!H$19)*($G23/$F23)))</f>
        <v>0</v>
      </c>
      <c r="K23" s="498">
        <f>IF($F23=0,0,((($F23/$E$20)*'CRONOGRAMA ACTIVIDADES'!I$19)*($G23/$F23)))</f>
        <v>0</v>
      </c>
      <c r="L23" s="498">
        <f>IF($F23=0,0,((($F23/$E$20)*'CRONOGRAMA ACTIVIDADES'!J$19)*($G23/$F23)))</f>
        <v>0</v>
      </c>
      <c r="M23" s="498">
        <f>IF($F23=0,0,((($F23/$E$20)*'CRONOGRAMA ACTIVIDADES'!K$19)*($G23/$F23)))</f>
        <v>0</v>
      </c>
      <c r="N23" s="498">
        <f>IF($F23=0,0,((($F23/$E$20)*'CRONOGRAMA ACTIVIDADES'!L$19)*($G23/$F23)))</f>
        <v>0</v>
      </c>
      <c r="O23" s="498">
        <f>IF($F23=0,0,((($F23/$E$20)*'CRONOGRAMA ACTIVIDADES'!M$19)*($G23/$F23)))</f>
        <v>0</v>
      </c>
      <c r="P23" s="498">
        <f>IF($F23=0,0,((($F23/$E$20)*'CRONOGRAMA ACTIVIDADES'!N$19)*($G23/$F23)))</f>
        <v>0</v>
      </c>
      <c r="Q23" s="498">
        <f>IF($F23=0,0,((($F23/$E$20)*'CRONOGRAMA ACTIVIDADES'!O$19)*($G23/$F23)))</f>
        <v>0</v>
      </c>
      <c r="R23" s="498">
        <f>IF($F23=0,0,((($F23/$E$20)*'CRONOGRAMA ACTIVIDADES'!P$19)*($G23/$F23)))</f>
        <v>0</v>
      </c>
      <c r="S23" s="498">
        <f>IF($F23=0,0,((($F23/$E$20)*'CRONOGRAMA ACTIVIDADES'!Q$19)*($G23/$F23)))</f>
        <v>0</v>
      </c>
      <c r="T23" s="501">
        <f>H23+I23+J23+K23+L23+M23+N23+O23+P23+Q23+R23+S23</f>
        <v>0</v>
      </c>
      <c r="U23" s="502">
        <f>IF($F23=0,0,((($F23/$E$20)*'CRONOGRAMA ACTIVIDADES'!R$19)*($G23/$F23)))</f>
        <v>0</v>
      </c>
      <c r="V23" s="498">
        <f>IF($F23=0,0,((($F23/$E$20)*'CRONOGRAMA ACTIVIDADES'!S$19)*($G23/$F23)))</f>
        <v>0</v>
      </c>
      <c r="W23" s="498">
        <f>IF($F23=0,0,((($F23/$E$20)*'CRONOGRAMA ACTIVIDADES'!T$19)*($G23/$F23)))</f>
        <v>0</v>
      </c>
      <c r="X23" s="498">
        <f>IF($F23=0,0,((($F23/$E$20)*'CRONOGRAMA ACTIVIDADES'!U$19)*($G23/$F23)))</f>
        <v>0</v>
      </c>
      <c r="Y23" s="498">
        <f>IF($F23=0,0,((($F23/$E$20)*'CRONOGRAMA ACTIVIDADES'!V$19)*($G23/$F23)))</f>
        <v>0</v>
      </c>
      <c r="Z23" s="498">
        <f>IF($F23=0,0,((($F23/$E$20)*'CRONOGRAMA ACTIVIDADES'!W$19)*($G23/$F23)))</f>
        <v>0</v>
      </c>
      <c r="AA23" s="498">
        <f>IF($F23=0,0,((($F23/$E$20)*'CRONOGRAMA ACTIVIDADES'!X$19)*($G23/$F23)))</f>
        <v>0</v>
      </c>
      <c r="AB23" s="498">
        <f>IF($F23=0,0,((($F23/$E$20)*'CRONOGRAMA ACTIVIDADES'!Y$19)*($G23/$F23)))</f>
        <v>0</v>
      </c>
      <c r="AC23" s="498">
        <f>IF($F23=0,0,((($F23/$E$20)*'CRONOGRAMA ACTIVIDADES'!Z$19)*($G23/$F23)))</f>
        <v>0</v>
      </c>
      <c r="AD23" s="498">
        <f>IF($F23=0,0,((($F23/$E$20)*'CRONOGRAMA ACTIVIDADES'!AA$19)*($G23/$F23)))</f>
        <v>0</v>
      </c>
      <c r="AE23" s="498">
        <f>IF($F23=0,0,((($F23/$E$20)*'CRONOGRAMA ACTIVIDADES'!AB$19)*($G23/$F23)))</f>
        <v>0</v>
      </c>
      <c r="AF23" s="498">
        <f>IF($F23=0,0,((($F23/$E$20)*'CRONOGRAMA ACTIVIDADES'!AC$19)*($G23/$F23)))</f>
        <v>0</v>
      </c>
      <c r="AG23" s="499">
        <f>U23+V23+W23+X23+Y23+Z23+AA23+AB23+AC23+AD23+AE23+AF23</f>
        <v>0</v>
      </c>
      <c r="AH23" s="503">
        <f>IF($F23=0,0,((($F23/$E$20)*'CRONOGRAMA ACTIVIDADES'!AD$19)*($G23/$F23)))</f>
        <v>0</v>
      </c>
      <c r="AI23" s="498">
        <f>IF($F23=0,0,((($F23/$E$20)*'CRONOGRAMA ACTIVIDADES'!AE$19)*($G23/$F23)))</f>
        <v>0</v>
      </c>
      <c r="AJ23" s="498">
        <f>IF($F23=0,0,((($F23/$E$20)*'CRONOGRAMA ACTIVIDADES'!AF$19)*($G23/$F23)))</f>
        <v>0</v>
      </c>
      <c r="AK23" s="498">
        <f>IF($F23=0,0,((($F23/$E$20)*'CRONOGRAMA ACTIVIDADES'!AG$19)*($G23/$F23)))</f>
        <v>0</v>
      </c>
      <c r="AL23" s="498">
        <f>IF($F23=0,0,((($F23/$E$20)*'CRONOGRAMA ACTIVIDADES'!AH$19)*($G23/$F23)))</f>
        <v>0</v>
      </c>
      <c r="AM23" s="498">
        <f>IF($F23=0,0,((($F23/$E$20)*'CRONOGRAMA ACTIVIDADES'!AI$19)*($G23/$F23)))</f>
        <v>0</v>
      </c>
      <c r="AN23" s="498">
        <f>IF($F23=0,0,((($F23/$E$20)*'CRONOGRAMA ACTIVIDADES'!AJ$19)*($G23/$F23)))</f>
        <v>0</v>
      </c>
      <c r="AO23" s="498">
        <f>IF($F23=0,0,((($F23/$E$20)*'CRONOGRAMA ACTIVIDADES'!AK$19)*($G23/$F23)))</f>
        <v>0</v>
      </c>
      <c r="AP23" s="498">
        <f>IF($F23=0,0,((($F23/$E$20)*'CRONOGRAMA ACTIVIDADES'!AL$19)*($G23/$F23)))</f>
        <v>0</v>
      </c>
      <c r="AQ23" s="498">
        <f>IF($F23=0,0,((($F23/$E$20)*'CRONOGRAMA ACTIVIDADES'!AM$19)*($G23/$F23)))</f>
        <v>0</v>
      </c>
      <c r="AR23" s="498">
        <f>IF($F23=0,0,((($F23/$E$20)*'CRONOGRAMA ACTIVIDADES'!AN$19)*($G23/$F23)))</f>
        <v>0</v>
      </c>
      <c r="AS23" s="498">
        <f>IF($F23=0,0,((($F23/$E$20)*'CRONOGRAMA ACTIVIDADES'!AO$19)*($G23/$F23)))</f>
        <v>0</v>
      </c>
      <c r="AT23" s="501">
        <f>AH23+AI23+AJ23+AK23+AL23+AM23+AN23+AO23+AP23+AQ23+AR23+AS23</f>
        <v>0</v>
      </c>
      <c r="AU23" s="571">
        <f>AS23+AR23+AQ23+AP23+AO23+AN23+AM23+AL23+AK23+AJ23+AI23+AH23+AF23+AE23+AD23+AC23+AB23+AA23+Z23+Y23+X23+W23+V23+U23+S23+R23+Q23+P23+O23+N23+M23+L23+K23+J23+I23+H23</f>
        <v>0</v>
      </c>
      <c r="AV23" s="470">
        <f t="shared" si="1"/>
        <v>0</v>
      </c>
    </row>
    <row r="24" spans="2:48" s="472" customFormat="1" ht="12.75" customHeight="1">
      <c r="B24" s="494" t="str">
        <f>+'FORMATO COSTEO C1'!C$66</f>
        <v>1.1.2.4</v>
      </c>
      <c r="C24" s="495" t="str">
        <f>+'FORMATO COSTEO C1'!B$66</f>
        <v>Categoría de gasto</v>
      </c>
      <c r="D24" s="506"/>
      <c r="E24" s="632"/>
      <c r="F24" s="498">
        <f>+'FORMATO COSTEO C1'!G66</f>
        <v>0</v>
      </c>
      <c r="G24" s="499">
        <f>+'FORMATO COSTEO C1'!H66</f>
        <v>0</v>
      </c>
      <c r="H24" s="503">
        <f>IF($F24=0,0,((($F24/$E$20)*'CRONOGRAMA ACTIVIDADES'!F$19)*($G24/$F24)))</f>
        <v>0</v>
      </c>
      <c r="I24" s="498">
        <f>IF($F24=0,0,((($F24/$E$20)*'CRONOGRAMA ACTIVIDADES'!G$19)*($G24/$F24)))</f>
        <v>0</v>
      </c>
      <c r="J24" s="498">
        <f>IF($F24=0,0,((($F24/$E$20)*'CRONOGRAMA ACTIVIDADES'!H$19)*($G24/$F24)))</f>
        <v>0</v>
      </c>
      <c r="K24" s="498">
        <f>IF($F24=0,0,((($F24/$E$20)*'CRONOGRAMA ACTIVIDADES'!I$19)*($G24/$F24)))</f>
        <v>0</v>
      </c>
      <c r="L24" s="498">
        <f>IF($F24=0,0,((($F24/$E$20)*'CRONOGRAMA ACTIVIDADES'!J$19)*($G24/$F24)))</f>
        <v>0</v>
      </c>
      <c r="M24" s="498">
        <f>IF($F24=0,0,((($F24/$E$20)*'CRONOGRAMA ACTIVIDADES'!K$19)*($G24/$F24)))</f>
        <v>0</v>
      </c>
      <c r="N24" s="498">
        <f>IF($F24=0,0,((($F24/$E$20)*'CRONOGRAMA ACTIVIDADES'!L$19)*($G24/$F24)))</f>
        <v>0</v>
      </c>
      <c r="O24" s="498">
        <f>IF($F24=0,0,((($F24/$E$20)*'CRONOGRAMA ACTIVIDADES'!M$19)*($G24/$F24)))</f>
        <v>0</v>
      </c>
      <c r="P24" s="498">
        <f>IF($F24=0,0,((($F24/$E$20)*'CRONOGRAMA ACTIVIDADES'!N$19)*($G24/$F24)))</f>
        <v>0</v>
      </c>
      <c r="Q24" s="498">
        <f>IF($F24=0,0,((($F24/$E$20)*'CRONOGRAMA ACTIVIDADES'!O$19)*($G24/$F24)))</f>
        <v>0</v>
      </c>
      <c r="R24" s="498">
        <f>IF($F24=0,0,((($F24/$E$20)*'CRONOGRAMA ACTIVIDADES'!P$19)*($G24/$F24)))</f>
        <v>0</v>
      </c>
      <c r="S24" s="498">
        <f>IF($F24=0,0,((($F24/$E$20)*'CRONOGRAMA ACTIVIDADES'!Q$19)*($G24/$F24)))</f>
        <v>0</v>
      </c>
      <c r="T24" s="501">
        <f>H24+I24+J24+K24+L24+M24+N24+O24+P24+Q24+R24+S24</f>
        <v>0</v>
      </c>
      <c r="U24" s="502">
        <f>IF($F24=0,0,((($F24/$E$20)*'CRONOGRAMA ACTIVIDADES'!R$19)*($G24/$F24)))</f>
        <v>0</v>
      </c>
      <c r="V24" s="498">
        <f>IF($F24=0,0,((($F24/$E$20)*'CRONOGRAMA ACTIVIDADES'!S$19)*($G24/$F24)))</f>
        <v>0</v>
      </c>
      <c r="W24" s="498">
        <f>IF($F24=0,0,((($F24/$E$20)*'CRONOGRAMA ACTIVIDADES'!T$19)*($G24/$F24)))</f>
        <v>0</v>
      </c>
      <c r="X24" s="498">
        <f>IF($F24=0,0,((($F24/$E$20)*'CRONOGRAMA ACTIVIDADES'!U$19)*($G24/$F24)))</f>
        <v>0</v>
      </c>
      <c r="Y24" s="498">
        <f>IF($F24=0,0,((($F24/$E$20)*'CRONOGRAMA ACTIVIDADES'!V$19)*($G24/$F24)))</f>
        <v>0</v>
      </c>
      <c r="Z24" s="498">
        <f>IF($F24=0,0,((($F24/$E$20)*'CRONOGRAMA ACTIVIDADES'!W$19)*($G24/$F24)))</f>
        <v>0</v>
      </c>
      <c r="AA24" s="498">
        <f>IF($F24=0,0,((($F24/$E$20)*'CRONOGRAMA ACTIVIDADES'!X$19)*($G24/$F24)))</f>
        <v>0</v>
      </c>
      <c r="AB24" s="498">
        <f>IF($F24=0,0,((($F24/$E$20)*'CRONOGRAMA ACTIVIDADES'!Y$19)*($G24/$F24)))</f>
        <v>0</v>
      </c>
      <c r="AC24" s="498">
        <f>IF($F24=0,0,((($F24/$E$20)*'CRONOGRAMA ACTIVIDADES'!Z$19)*($G24/$F24)))</f>
        <v>0</v>
      </c>
      <c r="AD24" s="498">
        <f>IF($F24=0,0,((($F24/$E$20)*'CRONOGRAMA ACTIVIDADES'!AA$19)*($G24/$F24)))</f>
        <v>0</v>
      </c>
      <c r="AE24" s="498">
        <f>IF($F24=0,0,((($F24/$E$20)*'CRONOGRAMA ACTIVIDADES'!AB$19)*($G24/$F24)))</f>
        <v>0</v>
      </c>
      <c r="AF24" s="498">
        <f>IF($F24=0,0,((($F24/$E$20)*'CRONOGRAMA ACTIVIDADES'!AC$19)*($G24/$F24)))</f>
        <v>0</v>
      </c>
      <c r="AG24" s="499">
        <f>U24+V24+W24+X24+Y24+Z24+AA24+AB24+AC24+AD24+AE24+AF24</f>
        <v>0</v>
      </c>
      <c r="AH24" s="503">
        <f>IF($F24=0,0,((($F24/$E$20)*'CRONOGRAMA ACTIVIDADES'!AD$19)*($G24/$F24)))</f>
        <v>0</v>
      </c>
      <c r="AI24" s="498">
        <f>IF($F24=0,0,((($F24/$E$20)*'CRONOGRAMA ACTIVIDADES'!AE$19)*($G24/$F24)))</f>
        <v>0</v>
      </c>
      <c r="AJ24" s="498">
        <f>IF($F24=0,0,((($F24/$E$20)*'CRONOGRAMA ACTIVIDADES'!AF$19)*($G24/$F24)))</f>
        <v>0</v>
      </c>
      <c r="AK24" s="498">
        <f>IF($F24=0,0,((($F24/$E$20)*'CRONOGRAMA ACTIVIDADES'!AG$19)*($G24/$F24)))</f>
        <v>0</v>
      </c>
      <c r="AL24" s="498">
        <f>IF($F24=0,0,((($F24/$E$20)*'CRONOGRAMA ACTIVIDADES'!AH$19)*($G24/$F24)))</f>
        <v>0</v>
      </c>
      <c r="AM24" s="498">
        <f>IF($F24=0,0,((($F24/$E$20)*'CRONOGRAMA ACTIVIDADES'!AI$19)*($G24/$F24)))</f>
        <v>0</v>
      </c>
      <c r="AN24" s="498">
        <f>IF($F24=0,0,((($F24/$E$20)*'CRONOGRAMA ACTIVIDADES'!AJ$19)*($G24/$F24)))</f>
        <v>0</v>
      </c>
      <c r="AO24" s="498">
        <f>IF($F24=0,0,((($F24/$E$20)*'CRONOGRAMA ACTIVIDADES'!AK$19)*($G24/$F24)))</f>
        <v>0</v>
      </c>
      <c r="AP24" s="498">
        <f>IF($F24=0,0,((($F24/$E$20)*'CRONOGRAMA ACTIVIDADES'!AL$19)*($G24/$F24)))</f>
        <v>0</v>
      </c>
      <c r="AQ24" s="498">
        <f>IF($F24=0,0,((($F24/$E$20)*'CRONOGRAMA ACTIVIDADES'!AM$19)*($G24/$F24)))</f>
        <v>0</v>
      </c>
      <c r="AR24" s="498">
        <f>IF($F24=0,0,((($F24/$E$20)*'CRONOGRAMA ACTIVIDADES'!AN$19)*($G24/$F24)))</f>
        <v>0</v>
      </c>
      <c r="AS24" s="498">
        <f>IF($F24=0,0,((($F24/$E$20)*'CRONOGRAMA ACTIVIDADES'!AO$19)*($G24/$F24)))</f>
        <v>0</v>
      </c>
      <c r="AT24" s="501">
        <f>AH24+AI24+AJ24+AK24+AL24+AM24+AN24+AO24+AP24+AQ24+AR24+AS24</f>
        <v>0</v>
      </c>
      <c r="AU24" s="571">
        <f>AS24+AR24+AQ24+AP24+AO24+AN24+AM24+AL24+AK24+AJ24+AI24+AH24+AF24+AE24+AD24+AC24+AB24+AA24+Z24+Y24+X24+W24+V24+U24+S24+R24+Q24+P24+O24+N24+M24+L24+K24+J24+I24+H24</f>
        <v>0</v>
      </c>
      <c r="AV24" s="470">
        <f t="shared" si="1"/>
        <v>0</v>
      </c>
    </row>
    <row r="25" spans="2:48" s="472" customFormat="1" ht="12.75" customHeight="1">
      <c r="B25" s="494" t="str">
        <f>+'FORMATO COSTEO C1'!C$72</f>
        <v>1.1.2.5</v>
      </c>
      <c r="C25" s="495" t="str">
        <f>+'FORMATO COSTEO C1'!B$72</f>
        <v>Categoría de gasto</v>
      </c>
      <c r="D25" s="506"/>
      <c r="E25" s="632"/>
      <c r="F25" s="498">
        <f>+'FORMATO COSTEO C1'!G72</f>
        <v>0</v>
      </c>
      <c r="G25" s="499">
        <f>+'FORMATO COSTEO C1'!H72</f>
        <v>0</v>
      </c>
      <c r="H25" s="503">
        <f>IF($F25=0,0,((($F25/$E$20)*'CRONOGRAMA ACTIVIDADES'!F$19)*($G25/$F25)))</f>
        <v>0</v>
      </c>
      <c r="I25" s="498">
        <f>IF($F25=0,0,((($F25/$E$20)*'CRONOGRAMA ACTIVIDADES'!G$19)*($G25/$F25)))</f>
        <v>0</v>
      </c>
      <c r="J25" s="498">
        <f>IF($F25=0,0,((($F25/$E$20)*'CRONOGRAMA ACTIVIDADES'!H$19)*($G25/$F25)))</f>
        <v>0</v>
      </c>
      <c r="K25" s="498">
        <f>IF($F25=0,0,((($F25/$E$20)*'CRONOGRAMA ACTIVIDADES'!I$19)*($G25/$F25)))</f>
        <v>0</v>
      </c>
      <c r="L25" s="498">
        <f>IF($F25=0,0,((($F25/$E$20)*'CRONOGRAMA ACTIVIDADES'!J$19)*($G25/$F25)))</f>
        <v>0</v>
      </c>
      <c r="M25" s="498">
        <f>IF($F25=0,0,((($F25/$E$20)*'CRONOGRAMA ACTIVIDADES'!K$19)*($G25/$F25)))</f>
        <v>0</v>
      </c>
      <c r="N25" s="498">
        <f>IF($F25=0,0,((($F25/$E$20)*'CRONOGRAMA ACTIVIDADES'!L$19)*($G25/$F25)))</f>
        <v>0</v>
      </c>
      <c r="O25" s="498">
        <f>IF($F25=0,0,((($F25/$E$20)*'CRONOGRAMA ACTIVIDADES'!M$19)*($G25/$F25)))</f>
        <v>0</v>
      </c>
      <c r="P25" s="498">
        <f>IF($F25=0,0,((($F25/$E$20)*'CRONOGRAMA ACTIVIDADES'!N$19)*($G25/$F25)))</f>
        <v>0</v>
      </c>
      <c r="Q25" s="498">
        <f>IF($F25=0,0,((($F25/$E$20)*'CRONOGRAMA ACTIVIDADES'!O$19)*($G25/$F25)))</f>
        <v>0</v>
      </c>
      <c r="R25" s="498">
        <f>IF($F25=0,0,((($F25/$E$20)*'CRONOGRAMA ACTIVIDADES'!P$19)*($G25/$F25)))</f>
        <v>0</v>
      </c>
      <c r="S25" s="498">
        <f>IF($F25=0,0,((($F25/$E$20)*'CRONOGRAMA ACTIVIDADES'!Q$19)*($G25/$F25)))</f>
        <v>0</v>
      </c>
      <c r="T25" s="501">
        <f>H25+I25+J25+K25+L25+M25+N25+O25+P25+Q25+R25+S25</f>
        <v>0</v>
      </c>
      <c r="U25" s="502">
        <f>IF($F25=0,0,((($F25/$E$20)*'CRONOGRAMA ACTIVIDADES'!R$19)*($G25/$F25)))</f>
        <v>0</v>
      </c>
      <c r="V25" s="498">
        <f>IF($F25=0,0,((($F25/$E$20)*'CRONOGRAMA ACTIVIDADES'!S$19)*($G25/$F25)))</f>
        <v>0</v>
      </c>
      <c r="W25" s="498">
        <f>IF($F25=0,0,((($F25/$E$20)*'CRONOGRAMA ACTIVIDADES'!T$19)*($G25/$F25)))</f>
        <v>0</v>
      </c>
      <c r="X25" s="498">
        <f>IF($F25=0,0,((($F25/$E$20)*'CRONOGRAMA ACTIVIDADES'!U$19)*($G25/$F25)))</f>
        <v>0</v>
      </c>
      <c r="Y25" s="498">
        <f>IF($F25=0,0,((($F25/$E$20)*'CRONOGRAMA ACTIVIDADES'!V$19)*($G25/$F25)))</f>
        <v>0</v>
      </c>
      <c r="Z25" s="498">
        <f>IF($F25=0,0,((($F25/$E$20)*'CRONOGRAMA ACTIVIDADES'!W$19)*($G25/$F25)))</f>
        <v>0</v>
      </c>
      <c r="AA25" s="498">
        <f>IF($F25=0,0,((($F25/$E$20)*'CRONOGRAMA ACTIVIDADES'!X$19)*($G25/$F25)))</f>
        <v>0</v>
      </c>
      <c r="AB25" s="498">
        <f>IF($F25=0,0,((($F25/$E$20)*'CRONOGRAMA ACTIVIDADES'!Y$19)*($G25/$F25)))</f>
        <v>0</v>
      </c>
      <c r="AC25" s="498">
        <f>IF($F25=0,0,((($F25/$E$20)*'CRONOGRAMA ACTIVIDADES'!Z$19)*($G25/$F25)))</f>
        <v>0</v>
      </c>
      <c r="AD25" s="498">
        <f>IF($F25=0,0,((($F25/$E$20)*'CRONOGRAMA ACTIVIDADES'!AA$19)*($G25/$F25)))</f>
        <v>0</v>
      </c>
      <c r="AE25" s="498">
        <f>IF($F25=0,0,((($F25/$E$20)*'CRONOGRAMA ACTIVIDADES'!AB$19)*($G25/$F25)))</f>
        <v>0</v>
      </c>
      <c r="AF25" s="498">
        <f>IF($F25=0,0,((($F25/$E$20)*'CRONOGRAMA ACTIVIDADES'!AC$19)*($G25/$F25)))</f>
        <v>0</v>
      </c>
      <c r="AG25" s="499">
        <f>U25+V25+W25+X25+Y25+Z25+AA25+AB25+AC25+AD25+AE25+AF25</f>
        <v>0</v>
      </c>
      <c r="AH25" s="503">
        <f>IF($F25=0,0,((($F25/$E$20)*'CRONOGRAMA ACTIVIDADES'!AD$19)*($G25/$F25)))</f>
        <v>0</v>
      </c>
      <c r="AI25" s="498">
        <f>IF($F25=0,0,((($F25/$E$20)*'CRONOGRAMA ACTIVIDADES'!AE$19)*($G25/$F25)))</f>
        <v>0</v>
      </c>
      <c r="AJ25" s="498">
        <f>IF($F25=0,0,((($F25/$E$20)*'CRONOGRAMA ACTIVIDADES'!AF$19)*($G25/$F25)))</f>
        <v>0</v>
      </c>
      <c r="AK25" s="498">
        <f>IF($F25=0,0,((($F25/$E$20)*'CRONOGRAMA ACTIVIDADES'!AG$19)*($G25/$F25)))</f>
        <v>0</v>
      </c>
      <c r="AL25" s="498">
        <f>IF($F25=0,0,((($F25/$E$20)*'CRONOGRAMA ACTIVIDADES'!AH$19)*($G25/$F25)))</f>
        <v>0</v>
      </c>
      <c r="AM25" s="498">
        <f>IF($F25=0,0,((($F25/$E$20)*'CRONOGRAMA ACTIVIDADES'!AI$19)*($G25/$F25)))</f>
        <v>0</v>
      </c>
      <c r="AN25" s="498">
        <f>IF($F25=0,0,((($F25/$E$20)*'CRONOGRAMA ACTIVIDADES'!AJ$19)*($G25/$F25)))</f>
        <v>0</v>
      </c>
      <c r="AO25" s="498">
        <f>IF($F25=0,0,((($F25/$E$20)*'CRONOGRAMA ACTIVIDADES'!AK$19)*($G25/$F25)))</f>
        <v>0</v>
      </c>
      <c r="AP25" s="498">
        <f>IF($F25=0,0,((($F25/$E$20)*'CRONOGRAMA ACTIVIDADES'!AL$19)*($G25/$F25)))</f>
        <v>0</v>
      </c>
      <c r="AQ25" s="498">
        <f>IF($F25=0,0,((($F25/$E$20)*'CRONOGRAMA ACTIVIDADES'!AM$19)*($G25/$F25)))</f>
        <v>0</v>
      </c>
      <c r="AR25" s="498">
        <f>IF($F25=0,0,((($F25/$E$20)*'CRONOGRAMA ACTIVIDADES'!AN$19)*($G25/$F25)))</f>
        <v>0</v>
      </c>
      <c r="AS25" s="498">
        <f>IF($F25=0,0,((($F25/$E$20)*'CRONOGRAMA ACTIVIDADES'!AO$19)*($G25/$F25)))</f>
        <v>0</v>
      </c>
      <c r="AT25" s="501">
        <f>AH25+AI25+AJ25+AK25+AL25+AM25+AN25+AO25+AP25+AQ25+AR25+AS25</f>
        <v>0</v>
      </c>
      <c r="AU25" s="571">
        <f>AS25+AR25+AQ25+AP25+AO25+AN25+AM25+AL25+AK25+AJ25+AI25+AH25+AF25+AE25+AD25+AC25+AB25+AA25+Z25+Y25+X25+W25+V25+U25+S25+R25+Q25+P25+O25+N25+M25+L25+K25+J25+I25+H25</f>
        <v>0</v>
      </c>
      <c r="AV25" s="470">
        <f t="shared" si="1"/>
        <v>0</v>
      </c>
    </row>
    <row r="26" spans="2:48" s="472" customFormat="1" ht="12.75" customHeight="1">
      <c r="B26" s="484" t="str">
        <f>+'FORMATO COSTEO C1'!C$78</f>
        <v>1.1.3</v>
      </c>
      <c r="C26" s="508">
        <f>+'FORMATO COSTEO C1'!B$78</f>
        <v>0</v>
      </c>
      <c r="D26" s="620" t="str">
        <f>+'FORMATO COSTEO C1'!D$78</f>
        <v>Unidad medida</v>
      </c>
      <c r="E26" s="613">
        <f>+'FORMATO COSTEO C1'!E$78</f>
        <v>0</v>
      </c>
      <c r="F26" s="488">
        <f>SUM(F27:F31)</f>
        <v>0</v>
      </c>
      <c r="G26" s="489">
        <f aca="true" t="shared" si="8" ref="G26:P26">SUM(G27:G31)</f>
        <v>0</v>
      </c>
      <c r="H26" s="490">
        <f t="shared" si="8"/>
        <v>0</v>
      </c>
      <c r="I26" s="488">
        <f>SUM(I27:I31)</f>
        <v>0</v>
      </c>
      <c r="J26" s="488">
        <f>SUM(J27:J31)</f>
        <v>0</v>
      </c>
      <c r="K26" s="488">
        <f>SUM(K27:K31)</f>
        <v>0</v>
      </c>
      <c r="L26" s="488">
        <f>SUM(L27:L31)</f>
        <v>0</v>
      </c>
      <c r="M26" s="488">
        <f>SUM(M27:M31)</f>
        <v>0</v>
      </c>
      <c r="N26" s="488">
        <f t="shared" si="8"/>
        <v>0</v>
      </c>
      <c r="O26" s="488">
        <f t="shared" si="8"/>
        <v>0</v>
      </c>
      <c r="P26" s="488">
        <f t="shared" si="8"/>
        <v>0</v>
      </c>
      <c r="Q26" s="488">
        <f>SUM(Q27:Q31)</f>
        <v>0</v>
      </c>
      <c r="R26" s="488">
        <f>SUM(R27:R31)</f>
        <v>0</v>
      </c>
      <c r="S26" s="488">
        <f>SUM(S27:S31)</f>
        <v>0</v>
      </c>
      <c r="T26" s="491">
        <f>SUM(T27:T31)</f>
        <v>0</v>
      </c>
      <c r="U26" s="492">
        <f aca="true" t="shared" si="9" ref="U26:AS26">SUM(U27:U31)</f>
        <v>0</v>
      </c>
      <c r="V26" s="488">
        <f t="shared" si="9"/>
        <v>0</v>
      </c>
      <c r="W26" s="488">
        <f t="shared" si="9"/>
        <v>0</v>
      </c>
      <c r="X26" s="488">
        <f t="shared" si="9"/>
        <v>0</v>
      </c>
      <c r="Y26" s="488">
        <f t="shared" si="9"/>
        <v>0</v>
      </c>
      <c r="Z26" s="488">
        <f t="shared" si="9"/>
        <v>0</v>
      </c>
      <c r="AA26" s="488">
        <f t="shared" si="9"/>
        <v>0</v>
      </c>
      <c r="AB26" s="488">
        <f t="shared" si="9"/>
        <v>0</v>
      </c>
      <c r="AC26" s="488">
        <f t="shared" si="9"/>
        <v>0</v>
      </c>
      <c r="AD26" s="488">
        <f t="shared" si="9"/>
        <v>0</v>
      </c>
      <c r="AE26" s="488">
        <f t="shared" si="9"/>
        <v>0</v>
      </c>
      <c r="AF26" s="488">
        <f t="shared" si="9"/>
        <v>0</v>
      </c>
      <c r="AG26" s="489">
        <f t="shared" si="9"/>
        <v>0</v>
      </c>
      <c r="AH26" s="490">
        <f t="shared" si="9"/>
        <v>0</v>
      </c>
      <c r="AI26" s="488">
        <f t="shared" si="9"/>
        <v>0</v>
      </c>
      <c r="AJ26" s="488">
        <f t="shared" si="9"/>
        <v>0</v>
      </c>
      <c r="AK26" s="488">
        <f t="shared" si="9"/>
        <v>0</v>
      </c>
      <c r="AL26" s="488">
        <f t="shared" si="9"/>
        <v>0</v>
      </c>
      <c r="AM26" s="488">
        <f t="shared" si="9"/>
        <v>0</v>
      </c>
      <c r="AN26" s="488">
        <f t="shared" si="9"/>
        <v>0</v>
      </c>
      <c r="AO26" s="488">
        <f t="shared" si="9"/>
        <v>0</v>
      </c>
      <c r="AP26" s="488">
        <f t="shared" si="9"/>
        <v>0</v>
      </c>
      <c r="AQ26" s="488">
        <f t="shared" si="9"/>
        <v>0</v>
      </c>
      <c r="AR26" s="488">
        <f t="shared" si="9"/>
        <v>0</v>
      </c>
      <c r="AS26" s="488">
        <f t="shared" si="9"/>
        <v>0</v>
      </c>
      <c r="AT26" s="491">
        <f>SUM(AT27:AT31)</f>
        <v>0</v>
      </c>
      <c r="AU26" s="493">
        <f>SUM(AU27:AU31)</f>
        <v>0</v>
      </c>
      <c r="AV26" s="470">
        <f t="shared" si="1"/>
        <v>0</v>
      </c>
    </row>
    <row r="27" spans="2:48" s="472" customFormat="1" ht="12.75" customHeight="1">
      <c r="B27" s="494" t="str">
        <f>+'FORMATO COSTEO C1'!C$80</f>
        <v>1.1.3.1</v>
      </c>
      <c r="C27" s="495" t="str">
        <f>+'FORMATO COSTEO C1'!B$80</f>
        <v>Categoría de gasto</v>
      </c>
      <c r="D27" s="506"/>
      <c r="E27" s="632"/>
      <c r="F27" s="498">
        <f>+'FORMATO COSTEO C1'!G80</f>
        <v>0</v>
      </c>
      <c r="G27" s="499">
        <f>+'FORMATO COSTEO C1'!H80</f>
        <v>0</v>
      </c>
      <c r="H27" s="500">
        <f>IF($F27=0,0,((($F27/$E$26)*'CRONOGRAMA ACTIVIDADES'!F$20)*($G27/$F27)))</f>
        <v>0</v>
      </c>
      <c r="I27" s="498">
        <f>IF($F27=0,0,((($F27/$E$26)*'CRONOGRAMA ACTIVIDADES'!G$20)*($G27/$F27)))</f>
        <v>0</v>
      </c>
      <c r="J27" s="498">
        <f>IF($F27=0,0,((($F27/$E$26)*'CRONOGRAMA ACTIVIDADES'!H$20)*($G27/$F27)))</f>
        <v>0</v>
      </c>
      <c r="K27" s="498">
        <f>IF($F27=0,0,((($F27/$E$26)*'CRONOGRAMA ACTIVIDADES'!I$20)*($G27/$F27)))</f>
        <v>0</v>
      </c>
      <c r="L27" s="498">
        <f>IF($F27=0,0,((($F27/$E$26)*'CRONOGRAMA ACTIVIDADES'!J$20)*($G27/$F27)))</f>
        <v>0</v>
      </c>
      <c r="M27" s="498">
        <f>IF($F27=0,0,((($F27/$E$26)*'CRONOGRAMA ACTIVIDADES'!K$20)*($G27/$F27)))</f>
        <v>0</v>
      </c>
      <c r="N27" s="498">
        <f>IF($F27=0,0,((($F27/$E$26)*'CRONOGRAMA ACTIVIDADES'!L$20)*($G27/$F27)))</f>
        <v>0</v>
      </c>
      <c r="O27" s="498">
        <f>IF($F27=0,0,((($F27/$E$26)*'CRONOGRAMA ACTIVIDADES'!M$20)*($G27/$F27)))</f>
        <v>0</v>
      </c>
      <c r="P27" s="498">
        <f>IF($F27=0,0,((($F27/$E$26)*'CRONOGRAMA ACTIVIDADES'!N$20)*($G27/$F27)))</f>
        <v>0</v>
      </c>
      <c r="Q27" s="498">
        <f>IF($F27=0,0,((($F27/$E$26)*'CRONOGRAMA ACTIVIDADES'!O$20)*($G27/$F27)))</f>
        <v>0</v>
      </c>
      <c r="R27" s="498">
        <f>IF($F27=0,0,((($F27/$E$26)*'CRONOGRAMA ACTIVIDADES'!P$20)*($G27/$F27)))</f>
        <v>0</v>
      </c>
      <c r="S27" s="498">
        <f>IF($F27=0,0,((($F27/$E$26)*'CRONOGRAMA ACTIVIDADES'!Q$20)*($G27/$F27)))</f>
        <v>0</v>
      </c>
      <c r="T27" s="501">
        <f>H27+I27+J27+K27+L27+M27+N27+O27+P27+Q27+R27+S27</f>
        <v>0</v>
      </c>
      <c r="U27" s="502">
        <f>IF($F27=0,0,((($F27/$E$26)*'CRONOGRAMA ACTIVIDADES'!R$20)*($G27/$F27)))</f>
        <v>0</v>
      </c>
      <c r="V27" s="498">
        <f>IF($F27=0,0,((($F27/$E$26)*'CRONOGRAMA ACTIVIDADES'!S$20)*($G27/$F27)))</f>
        <v>0</v>
      </c>
      <c r="W27" s="498">
        <f>IF($F27=0,0,((($F27/$E$26)*'CRONOGRAMA ACTIVIDADES'!T$20)*($G27/$F27)))</f>
        <v>0</v>
      </c>
      <c r="X27" s="498">
        <f>IF($F27=0,0,((($F27/$E$26)*'CRONOGRAMA ACTIVIDADES'!U$20)*($G27/$F27)))</f>
        <v>0</v>
      </c>
      <c r="Y27" s="498">
        <f>IF($F27=0,0,((($F27/$E$26)*'CRONOGRAMA ACTIVIDADES'!V$20)*($G27/$F27)))</f>
        <v>0</v>
      </c>
      <c r="Z27" s="498">
        <f>IF($F27=0,0,((($F27/$E$26)*'CRONOGRAMA ACTIVIDADES'!W$20)*($G27/$F27)))</f>
        <v>0</v>
      </c>
      <c r="AA27" s="498">
        <f>IF($F27=0,0,((($F27/$E$26)*'CRONOGRAMA ACTIVIDADES'!X$20)*($G27/$F27)))</f>
        <v>0</v>
      </c>
      <c r="AB27" s="498">
        <f>IF($F27=0,0,((($F27/$E$26)*'CRONOGRAMA ACTIVIDADES'!Y$20)*($G27/$F27)))</f>
        <v>0</v>
      </c>
      <c r="AC27" s="498">
        <f>IF($F27=0,0,((($F27/$E$26)*'CRONOGRAMA ACTIVIDADES'!Z$20)*($G27/$F27)))</f>
        <v>0</v>
      </c>
      <c r="AD27" s="498">
        <f>IF($F27=0,0,((($F27/$E$26)*'CRONOGRAMA ACTIVIDADES'!AA$20)*($G27/$F27)))</f>
        <v>0</v>
      </c>
      <c r="AE27" s="498">
        <f>IF($F27=0,0,((($F27/$E$26)*'CRONOGRAMA ACTIVIDADES'!AB$20)*($G27/$F27)))</f>
        <v>0</v>
      </c>
      <c r="AF27" s="498">
        <f>IF($F27=0,0,((($F27/$E$26)*'CRONOGRAMA ACTIVIDADES'!AC$20)*($G27/$F27)))</f>
        <v>0</v>
      </c>
      <c r="AG27" s="499">
        <f>U27+V27+W27+X27+Y27+Z27+AA27+AB27+AC27+AD27+AE27+AF27</f>
        <v>0</v>
      </c>
      <c r="AH27" s="503">
        <f>IF($F27=0,0,((($F27/$E$26)*'CRONOGRAMA ACTIVIDADES'!AD$20)*($G27/$F27)))</f>
        <v>0</v>
      </c>
      <c r="AI27" s="498">
        <f>IF($F27=0,0,((($F27/$E$26)*'CRONOGRAMA ACTIVIDADES'!AE$20)*($G27/$F27)))</f>
        <v>0</v>
      </c>
      <c r="AJ27" s="498">
        <f>IF($F27=0,0,((($F27/$E$26)*'CRONOGRAMA ACTIVIDADES'!AF$20)*($G27/$F27)))</f>
        <v>0</v>
      </c>
      <c r="AK27" s="498">
        <f>IF($F27=0,0,((($F27/$E$26)*'CRONOGRAMA ACTIVIDADES'!AG$20)*($G27/$F27)))</f>
        <v>0</v>
      </c>
      <c r="AL27" s="498">
        <f>IF($F27=0,0,((($F27/$E$26)*'CRONOGRAMA ACTIVIDADES'!AH$20)*($G27/$F27)))</f>
        <v>0</v>
      </c>
      <c r="AM27" s="498">
        <f>IF($F27=0,0,((($F27/$E$26)*'CRONOGRAMA ACTIVIDADES'!AI$20)*($G27/$F27)))</f>
        <v>0</v>
      </c>
      <c r="AN27" s="498">
        <f>IF($F27=0,0,((($F27/$E$26)*'CRONOGRAMA ACTIVIDADES'!AJ$20)*($G27/$F27)))</f>
        <v>0</v>
      </c>
      <c r="AO27" s="498">
        <f>IF($F27=0,0,((($F27/$E$26)*'CRONOGRAMA ACTIVIDADES'!AK$20)*($G27/$F27)))</f>
        <v>0</v>
      </c>
      <c r="AP27" s="498">
        <f>IF($F27=0,0,((($F27/$E$26)*'CRONOGRAMA ACTIVIDADES'!AL$20)*($G27/$F27)))</f>
        <v>0</v>
      </c>
      <c r="AQ27" s="498">
        <f>IF($F27=0,0,((($F27/$E$26)*'CRONOGRAMA ACTIVIDADES'!AM$20)*($G27/$F27)))</f>
        <v>0</v>
      </c>
      <c r="AR27" s="498">
        <f>IF($F27=0,0,((($F27/$E$26)*'CRONOGRAMA ACTIVIDADES'!AN$20)*($G27/$F27)))</f>
        <v>0</v>
      </c>
      <c r="AS27" s="498">
        <f>IF($F27=0,0,((($F27/$E$26)*'CRONOGRAMA ACTIVIDADES'!AO$20)*($G27/$F27)))</f>
        <v>0</v>
      </c>
      <c r="AT27" s="501">
        <f>AH27+AI27+AJ27+AK27+AL27+AM27+AN27+AO27+AP27+AQ27+AR27+AS27</f>
        <v>0</v>
      </c>
      <c r="AU27" s="571">
        <f>AS27+AR27+AQ27+AP27+AO27+AN27+AM27+AL27+AK27+AJ27+AI27+AH27+AF27+AE27+AD27+AC27+AB27+AA27+Z27+Y27+X27+W27+V27+U27+S27+R27+Q27+P27+O27+N27+M27+L27+K27+J27+I27+H27</f>
        <v>0</v>
      </c>
      <c r="AV27" s="470">
        <f t="shared" si="1"/>
        <v>0</v>
      </c>
    </row>
    <row r="28" spans="2:48" s="472" customFormat="1" ht="12.75" customHeight="1">
      <c r="B28" s="494" t="str">
        <f>+'FORMATO COSTEO C1'!C$86</f>
        <v>1.1.3.2</v>
      </c>
      <c r="C28" s="495" t="str">
        <f>+'FORMATO COSTEO C1'!B$86</f>
        <v>Categoría de gasto</v>
      </c>
      <c r="D28" s="506"/>
      <c r="E28" s="632"/>
      <c r="F28" s="498">
        <f>+'FORMATO COSTEO C1'!G86</f>
        <v>0</v>
      </c>
      <c r="G28" s="499">
        <f>+'FORMATO COSTEO C1'!H86</f>
        <v>0</v>
      </c>
      <c r="H28" s="503">
        <f>IF($F28=0,0,((($F28/$E$26)*'CRONOGRAMA ACTIVIDADES'!F$20)*($G28/$F28)))</f>
        <v>0</v>
      </c>
      <c r="I28" s="498">
        <f>IF($F28=0,0,((($F28/$E$26)*'CRONOGRAMA ACTIVIDADES'!G$20)*($G28/$F28)))</f>
        <v>0</v>
      </c>
      <c r="J28" s="498">
        <f>IF($F28=0,0,((($F28/$E$26)*'CRONOGRAMA ACTIVIDADES'!H$20)*($G28/$F28)))</f>
        <v>0</v>
      </c>
      <c r="K28" s="498">
        <f>IF($F28=0,0,((($F28/$E$26)*'CRONOGRAMA ACTIVIDADES'!I$20)*($G28/$F28)))</f>
        <v>0</v>
      </c>
      <c r="L28" s="498">
        <f>IF($F28=0,0,((($F28/$E$26)*'CRONOGRAMA ACTIVIDADES'!J$20)*($G28/$F28)))</f>
        <v>0</v>
      </c>
      <c r="M28" s="498">
        <f>IF($F28=0,0,((($F28/$E$26)*'CRONOGRAMA ACTIVIDADES'!K$20)*($G28/$F28)))</f>
        <v>0</v>
      </c>
      <c r="N28" s="498">
        <f>IF($F28=0,0,((($F28/$E$26)*'CRONOGRAMA ACTIVIDADES'!L$20)*($G28/$F28)))</f>
        <v>0</v>
      </c>
      <c r="O28" s="498">
        <f>IF($F28=0,0,((($F28/$E$26)*'CRONOGRAMA ACTIVIDADES'!M$20)*($G28/$F28)))</f>
        <v>0</v>
      </c>
      <c r="P28" s="498">
        <f>IF($F28=0,0,((($F28/$E$26)*'CRONOGRAMA ACTIVIDADES'!N$20)*($G28/$F28)))</f>
        <v>0</v>
      </c>
      <c r="Q28" s="498">
        <f>IF($F28=0,0,((($F28/$E$26)*'CRONOGRAMA ACTIVIDADES'!O$20)*($G28/$F28)))</f>
        <v>0</v>
      </c>
      <c r="R28" s="498">
        <f>IF($F28=0,0,((($F28/$E$26)*'CRONOGRAMA ACTIVIDADES'!P$20)*($G28/$F28)))</f>
        <v>0</v>
      </c>
      <c r="S28" s="498">
        <f>IF($F28=0,0,((($F28/$E$26)*'CRONOGRAMA ACTIVIDADES'!Q$20)*($G28/$F28)))</f>
        <v>0</v>
      </c>
      <c r="T28" s="501">
        <f>H28+I28+J28+K28+L28+M28+N28+O28+P28+Q28+R28+S28</f>
        <v>0</v>
      </c>
      <c r="U28" s="502">
        <f>IF($F28=0,0,((($F28/$E$26)*'CRONOGRAMA ACTIVIDADES'!R$20)*($G28/$F28)))</f>
        <v>0</v>
      </c>
      <c r="V28" s="498">
        <f>IF($F28=0,0,((($F28/$E$26)*'CRONOGRAMA ACTIVIDADES'!S$20)*($G28/$F28)))</f>
        <v>0</v>
      </c>
      <c r="W28" s="498">
        <f>IF($F28=0,0,((($F28/$E$26)*'CRONOGRAMA ACTIVIDADES'!T$20)*($G28/$F28)))</f>
        <v>0</v>
      </c>
      <c r="X28" s="498">
        <f>IF($F28=0,0,((($F28/$E$26)*'CRONOGRAMA ACTIVIDADES'!U$20)*($G28/$F28)))</f>
        <v>0</v>
      </c>
      <c r="Y28" s="498">
        <f>IF($F28=0,0,((($F28/$E$26)*'CRONOGRAMA ACTIVIDADES'!V$20)*($G28/$F28)))</f>
        <v>0</v>
      </c>
      <c r="Z28" s="498">
        <f>IF($F28=0,0,((($F28/$E$26)*'CRONOGRAMA ACTIVIDADES'!W$20)*($G28/$F28)))</f>
        <v>0</v>
      </c>
      <c r="AA28" s="498">
        <f>IF($F28=0,0,((($F28/$E$26)*'CRONOGRAMA ACTIVIDADES'!X$20)*($G28/$F28)))</f>
        <v>0</v>
      </c>
      <c r="AB28" s="498">
        <f>IF($F28=0,0,((($F28/$E$26)*'CRONOGRAMA ACTIVIDADES'!Y$20)*($G28/$F28)))</f>
        <v>0</v>
      </c>
      <c r="AC28" s="498">
        <f>IF($F28=0,0,((($F28/$E$26)*'CRONOGRAMA ACTIVIDADES'!Z$20)*($G28/$F28)))</f>
        <v>0</v>
      </c>
      <c r="AD28" s="498">
        <f>IF($F28=0,0,((($F28/$E$26)*'CRONOGRAMA ACTIVIDADES'!AA$20)*($G28/$F28)))</f>
        <v>0</v>
      </c>
      <c r="AE28" s="498">
        <f>IF($F28=0,0,((($F28/$E$26)*'CRONOGRAMA ACTIVIDADES'!AB$20)*($G28/$F28)))</f>
        <v>0</v>
      </c>
      <c r="AF28" s="498">
        <f>IF($F28=0,0,((($F28/$E$26)*'CRONOGRAMA ACTIVIDADES'!AC$20)*($G28/$F28)))</f>
        <v>0</v>
      </c>
      <c r="AG28" s="499">
        <f>U28+V28+W28+X28+Y28+Z28+AA28+AB28+AC28+AD28+AE28+AF28</f>
        <v>0</v>
      </c>
      <c r="AH28" s="503">
        <f>IF($F28=0,0,((($F28/$E$26)*'CRONOGRAMA ACTIVIDADES'!AD$20)*($G28/$F28)))</f>
        <v>0</v>
      </c>
      <c r="AI28" s="498">
        <f>IF($F28=0,0,((($F28/$E$26)*'CRONOGRAMA ACTIVIDADES'!AE$20)*($G28/$F28)))</f>
        <v>0</v>
      </c>
      <c r="AJ28" s="498">
        <f>IF($F28=0,0,((($F28/$E$26)*'CRONOGRAMA ACTIVIDADES'!AF$20)*($G28/$F28)))</f>
        <v>0</v>
      </c>
      <c r="AK28" s="498">
        <f>IF($F28=0,0,((($F28/$E$26)*'CRONOGRAMA ACTIVIDADES'!AG$20)*($G28/$F28)))</f>
        <v>0</v>
      </c>
      <c r="AL28" s="498">
        <f>IF($F28=0,0,((($F28/$E$26)*'CRONOGRAMA ACTIVIDADES'!AH$20)*($G28/$F28)))</f>
        <v>0</v>
      </c>
      <c r="AM28" s="498">
        <f>IF($F28=0,0,((($F28/$E$26)*'CRONOGRAMA ACTIVIDADES'!AI$20)*($G28/$F28)))</f>
        <v>0</v>
      </c>
      <c r="AN28" s="498">
        <f>IF($F28=0,0,((($F28/$E$26)*'CRONOGRAMA ACTIVIDADES'!AJ$20)*($G28/$F28)))</f>
        <v>0</v>
      </c>
      <c r="AO28" s="498">
        <f>IF($F28=0,0,((($F28/$E$26)*'CRONOGRAMA ACTIVIDADES'!AK$20)*($G28/$F28)))</f>
        <v>0</v>
      </c>
      <c r="AP28" s="498">
        <f>IF($F28=0,0,((($F28/$E$26)*'CRONOGRAMA ACTIVIDADES'!AL$20)*($G28/$F28)))</f>
        <v>0</v>
      </c>
      <c r="AQ28" s="498">
        <f>IF($F28=0,0,((($F28/$E$26)*'CRONOGRAMA ACTIVIDADES'!AM$20)*($G28/$F28)))</f>
        <v>0</v>
      </c>
      <c r="AR28" s="498">
        <f>IF($F28=0,0,((($F28/$E$26)*'CRONOGRAMA ACTIVIDADES'!AN$20)*($G28/$F28)))</f>
        <v>0</v>
      </c>
      <c r="AS28" s="498">
        <f>IF($F28=0,0,((($F28/$E$26)*'CRONOGRAMA ACTIVIDADES'!AO$20)*($G28/$F28)))</f>
        <v>0</v>
      </c>
      <c r="AT28" s="501">
        <f>AH28+AI28+AJ28+AK28+AL28+AM28+AN28+AO28+AP28+AQ28+AR28+AS28</f>
        <v>0</v>
      </c>
      <c r="AU28" s="571">
        <f>AS28+AR28+AQ28+AP28+AO28+AN28+AM28+AL28+AK28+AJ28+AI28+AH28+AF28+AE28+AD28+AC28+AB28+AA28+Z28+Y28+X28+W28+V28+U28+S28+R28+Q28+P28+O28+N28+M28+L28+K28+J28+I28+H28</f>
        <v>0</v>
      </c>
      <c r="AV28" s="470">
        <f t="shared" si="1"/>
        <v>0</v>
      </c>
    </row>
    <row r="29" spans="2:48" s="472" customFormat="1" ht="12.75" customHeight="1">
      <c r="B29" s="494" t="str">
        <f>+'FORMATO COSTEO C1'!C$92</f>
        <v>1.1.3.3</v>
      </c>
      <c r="C29" s="495" t="str">
        <f>+'FORMATO COSTEO C1'!B$92</f>
        <v>Categoría de gasto</v>
      </c>
      <c r="D29" s="506"/>
      <c r="E29" s="632"/>
      <c r="F29" s="498">
        <f>+'FORMATO COSTEO C1'!G92</f>
        <v>0</v>
      </c>
      <c r="G29" s="499">
        <f>+'FORMATO COSTEO C1'!H92</f>
        <v>0</v>
      </c>
      <c r="H29" s="503">
        <f>IF($F29=0,0,((($F29/$E$26)*'CRONOGRAMA ACTIVIDADES'!F$20)*($G29/$F29)))</f>
        <v>0</v>
      </c>
      <c r="I29" s="498">
        <f>IF($F29=0,0,((($F29/$E$26)*'CRONOGRAMA ACTIVIDADES'!G$20)*($G29/$F29)))</f>
        <v>0</v>
      </c>
      <c r="J29" s="498">
        <f>IF($F29=0,0,((($F29/$E$26)*'CRONOGRAMA ACTIVIDADES'!H$20)*($G29/$F29)))</f>
        <v>0</v>
      </c>
      <c r="K29" s="498">
        <f>IF($F29=0,0,((($F29/$E$26)*'CRONOGRAMA ACTIVIDADES'!I$20)*($G29/$F29)))</f>
        <v>0</v>
      </c>
      <c r="L29" s="498">
        <f>IF($F29=0,0,((($F29/$E$26)*'CRONOGRAMA ACTIVIDADES'!J$20)*($G29/$F29)))</f>
        <v>0</v>
      </c>
      <c r="M29" s="498">
        <f>IF($F29=0,0,((($F29/$E$26)*'CRONOGRAMA ACTIVIDADES'!K$20)*($G29/$F29)))</f>
        <v>0</v>
      </c>
      <c r="N29" s="498">
        <f>IF($F29=0,0,((($F29/$E$26)*'CRONOGRAMA ACTIVIDADES'!L$20)*($G29/$F29)))</f>
        <v>0</v>
      </c>
      <c r="O29" s="498">
        <f>IF($F29=0,0,((($F29/$E$26)*'CRONOGRAMA ACTIVIDADES'!M$20)*($G29/$F29)))</f>
        <v>0</v>
      </c>
      <c r="P29" s="498">
        <f>IF($F29=0,0,((($F29/$E$26)*'CRONOGRAMA ACTIVIDADES'!N$20)*($G29/$F29)))</f>
        <v>0</v>
      </c>
      <c r="Q29" s="498">
        <f>IF($F29=0,0,((($F29/$E$26)*'CRONOGRAMA ACTIVIDADES'!O$20)*($G29/$F29)))</f>
        <v>0</v>
      </c>
      <c r="R29" s="498">
        <f>IF($F29=0,0,((($F29/$E$26)*'CRONOGRAMA ACTIVIDADES'!P$20)*($G29/$F29)))</f>
        <v>0</v>
      </c>
      <c r="S29" s="498">
        <f>IF($F29=0,0,((($F29/$E$26)*'CRONOGRAMA ACTIVIDADES'!Q$20)*($G29/$F29)))</f>
        <v>0</v>
      </c>
      <c r="T29" s="501">
        <f>H29+I29+J29+K29+L29+M29+N29+O29+P29+Q29+R29+S29</f>
        <v>0</v>
      </c>
      <c r="U29" s="502">
        <f>IF($F29=0,0,((($F29/$E$26)*'CRONOGRAMA ACTIVIDADES'!R$20)*($G29/$F29)))</f>
        <v>0</v>
      </c>
      <c r="V29" s="498">
        <f>IF($F29=0,0,((($F29/$E$26)*'CRONOGRAMA ACTIVIDADES'!S$20)*($G29/$F29)))</f>
        <v>0</v>
      </c>
      <c r="W29" s="498">
        <f>IF($F29=0,0,((($F29/$E$26)*'CRONOGRAMA ACTIVIDADES'!T$20)*($G29/$F29)))</f>
        <v>0</v>
      </c>
      <c r="X29" s="498">
        <f>IF($F29=0,0,((($F29/$E$26)*'CRONOGRAMA ACTIVIDADES'!U$20)*($G29/$F29)))</f>
        <v>0</v>
      </c>
      <c r="Y29" s="498">
        <f>IF($F29=0,0,((($F29/$E$26)*'CRONOGRAMA ACTIVIDADES'!V$20)*($G29/$F29)))</f>
        <v>0</v>
      </c>
      <c r="Z29" s="498">
        <f>IF($F29=0,0,((($F29/$E$26)*'CRONOGRAMA ACTIVIDADES'!W$20)*($G29/$F29)))</f>
        <v>0</v>
      </c>
      <c r="AA29" s="498">
        <f>IF($F29=0,0,((($F29/$E$26)*'CRONOGRAMA ACTIVIDADES'!X$20)*($G29/$F29)))</f>
        <v>0</v>
      </c>
      <c r="AB29" s="498">
        <f>IF($F29=0,0,((($F29/$E$26)*'CRONOGRAMA ACTIVIDADES'!Y$20)*($G29/$F29)))</f>
        <v>0</v>
      </c>
      <c r="AC29" s="498">
        <f>IF($F29=0,0,((($F29/$E$26)*'CRONOGRAMA ACTIVIDADES'!Z$20)*($G29/$F29)))</f>
        <v>0</v>
      </c>
      <c r="AD29" s="498">
        <f>IF($F29=0,0,((($F29/$E$26)*'CRONOGRAMA ACTIVIDADES'!AA$20)*($G29/$F29)))</f>
        <v>0</v>
      </c>
      <c r="AE29" s="498">
        <f>IF($F29=0,0,((($F29/$E$26)*'CRONOGRAMA ACTIVIDADES'!AB$20)*($G29/$F29)))</f>
        <v>0</v>
      </c>
      <c r="AF29" s="498">
        <f>IF($F29=0,0,((($F29/$E$26)*'CRONOGRAMA ACTIVIDADES'!AC$20)*($G29/$F29)))</f>
        <v>0</v>
      </c>
      <c r="AG29" s="499">
        <f>U29+V29+W29+X29+Y29+Z29+AA29+AB29+AC29+AD29+AE29+AF29</f>
        <v>0</v>
      </c>
      <c r="AH29" s="503">
        <f>IF($F29=0,0,((($F29/$E$26)*'CRONOGRAMA ACTIVIDADES'!AD$20)*($G29/$F29)))</f>
        <v>0</v>
      </c>
      <c r="AI29" s="498">
        <f>IF($F29=0,0,((($F29/$E$26)*'CRONOGRAMA ACTIVIDADES'!AE$20)*($G29/$F29)))</f>
        <v>0</v>
      </c>
      <c r="AJ29" s="498">
        <f>IF($F29=0,0,((($F29/$E$26)*'CRONOGRAMA ACTIVIDADES'!AF$20)*($G29/$F29)))</f>
        <v>0</v>
      </c>
      <c r="AK29" s="498">
        <f>IF($F29=0,0,((($F29/$E$26)*'CRONOGRAMA ACTIVIDADES'!AG$20)*($G29/$F29)))</f>
        <v>0</v>
      </c>
      <c r="AL29" s="498">
        <f>IF($F29=0,0,((($F29/$E$26)*'CRONOGRAMA ACTIVIDADES'!AH$20)*($G29/$F29)))</f>
        <v>0</v>
      </c>
      <c r="AM29" s="498">
        <f>IF($F29=0,0,((($F29/$E$26)*'CRONOGRAMA ACTIVIDADES'!AI$20)*($G29/$F29)))</f>
        <v>0</v>
      </c>
      <c r="AN29" s="498">
        <f>IF($F29=0,0,((($F29/$E$26)*'CRONOGRAMA ACTIVIDADES'!AJ$20)*($G29/$F29)))</f>
        <v>0</v>
      </c>
      <c r="AO29" s="498">
        <f>IF($F29=0,0,((($F29/$E$26)*'CRONOGRAMA ACTIVIDADES'!AK$20)*($G29/$F29)))</f>
        <v>0</v>
      </c>
      <c r="AP29" s="498">
        <f>IF($F29=0,0,((($F29/$E$26)*'CRONOGRAMA ACTIVIDADES'!AL$20)*($G29/$F29)))</f>
        <v>0</v>
      </c>
      <c r="AQ29" s="498">
        <f>IF($F29=0,0,((($F29/$E$26)*'CRONOGRAMA ACTIVIDADES'!AM$20)*($G29/$F29)))</f>
        <v>0</v>
      </c>
      <c r="AR29" s="498">
        <f>IF($F29=0,0,((($F29/$E$26)*'CRONOGRAMA ACTIVIDADES'!AN$20)*($G29/$F29)))</f>
        <v>0</v>
      </c>
      <c r="AS29" s="498">
        <f>IF($F29=0,0,((($F29/$E$26)*'CRONOGRAMA ACTIVIDADES'!AO$20)*($G29/$F29)))</f>
        <v>0</v>
      </c>
      <c r="AT29" s="501">
        <f>AH29+AI29+AJ29+AK29+AL29+AM29+AN29+AO29+AP29+AQ29+AR29+AS29</f>
        <v>0</v>
      </c>
      <c r="AU29" s="571">
        <f>AS29+AR29+AQ29+AP29+AO29+AN29+AM29+AL29+AK29+AJ29+AI29+AH29+AF29+AE29+AD29+AC29+AB29+AA29+Z29+Y29+X29+W29+V29+U29+S29+R29+Q29+P29+O29+N29+M29+L29+K29+J29+I29+H29</f>
        <v>0</v>
      </c>
      <c r="AV29" s="470">
        <f t="shared" si="1"/>
        <v>0</v>
      </c>
    </row>
    <row r="30" spans="2:48" s="472" customFormat="1" ht="12.75" customHeight="1">
      <c r="B30" s="494" t="str">
        <f>+'FORMATO COSTEO C1'!C$98</f>
        <v>1.1.3.4</v>
      </c>
      <c r="C30" s="495" t="str">
        <f>+'FORMATO COSTEO C1'!B$98</f>
        <v>Categoría de gasto</v>
      </c>
      <c r="D30" s="506"/>
      <c r="E30" s="632"/>
      <c r="F30" s="498">
        <f>+'FORMATO COSTEO C1'!G98</f>
        <v>0</v>
      </c>
      <c r="G30" s="499">
        <f>+'FORMATO COSTEO C1'!H98</f>
        <v>0</v>
      </c>
      <c r="H30" s="503">
        <f>IF($F30=0,0,((($F30/$E$26)*'CRONOGRAMA ACTIVIDADES'!F$20)*($G30/$F30)))</f>
        <v>0</v>
      </c>
      <c r="I30" s="498">
        <f>IF($F30=0,0,((($F30/$E$26)*'CRONOGRAMA ACTIVIDADES'!G$20)*($G30/$F30)))</f>
        <v>0</v>
      </c>
      <c r="J30" s="498">
        <f>IF($F30=0,0,((($F30/$E$26)*'CRONOGRAMA ACTIVIDADES'!H$20)*($G30/$F30)))</f>
        <v>0</v>
      </c>
      <c r="K30" s="498">
        <f>IF($F30=0,0,((($F30/$E$26)*'CRONOGRAMA ACTIVIDADES'!I$20)*($G30/$F30)))</f>
        <v>0</v>
      </c>
      <c r="L30" s="498">
        <f>IF($F30=0,0,((($F30/$E$26)*'CRONOGRAMA ACTIVIDADES'!J$20)*($G30/$F30)))</f>
        <v>0</v>
      </c>
      <c r="M30" s="498">
        <f>IF($F30=0,0,((($F30/$E$26)*'CRONOGRAMA ACTIVIDADES'!K$20)*($G30/$F30)))</f>
        <v>0</v>
      </c>
      <c r="N30" s="498">
        <f>IF($F30=0,0,((($F30/$E$26)*'CRONOGRAMA ACTIVIDADES'!L$20)*($G30/$F30)))</f>
        <v>0</v>
      </c>
      <c r="O30" s="498">
        <f>IF($F30=0,0,((($F30/$E$26)*'CRONOGRAMA ACTIVIDADES'!M$20)*($G30/$F30)))</f>
        <v>0</v>
      </c>
      <c r="P30" s="498">
        <f>IF($F30=0,0,((($F30/$E$26)*'CRONOGRAMA ACTIVIDADES'!N$20)*($G30/$F30)))</f>
        <v>0</v>
      </c>
      <c r="Q30" s="498">
        <f>IF($F30=0,0,((($F30/$E$26)*'CRONOGRAMA ACTIVIDADES'!O$20)*($G30/$F30)))</f>
        <v>0</v>
      </c>
      <c r="R30" s="498">
        <f>IF($F30=0,0,((($F30/$E$26)*'CRONOGRAMA ACTIVIDADES'!P$20)*($G30/$F30)))</f>
        <v>0</v>
      </c>
      <c r="S30" s="498">
        <f>IF($F30=0,0,((($F30/$E$26)*'CRONOGRAMA ACTIVIDADES'!Q$20)*($G30/$F30)))</f>
        <v>0</v>
      </c>
      <c r="T30" s="501">
        <f>H30+I30+J30+K30+L30+M30+N30+O30+P30+Q30+R30+S30</f>
        <v>0</v>
      </c>
      <c r="U30" s="502">
        <f>IF($F30=0,0,((($F30/$E$26)*'CRONOGRAMA ACTIVIDADES'!R$20)*($G30/$F30)))</f>
        <v>0</v>
      </c>
      <c r="V30" s="498">
        <f>IF($F30=0,0,((($F30/$E$26)*'CRONOGRAMA ACTIVIDADES'!S$20)*($G30/$F30)))</f>
        <v>0</v>
      </c>
      <c r="W30" s="498">
        <f>IF($F30=0,0,((($F30/$E$26)*'CRONOGRAMA ACTIVIDADES'!T$20)*($G30/$F30)))</f>
        <v>0</v>
      </c>
      <c r="X30" s="498">
        <f>IF($F30=0,0,((($F30/$E$26)*'CRONOGRAMA ACTIVIDADES'!U$20)*($G30/$F30)))</f>
        <v>0</v>
      </c>
      <c r="Y30" s="498">
        <f>IF($F30=0,0,((($F30/$E$26)*'CRONOGRAMA ACTIVIDADES'!V$20)*($G30/$F30)))</f>
        <v>0</v>
      </c>
      <c r="Z30" s="498">
        <f>IF($F30=0,0,((($F30/$E$26)*'CRONOGRAMA ACTIVIDADES'!W$20)*($G30/$F30)))</f>
        <v>0</v>
      </c>
      <c r="AA30" s="498">
        <f>IF($F30=0,0,((($F30/$E$26)*'CRONOGRAMA ACTIVIDADES'!X$20)*($G30/$F30)))</f>
        <v>0</v>
      </c>
      <c r="AB30" s="498">
        <f>IF($F30=0,0,((($F30/$E$26)*'CRONOGRAMA ACTIVIDADES'!Y$20)*($G30/$F30)))</f>
        <v>0</v>
      </c>
      <c r="AC30" s="498">
        <f>IF($F30=0,0,((($F30/$E$26)*'CRONOGRAMA ACTIVIDADES'!Z$20)*($G30/$F30)))</f>
        <v>0</v>
      </c>
      <c r="AD30" s="498">
        <f>IF($F30=0,0,((($F30/$E$26)*'CRONOGRAMA ACTIVIDADES'!AA$20)*($G30/$F30)))</f>
        <v>0</v>
      </c>
      <c r="AE30" s="498">
        <f>IF($F30=0,0,((($F30/$E$26)*'CRONOGRAMA ACTIVIDADES'!AB$20)*($G30/$F30)))</f>
        <v>0</v>
      </c>
      <c r="AF30" s="498">
        <f>IF($F30=0,0,((($F30/$E$26)*'CRONOGRAMA ACTIVIDADES'!AC$20)*($G30/$F30)))</f>
        <v>0</v>
      </c>
      <c r="AG30" s="499">
        <f>U30+V30+W30+X30+Y30+Z30+AA30+AB30+AC30+AD30+AE30+AF30</f>
        <v>0</v>
      </c>
      <c r="AH30" s="503">
        <f>IF($F30=0,0,((($F30/$E$26)*'CRONOGRAMA ACTIVIDADES'!AD$20)*($G30/$F30)))</f>
        <v>0</v>
      </c>
      <c r="AI30" s="498">
        <f>IF($F30=0,0,((($F30/$E$26)*'CRONOGRAMA ACTIVIDADES'!AE$20)*($G30/$F30)))</f>
        <v>0</v>
      </c>
      <c r="AJ30" s="498">
        <f>IF($F30=0,0,((($F30/$E$26)*'CRONOGRAMA ACTIVIDADES'!AF$20)*($G30/$F30)))</f>
        <v>0</v>
      </c>
      <c r="AK30" s="498">
        <f>IF($F30=0,0,((($F30/$E$26)*'CRONOGRAMA ACTIVIDADES'!AG$20)*($G30/$F30)))</f>
        <v>0</v>
      </c>
      <c r="AL30" s="498">
        <f>IF($F30=0,0,((($F30/$E$26)*'CRONOGRAMA ACTIVIDADES'!AH$20)*($G30/$F30)))</f>
        <v>0</v>
      </c>
      <c r="AM30" s="498">
        <f>IF($F30=0,0,((($F30/$E$26)*'CRONOGRAMA ACTIVIDADES'!AI$20)*($G30/$F30)))</f>
        <v>0</v>
      </c>
      <c r="AN30" s="498">
        <f>IF($F30=0,0,((($F30/$E$26)*'CRONOGRAMA ACTIVIDADES'!AJ$20)*($G30/$F30)))</f>
        <v>0</v>
      </c>
      <c r="AO30" s="498">
        <f>IF($F30=0,0,((($F30/$E$26)*'CRONOGRAMA ACTIVIDADES'!AK$20)*($G30/$F30)))</f>
        <v>0</v>
      </c>
      <c r="AP30" s="498">
        <f>IF($F30=0,0,((($F30/$E$26)*'CRONOGRAMA ACTIVIDADES'!AL$20)*($G30/$F30)))</f>
        <v>0</v>
      </c>
      <c r="AQ30" s="498">
        <f>IF($F30=0,0,((($F30/$E$26)*'CRONOGRAMA ACTIVIDADES'!AM$20)*($G30/$F30)))</f>
        <v>0</v>
      </c>
      <c r="AR30" s="498">
        <f>IF($F30=0,0,((($F30/$E$26)*'CRONOGRAMA ACTIVIDADES'!AN$20)*($G30/$F30)))</f>
        <v>0</v>
      </c>
      <c r="AS30" s="498">
        <f>IF($F30=0,0,((($F30/$E$26)*'CRONOGRAMA ACTIVIDADES'!AO$20)*($G30/$F30)))</f>
        <v>0</v>
      </c>
      <c r="AT30" s="501">
        <f>AH30+AI30+AJ30+AK30+AL30+AM30+AN30+AO30+AP30+AQ30+AR30+AS30</f>
        <v>0</v>
      </c>
      <c r="AU30" s="571">
        <f>AS30+AR30+AQ30+AP30+AO30+AN30+AM30+AL30+AK30+AJ30+AI30+AH30+AF30+AE30+AD30+AC30+AB30+AA30+Z30+Y30+X30+W30+V30+U30+S30+R30+Q30+P30+O30+N30+M30+L30+K30+J30+I30+H30</f>
        <v>0</v>
      </c>
      <c r="AV30" s="470">
        <f t="shared" si="1"/>
        <v>0</v>
      </c>
    </row>
    <row r="31" spans="2:48" s="472" customFormat="1" ht="12.75" customHeight="1">
      <c r="B31" s="494" t="str">
        <f>+'FORMATO COSTEO C1'!C$104</f>
        <v>1.1.3.5</v>
      </c>
      <c r="C31" s="495" t="str">
        <f>+'FORMATO COSTEO C1'!B$104</f>
        <v>Categoría de gasto</v>
      </c>
      <c r="D31" s="506"/>
      <c r="E31" s="632"/>
      <c r="F31" s="498">
        <f>+'FORMATO COSTEO C1'!G104</f>
        <v>0</v>
      </c>
      <c r="G31" s="499">
        <f>+'FORMATO COSTEO C1'!H104</f>
        <v>0</v>
      </c>
      <c r="H31" s="503">
        <f>IF($F31=0,0,((($F31/$E$26)*'CRONOGRAMA ACTIVIDADES'!F$20)*($G31/$F31)))</f>
        <v>0</v>
      </c>
      <c r="I31" s="498">
        <f>IF($F31=0,0,((($F31/$E$26)*'CRONOGRAMA ACTIVIDADES'!G$20)*($G31/$F31)))</f>
        <v>0</v>
      </c>
      <c r="J31" s="498">
        <f>IF($F31=0,0,((($F31/$E$26)*'CRONOGRAMA ACTIVIDADES'!H$20)*($G31/$F31)))</f>
        <v>0</v>
      </c>
      <c r="K31" s="498">
        <f>IF($F31=0,0,((($F31/$E$26)*'CRONOGRAMA ACTIVIDADES'!I$20)*($G31/$F31)))</f>
        <v>0</v>
      </c>
      <c r="L31" s="498">
        <f>IF($F31=0,0,((($F31/$E$26)*'CRONOGRAMA ACTIVIDADES'!J$20)*($G31/$F31)))</f>
        <v>0</v>
      </c>
      <c r="M31" s="498">
        <f>IF($F31=0,0,((($F31/$E$26)*'CRONOGRAMA ACTIVIDADES'!K$20)*($G31/$F31)))</f>
        <v>0</v>
      </c>
      <c r="N31" s="498">
        <f>IF($F31=0,0,((($F31/$E$26)*'CRONOGRAMA ACTIVIDADES'!L$20)*($G31/$F31)))</f>
        <v>0</v>
      </c>
      <c r="O31" s="498">
        <f>IF($F31=0,0,((($F31/$E$26)*'CRONOGRAMA ACTIVIDADES'!M$20)*($G31/$F31)))</f>
        <v>0</v>
      </c>
      <c r="P31" s="498">
        <f>IF($F31=0,0,((($F31/$E$26)*'CRONOGRAMA ACTIVIDADES'!N$20)*($G31/$F31)))</f>
        <v>0</v>
      </c>
      <c r="Q31" s="498">
        <f>IF($F31=0,0,((($F31/$E$26)*'CRONOGRAMA ACTIVIDADES'!O$20)*($G31/$F31)))</f>
        <v>0</v>
      </c>
      <c r="R31" s="498">
        <f>IF($F31=0,0,((($F31/$E$26)*'CRONOGRAMA ACTIVIDADES'!P$20)*($G31/$F31)))</f>
        <v>0</v>
      </c>
      <c r="S31" s="498">
        <f>IF($F31=0,0,((($F31/$E$26)*'CRONOGRAMA ACTIVIDADES'!Q$20)*($G31/$F31)))</f>
        <v>0</v>
      </c>
      <c r="T31" s="501">
        <f>H31+I31+J31+K31+L31+M31+N31+O31+P31+Q31+R31+S31</f>
        <v>0</v>
      </c>
      <c r="U31" s="502">
        <f>IF($F31=0,0,((($F31/$E$26)*'CRONOGRAMA ACTIVIDADES'!R$20)*($G31/$F31)))</f>
        <v>0</v>
      </c>
      <c r="V31" s="498">
        <f>IF($F31=0,0,((($F31/$E$26)*'CRONOGRAMA ACTIVIDADES'!S$20)*($G31/$F31)))</f>
        <v>0</v>
      </c>
      <c r="W31" s="498">
        <f>IF($F31=0,0,((($F31/$E$26)*'CRONOGRAMA ACTIVIDADES'!T$20)*($G31/$F31)))</f>
        <v>0</v>
      </c>
      <c r="X31" s="498">
        <f>IF($F31=0,0,((($F31/$E$26)*'CRONOGRAMA ACTIVIDADES'!U$20)*($G31/$F31)))</f>
        <v>0</v>
      </c>
      <c r="Y31" s="498">
        <f>IF($F31=0,0,((($F31/$E$26)*'CRONOGRAMA ACTIVIDADES'!V$20)*($G31/$F31)))</f>
        <v>0</v>
      </c>
      <c r="Z31" s="498">
        <f>IF($F31=0,0,((($F31/$E$26)*'CRONOGRAMA ACTIVIDADES'!W$20)*($G31/$F31)))</f>
        <v>0</v>
      </c>
      <c r="AA31" s="498">
        <f>IF($F31=0,0,((($F31/$E$26)*'CRONOGRAMA ACTIVIDADES'!X$20)*($G31/$F31)))</f>
        <v>0</v>
      </c>
      <c r="AB31" s="498">
        <f>IF($F31=0,0,((($F31/$E$26)*'CRONOGRAMA ACTIVIDADES'!Y$20)*($G31/$F31)))</f>
        <v>0</v>
      </c>
      <c r="AC31" s="498">
        <f>IF($F31=0,0,((($F31/$E$26)*'CRONOGRAMA ACTIVIDADES'!Z$20)*($G31/$F31)))</f>
        <v>0</v>
      </c>
      <c r="AD31" s="498">
        <f>IF($F31=0,0,((($F31/$E$26)*'CRONOGRAMA ACTIVIDADES'!AA$20)*($G31/$F31)))</f>
        <v>0</v>
      </c>
      <c r="AE31" s="498">
        <f>IF($F31=0,0,((($F31/$E$26)*'CRONOGRAMA ACTIVIDADES'!AB$20)*($G31/$F31)))</f>
        <v>0</v>
      </c>
      <c r="AF31" s="498">
        <f>IF($F31=0,0,((($F31/$E$26)*'CRONOGRAMA ACTIVIDADES'!AC$20)*($G31/$F31)))</f>
        <v>0</v>
      </c>
      <c r="AG31" s="499">
        <f>U31+V31+W31+X31+Y31+Z31+AA31+AB31+AC31+AD31+AE31+AF31</f>
        <v>0</v>
      </c>
      <c r="AH31" s="503">
        <f>IF($F31=0,0,((($F31/$E$26)*'CRONOGRAMA ACTIVIDADES'!AD$20)*($G31/$F31)))</f>
        <v>0</v>
      </c>
      <c r="AI31" s="498">
        <f>IF($F31=0,0,((($F31/$E$26)*'CRONOGRAMA ACTIVIDADES'!AE$20)*($G31/$F31)))</f>
        <v>0</v>
      </c>
      <c r="AJ31" s="498">
        <f>IF($F31=0,0,((($F31/$E$26)*'CRONOGRAMA ACTIVIDADES'!AF$20)*($G31/$F31)))</f>
        <v>0</v>
      </c>
      <c r="AK31" s="498">
        <f>IF($F31=0,0,((($F31/$E$26)*'CRONOGRAMA ACTIVIDADES'!AG$20)*($G31/$F31)))</f>
        <v>0</v>
      </c>
      <c r="AL31" s="498">
        <f>IF($F31=0,0,((($F31/$E$26)*'CRONOGRAMA ACTIVIDADES'!AH$20)*($G31/$F31)))</f>
        <v>0</v>
      </c>
      <c r="AM31" s="498">
        <f>IF($F31=0,0,((($F31/$E$26)*'CRONOGRAMA ACTIVIDADES'!AI$20)*($G31/$F31)))</f>
        <v>0</v>
      </c>
      <c r="AN31" s="498">
        <f>IF($F31=0,0,((($F31/$E$26)*'CRONOGRAMA ACTIVIDADES'!AJ$20)*($G31/$F31)))</f>
        <v>0</v>
      </c>
      <c r="AO31" s="498">
        <f>IF($F31=0,0,((($F31/$E$26)*'CRONOGRAMA ACTIVIDADES'!AK$20)*($G31/$F31)))</f>
        <v>0</v>
      </c>
      <c r="AP31" s="498">
        <f>IF($F31=0,0,((($F31/$E$26)*'CRONOGRAMA ACTIVIDADES'!AL$20)*($G31/$F31)))</f>
        <v>0</v>
      </c>
      <c r="AQ31" s="498">
        <f>IF($F31=0,0,((($F31/$E$26)*'CRONOGRAMA ACTIVIDADES'!AM$20)*($G31/$F31)))</f>
        <v>0</v>
      </c>
      <c r="AR31" s="498">
        <f>IF($F31=0,0,((($F31/$E$26)*'CRONOGRAMA ACTIVIDADES'!AN$20)*($G31/$F31)))</f>
        <v>0</v>
      </c>
      <c r="AS31" s="498">
        <f>IF($F31=0,0,((($F31/$E$26)*'CRONOGRAMA ACTIVIDADES'!AO$20)*($G31/$F31)))</f>
        <v>0</v>
      </c>
      <c r="AT31" s="501">
        <f>AH31+AI31+AJ31+AK31+AL31+AM31+AN31+AO31+AP31+AQ31+AR31+AS31</f>
        <v>0</v>
      </c>
      <c r="AU31" s="571">
        <f>AS31+AR31+AQ31+AP31+AO31+AN31+AM31+AL31+AK31+AJ31+AI31+AH31+AF31+AE31+AD31+AC31+AB31+AA31+Z31+Y31+X31+W31+V31+U31+S31+R31+Q31+P31+O31+N31+M31+L31+K31+J31+I31+H31</f>
        <v>0</v>
      </c>
      <c r="AV31" s="470">
        <f t="shared" si="1"/>
        <v>0</v>
      </c>
    </row>
    <row r="32" spans="2:48" s="472" customFormat="1" ht="12.75" customHeight="1">
      <c r="B32" s="484" t="str">
        <f>+'FORMATO COSTEO C1'!C$110</f>
        <v>1.1.4</v>
      </c>
      <c r="C32" s="508">
        <f>+'FORMATO COSTEO C1'!B$110</f>
        <v>0</v>
      </c>
      <c r="D32" s="620" t="str">
        <f>+'FORMATO COSTEO C1'!D$110</f>
        <v>Unidad medida</v>
      </c>
      <c r="E32" s="613">
        <f>+'FORMATO COSTEO C1'!E$110</f>
        <v>0</v>
      </c>
      <c r="F32" s="488">
        <f>SUM(F33:F37)</f>
        <v>0</v>
      </c>
      <c r="G32" s="489">
        <f aca="true" t="shared" si="10" ref="G32:P32">SUM(G33:G37)</f>
        <v>0</v>
      </c>
      <c r="H32" s="490">
        <f t="shared" si="10"/>
        <v>0</v>
      </c>
      <c r="I32" s="488">
        <f>SUM(I33:I37)</f>
        <v>0</v>
      </c>
      <c r="J32" s="488">
        <f>SUM(J33:J37)</f>
        <v>0</v>
      </c>
      <c r="K32" s="488">
        <f>SUM(K33:K37)</f>
        <v>0</v>
      </c>
      <c r="L32" s="488">
        <f>SUM(L33:L37)</f>
        <v>0</v>
      </c>
      <c r="M32" s="488">
        <f>SUM(M33:M37)</f>
        <v>0</v>
      </c>
      <c r="N32" s="488">
        <f t="shared" si="10"/>
        <v>0</v>
      </c>
      <c r="O32" s="488">
        <f t="shared" si="10"/>
        <v>0</v>
      </c>
      <c r="P32" s="488">
        <f t="shared" si="10"/>
        <v>0</v>
      </c>
      <c r="Q32" s="488">
        <f>SUM(Q33:Q37)</f>
        <v>0</v>
      </c>
      <c r="R32" s="488">
        <f>SUM(R33:R37)</f>
        <v>0</v>
      </c>
      <c r="S32" s="488">
        <f>SUM(S33:S37)</f>
        <v>0</v>
      </c>
      <c r="T32" s="491">
        <f>SUM(T33:T37)</f>
        <v>0</v>
      </c>
      <c r="U32" s="492">
        <f aca="true" t="shared" si="11" ref="U32:AS32">SUM(U33:U37)</f>
        <v>0</v>
      </c>
      <c r="V32" s="488">
        <f t="shared" si="11"/>
        <v>0</v>
      </c>
      <c r="W32" s="488">
        <f t="shared" si="11"/>
        <v>0</v>
      </c>
      <c r="X32" s="488">
        <f t="shared" si="11"/>
        <v>0</v>
      </c>
      <c r="Y32" s="488">
        <f t="shared" si="11"/>
        <v>0</v>
      </c>
      <c r="Z32" s="488">
        <f t="shared" si="11"/>
        <v>0</v>
      </c>
      <c r="AA32" s="488">
        <f t="shared" si="11"/>
        <v>0</v>
      </c>
      <c r="AB32" s="488">
        <f t="shared" si="11"/>
        <v>0</v>
      </c>
      <c r="AC32" s="488">
        <f t="shared" si="11"/>
        <v>0</v>
      </c>
      <c r="AD32" s="488">
        <f t="shared" si="11"/>
        <v>0</v>
      </c>
      <c r="AE32" s="488">
        <f t="shared" si="11"/>
        <v>0</v>
      </c>
      <c r="AF32" s="488">
        <f t="shared" si="11"/>
        <v>0</v>
      </c>
      <c r="AG32" s="489">
        <f t="shared" si="11"/>
        <v>0</v>
      </c>
      <c r="AH32" s="490">
        <f t="shared" si="11"/>
        <v>0</v>
      </c>
      <c r="AI32" s="488">
        <f t="shared" si="11"/>
        <v>0</v>
      </c>
      <c r="AJ32" s="488">
        <f t="shared" si="11"/>
        <v>0</v>
      </c>
      <c r="AK32" s="488">
        <f t="shared" si="11"/>
        <v>0</v>
      </c>
      <c r="AL32" s="488">
        <f t="shared" si="11"/>
        <v>0</v>
      </c>
      <c r="AM32" s="488">
        <f t="shared" si="11"/>
        <v>0</v>
      </c>
      <c r="AN32" s="488">
        <f t="shared" si="11"/>
        <v>0</v>
      </c>
      <c r="AO32" s="488">
        <f t="shared" si="11"/>
        <v>0</v>
      </c>
      <c r="AP32" s="488">
        <f t="shared" si="11"/>
        <v>0</v>
      </c>
      <c r="AQ32" s="488">
        <f t="shared" si="11"/>
        <v>0</v>
      </c>
      <c r="AR32" s="488">
        <f t="shared" si="11"/>
        <v>0</v>
      </c>
      <c r="AS32" s="488">
        <f t="shared" si="11"/>
        <v>0</v>
      </c>
      <c r="AT32" s="491">
        <f>SUM(AT33:AT37)</f>
        <v>0</v>
      </c>
      <c r="AU32" s="493">
        <f>SUM(AU33:AU37)</f>
        <v>0</v>
      </c>
      <c r="AV32" s="470">
        <f t="shared" si="1"/>
        <v>0</v>
      </c>
    </row>
    <row r="33" spans="2:48" s="472" customFormat="1" ht="12.75" customHeight="1">
      <c r="B33" s="494" t="str">
        <f>+'FORMATO COSTEO C1'!C$112</f>
        <v>1.1.4.1</v>
      </c>
      <c r="C33" s="495" t="str">
        <f>+'FORMATO COSTEO C1'!B$112</f>
        <v>Categoría de gasto</v>
      </c>
      <c r="D33" s="506"/>
      <c r="E33" s="632"/>
      <c r="F33" s="498">
        <f>+'FORMATO COSTEO C1'!G112</f>
        <v>0</v>
      </c>
      <c r="G33" s="499">
        <f>+'FORMATO COSTEO C1'!H112</f>
        <v>0</v>
      </c>
      <c r="H33" s="500">
        <f>IF($F33=0,0,((($F33/$E$32)*'CRONOGRAMA ACTIVIDADES'!F$21)*($G33/$F33)))</f>
        <v>0</v>
      </c>
      <c r="I33" s="498">
        <f>IF($F33=0,0,((($F33/$E$32)*'CRONOGRAMA ACTIVIDADES'!G$21)*($G33/$F33)))</f>
        <v>0</v>
      </c>
      <c r="J33" s="498">
        <f>IF($F33=0,0,((($F33/$E$32)*'CRONOGRAMA ACTIVIDADES'!H$21)*($G33/$F33)))</f>
        <v>0</v>
      </c>
      <c r="K33" s="498">
        <f>IF($F33=0,0,((($F33/$E$32)*'CRONOGRAMA ACTIVIDADES'!I$21)*($G33/$F33)))</f>
        <v>0</v>
      </c>
      <c r="L33" s="498">
        <f>IF($F33=0,0,((($F33/$E$32)*'CRONOGRAMA ACTIVIDADES'!J$21)*($G33/$F33)))</f>
        <v>0</v>
      </c>
      <c r="M33" s="498">
        <f>IF($F33=0,0,((($F33/$E$32)*'CRONOGRAMA ACTIVIDADES'!K$21)*($G33/$F33)))</f>
        <v>0</v>
      </c>
      <c r="N33" s="498">
        <f>IF($F33=0,0,((($F33/$E$32)*'CRONOGRAMA ACTIVIDADES'!L$21)*($G33/$F33)))</f>
        <v>0</v>
      </c>
      <c r="O33" s="498">
        <f>IF($F33=0,0,((($F33/$E$32)*'CRONOGRAMA ACTIVIDADES'!M$21)*($G33/$F33)))</f>
        <v>0</v>
      </c>
      <c r="P33" s="498">
        <f>IF($F33=0,0,((($F33/$E$32)*'CRONOGRAMA ACTIVIDADES'!N$21)*($G33/$F33)))</f>
        <v>0</v>
      </c>
      <c r="Q33" s="498">
        <f>IF($F33=0,0,((($F33/$E$32)*'CRONOGRAMA ACTIVIDADES'!O$21)*($G33/$F33)))</f>
        <v>0</v>
      </c>
      <c r="R33" s="498">
        <f>IF($F33=0,0,((($F33/$E$32)*'CRONOGRAMA ACTIVIDADES'!P$21)*($G33/$F33)))</f>
        <v>0</v>
      </c>
      <c r="S33" s="498">
        <f>IF($F33=0,0,((($F33/$E$32)*'CRONOGRAMA ACTIVIDADES'!Q$21)*($G33/$F33)))</f>
        <v>0</v>
      </c>
      <c r="T33" s="501">
        <f>H33+I33+J33+K33+L33+M33+N33+O33+P33+Q33+R33+S33</f>
        <v>0</v>
      </c>
      <c r="U33" s="502">
        <f>IF($F33=0,0,((($F33/$E$32)*'CRONOGRAMA ACTIVIDADES'!R$21)*($G33/$F33)))</f>
        <v>0</v>
      </c>
      <c r="V33" s="498">
        <f>IF($F33=0,0,((($F33/$E$32)*'CRONOGRAMA ACTIVIDADES'!S$21)*($G33/$F33)))</f>
        <v>0</v>
      </c>
      <c r="W33" s="498">
        <f>IF($F33=0,0,((($F33/$E$32)*'CRONOGRAMA ACTIVIDADES'!T$21)*($G33/$F33)))</f>
        <v>0</v>
      </c>
      <c r="X33" s="498">
        <f>IF($F33=0,0,((($F33/$E$32)*'CRONOGRAMA ACTIVIDADES'!U$21)*($G33/$F33)))</f>
        <v>0</v>
      </c>
      <c r="Y33" s="498">
        <f>IF($F33=0,0,((($F33/$E$32)*'CRONOGRAMA ACTIVIDADES'!V$21)*($G33/$F33)))</f>
        <v>0</v>
      </c>
      <c r="Z33" s="498">
        <f>IF($F33=0,0,((($F33/$E$32)*'CRONOGRAMA ACTIVIDADES'!W$21)*($G33/$F33)))</f>
        <v>0</v>
      </c>
      <c r="AA33" s="498">
        <f>IF($F33=0,0,((($F33/$E$32)*'CRONOGRAMA ACTIVIDADES'!X$21)*($G33/$F33)))</f>
        <v>0</v>
      </c>
      <c r="AB33" s="498">
        <f>IF($F33=0,0,((($F33/$E$32)*'CRONOGRAMA ACTIVIDADES'!Y$21)*($G33/$F33)))</f>
        <v>0</v>
      </c>
      <c r="AC33" s="498">
        <f>IF($F33=0,0,((($F33/$E$32)*'CRONOGRAMA ACTIVIDADES'!Z$21)*($G33/$F33)))</f>
        <v>0</v>
      </c>
      <c r="AD33" s="498">
        <f>IF($F33=0,0,((($F33/$E$32)*'CRONOGRAMA ACTIVIDADES'!AA$21)*($G33/$F33)))</f>
        <v>0</v>
      </c>
      <c r="AE33" s="498">
        <f>IF($F33=0,0,((($F33/$E$32)*'CRONOGRAMA ACTIVIDADES'!AB$21)*($G33/$F33)))</f>
        <v>0</v>
      </c>
      <c r="AF33" s="498">
        <f>IF($F33=0,0,((($F33/$E$32)*'CRONOGRAMA ACTIVIDADES'!AC$21)*($G33/$F33)))</f>
        <v>0</v>
      </c>
      <c r="AG33" s="499">
        <f>U33+V33+W33+X33+Y33+Z33+AA33+AB33+AC33+AD33+AE33+AF33</f>
        <v>0</v>
      </c>
      <c r="AH33" s="503">
        <f>IF($F33=0,0,((($F33/$E$32)*'CRONOGRAMA ACTIVIDADES'!AD$21)*($G33/$F33)))</f>
        <v>0</v>
      </c>
      <c r="AI33" s="498">
        <f>IF($F33=0,0,((($F33/$E$32)*'CRONOGRAMA ACTIVIDADES'!AE$21)*($G33/$F33)))</f>
        <v>0</v>
      </c>
      <c r="AJ33" s="498">
        <f>IF($F33=0,0,((($F33/$E$32)*'CRONOGRAMA ACTIVIDADES'!AF$21)*($G33/$F33)))</f>
        <v>0</v>
      </c>
      <c r="AK33" s="498">
        <f>IF($F33=0,0,((($F33/$E$32)*'CRONOGRAMA ACTIVIDADES'!AG$21)*($G33/$F33)))</f>
        <v>0</v>
      </c>
      <c r="AL33" s="498">
        <f>IF($F33=0,0,((($F33/$E$32)*'CRONOGRAMA ACTIVIDADES'!AH$21)*($G33/$F33)))</f>
        <v>0</v>
      </c>
      <c r="AM33" s="498">
        <f>IF($F33=0,0,((($F33/$E$32)*'CRONOGRAMA ACTIVIDADES'!AI$21)*($G33/$F33)))</f>
        <v>0</v>
      </c>
      <c r="AN33" s="498">
        <f>IF($F33=0,0,((($F33/$E$32)*'CRONOGRAMA ACTIVIDADES'!AJ$21)*($G33/$F33)))</f>
        <v>0</v>
      </c>
      <c r="AO33" s="498">
        <f>IF($F33=0,0,((($F33/$E$32)*'CRONOGRAMA ACTIVIDADES'!AK$21)*($G33/$F33)))</f>
        <v>0</v>
      </c>
      <c r="AP33" s="498">
        <f>IF($F33=0,0,((($F33/$E$32)*'CRONOGRAMA ACTIVIDADES'!AL$21)*($G33/$F33)))</f>
        <v>0</v>
      </c>
      <c r="AQ33" s="498">
        <f>IF($F33=0,0,((($F33/$E$32)*'CRONOGRAMA ACTIVIDADES'!AM$21)*($G33/$F33)))</f>
        <v>0</v>
      </c>
      <c r="AR33" s="498">
        <f>IF($F33=0,0,((($F33/$E$32)*'CRONOGRAMA ACTIVIDADES'!AN$21)*($G33/$F33)))</f>
        <v>0</v>
      </c>
      <c r="AS33" s="498">
        <f>IF($F33=0,0,((($F33/$E$32)*'CRONOGRAMA ACTIVIDADES'!AO$21)*($G33/$F33)))</f>
        <v>0</v>
      </c>
      <c r="AT33" s="501">
        <f>AH33+AI33+AJ33+AK33+AL33+AM33+AN33+AO33+AP33+AQ33+AR33+AS33</f>
        <v>0</v>
      </c>
      <c r="AU33" s="571">
        <f>AS33+AR33+AQ33+AP33+AO33+AN33+AM33+AL33+AK33+AJ33+AI33+AH33+AF33+AE33+AD33+AC33+AB33+AA33+Z33+Y33+X33+W33+V33+U33+S33+R33+Q33+P33+O33+N33+M33+L33+K33+J33+I33+H33</f>
        <v>0</v>
      </c>
      <c r="AV33" s="470">
        <f t="shared" si="1"/>
        <v>0</v>
      </c>
    </row>
    <row r="34" spans="2:48" s="472" customFormat="1" ht="12.75" customHeight="1">
      <c r="B34" s="494" t="str">
        <f>+'FORMATO COSTEO C1'!C$118</f>
        <v>1.1.4.2</v>
      </c>
      <c r="C34" s="495" t="str">
        <f>+'FORMATO COSTEO C1'!B$118</f>
        <v>Categoría de gasto</v>
      </c>
      <c r="D34" s="506"/>
      <c r="E34" s="632"/>
      <c r="F34" s="498">
        <f>+'FORMATO COSTEO C1'!G118</f>
        <v>0</v>
      </c>
      <c r="G34" s="499">
        <f>+'FORMATO COSTEO C1'!H118</f>
        <v>0</v>
      </c>
      <c r="H34" s="503">
        <f>IF($F34=0,0,((($F34/$E$32)*'CRONOGRAMA ACTIVIDADES'!F$21)*($G34/$F34)))</f>
        <v>0</v>
      </c>
      <c r="I34" s="498">
        <f>IF($F34=0,0,((($F34/$E$32)*'CRONOGRAMA ACTIVIDADES'!G$21)*($G34/$F34)))</f>
        <v>0</v>
      </c>
      <c r="J34" s="498">
        <f>IF($F34=0,0,((($F34/$E$32)*'CRONOGRAMA ACTIVIDADES'!H$21)*($G34/$F34)))</f>
        <v>0</v>
      </c>
      <c r="K34" s="498">
        <f>IF($F34=0,0,((($F34/$E$32)*'CRONOGRAMA ACTIVIDADES'!I$21)*($G34/$F34)))</f>
        <v>0</v>
      </c>
      <c r="L34" s="498">
        <f>IF($F34=0,0,((($F34/$E$32)*'CRONOGRAMA ACTIVIDADES'!J$21)*($G34/$F34)))</f>
        <v>0</v>
      </c>
      <c r="M34" s="498">
        <f>IF($F34=0,0,((($F34/$E$32)*'CRONOGRAMA ACTIVIDADES'!K$21)*($G34/$F34)))</f>
        <v>0</v>
      </c>
      <c r="N34" s="498">
        <f>IF($F34=0,0,((($F34/$E$32)*'CRONOGRAMA ACTIVIDADES'!L$21)*($G34/$F34)))</f>
        <v>0</v>
      </c>
      <c r="O34" s="498">
        <f>IF($F34=0,0,((($F34/$E$32)*'CRONOGRAMA ACTIVIDADES'!M$21)*($G34/$F34)))</f>
        <v>0</v>
      </c>
      <c r="P34" s="498">
        <f>IF($F34=0,0,((($F34/$E$32)*'CRONOGRAMA ACTIVIDADES'!N$21)*($G34/$F34)))</f>
        <v>0</v>
      </c>
      <c r="Q34" s="498">
        <f>IF($F34=0,0,((($F34/$E$32)*'CRONOGRAMA ACTIVIDADES'!O$21)*($G34/$F34)))</f>
        <v>0</v>
      </c>
      <c r="R34" s="498">
        <f>IF($F34=0,0,((($F34/$E$32)*'CRONOGRAMA ACTIVIDADES'!P$21)*($G34/$F34)))</f>
        <v>0</v>
      </c>
      <c r="S34" s="498">
        <f>IF($F34=0,0,((($F34/$E$32)*'CRONOGRAMA ACTIVIDADES'!Q$21)*($G34/$F34)))</f>
        <v>0</v>
      </c>
      <c r="T34" s="501">
        <f>H34+I34+J34+K34+L34+M34+N34+O34+P34+Q34+R34+S34</f>
        <v>0</v>
      </c>
      <c r="U34" s="502">
        <f>IF($F34=0,0,((($F34/$E$32)*'CRONOGRAMA ACTIVIDADES'!R$21)*($G34/$F34)))</f>
        <v>0</v>
      </c>
      <c r="V34" s="498">
        <f>IF($F34=0,0,((($F34/$E$32)*'CRONOGRAMA ACTIVIDADES'!S$21)*($G34/$F34)))</f>
        <v>0</v>
      </c>
      <c r="W34" s="498">
        <f>IF($F34=0,0,((($F34/$E$32)*'CRONOGRAMA ACTIVIDADES'!T$21)*($G34/$F34)))</f>
        <v>0</v>
      </c>
      <c r="X34" s="498">
        <f>IF($F34=0,0,((($F34/$E$32)*'CRONOGRAMA ACTIVIDADES'!U$21)*($G34/$F34)))</f>
        <v>0</v>
      </c>
      <c r="Y34" s="498">
        <f>IF($F34=0,0,((($F34/$E$32)*'CRONOGRAMA ACTIVIDADES'!V$21)*($G34/$F34)))</f>
        <v>0</v>
      </c>
      <c r="Z34" s="498">
        <f>IF($F34=0,0,((($F34/$E$32)*'CRONOGRAMA ACTIVIDADES'!W$21)*($G34/$F34)))</f>
        <v>0</v>
      </c>
      <c r="AA34" s="498">
        <f>IF($F34=0,0,((($F34/$E$32)*'CRONOGRAMA ACTIVIDADES'!X$21)*($G34/$F34)))</f>
        <v>0</v>
      </c>
      <c r="AB34" s="498">
        <f>IF($F34=0,0,((($F34/$E$32)*'CRONOGRAMA ACTIVIDADES'!Y$21)*($G34/$F34)))</f>
        <v>0</v>
      </c>
      <c r="AC34" s="498">
        <f>IF($F34=0,0,((($F34/$E$32)*'CRONOGRAMA ACTIVIDADES'!Z$21)*($G34/$F34)))</f>
        <v>0</v>
      </c>
      <c r="AD34" s="498">
        <f>IF($F34=0,0,((($F34/$E$32)*'CRONOGRAMA ACTIVIDADES'!AA$21)*($G34/$F34)))</f>
        <v>0</v>
      </c>
      <c r="AE34" s="498">
        <f>IF($F34=0,0,((($F34/$E$32)*'CRONOGRAMA ACTIVIDADES'!AB$21)*($G34/$F34)))</f>
        <v>0</v>
      </c>
      <c r="AF34" s="498">
        <f>IF($F34=0,0,((($F34/$E$32)*'CRONOGRAMA ACTIVIDADES'!AC$21)*($G34/$F34)))</f>
        <v>0</v>
      </c>
      <c r="AG34" s="499">
        <f>U34+V34+W34+X34+Y34+Z34+AA34+AB34+AC34+AD34+AE34+AF34</f>
        <v>0</v>
      </c>
      <c r="AH34" s="503">
        <f>IF($F34=0,0,((($F34/$E$32)*'CRONOGRAMA ACTIVIDADES'!AD$21)*($G34/$F34)))</f>
        <v>0</v>
      </c>
      <c r="AI34" s="498">
        <f>IF($F34=0,0,((($F34/$E$32)*'CRONOGRAMA ACTIVIDADES'!AE$21)*($G34/$F34)))</f>
        <v>0</v>
      </c>
      <c r="AJ34" s="498">
        <f>IF($F34=0,0,((($F34/$E$32)*'CRONOGRAMA ACTIVIDADES'!AF$21)*($G34/$F34)))</f>
        <v>0</v>
      </c>
      <c r="AK34" s="498">
        <f>IF($F34=0,0,((($F34/$E$32)*'CRONOGRAMA ACTIVIDADES'!AG$21)*($G34/$F34)))</f>
        <v>0</v>
      </c>
      <c r="AL34" s="498">
        <f>IF($F34=0,0,((($F34/$E$32)*'CRONOGRAMA ACTIVIDADES'!AH$21)*($G34/$F34)))</f>
        <v>0</v>
      </c>
      <c r="AM34" s="498">
        <f>IF($F34=0,0,((($F34/$E$32)*'CRONOGRAMA ACTIVIDADES'!AI$21)*($G34/$F34)))</f>
        <v>0</v>
      </c>
      <c r="AN34" s="498">
        <f>IF($F34=0,0,((($F34/$E$32)*'CRONOGRAMA ACTIVIDADES'!AJ$21)*($G34/$F34)))</f>
        <v>0</v>
      </c>
      <c r="AO34" s="498">
        <f>IF($F34=0,0,((($F34/$E$32)*'CRONOGRAMA ACTIVIDADES'!AK$21)*($G34/$F34)))</f>
        <v>0</v>
      </c>
      <c r="AP34" s="498">
        <f>IF($F34=0,0,((($F34/$E$32)*'CRONOGRAMA ACTIVIDADES'!AL$21)*($G34/$F34)))</f>
        <v>0</v>
      </c>
      <c r="AQ34" s="498">
        <f>IF($F34=0,0,((($F34/$E$32)*'CRONOGRAMA ACTIVIDADES'!AM$21)*($G34/$F34)))</f>
        <v>0</v>
      </c>
      <c r="AR34" s="498">
        <f>IF($F34=0,0,((($F34/$E$32)*'CRONOGRAMA ACTIVIDADES'!AN$21)*($G34/$F34)))</f>
        <v>0</v>
      </c>
      <c r="AS34" s="498">
        <f>IF($F34=0,0,((($F34/$E$32)*'CRONOGRAMA ACTIVIDADES'!AO$21)*($G34/$F34)))</f>
        <v>0</v>
      </c>
      <c r="AT34" s="501">
        <f>AH34+AI34+AJ34+AK34+AL34+AM34+AN34+AO34+AP34+AQ34+AR34+AS34</f>
        <v>0</v>
      </c>
      <c r="AU34" s="571">
        <f>AS34+AR34+AQ34+AP34+AO34+AN34+AM34+AL34+AK34+AJ34+AI34+AH34+AF34+AE34+AD34+AC34+AB34+AA34+Z34+Y34+X34+W34+V34+U34+S34+R34+Q34+P34+O34+N34+M34+L34+K34+J34+I34+H34</f>
        <v>0</v>
      </c>
      <c r="AV34" s="470">
        <f t="shared" si="1"/>
        <v>0</v>
      </c>
    </row>
    <row r="35" spans="2:48" s="472" customFormat="1" ht="12.75" customHeight="1">
      <c r="B35" s="494" t="str">
        <f>+'FORMATO COSTEO C1'!C$124</f>
        <v>1.1.4.3</v>
      </c>
      <c r="C35" s="495" t="str">
        <f>+'FORMATO COSTEO C1'!B$124</f>
        <v>Categoría de gasto</v>
      </c>
      <c r="D35" s="506"/>
      <c r="E35" s="632"/>
      <c r="F35" s="498">
        <f>+'FORMATO COSTEO C1'!G124</f>
        <v>0</v>
      </c>
      <c r="G35" s="499">
        <f>+'FORMATO COSTEO C1'!H124</f>
        <v>0</v>
      </c>
      <c r="H35" s="503">
        <f>IF($F35=0,0,((($F35/$E$32)*'CRONOGRAMA ACTIVIDADES'!F$21)*($G35/$F35)))</f>
        <v>0</v>
      </c>
      <c r="I35" s="498">
        <f>IF($F35=0,0,((($F35/$E$32)*'CRONOGRAMA ACTIVIDADES'!G$21)*($G35/$F35)))</f>
        <v>0</v>
      </c>
      <c r="J35" s="498">
        <f>IF($F35=0,0,((($F35/$E$32)*'CRONOGRAMA ACTIVIDADES'!H$21)*($G35/$F35)))</f>
        <v>0</v>
      </c>
      <c r="K35" s="498">
        <f>IF($F35=0,0,((($F35/$E$32)*'CRONOGRAMA ACTIVIDADES'!I$21)*($G35/$F35)))</f>
        <v>0</v>
      </c>
      <c r="L35" s="498">
        <f>IF($F35=0,0,((($F35/$E$32)*'CRONOGRAMA ACTIVIDADES'!J$21)*($G35/$F35)))</f>
        <v>0</v>
      </c>
      <c r="M35" s="498">
        <f>IF($F35=0,0,((($F35/$E$32)*'CRONOGRAMA ACTIVIDADES'!K$21)*($G35/$F35)))</f>
        <v>0</v>
      </c>
      <c r="N35" s="498">
        <f>IF($F35=0,0,((($F35/$E$32)*'CRONOGRAMA ACTIVIDADES'!L$21)*($G35/$F35)))</f>
        <v>0</v>
      </c>
      <c r="O35" s="498">
        <f>IF($F35=0,0,((($F35/$E$32)*'CRONOGRAMA ACTIVIDADES'!M$21)*($G35/$F35)))</f>
        <v>0</v>
      </c>
      <c r="P35" s="498">
        <f>IF($F35=0,0,((($F35/$E$32)*'CRONOGRAMA ACTIVIDADES'!N$21)*($G35/$F35)))</f>
        <v>0</v>
      </c>
      <c r="Q35" s="498">
        <f>IF($F35=0,0,((($F35/$E$32)*'CRONOGRAMA ACTIVIDADES'!O$21)*($G35/$F35)))</f>
        <v>0</v>
      </c>
      <c r="R35" s="498">
        <f>IF($F35=0,0,((($F35/$E$32)*'CRONOGRAMA ACTIVIDADES'!P$21)*($G35/$F35)))</f>
        <v>0</v>
      </c>
      <c r="S35" s="498">
        <f>IF($F35=0,0,((($F35/$E$32)*'CRONOGRAMA ACTIVIDADES'!Q$21)*($G35/$F35)))</f>
        <v>0</v>
      </c>
      <c r="T35" s="501">
        <f>H35+I35+J35+K35+L35+M35+N35+O35+P35+Q35+R35+S35</f>
        <v>0</v>
      </c>
      <c r="U35" s="502">
        <f>IF($F35=0,0,((($F35/$E$32)*'CRONOGRAMA ACTIVIDADES'!R$21)*($G35/$F35)))</f>
        <v>0</v>
      </c>
      <c r="V35" s="498">
        <f>IF($F35=0,0,((($F35/$E$32)*'CRONOGRAMA ACTIVIDADES'!S$21)*($G35/$F35)))</f>
        <v>0</v>
      </c>
      <c r="W35" s="498">
        <f>IF($F35=0,0,((($F35/$E$32)*'CRONOGRAMA ACTIVIDADES'!T$21)*($G35/$F35)))</f>
        <v>0</v>
      </c>
      <c r="X35" s="498">
        <f>IF($F35=0,0,((($F35/$E$32)*'CRONOGRAMA ACTIVIDADES'!U$21)*($G35/$F35)))</f>
        <v>0</v>
      </c>
      <c r="Y35" s="498">
        <f>IF($F35=0,0,((($F35/$E$32)*'CRONOGRAMA ACTIVIDADES'!V$21)*($G35/$F35)))</f>
        <v>0</v>
      </c>
      <c r="Z35" s="498">
        <f>IF($F35=0,0,((($F35/$E$32)*'CRONOGRAMA ACTIVIDADES'!W$21)*($G35/$F35)))</f>
        <v>0</v>
      </c>
      <c r="AA35" s="498">
        <f>IF($F35=0,0,((($F35/$E$32)*'CRONOGRAMA ACTIVIDADES'!X$21)*($G35/$F35)))</f>
        <v>0</v>
      </c>
      <c r="AB35" s="498">
        <f>IF($F35=0,0,((($F35/$E$32)*'CRONOGRAMA ACTIVIDADES'!Y$21)*($G35/$F35)))</f>
        <v>0</v>
      </c>
      <c r="AC35" s="498">
        <f>IF($F35=0,0,((($F35/$E$32)*'CRONOGRAMA ACTIVIDADES'!Z$21)*($G35/$F35)))</f>
        <v>0</v>
      </c>
      <c r="AD35" s="498">
        <f>IF($F35=0,0,((($F35/$E$32)*'CRONOGRAMA ACTIVIDADES'!AA$21)*($G35/$F35)))</f>
        <v>0</v>
      </c>
      <c r="AE35" s="498">
        <f>IF($F35=0,0,((($F35/$E$32)*'CRONOGRAMA ACTIVIDADES'!AB$21)*($G35/$F35)))</f>
        <v>0</v>
      </c>
      <c r="AF35" s="498">
        <f>IF($F35=0,0,((($F35/$E$32)*'CRONOGRAMA ACTIVIDADES'!AC$21)*($G35/$F35)))</f>
        <v>0</v>
      </c>
      <c r="AG35" s="499">
        <f>U35+V35+W35+X35+Y35+Z35+AA35+AB35+AC35+AD35+AE35+AF35</f>
        <v>0</v>
      </c>
      <c r="AH35" s="503">
        <f>IF($F35=0,0,((($F35/$E$32)*'CRONOGRAMA ACTIVIDADES'!AD$21)*($G35/$F35)))</f>
        <v>0</v>
      </c>
      <c r="AI35" s="498">
        <f>IF($F35=0,0,((($F35/$E$32)*'CRONOGRAMA ACTIVIDADES'!AE$21)*($G35/$F35)))</f>
        <v>0</v>
      </c>
      <c r="AJ35" s="498">
        <f>IF($F35=0,0,((($F35/$E$32)*'CRONOGRAMA ACTIVIDADES'!AF$21)*($G35/$F35)))</f>
        <v>0</v>
      </c>
      <c r="AK35" s="498">
        <f>IF($F35=0,0,((($F35/$E$32)*'CRONOGRAMA ACTIVIDADES'!AG$21)*($G35/$F35)))</f>
        <v>0</v>
      </c>
      <c r="AL35" s="498">
        <f>IF($F35=0,0,((($F35/$E$32)*'CRONOGRAMA ACTIVIDADES'!AH$21)*($G35/$F35)))</f>
        <v>0</v>
      </c>
      <c r="AM35" s="498">
        <f>IF($F35=0,0,((($F35/$E$32)*'CRONOGRAMA ACTIVIDADES'!AI$21)*($G35/$F35)))</f>
        <v>0</v>
      </c>
      <c r="AN35" s="498">
        <f>IF($F35=0,0,((($F35/$E$32)*'CRONOGRAMA ACTIVIDADES'!AJ$21)*($G35/$F35)))</f>
        <v>0</v>
      </c>
      <c r="AO35" s="498">
        <f>IF($F35=0,0,((($F35/$E$32)*'CRONOGRAMA ACTIVIDADES'!AK$21)*($G35/$F35)))</f>
        <v>0</v>
      </c>
      <c r="AP35" s="498">
        <f>IF($F35=0,0,((($F35/$E$32)*'CRONOGRAMA ACTIVIDADES'!AL$21)*($G35/$F35)))</f>
        <v>0</v>
      </c>
      <c r="AQ35" s="498">
        <f>IF($F35=0,0,((($F35/$E$32)*'CRONOGRAMA ACTIVIDADES'!AM$21)*($G35/$F35)))</f>
        <v>0</v>
      </c>
      <c r="AR35" s="498">
        <f>IF($F35=0,0,((($F35/$E$32)*'CRONOGRAMA ACTIVIDADES'!AN$21)*($G35/$F35)))</f>
        <v>0</v>
      </c>
      <c r="AS35" s="498">
        <f>IF($F35=0,0,((($F35/$E$32)*'CRONOGRAMA ACTIVIDADES'!AO$21)*($G35/$F35)))</f>
        <v>0</v>
      </c>
      <c r="AT35" s="501">
        <f>AH35+AI35+AJ35+AK35+AL35+AM35+AN35+AO35+AP35+AQ35+AR35+AS35</f>
        <v>0</v>
      </c>
      <c r="AU35" s="571">
        <f>AS35+AR35+AQ35+AP35+AO35+AN35+AM35+AL35+AK35+AJ35+AI35+AH35+AF35+AE35+AD35+AC35+AB35+AA35+Z35+Y35+X35+W35+V35+U35+S35+R35+Q35+P35+O35+N35+M35+L35+K35+J35+I35+H35</f>
        <v>0</v>
      </c>
      <c r="AV35" s="470">
        <f t="shared" si="1"/>
        <v>0</v>
      </c>
    </row>
    <row r="36" spans="2:48" s="472" customFormat="1" ht="12.75" customHeight="1">
      <c r="B36" s="494" t="str">
        <f>+'FORMATO COSTEO C1'!C$130</f>
        <v>1.1.4.4</v>
      </c>
      <c r="C36" s="495" t="str">
        <f>++'FORMATO COSTEO C1'!B$130</f>
        <v>Categoría de gasto</v>
      </c>
      <c r="D36" s="506"/>
      <c r="E36" s="632"/>
      <c r="F36" s="498">
        <f>+'FORMATO COSTEO C1'!G130</f>
        <v>0</v>
      </c>
      <c r="G36" s="499">
        <f>+'FORMATO COSTEO C1'!H130</f>
        <v>0</v>
      </c>
      <c r="H36" s="503">
        <f>IF($F36=0,0,((($F36/$E$32)*'CRONOGRAMA ACTIVIDADES'!F$21)*($G36/$F36)))</f>
        <v>0</v>
      </c>
      <c r="I36" s="498">
        <f>IF($F36=0,0,((($F36/$E$32)*'CRONOGRAMA ACTIVIDADES'!G$21)*($G36/$F36)))</f>
        <v>0</v>
      </c>
      <c r="J36" s="498">
        <f>IF($F36=0,0,((($F36/$E$32)*'CRONOGRAMA ACTIVIDADES'!H$21)*($G36/$F36)))</f>
        <v>0</v>
      </c>
      <c r="K36" s="498">
        <f>IF($F36=0,0,((($F36/$E$32)*'CRONOGRAMA ACTIVIDADES'!I$21)*($G36/$F36)))</f>
        <v>0</v>
      </c>
      <c r="L36" s="498">
        <f>IF($F36=0,0,((($F36/$E$32)*'CRONOGRAMA ACTIVIDADES'!J$21)*($G36/$F36)))</f>
        <v>0</v>
      </c>
      <c r="M36" s="498">
        <f>IF($F36=0,0,((($F36/$E$32)*'CRONOGRAMA ACTIVIDADES'!K$21)*($G36/$F36)))</f>
        <v>0</v>
      </c>
      <c r="N36" s="498">
        <f>IF($F36=0,0,((($F36/$E$32)*'CRONOGRAMA ACTIVIDADES'!L$21)*($G36/$F36)))</f>
        <v>0</v>
      </c>
      <c r="O36" s="498">
        <f>IF($F36=0,0,((($F36/$E$32)*'CRONOGRAMA ACTIVIDADES'!M$21)*($G36/$F36)))</f>
        <v>0</v>
      </c>
      <c r="P36" s="498">
        <f>IF($F36=0,0,((($F36/$E$32)*'CRONOGRAMA ACTIVIDADES'!N$21)*($G36/$F36)))</f>
        <v>0</v>
      </c>
      <c r="Q36" s="498">
        <f>IF($F36=0,0,((($F36/$E$32)*'CRONOGRAMA ACTIVIDADES'!O$21)*($G36/$F36)))</f>
        <v>0</v>
      </c>
      <c r="R36" s="498">
        <f>IF($F36=0,0,((($F36/$E$32)*'CRONOGRAMA ACTIVIDADES'!P$21)*($G36/$F36)))</f>
        <v>0</v>
      </c>
      <c r="S36" s="498">
        <f>IF($F36=0,0,((($F36/$E$32)*'CRONOGRAMA ACTIVIDADES'!Q$21)*($G36/$F36)))</f>
        <v>0</v>
      </c>
      <c r="T36" s="501">
        <f>H36+I36+J36+K36+L36+M36+N36+O36+P36+Q36+R36+S36</f>
        <v>0</v>
      </c>
      <c r="U36" s="502">
        <f>IF($F36=0,0,((($F36/$E$32)*'CRONOGRAMA ACTIVIDADES'!R$21)*($G36/$F36)))</f>
        <v>0</v>
      </c>
      <c r="V36" s="498">
        <f>IF($F36=0,0,((($F36/$E$32)*'CRONOGRAMA ACTIVIDADES'!S$21)*($G36/$F36)))</f>
        <v>0</v>
      </c>
      <c r="W36" s="498">
        <f>IF($F36=0,0,((($F36/$E$32)*'CRONOGRAMA ACTIVIDADES'!T$21)*($G36/$F36)))</f>
        <v>0</v>
      </c>
      <c r="X36" s="498">
        <f>IF($F36=0,0,((($F36/$E$32)*'CRONOGRAMA ACTIVIDADES'!U$21)*($G36/$F36)))</f>
        <v>0</v>
      </c>
      <c r="Y36" s="498">
        <f>IF($F36=0,0,((($F36/$E$32)*'CRONOGRAMA ACTIVIDADES'!V$21)*($G36/$F36)))</f>
        <v>0</v>
      </c>
      <c r="Z36" s="498">
        <f>IF($F36=0,0,((($F36/$E$32)*'CRONOGRAMA ACTIVIDADES'!W$21)*($G36/$F36)))</f>
        <v>0</v>
      </c>
      <c r="AA36" s="498">
        <f>IF($F36=0,0,((($F36/$E$32)*'CRONOGRAMA ACTIVIDADES'!X$21)*($G36/$F36)))</f>
        <v>0</v>
      </c>
      <c r="AB36" s="498">
        <f>IF($F36=0,0,((($F36/$E$32)*'CRONOGRAMA ACTIVIDADES'!Y$21)*($G36/$F36)))</f>
        <v>0</v>
      </c>
      <c r="AC36" s="498">
        <f>IF($F36=0,0,((($F36/$E$32)*'CRONOGRAMA ACTIVIDADES'!Z$21)*($G36/$F36)))</f>
        <v>0</v>
      </c>
      <c r="AD36" s="498">
        <f>IF($F36=0,0,((($F36/$E$32)*'CRONOGRAMA ACTIVIDADES'!AA$21)*($G36/$F36)))</f>
        <v>0</v>
      </c>
      <c r="AE36" s="498">
        <f>IF($F36=0,0,((($F36/$E$32)*'CRONOGRAMA ACTIVIDADES'!AB$21)*($G36/$F36)))</f>
        <v>0</v>
      </c>
      <c r="AF36" s="498">
        <f>IF($F36=0,0,((($F36/$E$32)*'CRONOGRAMA ACTIVIDADES'!AC$21)*($G36/$F36)))</f>
        <v>0</v>
      </c>
      <c r="AG36" s="499">
        <f>U36+V36+W36+X36+Y36+Z36+AA36+AB36+AC36+AD36+AE36+AF36</f>
        <v>0</v>
      </c>
      <c r="AH36" s="503">
        <f>IF($F36=0,0,((($F36/$E$32)*'CRONOGRAMA ACTIVIDADES'!AD$21)*($G36/$F36)))</f>
        <v>0</v>
      </c>
      <c r="AI36" s="498">
        <f>IF($F36=0,0,((($F36/$E$32)*'CRONOGRAMA ACTIVIDADES'!AE$21)*($G36/$F36)))</f>
        <v>0</v>
      </c>
      <c r="AJ36" s="498">
        <f>IF($F36=0,0,((($F36/$E$32)*'CRONOGRAMA ACTIVIDADES'!AF$21)*($G36/$F36)))</f>
        <v>0</v>
      </c>
      <c r="AK36" s="498">
        <f>IF($F36=0,0,((($F36/$E$32)*'CRONOGRAMA ACTIVIDADES'!AG$21)*($G36/$F36)))</f>
        <v>0</v>
      </c>
      <c r="AL36" s="498">
        <f>IF($F36=0,0,((($F36/$E$32)*'CRONOGRAMA ACTIVIDADES'!AH$21)*($G36/$F36)))</f>
        <v>0</v>
      </c>
      <c r="AM36" s="498">
        <f>IF($F36=0,0,((($F36/$E$32)*'CRONOGRAMA ACTIVIDADES'!AI$21)*($G36/$F36)))</f>
        <v>0</v>
      </c>
      <c r="AN36" s="498">
        <f>IF($F36=0,0,((($F36/$E$32)*'CRONOGRAMA ACTIVIDADES'!AJ$21)*($G36/$F36)))</f>
        <v>0</v>
      </c>
      <c r="AO36" s="498">
        <f>IF($F36=0,0,((($F36/$E$32)*'CRONOGRAMA ACTIVIDADES'!AK$21)*($G36/$F36)))</f>
        <v>0</v>
      </c>
      <c r="AP36" s="498">
        <f>IF($F36=0,0,((($F36/$E$32)*'CRONOGRAMA ACTIVIDADES'!AL$21)*($G36/$F36)))</f>
        <v>0</v>
      </c>
      <c r="AQ36" s="498">
        <f>IF($F36=0,0,((($F36/$E$32)*'CRONOGRAMA ACTIVIDADES'!AM$21)*($G36/$F36)))</f>
        <v>0</v>
      </c>
      <c r="AR36" s="498">
        <f>IF($F36=0,0,((($F36/$E$32)*'CRONOGRAMA ACTIVIDADES'!AN$21)*($G36/$F36)))</f>
        <v>0</v>
      </c>
      <c r="AS36" s="498">
        <f>IF($F36=0,0,((($F36/$E$32)*'CRONOGRAMA ACTIVIDADES'!AO$21)*($G36/$F36)))</f>
        <v>0</v>
      </c>
      <c r="AT36" s="501">
        <f>AH36+AI36+AJ36+AK36+AL36+AM36+AN36+AO36+AP36+AQ36+AR36+AS36</f>
        <v>0</v>
      </c>
      <c r="AU36" s="571">
        <f>AS36+AR36+AQ36+AP36+AO36+AN36+AM36+AL36+AK36+AJ36+AI36+AH36+AF36+AE36+AD36+AC36+AB36+AA36+Z36+Y36+X36+W36+V36+U36+S36+R36+Q36+P36+O36+N36+M36+L36+K36+J36+I36+H36</f>
        <v>0</v>
      </c>
      <c r="AV36" s="470">
        <f t="shared" si="1"/>
        <v>0</v>
      </c>
    </row>
    <row r="37" spans="2:48" s="472" customFormat="1" ht="12.75" customHeight="1">
      <c r="B37" s="494" t="str">
        <f>+'FORMATO COSTEO C1'!C$136</f>
        <v>1.1.4.5</v>
      </c>
      <c r="C37" s="495" t="str">
        <f>+'FORMATO COSTEO C1'!B$136</f>
        <v>Categoría de gasto</v>
      </c>
      <c r="D37" s="506"/>
      <c r="E37" s="632"/>
      <c r="F37" s="498">
        <f>+'FORMATO COSTEO C1'!G136</f>
        <v>0</v>
      </c>
      <c r="G37" s="499">
        <f>+'FORMATO COSTEO C1'!H136</f>
        <v>0</v>
      </c>
      <c r="H37" s="503">
        <f>IF($F37=0,0,((($F37/$E$32)*'CRONOGRAMA ACTIVIDADES'!F$21)*($G37/$F37)))</f>
        <v>0</v>
      </c>
      <c r="I37" s="498">
        <f>IF($F37=0,0,((($F37/$E$32)*'CRONOGRAMA ACTIVIDADES'!G$21)*($G37/$F37)))</f>
        <v>0</v>
      </c>
      <c r="J37" s="498">
        <f>IF($F37=0,0,((($F37/$E$32)*'CRONOGRAMA ACTIVIDADES'!H$21)*($G37/$F37)))</f>
        <v>0</v>
      </c>
      <c r="K37" s="498">
        <f>IF($F37=0,0,((($F37/$E$32)*'CRONOGRAMA ACTIVIDADES'!I$21)*($G37/$F37)))</f>
        <v>0</v>
      </c>
      <c r="L37" s="498">
        <f>IF($F37=0,0,((($F37/$E$32)*'CRONOGRAMA ACTIVIDADES'!J$21)*($G37/$F37)))</f>
        <v>0</v>
      </c>
      <c r="M37" s="498">
        <f>IF($F37=0,0,((($F37/$E$32)*'CRONOGRAMA ACTIVIDADES'!K$21)*($G37/$F37)))</f>
        <v>0</v>
      </c>
      <c r="N37" s="498">
        <f>IF($F37=0,0,((($F37/$E$32)*'CRONOGRAMA ACTIVIDADES'!L$21)*($G37/$F37)))</f>
        <v>0</v>
      </c>
      <c r="O37" s="498">
        <f>IF($F37=0,0,((($F37/$E$32)*'CRONOGRAMA ACTIVIDADES'!M$21)*($G37/$F37)))</f>
        <v>0</v>
      </c>
      <c r="P37" s="498">
        <f>IF($F37=0,0,((($F37/$E$32)*'CRONOGRAMA ACTIVIDADES'!N$21)*($G37/$F37)))</f>
        <v>0</v>
      </c>
      <c r="Q37" s="498">
        <f>IF($F37=0,0,((($F37/$E$32)*'CRONOGRAMA ACTIVIDADES'!O$21)*($G37/$F37)))</f>
        <v>0</v>
      </c>
      <c r="R37" s="498">
        <f>IF($F37=0,0,((($F37/$E$32)*'CRONOGRAMA ACTIVIDADES'!P$21)*($G37/$F37)))</f>
        <v>0</v>
      </c>
      <c r="S37" s="498">
        <f>IF($F37=0,0,((($F37/$E$32)*'CRONOGRAMA ACTIVIDADES'!Q$21)*($G37/$F37)))</f>
        <v>0</v>
      </c>
      <c r="T37" s="501">
        <f>H37+I37+J37+K37+L37+M37+N37+O37+P37+Q37+R37+S37</f>
        <v>0</v>
      </c>
      <c r="U37" s="502">
        <f>IF($F37=0,0,((($F37/$E$32)*'CRONOGRAMA ACTIVIDADES'!R$21)*($G37/$F37)))</f>
        <v>0</v>
      </c>
      <c r="V37" s="498">
        <f>IF($F37=0,0,((($F37/$E$32)*'CRONOGRAMA ACTIVIDADES'!S$21)*($G37/$F37)))</f>
        <v>0</v>
      </c>
      <c r="W37" s="498">
        <f>IF($F37=0,0,((($F37/$E$32)*'CRONOGRAMA ACTIVIDADES'!T$21)*($G37/$F37)))</f>
        <v>0</v>
      </c>
      <c r="X37" s="498">
        <f>IF($F37=0,0,((($F37/$E$32)*'CRONOGRAMA ACTIVIDADES'!U$21)*($G37/$F37)))</f>
        <v>0</v>
      </c>
      <c r="Y37" s="498">
        <f>IF($F37=0,0,((($F37/$E$32)*'CRONOGRAMA ACTIVIDADES'!V$21)*($G37/$F37)))</f>
        <v>0</v>
      </c>
      <c r="Z37" s="498">
        <f>IF($F37=0,0,((($F37/$E$32)*'CRONOGRAMA ACTIVIDADES'!W$21)*($G37/$F37)))</f>
        <v>0</v>
      </c>
      <c r="AA37" s="498">
        <f>IF($F37=0,0,((($F37/$E$32)*'CRONOGRAMA ACTIVIDADES'!X$21)*($G37/$F37)))</f>
        <v>0</v>
      </c>
      <c r="AB37" s="498">
        <f>IF($F37=0,0,((($F37/$E$32)*'CRONOGRAMA ACTIVIDADES'!Y$21)*($G37/$F37)))</f>
        <v>0</v>
      </c>
      <c r="AC37" s="498">
        <f>IF($F37=0,0,((($F37/$E$32)*'CRONOGRAMA ACTIVIDADES'!Z$21)*($G37/$F37)))</f>
        <v>0</v>
      </c>
      <c r="AD37" s="498">
        <f>IF($F37=0,0,((($F37/$E$32)*'CRONOGRAMA ACTIVIDADES'!AA$21)*($G37/$F37)))</f>
        <v>0</v>
      </c>
      <c r="AE37" s="498">
        <f>IF($F37=0,0,((($F37/$E$32)*'CRONOGRAMA ACTIVIDADES'!AB$21)*($G37/$F37)))</f>
        <v>0</v>
      </c>
      <c r="AF37" s="498">
        <f>IF($F37=0,0,((($F37/$E$32)*'CRONOGRAMA ACTIVIDADES'!AC$21)*($G37/$F37)))</f>
        <v>0</v>
      </c>
      <c r="AG37" s="499">
        <f>U37+V37+W37+X37+Y37+Z37+AA37+AB37+AC37+AD37+AE37+AF37</f>
        <v>0</v>
      </c>
      <c r="AH37" s="503">
        <f>IF($F37=0,0,((($F37/$E$32)*'CRONOGRAMA ACTIVIDADES'!AD$21)*($G37/$F37)))</f>
        <v>0</v>
      </c>
      <c r="AI37" s="498">
        <f>IF($F37=0,0,((($F37/$E$32)*'CRONOGRAMA ACTIVIDADES'!AE$21)*($G37/$F37)))</f>
        <v>0</v>
      </c>
      <c r="AJ37" s="498">
        <f>IF($F37=0,0,((($F37/$E$32)*'CRONOGRAMA ACTIVIDADES'!AF$21)*($G37/$F37)))</f>
        <v>0</v>
      </c>
      <c r="AK37" s="498">
        <f>IF($F37=0,0,((($F37/$E$32)*'CRONOGRAMA ACTIVIDADES'!AG$21)*($G37/$F37)))</f>
        <v>0</v>
      </c>
      <c r="AL37" s="498">
        <f>IF($F37=0,0,((($F37/$E$32)*'CRONOGRAMA ACTIVIDADES'!AH$21)*($G37/$F37)))</f>
        <v>0</v>
      </c>
      <c r="AM37" s="498">
        <f>IF($F37=0,0,((($F37/$E$32)*'CRONOGRAMA ACTIVIDADES'!AI$21)*($G37/$F37)))</f>
        <v>0</v>
      </c>
      <c r="AN37" s="498">
        <f>IF($F37=0,0,((($F37/$E$32)*'CRONOGRAMA ACTIVIDADES'!AJ$21)*($G37/$F37)))</f>
        <v>0</v>
      </c>
      <c r="AO37" s="498">
        <f>IF($F37=0,0,((($F37/$E$32)*'CRONOGRAMA ACTIVIDADES'!AK$21)*($G37/$F37)))</f>
        <v>0</v>
      </c>
      <c r="AP37" s="498">
        <f>IF($F37=0,0,((($F37/$E$32)*'CRONOGRAMA ACTIVIDADES'!AL$21)*($G37/$F37)))</f>
        <v>0</v>
      </c>
      <c r="AQ37" s="498">
        <f>IF($F37=0,0,((($F37/$E$32)*'CRONOGRAMA ACTIVIDADES'!AM$21)*($G37/$F37)))</f>
        <v>0</v>
      </c>
      <c r="AR37" s="498">
        <f>IF($F37=0,0,((($F37/$E$32)*'CRONOGRAMA ACTIVIDADES'!AN$21)*($G37/$F37)))</f>
        <v>0</v>
      </c>
      <c r="AS37" s="498">
        <f>IF($F37=0,0,((($F37/$E$32)*'CRONOGRAMA ACTIVIDADES'!AO$21)*($G37/$F37)))</f>
        <v>0</v>
      </c>
      <c r="AT37" s="501">
        <f>AH37+AI37+AJ37+AK37+AL37+AM37+AN37+AO37+AP37+AQ37+AR37+AS37</f>
        <v>0</v>
      </c>
      <c r="AU37" s="571">
        <f>AS37+AR37+AQ37+AP37+AO37+AN37+AM37+AL37+AK37+AJ37+AI37+AH37+AF37+AE37+AD37+AC37+AB37+AA37+Z37+Y37+X37+W37+V37+U37+S37+R37+Q37+P37+O37+N37+M37+L37+K37+J37+I37+H37</f>
        <v>0</v>
      </c>
      <c r="AV37" s="470">
        <f t="shared" si="1"/>
        <v>0</v>
      </c>
    </row>
    <row r="38" spans="2:48" s="472" customFormat="1" ht="12.75" customHeight="1">
      <c r="B38" s="484" t="str">
        <f>+'FORMATO COSTEO C1'!C$142</f>
        <v>1.1.5</v>
      </c>
      <c r="C38" s="508">
        <f>+'FORMATO COSTEO C1'!B$142</f>
        <v>0</v>
      </c>
      <c r="D38" s="620" t="str">
        <f>+'FORMATO COSTEO C1'!D$142</f>
        <v>Unidad medida</v>
      </c>
      <c r="E38" s="613">
        <f>+'FORMATO COSTEO C1'!E$142</f>
        <v>0</v>
      </c>
      <c r="F38" s="488">
        <f>SUM(F39:F43)</f>
        <v>0</v>
      </c>
      <c r="G38" s="489">
        <f aca="true" t="shared" si="12" ref="G38:P38">SUM(G39:G43)</f>
        <v>0</v>
      </c>
      <c r="H38" s="490">
        <f t="shared" si="12"/>
        <v>0</v>
      </c>
      <c r="I38" s="488">
        <f>SUM(I39:I43)</f>
        <v>0</v>
      </c>
      <c r="J38" s="488">
        <f>SUM(J39:J43)</f>
        <v>0</v>
      </c>
      <c r="K38" s="488">
        <f>SUM(K39:K43)</f>
        <v>0</v>
      </c>
      <c r="L38" s="488">
        <f>SUM(L39:L43)</f>
        <v>0</v>
      </c>
      <c r="M38" s="488">
        <f>SUM(M39:M43)</f>
        <v>0</v>
      </c>
      <c r="N38" s="488">
        <f t="shared" si="12"/>
        <v>0</v>
      </c>
      <c r="O38" s="488">
        <f t="shared" si="12"/>
        <v>0</v>
      </c>
      <c r="P38" s="488">
        <f t="shared" si="12"/>
        <v>0</v>
      </c>
      <c r="Q38" s="488">
        <f>SUM(Q39:Q43)</f>
        <v>0</v>
      </c>
      <c r="R38" s="488">
        <f>SUM(R39:R43)</f>
        <v>0</v>
      </c>
      <c r="S38" s="488">
        <f>SUM(S39:S43)</f>
        <v>0</v>
      </c>
      <c r="T38" s="491">
        <f>SUM(T39:T43)</f>
        <v>0</v>
      </c>
      <c r="U38" s="492">
        <f aca="true" t="shared" si="13" ref="U38:AS38">SUM(U39:U43)</f>
        <v>0</v>
      </c>
      <c r="V38" s="488">
        <f t="shared" si="13"/>
        <v>0</v>
      </c>
      <c r="W38" s="488">
        <f t="shared" si="13"/>
        <v>0</v>
      </c>
      <c r="X38" s="488">
        <f t="shared" si="13"/>
        <v>0</v>
      </c>
      <c r="Y38" s="488">
        <f t="shared" si="13"/>
        <v>0</v>
      </c>
      <c r="Z38" s="488">
        <f t="shared" si="13"/>
        <v>0</v>
      </c>
      <c r="AA38" s="488">
        <f t="shared" si="13"/>
        <v>0</v>
      </c>
      <c r="AB38" s="488">
        <f t="shared" si="13"/>
        <v>0</v>
      </c>
      <c r="AC38" s="488">
        <f t="shared" si="13"/>
        <v>0</v>
      </c>
      <c r="AD38" s="488">
        <f t="shared" si="13"/>
        <v>0</v>
      </c>
      <c r="AE38" s="488">
        <f t="shared" si="13"/>
        <v>0</v>
      </c>
      <c r="AF38" s="488">
        <f t="shared" si="13"/>
        <v>0</v>
      </c>
      <c r="AG38" s="489">
        <f t="shared" si="13"/>
        <v>0</v>
      </c>
      <c r="AH38" s="490">
        <f t="shared" si="13"/>
        <v>0</v>
      </c>
      <c r="AI38" s="488">
        <f t="shared" si="13"/>
        <v>0</v>
      </c>
      <c r="AJ38" s="488">
        <f t="shared" si="13"/>
        <v>0</v>
      </c>
      <c r="AK38" s="488">
        <f t="shared" si="13"/>
        <v>0</v>
      </c>
      <c r="AL38" s="488">
        <f t="shared" si="13"/>
        <v>0</v>
      </c>
      <c r="AM38" s="488">
        <f t="shared" si="13"/>
        <v>0</v>
      </c>
      <c r="AN38" s="488">
        <f t="shared" si="13"/>
        <v>0</v>
      </c>
      <c r="AO38" s="488">
        <f t="shared" si="13"/>
        <v>0</v>
      </c>
      <c r="AP38" s="488">
        <f t="shared" si="13"/>
        <v>0</v>
      </c>
      <c r="AQ38" s="488">
        <f t="shared" si="13"/>
        <v>0</v>
      </c>
      <c r="AR38" s="488">
        <f t="shared" si="13"/>
        <v>0</v>
      </c>
      <c r="AS38" s="488">
        <f t="shared" si="13"/>
        <v>0</v>
      </c>
      <c r="AT38" s="491">
        <f>SUM(AT39:AT43)</f>
        <v>0</v>
      </c>
      <c r="AU38" s="493">
        <f>SUM(AU39:AU43)</f>
        <v>0</v>
      </c>
      <c r="AV38" s="470">
        <f t="shared" si="1"/>
        <v>0</v>
      </c>
    </row>
    <row r="39" spans="2:48" s="472" customFormat="1" ht="12.75" customHeight="1">
      <c r="B39" s="494" t="str">
        <f>+'FORMATO COSTEO C1'!C$144</f>
        <v>1.1.5.1</v>
      </c>
      <c r="C39" s="495" t="str">
        <f>+'FORMATO COSTEO C1'!B$144</f>
        <v>Categoría de gasto</v>
      </c>
      <c r="D39" s="506"/>
      <c r="E39" s="632"/>
      <c r="F39" s="498">
        <f>+'FORMATO COSTEO C1'!G144</f>
        <v>0</v>
      </c>
      <c r="G39" s="499">
        <f>+'FORMATO COSTEO C1'!H144</f>
        <v>0</v>
      </c>
      <c r="H39" s="500">
        <f>IF($F39=0,0,((($F39/$E$38)*'CRONOGRAMA ACTIVIDADES'!F$22)*($G39/$F39)))</f>
        <v>0</v>
      </c>
      <c r="I39" s="498">
        <f>IF($F39=0,0,((($F39/$E$38)*'CRONOGRAMA ACTIVIDADES'!G$22)*($G39/$F39)))</f>
        <v>0</v>
      </c>
      <c r="J39" s="498">
        <f>IF($F39=0,0,((($F39/$E$38)*'CRONOGRAMA ACTIVIDADES'!H$22)*($G39/$F39)))</f>
        <v>0</v>
      </c>
      <c r="K39" s="498">
        <f>IF($F39=0,0,((($F39/$E$38)*'CRONOGRAMA ACTIVIDADES'!I$22)*($G39/$F39)))</f>
        <v>0</v>
      </c>
      <c r="L39" s="498">
        <f>IF($F39=0,0,((($F39/$E$38)*'CRONOGRAMA ACTIVIDADES'!J$22)*($G39/$F39)))</f>
        <v>0</v>
      </c>
      <c r="M39" s="498">
        <f>IF($F39=0,0,((($F39/$E$38)*'CRONOGRAMA ACTIVIDADES'!K$22)*($G39/$F39)))</f>
        <v>0</v>
      </c>
      <c r="N39" s="498">
        <f>IF($F39=0,0,((($F39/$E$38)*'CRONOGRAMA ACTIVIDADES'!L$22)*($G39/$F39)))</f>
        <v>0</v>
      </c>
      <c r="O39" s="498">
        <f>IF($F39=0,0,((($F39/$E$38)*'CRONOGRAMA ACTIVIDADES'!M$22)*($G39/$F39)))</f>
        <v>0</v>
      </c>
      <c r="P39" s="498">
        <f>IF($F39=0,0,((($F39/$E$38)*'CRONOGRAMA ACTIVIDADES'!N$22)*($G39/$F39)))</f>
        <v>0</v>
      </c>
      <c r="Q39" s="498">
        <f>IF($F39=0,0,((($F39/$E$38)*'CRONOGRAMA ACTIVIDADES'!O$22)*($G39/$F39)))</f>
        <v>0</v>
      </c>
      <c r="R39" s="498">
        <f>IF($F39=0,0,((($F39/$E$38)*'CRONOGRAMA ACTIVIDADES'!P$22)*($G39/$F39)))</f>
        <v>0</v>
      </c>
      <c r="S39" s="498">
        <f>IF($F39=0,0,((($F39/$E$38)*'CRONOGRAMA ACTIVIDADES'!Q$22)*($G39/$F39)))</f>
        <v>0</v>
      </c>
      <c r="T39" s="501">
        <f>H39+I39+J39+K39+L39+M39+N39+O39+P39+Q39+R39+S39</f>
        <v>0</v>
      </c>
      <c r="U39" s="502">
        <f>IF($F39=0,0,((($F39/$E$38)*'CRONOGRAMA ACTIVIDADES'!R$22)*($G39/$F39)))</f>
        <v>0</v>
      </c>
      <c r="V39" s="498">
        <f>IF($F39=0,0,((($F39/$E$38)*'CRONOGRAMA ACTIVIDADES'!S$22)*($G39/$F39)))</f>
        <v>0</v>
      </c>
      <c r="W39" s="498">
        <f>IF($F39=0,0,((($F39/$E$38)*'CRONOGRAMA ACTIVIDADES'!T$22)*($G39/$F39)))</f>
        <v>0</v>
      </c>
      <c r="X39" s="498">
        <f>IF($F39=0,0,((($F39/$E$38)*'CRONOGRAMA ACTIVIDADES'!U$22)*($G39/$F39)))</f>
        <v>0</v>
      </c>
      <c r="Y39" s="498">
        <f>IF($F39=0,0,((($F39/$E$38)*'CRONOGRAMA ACTIVIDADES'!V$22)*($G39/$F39)))</f>
        <v>0</v>
      </c>
      <c r="Z39" s="498">
        <f>IF($F39=0,0,((($F39/$E$38)*'CRONOGRAMA ACTIVIDADES'!W$22)*($G39/$F39)))</f>
        <v>0</v>
      </c>
      <c r="AA39" s="498">
        <f>IF($F39=0,0,((($F39/$E$38)*'CRONOGRAMA ACTIVIDADES'!X$22)*($G39/$F39)))</f>
        <v>0</v>
      </c>
      <c r="AB39" s="498">
        <f>IF($F39=0,0,((($F39/$E$38)*'CRONOGRAMA ACTIVIDADES'!Y$22)*($G39/$F39)))</f>
        <v>0</v>
      </c>
      <c r="AC39" s="498">
        <f>IF($F39=0,0,((($F39/$E$38)*'CRONOGRAMA ACTIVIDADES'!Z$22)*($G39/$F39)))</f>
        <v>0</v>
      </c>
      <c r="AD39" s="498">
        <f>IF($F39=0,0,((($F39/$E$38)*'CRONOGRAMA ACTIVIDADES'!AA$22)*($G39/$F39)))</f>
        <v>0</v>
      </c>
      <c r="AE39" s="498">
        <f>IF($F39=0,0,((($F39/$E$38)*'CRONOGRAMA ACTIVIDADES'!AB$22)*($G39/$F39)))</f>
        <v>0</v>
      </c>
      <c r="AF39" s="498">
        <f>IF($F39=0,0,((($F39/$E$38)*'CRONOGRAMA ACTIVIDADES'!AC$22)*($G39/$F39)))</f>
        <v>0</v>
      </c>
      <c r="AG39" s="499">
        <f>U39+V39+W39+X39+Y39+Z39+AA39+AB39+AC39+AD39+AE39+AF39</f>
        <v>0</v>
      </c>
      <c r="AH39" s="503">
        <f>IF($F39=0,0,((($F39/$E$38)*'CRONOGRAMA ACTIVIDADES'!AD$22)*($G39/$F39)))</f>
        <v>0</v>
      </c>
      <c r="AI39" s="498">
        <f>IF($F39=0,0,((($F39/$E$38)*'CRONOGRAMA ACTIVIDADES'!AE$22)*($G39/$F39)))</f>
        <v>0</v>
      </c>
      <c r="AJ39" s="498">
        <f>IF($F39=0,0,((($F39/$E$38)*'CRONOGRAMA ACTIVIDADES'!AF$22)*($G39/$F39)))</f>
        <v>0</v>
      </c>
      <c r="AK39" s="498">
        <f>IF($F39=0,0,((($F39/$E$38)*'CRONOGRAMA ACTIVIDADES'!AG$22)*($G39/$F39)))</f>
        <v>0</v>
      </c>
      <c r="AL39" s="498">
        <f>IF($F39=0,0,((($F39/$E$38)*'CRONOGRAMA ACTIVIDADES'!AH$22)*($G39/$F39)))</f>
        <v>0</v>
      </c>
      <c r="AM39" s="498">
        <f>IF($F39=0,0,((($F39/$E$38)*'CRONOGRAMA ACTIVIDADES'!AI$22)*($G39/$F39)))</f>
        <v>0</v>
      </c>
      <c r="AN39" s="498">
        <f>IF($F39=0,0,((($F39/$E$38)*'CRONOGRAMA ACTIVIDADES'!AJ$22)*($G39/$F39)))</f>
        <v>0</v>
      </c>
      <c r="AO39" s="498">
        <f>IF($F39=0,0,((($F39/$E$38)*'CRONOGRAMA ACTIVIDADES'!AK$22)*($G39/$F39)))</f>
        <v>0</v>
      </c>
      <c r="AP39" s="498">
        <f>IF($F39=0,0,((($F39/$E$38)*'CRONOGRAMA ACTIVIDADES'!AL$22)*($G39/$F39)))</f>
        <v>0</v>
      </c>
      <c r="AQ39" s="498">
        <f>IF($F39=0,0,((($F39/$E$38)*'CRONOGRAMA ACTIVIDADES'!AM$22)*($G39/$F39)))</f>
        <v>0</v>
      </c>
      <c r="AR39" s="498">
        <f>IF($F39=0,0,((($F39/$E$38)*'CRONOGRAMA ACTIVIDADES'!AN$22)*($G39/$F39)))</f>
        <v>0</v>
      </c>
      <c r="AS39" s="498">
        <f>IF($F39=0,0,((($F39/$E$38)*'CRONOGRAMA ACTIVIDADES'!AO$22)*($G39/$F39)))</f>
        <v>0</v>
      </c>
      <c r="AT39" s="501">
        <f>AH39+AI39+AJ39+AK39+AL39+AM39+AN39+AO39+AP39+AQ39+AR39+AS39</f>
        <v>0</v>
      </c>
      <c r="AU39" s="571">
        <f>AS39+AR39+AQ39+AP39+AO39+AN39+AM39+AL39+AK39+AJ39+AI39+AH39+AF39+AE39+AD39+AC39+AB39+AA39+Z39+Y39+X39+W39+V39+U39+S39+R39+Q39+P39+O39+N39+M39+L39+K39+J39+I39+H39</f>
        <v>0</v>
      </c>
      <c r="AV39" s="470">
        <f t="shared" si="1"/>
        <v>0</v>
      </c>
    </row>
    <row r="40" spans="2:48" s="472" customFormat="1" ht="12.75" customHeight="1">
      <c r="B40" s="494" t="str">
        <f>+'FORMATO COSTEO C1'!C$150</f>
        <v>1.1.5.2</v>
      </c>
      <c r="C40" s="495" t="str">
        <f>+'FORMATO COSTEO C1'!B$150</f>
        <v>Categoría de gasto</v>
      </c>
      <c r="D40" s="506"/>
      <c r="E40" s="632"/>
      <c r="F40" s="498">
        <f>+'FORMATO COSTEO C1'!G150</f>
        <v>0</v>
      </c>
      <c r="G40" s="499">
        <f>+'FORMATO COSTEO C1'!H150</f>
        <v>0</v>
      </c>
      <c r="H40" s="503">
        <f>IF($F40=0,0,((($F40/$E$38)*'CRONOGRAMA ACTIVIDADES'!F$22)*($G40/$F40)))</f>
        <v>0</v>
      </c>
      <c r="I40" s="498">
        <f>IF($F40=0,0,((($F40/$E$38)*'CRONOGRAMA ACTIVIDADES'!G$22)*($G40/$F40)))</f>
        <v>0</v>
      </c>
      <c r="J40" s="498">
        <f>IF($F40=0,0,((($F40/$E$38)*'CRONOGRAMA ACTIVIDADES'!H$22)*($G40/$F40)))</f>
        <v>0</v>
      </c>
      <c r="K40" s="498">
        <f>IF($F40=0,0,((($F40/$E$38)*'CRONOGRAMA ACTIVIDADES'!I$22)*($G40/$F40)))</f>
        <v>0</v>
      </c>
      <c r="L40" s="498">
        <f>IF($F40=0,0,((($F40/$E$38)*'CRONOGRAMA ACTIVIDADES'!J$22)*($G40/$F40)))</f>
        <v>0</v>
      </c>
      <c r="M40" s="498">
        <f>IF($F40=0,0,((($F40/$E$38)*'CRONOGRAMA ACTIVIDADES'!K$22)*($G40/$F40)))</f>
        <v>0</v>
      </c>
      <c r="N40" s="498">
        <f>IF($F40=0,0,((($F40/$E$38)*'CRONOGRAMA ACTIVIDADES'!L$22)*($G40/$F40)))</f>
        <v>0</v>
      </c>
      <c r="O40" s="498">
        <f>IF($F40=0,0,((($F40/$E$38)*'CRONOGRAMA ACTIVIDADES'!M$22)*($G40/$F40)))</f>
        <v>0</v>
      </c>
      <c r="P40" s="498">
        <f>IF($F40=0,0,((($F40/$E$38)*'CRONOGRAMA ACTIVIDADES'!N$22)*($G40/$F40)))</f>
        <v>0</v>
      </c>
      <c r="Q40" s="498">
        <f>IF($F40=0,0,((($F40/$E$38)*'CRONOGRAMA ACTIVIDADES'!O$22)*($G40/$F40)))</f>
        <v>0</v>
      </c>
      <c r="R40" s="498">
        <f>IF($F40=0,0,((($F40/$E$38)*'CRONOGRAMA ACTIVIDADES'!P$22)*($G40/$F40)))</f>
        <v>0</v>
      </c>
      <c r="S40" s="498">
        <f>IF($F40=0,0,((($F40/$E$38)*'CRONOGRAMA ACTIVIDADES'!Q$22)*($G40/$F40)))</f>
        <v>0</v>
      </c>
      <c r="T40" s="501">
        <f>H40+I40+J40+K40+L40+M40+N40+O40+P40+Q40+R40+S40</f>
        <v>0</v>
      </c>
      <c r="U40" s="502">
        <f>IF($F40=0,0,((($F40/$E$38)*'CRONOGRAMA ACTIVIDADES'!R$22)*($G40/$F40)))</f>
        <v>0</v>
      </c>
      <c r="V40" s="498">
        <f>IF($F40=0,0,((($F40/$E$38)*'CRONOGRAMA ACTIVIDADES'!S$22)*($G40/$F40)))</f>
        <v>0</v>
      </c>
      <c r="W40" s="498">
        <f>IF($F40=0,0,((($F40/$E$38)*'CRONOGRAMA ACTIVIDADES'!T$22)*($G40/$F40)))</f>
        <v>0</v>
      </c>
      <c r="X40" s="498">
        <f>IF($F40=0,0,((($F40/$E$38)*'CRONOGRAMA ACTIVIDADES'!U$22)*($G40/$F40)))</f>
        <v>0</v>
      </c>
      <c r="Y40" s="498">
        <f>IF($F40=0,0,((($F40/$E$38)*'CRONOGRAMA ACTIVIDADES'!V$22)*($G40/$F40)))</f>
        <v>0</v>
      </c>
      <c r="Z40" s="498">
        <f>IF($F40=0,0,((($F40/$E$38)*'CRONOGRAMA ACTIVIDADES'!W$22)*($G40/$F40)))</f>
        <v>0</v>
      </c>
      <c r="AA40" s="498">
        <f>IF($F40=0,0,((($F40/$E$38)*'CRONOGRAMA ACTIVIDADES'!X$22)*($G40/$F40)))</f>
        <v>0</v>
      </c>
      <c r="AB40" s="498">
        <f>IF($F40=0,0,((($F40/$E$38)*'CRONOGRAMA ACTIVIDADES'!Y$22)*($G40/$F40)))</f>
        <v>0</v>
      </c>
      <c r="AC40" s="498">
        <f>IF($F40=0,0,((($F40/$E$38)*'CRONOGRAMA ACTIVIDADES'!Z$22)*($G40/$F40)))</f>
        <v>0</v>
      </c>
      <c r="AD40" s="498">
        <f>IF($F40=0,0,((($F40/$E$38)*'CRONOGRAMA ACTIVIDADES'!AA$22)*($G40/$F40)))</f>
        <v>0</v>
      </c>
      <c r="AE40" s="498">
        <f>IF($F40=0,0,((($F40/$E$38)*'CRONOGRAMA ACTIVIDADES'!AB$22)*($G40/$F40)))</f>
        <v>0</v>
      </c>
      <c r="AF40" s="498">
        <f>IF($F40=0,0,((($F40/$E$38)*'CRONOGRAMA ACTIVIDADES'!AC$22)*($G40/$F40)))</f>
        <v>0</v>
      </c>
      <c r="AG40" s="499">
        <f>U40+V40+W40+X40+Y40+Z40+AA40+AB40+AC40+AD40+AE40+AF40</f>
        <v>0</v>
      </c>
      <c r="AH40" s="503">
        <f>IF($F40=0,0,((($F40/$E$38)*'CRONOGRAMA ACTIVIDADES'!AD$22)*($G40/$F40)))</f>
        <v>0</v>
      </c>
      <c r="AI40" s="498">
        <f>IF($F40=0,0,((($F40/$E$38)*'CRONOGRAMA ACTIVIDADES'!AE$22)*($G40/$F40)))</f>
        <v>0</v>
      </c>
      <c r="AJ40" s="498">
        <f>IF($F40=0,0,((($F40/$E$38)*'CRONOGRAMA ACTIVIDADES'!AF$22)*($G40/$F40)))</f>
        <v>0</v>
      </c>
      <c r="AK40" s="498">
        <f>IF($F40=0,0,((($F40/$E$38)*'CRONOGRAMA ACTIVIDADES'!AG$22)*($G40/$F40)))</f>
        <v>0</v>
      </c>
      <c r="AL40" s="498">
        <f>IF($F40=0,0,((($F40/$E$38)*'CRONOGRAMA ACTIVIDADES'!AH$22)*($G40/$F40)))</f>
        <v>0</v>
      </c>
      <c r="AM40" s="498">
        <f>IF($F40=0,0,((($F40/$E$38)*'CRONOGRAMA ACTIVIDADES'!AI$22)*($G40/$F40)))</f>
        <v>0</v>
      </c>
      <c r="AN40" s="498">
        <f>IF($F40=0,0,((($F40/$E$38)*'CRONOGRAMA ACTIVIDADES'!AJ$22)*($G40/$F40)))</f>
        <v>0</v>
      </c>
      <c r="AO40" s="498">
        <f>IF($F40=0,0,((($F40/$E$38)*'CRONOGRAMA ACTIVIDADES'!AK$22)*($G40/$F40)))</f>
        <v>0</v>
      </c>
      <c r="AP40" s="498">
        <f>IF($F40=0,0,((($F40/$E$38)*'CRONOGRAMA ACTIVIDADES'!AL$22)*($G40/$F40)))</f>
        <v>0</v>
      </c>
      <c r="AQ40" s="498">
        <f>IF($F40=0,0,((($F40/$E$38)*'CRONOGRAMA ACTIVIDADES'!AM$22)*($G40/$F40)))</f>
        <v>0</v>
      </c>
      <c r="AR40" s="498">
        <f>IF($F40=0,0,((($F40/$E$38)*'CRONOGRAMA ACTIVIDADES'!AN$22)*($G40/$F40)))</f>
        <v>0</v>
      </c>
      <c r="AS40" s="498">
        <f>IF($F40=0,0,((($F40/$E$38)*'CRONOGRAMA ACTIVIDADES'!AO$22)*($G40/$F40)))</f>
        <v>0</v>
      </c>
      <c r="AT40" s="501">
        <f>AH40+AI40+AJ40+AK40+AL40+AM40+AN40+AO40+AP40+AQ40+AR40+AS40</f>
        <v>0</v>
      </c>
      <c r="AU40" s="571">
        <f>AS40+AR40+AQ40+AP40+AO40+AN40+AM40+AL40+AK40+AJ40+AI40+AH40+AF40+AE40+AD40+AC40+AB40+AA40+Z40+Y40+X40+W40+V40+U40+S40+R40+Q40+P40+O40+N40+M40+L40+K40+J40+I40+H40</f>
        <v>0</v>
      </c>
      <c r="AV40" s="470">
        <f t="shared" si="1"/>
        <v>0</v>
      </c>
    </row>
    <row r="41" spans="2:48" s="483" customFormat="1" ht="12.75" customHeight="1" outlineLevel="1">
      <c r="B41" s="494" t="str">
        <f>+'FORMATO COSTEO C1'!C$156</f>
        <v>1.1.5.3</v>
      </c>
      <c r="C41" s="495" t="str">
        <f>+'FORMATO COSTEO C1'!B$156</f>
        <v>Categoría de gasto</v>
      </c>
      <c r="D41" s="506"/>
      <c r="E41" s="632"/>
      <c r="F41" s="498">
        <f>+'FORMATO COSTEO C1'!G156</f>
        <v>0</v>
      </c>
      <c r="G41" s="499">
        <f>+'FORMATO COSTEO C1'!H156</f>
        <v>0</v>
      </c>
      <c r="H41" s="503">
        <f>IF($F41=0,0,((($F41/$E$38)*'CRONOGRAMA ACTIVIDADES'!F$22)*($G41/$F41)))</f>
        <v>0</v>
      </c>
      <c r="I41" s="498">
        <f>IF($F41=0,0,((($F41/$E$38)*'CRONOGRAMA ACTIVIDADES'!G$22)*($G41/$F41)))</f>
        <v>0</v>
      </c>
      <c r="J41" s="498">
        <f>IF($F41=0,0,((($F41/$E$38)*'CRONOGRAMA ACTIVIDADES'!H$22)*($G41/$F41)))</f>
        <v>0</v>
      </c>
      <c r="K41" s="498">
        <f>IF($F41=0,0,((($F41/$E$38)*'CRONOGRAMA ACTIVIDADES'!I$22)*($G41/$F41)))</f>
        <v>0</v>
      </c>
      <c r="L41" s="498">
        <f>IF($F41=0,0,((($F41/$E$38)*'CRONOGRAMA ACTIVIDADES'!J$22)*($G41/$F41)))</f>
        <v>0</v>
      </c>
      <c r="M41" s="498">
        <f>IF($F41=0,0,((($F41/$E$38)*'CRONOGRAMA ACTIVIDADES'!K$22)*($G41/$F41)))</f>
        <v>0</v>
      </c>
      <c r="N41" s="498">
        <f>IF($F41=0,0,((($F41/$E$38)*'CRONOGRAMA ACTIVIDADES'!L$22)*($G41/$F41)))</f>
        <v>0</v>
      </c>
      <c r="O41" s="498">
        <f>IF($F41=0,0,((($F41/$E$38)*'CRONOGRAMA ACTIVIDADES'!M$22)*($G41/$F41)))</f>
        <v>0</v>
      </c>
      <c r="P41" s="498">
        <f>IF($F41=0,0,((($F41/$E$38)*'CRONOGRAMA ACTIVIDADES'!N$22)*($G41/$F41)))</f>
        <v>0</v>
      </c>
      <c r="Q41" s="498">
        <f>IF($F41=0,0,((($F41/$E$38)*'CRONOGRAMA ACTIVIDADES'!O$22)*($G41/$F41)))</f>
        <v>0</v>
      </c>
      <c r="R41" s="498">
        <f>IF($F41=0,0,((($F41/$E$38)*'CRONOGRAMA ACTIVIDADES'!P$22)*($G41/$F41)))</f>
        <v>0</v>
      </c>
      <c r="S41" s="498">
        <f>IF($F41=0,0,((($F41/$E$38)*'CRONOGRAMA ACTIVIDADES'!Q$22)*($G41/$F41)))</f>
        <v>0</v>
      </c>
      <c r="T41" s="501">
        <f>H41+I41+J41+K41+L41+M41+N41+O41+P41+Q41+R41+S41</f>
        <v>0</v>
      </c>
      <c r="U41" s="502">
        <f>IF($F41=0,0,((($F41/$E$38)*'CRONOGRAMA ACTIVIDADES'!R$22)*($G41/$F41)))</f>
        <v>0</v>
      </c>
      <c r="V41" s="498">
        <f>IF($F41=0,0,((($F41/$E$38)*'CRONOGRAMA ACTIVIDADES'!S$22)*($G41/$F41)))</f>
        <v>0</v>
      </c>
      <c r="W41" s="498">
        <f>IF($F41=0,0,((($F41/$E$38)*'CRONOGRAMA ACTIVIDADES'!T$22)*($G41/$F41)))</f>
        <v>0</v>
      </c>
      <c r="X41" s="498">
        <f>IF($F41=0,0,((($F41/$E$38)*'CRONOGRAMA ACTIVIDADES'!U$22)*($G41/$F41)))</f>
        <v>0</v>
      </c>
      <c r="Y41" s="498">
        <f>IF($F41=0,0,((($F41/$E$38)*'CRONOGRAMA ACTIVIDADES'!V$22)*($G41/$F41)))</f>
        <v>0</v>
      </c>
      <c r="Z41" s="498">
        <f>IF($F41=0,0,((($F41/$E$38)*'CRONOGRAMA ACTIVIDADES'!W$22)*($G41/$F41)))</f>
        <v>0</v>
      </c>
      <c r="AA41" s="498">
        <f>IF($F41=0,0,((($F41/$E$38)*'CRONOGRAMA ACTIVIDADES'!X$22)*($G41/$F41)))</f>
        <v>0</v>
      </c>
      <c r="AB41" s="498">
        <f>IF($F41=0,0,((($F41/$E$38)*'CRONOGRAMA ACTIVIDADES'!Y$22)*($G41/$F41)))</f>
        <v>0</v>
      </c>
      <c r="AC41" s="498">
        <f>IF($F41=0,0,((($F41/$E$38)*'CRONOGRAMA ACTIVIDADES'!Z$22)*($G41/$F41)))</f>
        <v>0</v>
      </c>
      <c r="AD41" s="498">
        <f>IF($F41=0,0,((($F41/$E$38)*'CRONOGRAMA ACTIVIDADES'!AA$22)*($G41/$F41)))</f>
        <v>0</v>
      </c>
      <c r="AE41" s="498">
        <f>IF($F41=0,0,((($F41/$E$38)*'CRONOGRAMA ACTIVIDADES'!AB$22)*($G41/$F41)))</f>
        <v>0</v>
      </c>
      <c r="AF41" s="498">
        <f>IF($F41=0,0,((($F41/$E$38)*'CRONOGRAMA ACTIVIDADES'!AC$22)*($G41/$F41)))</f>
        <v>0</v>
      </c>
      <c r="AG41" s="499">
        <f>U41+V41+W41+X41+Y41+Z41+AA41+AB41+AC41+AD41+AE41+AF41</f>
        <v>0</v>
      </c>
      <c r="AH41" s="503">
        <f>IF($F41=0,0,((($F41/$E$38)*'CRONOGRAMA ACTIVIDADES'!AD$22)*($G41/$F41)))</f>
        <v>0</v>
      </c>
      <c r="AI41" s="498">
        <f>IF($F41=0,0,((($F41/$E$38)*'CRONOGRAMA ACTIVIDADES'!AE$22)*($G41/$F41)))</f>
        <v>0</v>
      </c>
      <c r="AJ41" s="498">
        <f>IF($F41=0,0,((($F41/$E$38)*'CRONOGRAMA ACTIVIDADES'!AF$22)*($G41/$F41)))</f>
        <v>0</v>
      </c>
      <c r="AK41" s="498">
        <f>IF($F41=0,0,((($F41/$E$38)*'CRONOGRAMA ACTIVIDADES'!AG$22)*($G41/$F41)))</f>
        <v>0</v>
      </c>
      <c r="AL41" s="498">
        <f>IF($F41=0,0,((($F41/$E$38)*'CRONOGRAMA ACTIVIDADES'!AH$22)*($G41/$F41)))</f>
        <v>0</v>
      </c>
      <c r="AM41" s="498">
        <f>IF($F41=0,0,((($F41/$E$38)*'CRONOGRAMA ACTIVIDADES'!AI$22)*($G41/$F41)))</f>
        <v>0</v>
      </c>
      <c r="AN41" s="498">
        <f>IF($F41=0,0,((($F41/$E$38)*'CRONOGRAMA ACTIVIDADES'!AJ$22)*($G41/$F41)))</f>
        <v>0</v>
      </c>
      <c r="AO41" s="498">
        <f>IF($F41=0,0,((($F41/$E$38)*'CRONOGRAMA ACTIVIDADES'!AK$22)*($G41/$F41)))</f>
        <v>0</v>
      </c>
      <c r="AP41" s="498">
        <f>IF($F41=0,0,((($F41/$E$38)*'CRONOGRAMA ACTIVIDADES'!AL$22)*($G41/$F41)))</f>
        <v>0</v>
      </c>
      <c r="AQ41" s="498">
        <f>IF($F41=0,0,((($F41/$E$38)*'CRONOGRAMA ACTIVIDADES'!AM$22)*($G41/$F41)))</f>
        <v>0</v>
      </c>
      <c r="AR41" s="498">
        <f>IF($F41=0,0,((($F41/$E$38)*'CRONOGRAMA ACTIVIDADES'!AN$22)*($G41/$F41)))</f>
        <v>0</v>
      </c>
      <c r="AS41" s="498">
        <f>IF($F41=0,0,((($F41/$E$38)*'CRONOGRAMA ACTIVIDADES'!AO$22)*($G41/$F41)))</f>
        <v>0</v>
      </c>
      <c r="AT41" s="501">
        <f>AH41+AI41+AJ41+AK41+AL41+AM41+AN41+AO41+AP41+AQ41+AR41+AS41</f>
        <v>0</v>
      </c>
      <c r="AU41" s="571">
        <f>AS41+AR41+AQ41+AP41+AO41+AN41+AM41+AL41+AK41+AJ41+AI41+AH41+AF41+AE41+AD41+AC41+AB41+AA41+Z41+Y41+X41+W41+V41+U41+S41+R41+Q41+P41+O41+N41+M41+L41+K41+J41+I41+H41</f>
        <v>0</v>
      </c>
      <c r="AV41" s="470">
        <f t="shared" si="1"/>
        <v>0</v>
      </c>
    </row>
    <row r="42" spans="2:48" s="472" customFormat="1" ht="12.75" customHeight="1">
      <c r="B42" s="494" t="str">
        <f>+'FORMATO COSTEO C1'!C$162</f>
        <v>1.1.5.4</v>
      </c>
      <c r="C42" s="495" t="str">
        <f>+'FORMATO COSTEO C1'!B$162</f>
        <v>Categoría de gasto</v>
      </c>
      <c r="D42" s="506"/>
      <c r="E42" s="632"/>
      <c r="F42" s="498">
        <f>+'FORMATO COSTEO C1'!G162</f>
        <v>0</v>
      </c>
      <c r="G42" s="499">
        <f>+'FORMATO COSTEO C1'!H162</f>
        <v>0</v>
      </c>
      <c r="H42" s="503">
        <f>IF($F42=0,0,((($F42/$E$38)*'CRONOGRAMA ACTIVIDADES'!F$22)*($G42/$F42)))</f>
        <v>0</v>
      </c>
      <c r="I42" s="498">
        <f>IF($F42=0,0,((($F42/$E$38)*'CRONOGRAMA ACTIVIDADES'!G$22)*($G42/$F42)))</f>
        <v>0</v>
      </c>
      <c r="J42" s="498">
        <f>IF($F42=0,0,((($F42/$E$38)*'CRONOGRAMA ACTIVIDADES'!H$22)*($G42/$F42)))</f>
        <v>0</v>
      </c>
      <c r="K42" s="498">
        <f>IF($F42=0,0,((($F42/$E$38)*'CRONOGRAMA ACTIVIDADES'!I$22)*($G42/$F42)))</f>
        <v>0</v>
      </c>
      <c r="L42" s="498">
        <f>IF($F42=0,0,((($F42/$E$38)*'CRONOGRAMA ACTIVIDADES'!J$22)*($G42/$F42)))</f>
        <v>0</v>
      </c>
      <c r="M42" s="498">
        <f>IF($F42=0,0,((($F42/$E$38)*'CRONOGRAMA ACTIVIDADES'!K$22)*($G42/$F42)))</f>
        <v>0</v>
      </c>
      <c r="N42" s="498">
        <f>IF($F42=0,0,((($F42/$E$38)*'CRONOGRAMA ACTIVIDADES'!L$22)*($G42/$F42)))</f>
        <v>0</v>
      </c>
      <c r="O42" s="498">
        <f>IF($F42=0,0,((($F42/$E$38)*'CRONOGRAMA ACTIVIDADES'!M$22)*($G42/$F42)))</f>
        <v>0</v>
      </c>
      <c r="P42" s="498">
        <f>IF($F42=0,0,((($F42/$E$38)*'CRONOGRAMA ACTIVIDADES'!N$22)*($G42/$F42)))</f>
        <v>0</v>
      </c>
      <c r="Q42" s="498">
        <f>IF($F42=0,0,((($F42/$E$38)*'CRONOGRAMA ACTIVIDADES'!O$22)*($G42/$F42)))</f>
        <v>0</v>
      </c>
      <c r="R42" s="498">
        <f>IF($F42=0,0,((($F42/$E$38)*'CRONOGRAMA ACTIVIDADES'!P$22)*($G42/$F42)))</f>
        <v>0</v>
      </c>
      <c r="S42" s="498">
        <f>IF($F42=0,0,((($F42/$E$38)*'CRONOGRAMA ACTIVIDADES'!Q$22)*($G42/$F42)))</f>
        <v>0</v>
      </c>
      <c r="T42" s="501">
        <f>H42+I42+J42+K42+L42+M42+N42+O42+P42+Q42+R42+S42</f>
        <v>0</v>
      </c>
      <c r="U42" s="502">
        <f>IF($F42=0,0,((($F42/$E$38)*'CRONOGRAMA ACTIVIDADES'!R$22)*($G42/$F42)))</f>
        <v>0</v>
      </c>
      <c r="V42" s="498">
        <f>IF($F42=0,0,((($F42/$E$38)*'CRONOGRAMA ACTIVIDADES'!S$22)*($G42/$F42)))</f>
        <v>0</v>
      </c>
      <c r="W42" s="498">
        <f>IF($F42=0,0,((($F42/$E$38)*'CRONOGRAMA ACTIVIDADES'!T$22)*($G42/$F42)))</f>
        <v>0</v>
      </c>
      <c r="X42" s="498">
        <f>IF($F42=0,0,((($F42/$E$38)*'CRONOGRAMA ACTIVIDADES'!U$22)*($G42/$F42)))</f>
        <v>0</v>
      </c>
      <c r="Y42" s="498">
        <f>IF($F42=0,0,((($F42/$E$38)*'CRONOGRAMA ACTIVIDADES'!V$22)*($G42/$F42)))</f>
        <v>0</v>
      </c>
      <c r="Z42" s="498">
        <f>IF($F42=0,0,((($F42/$E$38)*'CRONOGRAMA ACTIVIDADES'!W$22)*($G42/$F42)))</f>
        <v>0</v>
      </c>
      <c r="AA42" s="498">
        <f>IF($F42=0,0,((($F42/$E$38)*'CRONOGRAMA ACTIVIDADES'!X$22)*($G42/$F42)))</f>
        <v>0</v>
      </c>
      <c r="AB42" s="498">
        <f>IF($F42=0,0,((($F42/$E$38)*'CRONOGRAMA ACTIVIDADES'!Y$22)*($G42/$F42)))</f>
        <v>0</v>
      </c>
      <c r="AC42" s="498">
        <f>IF($F42=0,0,((($F42/$E$38)*'CRONOGRAMA ACTIVIDADES'!Z$22)*($G42/$F42)))</f>
        <v>0</v>
      </c>
      <c r="AD42" s="498">
        <f>IF($F42=0,0,((($F42/$E$38)*'CRONOGRAMA ACTIVIDADES'!AA$22)*($G42/$F42)))</f>
        <v>0</v>
      </c>
      <c r="AE42" s="498">
        <f>IF($F42=0,0,((($F42/$E$38)*'CRONOGRAMA ACTIVIDADES'!AB$22)*($G42/$F42)))</f>
        <v>0</v>
      </c>
      <c r="AF42" s="498">
        <f>IF($F42=0,0,((($F42/$E$38)*'CRONOGRAMA ACTIVIDADES'!AC$22)*($G42/$F42)))</f>
        <v>0</v>
      </c>
      <c r="AG42" s="499">
        <f>U42+V42+W42+X42+Y42+Z42+AA42+AB42+AC42+AD42+AE42+AF42</f>
        <v>0</v>
      </c>
      <c r="AH42" s="503">
        <f>IF($F42=0,0,((($F42/$E$38)*'CRONOGRAMA ACTIVIDADES'!AD$22)*($G42/$F42)))</f>
        <v>0</v>
      </c>
      <c r="AI42" s="498">
        <f>IF($F42=0,0,((($F42/$E$38)*'CRONOGRAMA ACTIVIDADES'!AE$22)*($G42/$F42)))</f>
        <v>0</v>
      </c>
      <c r="AJ42" s="498">
        <f>IF($F42=0,0,((($F42/$E$38)*'CRONOGRAMA ACTIVIDADES'!AF$22)*($G42/$F42)))</f>
        <v>0</v>
      </c>
      <c r="AK42" s="498">
        <f>IF($F42=0,0,((($F42/$E$38)*'CRONOGRAMA ACTIVIDADES'!AG$22)*($G42/$F42)))</f>
        <v>0</v>
      </c>
      <c r="AL42" s="498">
        <f>IF($F42=0,0,((($F42/$E$38)*'CRONOGRAMA ACTIVIDADES'!AH$22)*($G42/$F42)))</f>
        <v>0</v>
      </c>
      <c r="AM42" s="498">
        <f>IF($F42=0,0,((($F42/$E$38)*'CRONOGRAMA ACTIVIDADES'!AI$22)*($G42/$F42)))</f>
        <v>0</v>
      </c>
      <c r="AN42" s="498">
        <f>IF($F42=0,0,((($F42/$E$38)*'CRONOGRAMA ACTIVIDADES'!AJ$22)*($G42/$F42)))</f>
        <v>0</v>
      </c>
      <c r="AO42" s="498">
        <f>IF($F42=0,0,((($F42/$E$38)*'CRONOGRAMA ACTIVIDADES'!AK$22)*($G42/$F42)))</f>
        <v>0</v>
      </c>
      <c r="AP42" s="498">
        <f>IF($F42=0,0,((($F42/$E$38)*'CRONOGRAMA ACTIVIDADES'!AL$22)*($G42/$F42)))</f>
        <v>0</v>
      </c>
      <c r="AQ42" s="498">
        <f>IF($F42=0,0,((($F42/$E$38)*'CRONOGRAMA ACTIVIDADES'!AM$22)*($G42/$F42)))</f>
        <v>0</v>
      </c>
      <c r="AR42" s="498">
        <f>IF($F42=0,0,((($F42/$E$38)*'CRONOGRAMA ACTIVIDADES'!AN$22)*($G42/$F42)))</f>
        <v>0</v>
      </c>
      <c r="AS42" s="498">
        <f>IF($F42=0,0,((($F42/$E$38)*'CRONOGRAMA ACTIVIDADES'!AO$22)*($G42/$F42)))</f>
        <v>0</v>
      </c>
      <c r="AT42" s="501">
        <f>AH42+AI42+AJ42+AK42+AL42+AM42+AN42+AO42+AP42+AQ42+AR42+AS42</f>
        <v>0</v>
      </c>
      <c r="AU42" s="571">
        <f>AS42+AR42+AQ42+AP42+AO42+AN42+AM42+AL42+AK42+AJ42+AI42+AH42+AF42+AE42+AD42+AC42+AB42+AA42+Z42+Y42+X42+W42+V42+U42+S42+R42+Q42+P42+O42+N42+M42+L42+K42+J42+I42+H42</f>
        <v>0</v>
      </c>
      <c r="AV42" s="470">
        <f t="shared" si="1"/>
        <v>0</v>
      </c>
    </row>
    <row r="43" spans="2:48" s="472" customFormat="1" ht="12.75" customHeight="1">
      <c r="B43" s="494" t="str">
        <f>+'FORMATO COSTEO C1'!C$168</f>
        <v>1.1.5.5</v>
      </c>
      <c r="C43" s="495" t="str">
        <f>+'FORMATO COSTEO C1'!B$168</f>
        <v>Categoría de gasto</v>
      </c>
      <c r="D43" s="506"/>
      <c r="E43" s="632"/>
      <c r="F43" s="498">
        <f>+'FORMATO COSTEO C1'!G168</f>
        <v>0</v>
      </c>
      <c r="G43" s="499">
        <f>+'FORMATO COSTEO C1'!H168</f>
        <v>0</v>
      </c>
      <c r="H43" s="503">
        <f>IF($F43=0,0,((($F43/$E$38)*'CRONOGRAMA ACTIVIDADES'!F$22)*($G43/$F43)))</f>
        <v>0</v>
      </c>
      <c r="I43" s="498">
        <f>IF($F43=0,0,((($F43/$E$38)*'CRONOGRAMA ACTIVIDADES'!G$22)*($G43/$F43)))</f>
        <v>0</v>
      </c>
      <c r="J43" s="498">
        <f>IF($F43=0,0,((($F43/$E$38)*'CRONOGRAMA ACTIVIDADES'!H$22)*($G43/$F43)))</f>
        <v>0</v>
      </c>
      <c r="K43" s="498">
        <f>IF($F43=0,0,((($F43/$E$38)*'CRONOGRAMA ACTIVIDADES'!I$22)*($G43/$F43)))</f>
        <v>0</v>
      </c>
      <c r="L43" s="498">
        <f>IF($F43=0,0,((($F43/$E$38)*'CRONOGRAMA ACTIVIDADES'!J$22)*($G43/$F43)))</f>
        <v>0</v>
      </c>
      <c r="M43" s="498">
        <f>IF($F43=0,0,((($F43/$E$38)*'CRONOGRAMA ACTIVIDADES'!K$22)*($G43/$F43)))</f>
        <v>0</v>
      </c>
      <c r="N43" s="498">
        <f>IF($F43=0,0,((($F43/$E$38)*'CRONOGRAMA ACTIVIDADES'!L$22)*($G43/$F43)))</f>
        <v>0</v>
      </c>
      <c r="O43" s="498">
        <f>IF($F43=0,0,((($F43/$E$38)*'CRONOGRAMA ACTIVIDADES'!M$22)*($G43/$F43)))</f>
        <v>0</v>
      </c>
      <c r="P43" s="498">
        <f>IF($F43=0,0,((($F43/$E$38)*'CRONOGRAMA ACTIVIDADES'!N$22)*($G43/$F43)))</f>
        <v>0</v>
      </c>
      <c r="Q43" s="498">
        <f>IF($F43=0,0,((($F43/$E$38)*'CRONOGRAMA ACTIVIDADES'!O$22)*($G43/$F43)))</f>
        <v>0</v>
      </c>
      <c r="R43" s="498">
        <f>IF($F43=0,0,((($F43/$E$38)*'CRONOGRAMA ACTIVIDADES'!P$22)*($G43/$F43)))</f>
        <v>0</v>
      </c>
      <c r="S43" s="498">
        <f>IF($F43=0,0,((($F43/$E$38)*'CRONOGRAMA ACTIVIDADES'!Q$22)*($G43/$F43)))</f>
        <v>0</v>
      </c>
      <c r="T43" s="501">
        <f>H43+I43+J43+K43+L43+M43+N43+O43+P43+Q43+R43+S43</f>
        <v>0</v>
      </c>
      <c r="U43" s="502">
        <f>IF($F43=0,0,((($F43/$E$38)*'CRONOGRAMA ACTIVIDADES'!R$22)*($G43/$F43)))</f>
        <v>0</v>
      </c>
      <c r="V43" s="498">
        <f>IF($F43=0,0,((($F43/$E$38)*'CRONOGRAMA ACTIVIDADES'!S$22)*($G43/$F43)))</f>
        <v>0</v>
      </c>
      <c r="W43" s="498">
        <f>IF($F43=0,0,((($F43/$E$38)*'CRONOGRAMA ACTIVIDADES'!T$22)*($G43/$F43)))</f>
        <v>0</v>
      </c>
      <c r="X43" s="498">
        <f>IF($F43=0,0,((($F43/$E$38)*'CRONOGRAMA ACTIVIDADES'!U$22)*($G43/$F43)))</f>
        <v>0</v>
      </c>
      <c r="Y43" s="498">
        <f>IF($F43=0,0,((($F43/$E$38)*'CRONOGRAMA ACTIVIDADES'!V$22)*($G43/$F43)))</f>
        <v>0</v>
      </c>
      <c r="Z43" s="498">
        <f>IF($F43=0,0,((($F43/$E$38)*'CRONOGRAMA ACTIVIDADES'!W$22)*($G43/$F43)))</f>
        <v>0</v>
      </c>
      <c r="AA43" s="498">
        <f>IF($F43=0,0,((($F43/$E$38)*'CRONOGRAMA ACTIVIDADES'!X$22)*($G43/$F43)))</f>
        <v>0</v>
      </c>
      <c r="AB43" s="498">
        <f>IF($F43=0,0,((($F43/$E$38)*'CRONOGRAMA ACTIVIDADES'!Y$22)*($G43/$F43)))</f>
        <v>0</v>
      </c>
      <c r="AC43" s="498">
        <f>IF($F43=0,0,((($F43/$E$38)*'CRONOGRAMA ACTIVIDADES'!Z$22)*($G43/$F43)))</f>
        <v>0</v>
      </c>
      <c r="AD43" s="498">
        <f>IF($F43=0,0,((($F43/$E$38)*'CRONOGRAMA ACTIVIDADES'!AA$22)*($G43/$F43)))</f>
        <v>0</v>
      </c>
      <c r="AE43" s="498">
        <f>IF($F43=0,0,((($F43/$E$38)*'CRONOGRAMA ACTIVIDADES'!AB$22)*($G43/$F43)))</f>
        <v>0</v>
      </c>
      <c r="AF43" s="498">
        <f>IF($F43=0,0,((($F43/$E$38)*'CRONOGRAMA ACTIVIDADES'!AC$22)*($G43/$F43)))</f>
        <v>0</v>
      </c>
      <c r="AG43" s="499">
        <f>U43+V43+W43+X43+Y43+Z43+AA43+AB43+AC43+AD43+AE43+AF43</f>
        <v>0</v>
      </c>
      <c r="AH43" s="503">
        <f>IF($F43=0,0,((($F43/$E$38)*'CRONOGRAMA ACTIVIDADES'!AD$22)*($G43/$F43)))</f>
        <v>0</v>
      </c>
      <c r="AI43" s="498">
        <f>IF($F43=0,0,((($F43/$E$38)*'CRONOGRAMA ACTIVIDADES'!AE$22)*($G43/$F43)))</f>
        <v>0</v>
      </c>
      <c r="AJ43" s="498">
        <f>IF($F43=0,0,((($F43/$E$38)*'CRONOGRAMA ACTIVIDADES'!AF$22)*($G43/$F43)))</f>
        <v>0</v>
      </c>
      <c r="AK43" s="498">
        <f>IF($F43=0,0,((($F43/$E$38)*'CRONOGRAMA ACTIVIDADES'!AG$22)*($G43/$F43)))</f>
        <v>0</v>
      </c>
      <c r="AL43" s="498">
        <f>IF($F43=0,0,((($F43/$E$38)*'CRONOGRAMA ACTIVIDADES'!AH$22)*($G43/$F43)))</f>
        <v>0</v>
      </c>
      <c r="AM43" s="498">
        <f>IF($F43=0,0,((($F43/$E$38)*'CRONOGRAMA ACTIVIDADES'!AI$22)*($G43/$F43)))</f>
        <v>0</v>
      </c>
      <c r="AN43" s="498">
        <f>IF($F43=0,0,((($F43/$E$38)*'CRONOGRAMA ACTIVIDADES'!AJ$22)*($G43/$F43)))</f>
        <v>0</v>
      </c>
      <c r="AO43" s="498">
        <f>IF($F43=0,0,((($F43/$E$38)*'CRONOGRAMA ACTIVIDADES'!AK$22)*($G43/$F43)))</f>
        <v>0</v>
      </c>
      <c r="AP43" s="498">
        <f>IF($F43=0,0,((($F43/$E$38)*'CRONOGRAMA ACTIVIDADES'!AL$22)*($G43/$F43)))</f>
        <v>0</v>
      </c>
      <c r="AQ43" s="498">
        <f>IF($F43=0,0,((($F43/$E$38)*'CRONOGRAMA ACTIVIDADES'!AM$22)*($G43/$F43)))</f>
        <v>0</v>
      </c>
      <c r="AR43" s="498">
        <f>IF($F43=0,0,((($F43/$E$38)*'CRONOGRAMA ACTIVIDADES'!AN$22)*($G43/$F43)))</f>
        <v>0</v>
      </c>
      <c r="AS43" s="498">
        <f>IF($F43=0,0,((($F43/$E$38)*'CRONOGRAMA ACTIVIDADES'!AO$22)*($G43/$F43)))</f>
        <v>0</v>
      </c>
      <c r="AT43" s="501">
        <f>AH43+AI43+AJ43+AK43+AL43+AM43+AN43+AO43+AP43+AQ43+AR43+AS43</f>
        <v>0</v>
      </c>
      <c r="AU43" s="571">
        <f>AS43+AR43+AQ43+AP43+AO43+AN43+AM43+AL43+AK43+AJ43+AI43+AH43+AF43+AE43+AD43+AC43+AB43+AA43+Z43+Y43+X43+W43+V43+U43+S43+R43+Q43+P43+O43+N43+M43+L43+K43+J43+I43+H43</f>
        <v>0</v>
      </c>
      <c r="AV43" s="470">
        <f t="shared" si="1"/>
        <v>0</v>
      </c>
    </row>
    <row r="44" spans="2:48" s="472" customFormat="1" ht="12.75" customHeight="1">
      <c r="B44" s="473">
        <f>+'FORMATO COSTEO C1'!C$175</f>
        <v>1.2</v>
      </c>
      <c r="C44" s="474">
        <f>+'FORMATO COSTEO C1'!D175</f>
        <v>0</v>
      </c>
      <c r="D44" s="475"/>
      <c r="E44" s="612"/>
      <c r="F44" s="477">
        <f>+F45+F51+F57+F63+F69</f>
        <v>0</v>
      </c>
      <c r="G44" s="478">
        <f aca="true" t="shared" si="14" ref="G44:P44">+G45+G51+G57+G63+G69</f>
        <v>0</v>
      </c>
      <c r="H44" s="479">
        <f t="shared" si="14"/>
        <v>0</v>
      </c>
      <c r="I44" s="477">
        <f>+I45+I51+I57+I63+I69</f>
        <v>0</v>
      </c>
      <c r="J44" s="477">
        <f>+J45+J51+J57+J63+J69</f>
        <v>0</v>
      </c>
      <c r="K44" s="477">
        <f>+K45+K51+K57+K63+K69</f>
        <v>0</v>
      </c>
      <c r="L44" s="477">
        <f>+L45+L51+L57+L63+L69</f>
        <v>0</v>
      </c>
      <c r="M44" s="477">
        <f>+M45+M51+M57+M63+M69</f>
        <v>0</v>
      </c>
      <c r="N44" s="477">
        <f t="shared" si="14"/>
        <v>0</v>
      </c>
      <c r="O44" s="477">
        <f t="shared" si="14"/>
        <v>0</v>
      </c>
      <c r="P44" s="477">
        <f t="shared" si="14"/>
        <v>0</v>
      </c>
      <c r="Q44" s="477">
        <f>+Q45+Q51+Q57+Q63+Q69</f>
        <v>0</v>
      </c>
      <c r="R44" s="477">
        <f>+R45+R51+R57+R63+R69</f>
        <v>0</v>
      </c>
      <c r="S44" s="477">
        <f>+S45+S51+S57+S63+S69</f>
        <v>0</v>
      </c>
      <c r="T44" s="480">
        <f>+T45+T51+T57+T63+T69</f>
        <v>0</v>
      </c>
      <c r="U44" s="481">
        <f aca="true" t="shared" si="15" ref="U44:AS44">+U45+U51+U57+U63+U69</f>
        <v>0</v>
      </c>
      <c r="V44" s="477">
        <f t="shared" si="15"/>
        <v>0</v>
      </c>
      <c r="W44" s="477">
        <f t="shared" si="15"/>
        <v>0</v>
      </c>
      <c r="X44" s="477">
        <f t="shared" si="15"/>
        <v>0</v>
      </c>
      <c r="Y44" s="477">
        <f t="shared" si="15"/>
        <v>0</v>
      </c>
      <c r="Z44" s="477">
        <f t="shared" si="15"/>
        <v>0</v>
      </c>
      <c r="AA44" s="477">
        <f t="shared" si="15"/>
        <v>0</v>
      </c>
      <c r="AB44" s="477">
        <f t="shared" si="15"/>
        <v>0</v>
      </c>
      <c r="AC44" s="477">
        <f t="shared" si="15"/>
        <v>0</v>
      </c>
      <c r="AD44" s="477">
        <f t="shared" si="15"/>
        <v>0</v>
      </c>
      <c r="AE44" s="477">
        <f t="shared" si="15"/>
        <v>0</v>
      </c>
      <c r="AF44" s="477">
        <f t="shared" si="15"/>
        <v>0</v>
      </c>
      <c r="AG44" s="478">
        <f>+AG45+AG51+AG57+AG63+AG69</f>
        <v>0</v>
      </c>
      <c r="AH44" s="479">
        <f t="shared" si="15"/>
        <v>0</v>
      </c>
      <c r="AI44" s="477">
        <f t="shared" si="15"/>
        <v>0</v>
      </c>
      <c r="AJ44" s="477">
        <f t="shared" si="15"/>
        <v>0</v>
      </c>
      <c r="AK44" s="477">
        <f t="shared" si="15"/>
        <v>0</v>
      </c>
      <c r="AL44" s="477">
        <f t="shared" si="15"/>
        <v>0</v>
      </c>
      <c r="AM44" s="477">
        <f t="shared" si="15"/>
        <v>0</v>
      </c>
      <c r="AN44" s="477">
        <f t="shared" si="15"/>
        <v>0</v>
      </c>
      <c r="AO44" s="477">
        <f t="shared" si="15"/>
        <v>0</v>
      </c>
      <c r="AP44" s="477">
        <f t="shared" si="15"/>
        <v>0</v>
      </c>
      <c r="AQ44" s="477">
        <f t="shared" si="15"/>
        <v>0</v>
      </c>
      <c r="AR44" s="477">
        <f t="shared" si="15"/>
        <v>0</v>
      </c>
      <c r="AS44" s="477">
        <f t="shared" si="15"/>
        <v>0</v>
      </c>
      <c r="AT44" s="480">
        <f>+AT45+AT51+AT57+AT63+AT69</f>
        <v>0</v>
      </c>
      <c r="AU44" s="482">
        <f>+AU45+AU51+AU57+AU63+AU69</f>
        <v>0</v>
      </c>
      <c r="AV44" s="470">
        <f t="shared" si="1"/>
        <v>0</v>
      </c>
    </row>
    <row r="45" spans="2:48" s="472" customFormat="1" ht="12.75" customHeight="1">
      <c r="B45" s="484" t="str">
        <f>+'FORMATO COSTEO C1'!C$176</f>
        <v>1.2.1</v>
      </c>
      <c r="C45" s="508">
        <f>+'FORMATO COSTEO C1'!B$176</f>
        <v>0</v>
      </c>
      <c r="D45" s="620" t="str">
        <f>+'FORMATO COSTEO C1'!D$176</f>
        <v>Unidad medida</v>
      </c>
      <c r="E45" s="613">
        <f>+'FORMATO COSTEO C1'!E$176</f>
        <v>0</v>
      </c>
      <c r="F45" s="488">
        <f>SUM(F46:F50)</f>
        <v>0</v>
      </c>
      <c r="G45" s="489">
        <f aca="true" t="shared" si="16" ref="G45:P45">SUM(G46:G50)</f>
        <v>0</v>
      </c>
      <c r="H45" s="490">
        <f t="shared" si="16"/>
        <v>0</v>
      </c>
      <c r="I45" s="488">
        <f>SUM(I46:I50)</f>
        <v>0</v>
      </c>
      <c r="J45" s="488">
        <f>SUM(J46:J50)</f>
        <v>0</v>
      </c>
      <c r="K45" s="488">
        <f>SUM(K46:K50)</f>
        <v>0</v>
      </c>
      <c r="L45" s="488">
        <f>SUM(L46:L50)</f>
        <v>0</v>
      </c>
      <c r="M45" s="488">
        <f>SUM(M46:M50)</f>
        <v>0</v>
      </c>
      <c r="N45" s="488">
        <f t="shared" si="16"/>
        <v>0</v>
      </c>
      <c r="O45" s="488">
        <f t="shared" si="16"/>
        <v>0</v>
      </c>
      <c r="P45" s="488">
        <f t="shared" si="16"/>
        <v>0</v>
      </c>
      <c r="Q45" s="488">
        <f aca="true" t="shared" si="17" ref="Q45:AU45">SUM(Q46:Q50)</f>
        <v>0</v>
      </c>
      <c r="R45" s="488">
        <f t="shared" si="17"/>
        <v>0</v>
      </c>
      <c r="S45" s="488">
        <f t="shared" si="17"/>
        <v>0</v>
      </c>
      <c r="T45" s="491">
        <f>SUM(T46:T50)</f>
        <v>0</v>
      </c>
      <c r="U45" s="492">
        <f t="shared" si="17"/>
        <v>0</v>
      </c>
      <c r="V45" s="488">
        <f t="shared" si="17"/>
        <v>0</v>
      </c>
      <c r="W45" s="488">
        <f t="shared" si="17"/>
        <v>0</v>
      </c>
      <c r="X45" s="488">
        <f t="shared" si="17"/>
        <v>0</v>
      </c>
      <c r="Y45" s="488">
        <f t="shared" si="17"/>
        <v>0</v>
      </c>
      <c r="Z45" s="488">
        <f t="shared" si="17"/>
        <v>0</v>
      </c>
      <c r="AA45" s="488">
        <f t="shared" si="17"/>
        <v>0</v>
      </c>
      <c r="AB45" s="488">
        <f t="shared" si="17"/>
        <v>0</v>
      </c>
      <c r="AC45" s="488">
        <f t="shared" si="17"/>
        <v>0</v>
      </c>
      <c r="AD45" s="488">
        <f t="shared" si="17"/>
        <v>0</v>
      </c>
      <c r="AE45" s="488">
        <f t="shared" si="17"/>
        <v>0</v>
      </c>
      <c r="AF45" s="488">
        <f t="shared" si="17"/>
        <v>0</v>
      </c>
      <c r="AG45" s="489">
        <f>SUM(AG46:AG50)</f>
        <v>0</v>
      </c>
      <c r="AH45" s="490">
        <f t="shared" si="17"/>
        <v>0</v>
      </c>
      <c r="AI45" s="488">
        <f t="shared" si="17"/>
        <v>0</v>
      </c>
      <c r="AJ45" s="488">
        <f t="shared" si="17"/>
        <v>0</v>
      </c>
      <c r="AK45" s="488">
        <f t="shared" si="17"/>
        <v>0</v>
      </c>
      <c r="AL45" s="488">
        <f t="shared" si="17"/>
        <v>0</v>
      </c>
      <c r="AM45" s="488">
        <f t="shared" si="17"/>
        <v>0</v>
      </c>
      <c r="AN45" s="488">
        <f t="shared" si="17"/>
        <v>0</v>
      </c>
      <c r="AO45" s="488">
        <f t="shared" si="17"/>
        <v>0</v>
      </c>
      <c r="AP45" s="488">
        <f t="shared" si="17"/>
        <v>0</v>
      </c>
      <c r="AQ45" s="488">
        <f t="shared" si="17"/>
        <v>0</v>
      </c>
      <c r="AR45" s="488">
        <f t="shared" si="17"/>
        <v>0</v>
      </c>
      <c r="AS45" s="488">
        <f t="shared" si="17"/>
        <v>0</v>
      </c>
      <c r="AT45" s="491">
        <f t="shared" si="17"/>
        <v>0</v>
      </c>
      <c r="AU45" s="493">
        <f t="shared" si="17"/>
        <v>0</v>
      </c>
      <c r="AV45" s="470">
        <f t="shared" si="1"/>
        <v>0</v>
      </c>
    </row>
    <row r="46" spans="2:48" s="472" customFormat="1" ht="12.75" customHeight="1">
      <c r="B46" s="494" t="str">
        <f>+'FORMATO COSTEO C1'!C$178</f>
        <v>1.2.1.1</v>
      </c>
      <c r="C46" s="495" t="str">
        <f>+'FORMATO COSTEO C1'!B$178</f>
        <v>Categoría de gasto</v>
      </c>
      <c r="D46" s="496"/>
      <c r="E46" s="631"/>
      <c r="F46" s="498">
        <f>+'FORMATO COSTEO C1'!G178</f>
        <v>0</v>
      </c>
      <c r="G46" s="499">
        <f>+'FORMATO COSTEO C1'!H178</f>
        <v>0</v>
      </c>
      <c r="H46" s="500">
        <f>IF($F46=0,0,((($F46/$E$45)*'CRONOGRAMA ACTIVIDADES'!F$27)*($G46/$F46)))</f>
        <v>0</v>
      </c>
      <c r="I46" s="498">
        <f>IF($F46=0,0,((($F46/$E$45)*'CRONOGRAMA ACTIVIDADES'!G$27)*($G46/$F46)))</f>
        <v>0</v>
      </c>
      <c r="J46" s="498">
        <f>IF($F46=0,0,((($F46/$E$45)*'CRONOGRAMA ACTIVIDADES'!H$27)*($G46/$F46)))</f>
        <v>0</v>
      </c>
      <c r="K46" s="498">
        <f>IF($F46=0,0,((($F46/$E$45)*'CRONOGRAMA ACTIVIDADES'!I$27)*($G46/$F46)))</f>
        <v>0</v>
      </c>
      <c r="L46" s="498">
        <f>IF($F46=0,0,((($F46/$E$45)*'CRONOGRAMA ACTIVIDADES'!J$27)*($G46/$F46)))</f>
        <v>0</v>
      </c>
      <c r="M46" s="498">
        <f>IF($F46=0,0,((($F46/$E$45)*'CRONOGRAMA ACTIVIDADES'!K$27)*($G46/$F46)))</f>
        <v>0</v>
      </c>
      <c r="N46" s="498">
        <f>IF($F46=0,0,((($F46/$E$45)*'CRONOGRAMA ACTIVIDADES'!L$27)*($G46/$F46)))</f>
        <v>0</v>
      </c>
      <c r="O46" s="498">
        <f>IF($F46=0,0,((($F46/$E$45)*'CRONOGRAMA ACTIVIDADES'!M$27)*($G46/$F46)))</f>
        <v>0</v>
      </c>
      <c r="P46" s="498">
        <f>IF($F46=0,0,((($F46/$E$45)*'CRONOGRAMA ACTIVIDADES'!N$27)*($G46/$F46)))</f>
        <v>0</v>
      </c>
      <c r="Q46" s="498">
        <f>IF($F46=0,0,((($F46/$E$45)*'CRONOGRAMA ACTIVIDADES'!O$27)*($G46/$F46)))</f>
        <v>0</v>
      </c>
      <c r="R46" s="498">
        <f>IF($F46=0,0,((($F46/$E$45)*'CRONOGRAMA ACTIVIDADES'!P$27)*($G46/$F46)))</f>
        <v>0</v>
      </c>
      <c r="S46" s="498">
        <f>IF($F46=0,0,((($F46/$E$45)*'CRONOGRAMA ACTIVIDADES'!Q$27)*($G46/$F46)))</f>
        <v>0</v>
      </c>
      <c r="T46" s="501">
        <f>H46+I46+J46+K46+L46+M46+N46+O46+P46+Q46+R46+S46</f>
        <v>0</v>
      </c>
      <c r="U46" s="502">
        <f>IF($F46=0,0,((($F46/$E$45)*'CRONOGRAMA ACTIVIDADES'!R$27)*($G46/$F46)))</f>
        <v>0</v>
      </c>
      <c r="V46" s="498">
        <f>IF($F46=0,0,((($F46/$E$45)*'CRONOGRAMA ACTIVIDADES'!S$27)*($G46/$F46)))</f>
        <v>0</v>
      </c>
      <c r="W46" s="498">
        <f>IF($F46=0,0,((($F46/$E$45)*'CRONOGRAMA ACTIVIDADES'!T$27)*($G46/$F46)))</f>
        <v>0</v>
      </c>
      <c r="X46" s="498">
        <f>IF($F46=0,0,((($F46/$E$45)*'CRONOGRAMA ACTIVIDADES'!U$27)*($G46/$F46)))</f>
        <v>0</v>
      </c>
      <c r="Y46" s="498">
        <f>IF($F46=0,0,((($F46/$E$45)*'CRONOGRAMA ACTIVIDADES'!V$27)*($G46/$F46)))</f>
        <v>0</v>
      </c>
      <c r="Z46" s="498">
        <f>IF($F46=0,0,((($F46/$E$45)*'CRONOGRAMA ACTIVIDADES'!W$27)*($G46/$F46)))</f>
        <v>0</v>
      </c>
      <c r="AA46" s="498">
        <f>IF($F46=0,0,((($F46/$E$45)*'CRONOGRAMA ACTIVIDADES'!X$27)*($G46/$F46)))</f>
        <v>0</v>
      </c>
      <c r="AB46" s="498">
        <f>IF($F46=0,0,((($F46/$E$45)*'CRONOGRAMA ACTIVIDADES'!Y$27)*($G46/$F46)))</f>
        <v>0</v>
      </c>
      <c r="AC46" s="498">
        <f>IF($F46=0,0,((($F46/$E$45)*'CRONOGRAMA ACTIVIDADES'!Z$27)*($G46/$F46)))</f>
        <v>0</v>
      </c>
      <c r="AD46" s="498">
        <f>IF($F46=0,0,((($F46/$E$45)*'CRONOGRAMA ACTIVIDADES'!AA$27)*($G46/$F46)))</f>
        <v>0</v>
      </c>
      <c r="AE46" s="498">
        <f>IF($F46=0,0,((($F46/$E$45)*'CRONOGRAMA ACTIVIDADES'!AB$27)*($G46/$F46)))</f>
        <v>0</v>
      </c>
      <c r="AF46" s="498">
        <f>IF($F46=0,0,((($F46/$E$45)*'CRONOGRAMA ACTIVIDADES'!AC$27)*($G46/$F46)))</f>
        <v>0</v>
      </c>
      <c r="AG46" s="499">
        <f>U46+V46+W46+X46+Y46+Z46+AA46+AB46+AC46+AD46+AE46+AF46</f>
        <v>0</v>
      </c>
      <c r="AH46" s="503">
        <f>IF($F46=0,0,((($F46/$E$45)*'CRONOGRAMA ACTIVIDADES'!AD$27)*($G46/$F46)))</f>
        <v>0</v>
      </c>
      <c r="AI46" s="498">
        <f>IF($F46=0,0,((($F46/$E$45)*'CRONOGRAMA ACTIVIDADES'!AE$27)*($G46/$F46)))</f>
        <v>0</v>
      </c>
      <c r="AJ46" s="498">
        <f>IF($F46=0,0,((($F46/$E$45)*'CRONOGRAMA ACTIVIDADES'!AF$27)*($G46/$F46)))</f>
        <v>0</v>
      </c>
      <c r="AK46" s="498">
        <f>IF($F46=0,0,((($F46/$E$45)*'CRONOGRAMA ACTIVIDADES'!AG$27)*($G46/$F46)))</f>
        <v>0</v>
      </c>
      <c r="AL46" s="498">
        <f>IF($F46=0,0,((($F46/$E$45)*'CRONOGRAMA ACTIVIDADES'!AH$27)*($G46/$F46)))</f>
        <v>0</v>
      </c>
      <c r="AM46" s="498">
        <f>IF($F46=0,0,((($F46/$E$45)*'CRONOGRAMA ACTIVIDADES'!AI$27)*($G46/$F46)))</f>
        <v>0</v>
      </c>
      <c r="AN46" s="498">
        <f>IF($F46=0,0,((($F46/$E$45)*'CRONOGRAMA ACTIVIDADES'!AJ$27)*($G46/$F46)))</f>
        <v>0</v>
      </c>
      <c r="AO46" s="498">
        <f>IF($F46=0,0,((($F46/$E$45)*'CRONOGRAMA ACTIVIDADES'!AK$27)*($G46/$F46)))</f>
        <v>0</v>
      </c>
      <c r="AP46" s="498">
        <f>IF($F46=0,0,((($F46/$E$45)*'CRONOGRAMA ACTIVIDADES'!AL$27)*($G46/$F46)))</f>
        <v>0</v>
      </c>
      <c r="AQ46" s="498">
        <f>IF($F46=0,0,((($F46/$E$45)*'CRONOGRAMA ACTIVIDADES'!AM$27)*($G46/$F46)))</f>
        <v>0</v>
      </c>
      <c r="AR46" s="498">
        <f>IF($F46=0,0,((($F46/$E$45)*'CRONOGRAMA ACTIVIDADES'!AN$27)*($G46/$F46)))</f>
        <v>0</v>
      </c>
      <c r="AS46" s="498">
        <f>IF($F46=0,0,((($F46/$E$45)*'CRONOGRAMA ACTIVIDADES'!AO$27)*($G46/$F46)))</f>
        <v>0</v>
      </c>
      <c r="AT46" s="501">
        <f>AH46+AI46+AJ46+AK46+AL46+AM46+AN46+AO46+AP46+AQ46+AR46+AS46</f>
        <v>0</v>
      </c>
      <c r="AU46" s="571">
        <f>AS46+AR46+AQ46+AP46+AO46+AN46+AM46+AL46+AK46+AJ46+AI46+AH46+AF46+AE46+AD46+AC46+AB46+AA46+Z46+Y46+X46+W46+V46+U46+S46+R46+Q46+P46+O46+N46+M46+L46+K46+J46+I46+H46</f>
        <v>0</v>
      </c>
      <c r="AV46" s="470">
        <f t="shared" si="1"/>
        <v>0</v>
      </c>
    </row>
    <row r="47" spans="2:48" s="472" customFormat="1" ht="12.75" customHeight="1">
      <c r="B47" s="494" t="str">
        <f>+'FORMATO COSTEO C1'!C$184</f>
        <v>1.2.1.2</v>
      </c>
      <c r="C47" s="495" t="str">
        <f>+'FORMATO COSTEO C1'!B$184</f>
        <v>Categoría de gasto</v>
      </c>
      <c r="D47" s="496"/>
      <c r="E47" s="631"/>
      <c r="F47" s="498">
        <f>+'FORMATO COSTEO C1'!G184</f>
        <v>0</v>
      </c>
      <c r="G47" s="499">
        <f>+'FORMATO COSTEO C1'!H184</f>
        <v>0</v>
      </c>
      <c r="H47" s="503">
        <f>IF($F47=0,0,((($F47/$E$45)*'CRONOGRAMA ACTIVIDADES'!F$27)*($G47/$F47)))</f>
        <v>0</v>
      </c>
      <c r="I47" s="498">
        <f>IF($F47=0,0,((($F47/$E$45)*'CRONOGRAMA ACTIVIDADES'!G$27)*($G47/$F47)))</f>
        <v>0</v>
      </c>
      <c r="J47" s="498">
        <f>IF($F47=0,0,((($F47/$E$45)*'CRONOGRAMA ACTIVIDADES'!H$27)*($G47/$F47)))</f>
        <v>0</v>
      </c>
      <c r="K47" s="498">
        <f>IF($F47=0,0,((($F47/$E$45)*'CRONOGRAMA ACTIVIDADES'!I$27)*($G47/$F47)))</f>
        <v>0</v>
      </c>
      <c r="L47" s="498">
        <f>IF($F47=0,0,((($F47/$E$45)*'CRONOGRAMA ACTIVIDADES'!J$27)*($G47/$F47)))</f>
        <v>0</v>
      </c>
      <c r="M47" s="498">
        <f>IF($F47=0,0,((($F47/$E$45)*'CRONOGRAMA ACTIVIDADES'!K$27)*($G47/$F47)))</f>
        <v>0</v>
      </c>
      <c r="N47" s="498">
        <f>IF($F47=0,0,((($F47/$E$45)*'CRONOGRAMA ACTIVIDADES'!L$27)*($G47/$F47)))</f>
        <v>0</v>
      </c>
      <c r="O47" s="498">
        <f>IF($F47=0,0,((($F47/$E$45)*'CRONOGRAMA ACTIVIDADES'!M$27)*($G47/$F47)))</f>
        <v>0</v>
      </c>
      <c r="P47" s="498">
        <f>IF($F47=0,0,((($F47/$E$45)*'CRONOGRAMA ACTIVIDADES'!N$27)*($G47/$F47)))</f>
        <v>0</v>
      </c>
      <c r="Q47" s="498">
        <f>IF($F47=0,0,((($F47/$E$45)*'CRONOGRAMA ACTIVIDADES'!O$27)*($G47/$F47)))</f>
        <v>0</v>
      </c>
      <c r="R47" s="498">
        <f>IF($F47=0,0,((($F47/$E$45)*'CRONOGRAMA ACTIVIDADES'!P$27)*($G47/$F47)))</f>
        <v>0</v>
      </c>
      <c r="S47" s="498">
        <f>IF($F47=0,0,((($F47/$E$45)*'CRONOGRAMA ACTIVIDADES'!Q$27)*($G47/$F47)))</f>
        <v>0</v>
      </c>
      <c r="T47" s="501">
        <f>H47+I47+J47+K47+L47+M47+N47+O47+P47+Q47+R47+S47</f>
        <v>0</v>
      </c>
      <c r="U47" s="502">
        <f>IF($F47=0,0,((($F47/$E$45)*'CRONOGRAMA ACTIVIDADES'!R$27)*($G47/$F47)))</f>
        <v>0</v>
      </c>
      <c r="V47" s="498">
        <f>IF($F47=0,0,((($F47/$E$45)*'CRONOGRAMA ACTIVIDADES'!S$27)*($G47/$F47)))</f>
        <v>0</v>
      </c>
      <c r="W47" s="498">
        <f>IF($F47=0,0,((($F47/$E$45)*'CRONOGRAMA ACTIVIDADES'!T$27)*($G47/$F47)))</f>
        <v>0</v>
      </c>
      <c r="X47" s="498">
        <f>IF($F47=0,0,((($F47/$E$45)*'CRONOGRAMA ACTIVIDADES'!U$27)*($G47/$F47)))</f>
        <v>0</v>
      </c>
      <c r="Y47" s="498">
        <f>IF($F47=0,0,((($F47/$E$45)*'CRONOGRAMA ACTIVIDADES'!V$27)*($G47/$F47)))</f>
        <v>0</v>
      </c>
      <c r="Z47" s="498">
        <f>IF($F47=0,0,((($F47/$E$45)*'CRONOGRAMA ACTIVIDADES'!W$27)*($G47/$F47)))</f>
        <v>0</v>
      </c>
      <c r="AA47" s="498">
        <f>IF($F47=0,0,((($F47/$E$45)*'CRONOGRAMA ACTIVIDADES'!X$27)*($G47/$F47)))</f>
        <v>0</v>
      </c>
      <c r="AB47" s="498">
        <f>IF($F47=0,0,((($F47/$E$45)*'CRONOGRAMA ACTIVIDADES'!Y$27)*($G47/$F47)))</f>
        <v>0</v>
      </c>
      <c r="AC47" s="498">
        <f>IF($F47=0,0,((($F47/$E$45)*'CRONOGRAMA ACTIVIDADES'!Z$27)*($G47/$F47)))</f>
        <v>0</v>
      </c>
      <c r="AD47" s="498">
        <f>IF($F47=0,0,((($F47/$E$45)*'CRONOGRAMA ACTIVIDADES'!AA$27)*($G47/$F47)))</f>
        <v>0</v>
      </c>
      <c r="AE47" s="498">
        <f>IF($F47=0,0,((($F47/$E$45)*'CRONOGRAMA ACTIVIDADES'!AB$27)*($G47/$F47)))</f>
        <v>0</v>
      </c>
      <c r="AF47" s="498">
        <f>IF($F47=0,0,((($F47/$E$45)*'CRONOGRAMA ACTIVIDADES'!AC$27)*($G47/$F47)))</f>
        <v>0</v>
      </c>
      <c r="AG47" s="499">
        <f>U47+V47+W47+X47+Y47+Z47+AA47+AB47+AC47+AD47+AE47+AF47</f>
        <v>0</v>
      </c>
      <c r="AH47" s="503">
        <f>IF($F47=0,0,((($F47/$E$45)*'CRONOGRAMA ACTIVIDADES'!AD$27)*($G47/$F47)))</f>
        <v>0</v>
      </c>
      <c r="AI47" s="498">
        <f>IF($F47=0,0,((($F47/$E$45)*'CRONOGRAMA ACTIVIDADES'!AE$27)*($G47/$F47)))</f>
        <v>0</v>
      </c>
      <c r="AJ47" s="498">
        <f>IF($F47=0,0,((($F47/$E$45)*'CRONOGRAMA ACTIVIDADES'!AF$27)*($G47/$F47)))</f>
        <v>0</v>
      </c>
      <c r="AK47" s="498">
        <f>IF($F47=0,0,((($F47/$E$45)*'CRONOGRAMA ACTIVIDADES'!AG$27)*($G47/$F47)))</f>
        <v>0</v>
      </c>
      <c r="AL47" s="498">
        <f>IF($F47=0,0,((($F47/$E$45)*'CRONOGRAMA ACTIVIDADES'!AH$27)*($G47/$F47)))</f>
        <v>0</v>
      </c>
      <c r="AM47" s="498">
        <f>IF($F47=0,0,((($F47/$E$45)*'CRONOGRAMA ACTIVIDADES'!AI$27)*($G47/$F47)))</f>
        <v>0</v>
      </c>
      <c r="AN47" s="498">
        <f>IF($F47=0,0,((($F47/$E$45)*'CRONOGRAMA ACTIVIDADES'!AJ$27)*($G47/$F47)))</f>
        <v>0</v>
      </c>
      <c r="AO47" s="498">
        <f>IF($F47=0,0,((($F47/$E$45)*'CRONOGRAMA ACTIVIDADES'!AK$27)*($G47/$F47)))</f>
        <v>0</v>
      </c>
      <c r="AP47" s="498">
        <f>IF($F47=0,0,((($F47/$E$45)*'CRONOGRAMA ACTIVIDADES'!AL$27)*($G47/$F47)))</f>
        <v>0</v>
      </c>
      <c r="AQ47" s="498">
        <f>IF($F47=0,0,((($F47/$E$45)*'CRONOGRAMA ACTIVIDADES'!AM$27)*($G47/$F47)))</f>
        <v>0</v>
      </c>
      <c r="AR47" s="498">
        <f>IF($F47=0,0,((($F47/$E$45)*'CRONOGRAMA ACTIVIDADES'!AN$27)*($G47/$F47)))</f>
        <v>0</v>
      </c>
      <c r="AS47" s="498">
        <f>IF($F47=0,0,((($F47/$E$45)*'CRONOGRAMA ACTIVIDADES'!AO$27)*($G47/$F47)))</f>
        <v>0</v>
      </c>
      <c r="AT47" s="501">
        <f>AH47+AI47+AJ47+AK47+AL47+AM47+AN47+AO47+AP47+AQ47+AR47+AS47</f>
        <v>0</v>
      </c>
      <c r="AU47" s="571">
        <f>AS47+AR47+AQ47+AP47+AO47+AN47+AM47+AL47+AK47+AJ47+AI47+AH47+AF47+AE47+AD47+AC47+AB47+AA47+Z47+Y47+X47+W47+V47+U47+S47+R47+Q47+P47+O47+N47+M47+L47+K47+J47+I47+H47</f>
        <v>0</v>
      </c>
      <c r="AV47" s="470">
        <f t="shared" si="1"/>
        <v>0</v>
      </c>
    </row>
    <row r="48" spans="2:48" s="472" customFormat="1" ht="12.75" customHeight="1">
      <c r="B48" s="494" t="str">
        <f>+'FORMATO COSTEO C1'!C$190</f>
        <v>1.2.1.3</v>
      </c>
      <c r="C48" s="495" t="str">
        <f>+'FORMATO COSTEO C1'!B$190</f>
        <v>Categoría de gasto</v>
      </c>
      <c r="D48" s="496"/>
      <c r="E48" s="631"/>
      <c r="F48" s="498">
        <f>+'FORMATO COSTEO C1'!G190</f>
        <v>0</v>
      </c>
      <c r="G48" s="499">
        <f>+'FORMATO COSTEO C1'!H190</f>
        <v>0</v>
      </c>
      <c r="H48" s="503">
        <f>IF($F48=0,0,((($F48/$E$45)*'CRONOGRAMA ACTIVIDADES'!F$27)*($G48/$F48)))</f>
        <v>0</v>
      </c>
      <c r="I48" s="498">
        <f>IF($F48=0,0,((($F48/$E$45)*'CRONOGRAMA ACTIVIDADES'!G$27)*($G48/$F48)))</f>
        <v>0</v>
      </c>
      <c r="J48" s="498">
        <f>IF($F48=0,0,((($F48/$E$45)*'CRONOGRAMA ACTIVIDADES'!H$27)*($G48/$F48)))</f>
        <v>0</v>
      </c>
      <c r="K48" s="498">
        <f>IF($F48=0,0,((($F48/$E$45)*'CRONOGRAMA ACTIVIDADES'!I$27)*($G48/$F48)))</f>
        <v>0</v>
      </c>
      <c r="L48" s="498">
        <f>IF($F48=0,0,((($F48/$E$45)*'CRONOGRAMA ACTIVIDADES'!J$27)*($G48/$F48)))</f>
        <v>0</v>
      </c>
      <c r="M48" s="498">
        <f>IF($F48=0,0,((($F48/$E$45)*'CRONOGRAMA ACTIVIDADES'!K$27)*($G48/$F48)))</f>
        <v>0</v>
      </c>
      <c r="N48" s="498">
        <f>IF($F48=0,0,((($F48/$E$45)*'CRONOGRAMA ACTIVIDADES'!L$27)*($G48/$F48)))</f>
        <v>0</v>
      </c>
      <c r="O48" s="498">
        <f>IF($F48=0,0,((($F48/$E$45)*'CRONOGRAMA ACTIVIDADES'!M$27)*($G48/$F48)))</f>
        <v>0</v>
      </c>
      <c r="P48" s="498">
        <f>IF($F48=0,0,((($F48/$E$45)*'CRONOGRAMA ACTIVIDADES'!N$27)*($G48/$F48)))</f>
        <v>0</v>
      </c>
      <c r="Q48" s="498">
        <f>IF($F48=0,0,((($F48/$E$45)*'CRONOGRAMA ACTIVIDADES'!O$27)*($G48/$F48)))</f>
        <v>0</v>
      </c>
      <c r="R48" s="498">
        <f>IF($F48=0,0,((($F48/$E$45)*'CRONOGRAMA ACTIVIDADES'!P$27)*($G48/$F48)))</f>
        <v>0</v>
      </c>
      <c r="S48" s="498">
        <f>IF($F48=0,0,((($F48/$E$45)*'CRONOGRAMA ACTIVIDADES'!Q$27)*($G48/$F48)))</f>
        <v>0</v>
      </c>
      <c r="T48" s="501">
        <f>H48+I48+J48+K48+L48+M48+N48+O48+P48+Q48+R48+S48</f>
        <v>0</v>
      </c>
      <c r="U48" s="502">
        <f>IF($F48=0,0,((($F48/$E$45)*'CRONOGRAMA ACTIVIDADES'!R$27)*($G48/$F48)))</f>
        <v>0</v>
      </c>
      <c r="V48" s="498">
        <f>IF($F48=0,0,((($F48/$E$45)*'CRONOGRAMA ACTIVIDADES'!S$27)*($G48/$F48)))</f>
        <v>0</v>
      </c>
      <c r="W48" s="498">
        <f>IF($F48=0,0,((($F48/$E$45)*'CRONOGRAMA ACTIVIDADES'!T$27)*($G48/$F48)))</f>
        <v>0</v>
      </c>
      <c r="X48" s="498">
        <f>IF($F48=0,0,((($F48/$E$45)*'CRONOGRAMA ACTIVIDADES'!U$27)*($G48/$F48)))</f>
        <v>0</v>
      </c>
      <c r="Y48" s="498">
        <f>IF($F48=0,0,((($F48/$E$45)*'CRONOGRAMA ACTIVIDADES'!V$27)*($G48/$F48)))</f>
        <v>0</v>
      </c>
      <c r="Z48" s="498">
        <f>IF($F48=0,0,((($F48/$E$45)*'CRONOGRAMA ACTIVIDADES'!W$27)*($G48/$F48)))</f>
        <v>0</v>
      </c>
      <c r="AA48" s="498">
        <f>IF($F48=0,0,((($F48/$E$45)*'CRONOGRAMA ACTIVIDADES'!X$27)*($G48/$F48)))</f>
        <v>0</v>
      </c>
      <c r="AB48" s="498">
        <f>IF($F48=0,0,((($F48/$E$45)*'CRONOGRAMA ACTIVIDADES'!Y$27)*($G48/$F48)))</f>
        <v>0</v>
      </c>
      <c r="AC48" s="498">
        <f>IF($F48=0,0,((($F48/$E$45)*'CRONOGRAMA ACTIVIDADES'!Z$27)*($G48/$F48)))</f>
        <v>0</v>
      </c>
      <c r="AD48" s="498">
        <f>IF($F48=0,0,((($F48/$E$45)*'CRONOGRAMA ACTIVIDADES'!AA$27)*($G48/$F48)))</f>
        <v>0</v>
      </c>
      <c r="AE48" s="498">
        <f>IF($F48=0,0,((($F48/$E$45)*'CRONOGRAMA ACTIVIDADES'!AB$27)*($G48/$F48)))</f>
        <v>0</v>
      </c>
      <c r="AF48" s="498">
        <f>IF($F48=0,0,((($F48/$E$45)*'CRONOGRAMA ACTIVIDADES'!AC$27)*($G48/$F48)))</f>
        <v>0</v>
      </c>
      <c r="AG48" s="499">
        <f>U48+V48+W48+X48+Y48+Z48+AA48+AB48+AC48+AD48+AE48+AF48</f>
        <v>0</v>
      </c>
      <c r="AH48" s="503">
        <f>IF($F48=0,0,((($F48/$E$45)*'CRONOGRAMA ACTIVIDADES'!AD$27)*($G48/$F48)))</f>
        <v>0</v>
      </c>
      <c r="AI48" s="498">
        <f>IF($F48=0,0,((($F48/$E$45)*'CRONOGRAMA ACTIVIDADES'!AE$27)*($G48/$F48)))</f>
        <v>0</v>
      </c>
      <c r="AJ48" s="498">
        <f>IF($F48=0,0,((($F48/$E$45)*'CRONOGRAMA ACTIVIDADES'!AF$27)*($G48/$F48)))</f>
        <v>0</v>
      </c>
      <c r="AK48" s="498">
        <f>IF($F48=0,0,((($F48/$E$45)*'CRONOGRAMA ACTIVIDADES'!AG$27)*($G48/$F48)))</f>
        <v>0</v>
      </c>
      <c r="AL48" s="498">
        <f>IF($F48=0,0,((($F48/$E$45)*'CRONOGRAMA ACTIVIDADES'!AH$27)*($G48/$F48)))</f>
        <v>0</v>
      </c>
      <c r="AM48" s="498">
        <f>IF($F48=0,0,((($F48/$E$45)*'CRONOGRAMA ACTIVIDADES'!AI$27)*($G48/$F48)))</f>
        <v>0</v>
      </c>
      <c r="AN48" s="498">
        <f>IF($F48=0,0,((($F48/$E$45)*'CRONOGRAMA ACTIVIDADES'!AJ$27)*($G48/$F48)))</f>
        <v>0</v>
      </c>
      <c r="AO48" s="498">
        <f>IF($F48=0,0,((($F48/$E$45)*'CRONOGRAMA ACTIVIDADES'!AK$27)*($G48/$F48)))</f>
        <v>0</v>
      </c>
      <c r="AP48" s="498">
        <f>IF($F48=0,0,((($F48/$E$45)*'CRONOGRAMA ACTIVIDADES'!AL$27)*($G48/$F48)))</f>
        <v>0</v>
      </c>
      <c r="AQ48" s="498">
        <f>IF($F48=0,0,((($F48/$E$45)*'CRONOGRAMA ACTIVIDADES'!AM$27)*($G48/$F48)))</f>
        <v>0</v>
      </c>
      <c r="AR48" s="498">
        <f>IF($F48=0,0,((($F48/$E$45)*'CRONOGRAMA ACTIVIDADES'!AN$27)*($G48/$F48)))</f>
        <v>0</v>
      </c>
      <c r="AS48" s="498">
        <f>IF($F48=0,0,((($F48/$E$45)*'CRONOGRAMA ACTIVIDADES'!AO$27)*($G48/$F48)))</f>
        <v>0</v>
      </c>
      <c r="AT48" s="501">
        <f>AH48+AI48+AJ48+AK48+AL48+AM48+AN48+AO48+AP48+AQ48+AR48+AS48</f>
        <v>0</v>
      </c>
      <c r="AU48" s="571">
        <f>AS48+AR48+AQ48+AP48+AO48+AN48+AM48+AL48+AK48+AJ48+AI48+AH48+AF48+AE48+AD48+AC48+AB48+AA48+Z48+Y48+X48+W48+V48+U48+S48+R48+Q48+P48+O48+N48+M48+L48+K48+J48+I48+H48</f>
        <v>0</v>
      </c>
      <c r="AV48" s="470">
        <f t="shared" si="1"/>
        <v>0</v>
      </c>
    </row>
    <row r="49" spans="2:48" s="472" customFormat="1" ht="12.75" customHeight="1">
      <c r="B49" s="494" t="str">
        <f>+'FORMATO COSTEO C1'!C$196</f>
        <v>1.2.1.4</v>
      </c>
      <c r="C49" s="495" t="str">
        <f>+'FORMATO COSTEO C1'!B$196</f>
        <v>Categoría de gasto</v>
      </c>
      <c r="D49" s="496"/>
      <c r="E49" s="631"/>
      <c r="F49" s="498">
        <f>+'FORMATO COSTEO C1'!G196</f>
        <v>0</v>
      </c>
      <c r="G49" s="499">
        <f>+'FORMATO COSTEO C1'!H196</f>
        <v>0</v>
      </c>
      <c r="H49" s="503">
        <f>IF($F49=0,0,((($F49/$E$45)*'CRONOGRAMA ACTIVIDADES'!F$27)*($G49/$F49)))</f>
        <v>0</v>
      </c>
      <c r="I49" s="498">
        <f>IF($F49=0,0,((($F49/$E$45)*'CRONOGRAMA ACTIVIDADES'!G$27)*($G49/$F49)))</f>
        <v>0</v>
      </c>
      <c r="J49" s="498">
        <f>IF($F49=0,0,((($F49/$E$45)*'CRONOGRAMA ACTIVIDADES'!H$27)*($G49/$F49)))</f>
        <v>0</v>
      </c>
      <c r="K49" s="498">
        <f>IF($F49=0,0,((($F49/$E$45)*'CRONOGRAMA ACTIVIDADES'!I$27)*($G49/$F49)))</f>
        <v>0</v>
      </c>
      <c r="L49" s="498">
        <f>IF($F49=0,0,((($F49/$E$45)*'CRONOGRAMA ACTIVIDADES'!J$27)*($G49/$F49)))</f>
        <v>0</v>
      </c>
      <c r="M49" s="498">
        <f>IF($F49=0,0,((($F49/$E$45)*'CRONOGRAMA ACTIVIDADES'!K$27)*($G49/$F49)))</f>
        <v>0</v>
      </c>
      <c r="N49" s="498">
        <f>IF($F49=0,0,((($F49/$E$45)*'CRONOGRAMA ACTIVIDADES'!L$27)*($G49/$F49)))</f>
        <v>0</v>
      </c>
      <c r="O49" s="498">
        <f>IF($F49=0,0,((($F49/$E$45)*'CRONOGRAMA ACTIVIDADES'!M$27)*($G49/$F49)))</f>
        <v>0</v>
      </c>
      <c r="P49" s="498">
        <f>IF($F49=0,0,((($F49/$E$45)*'CRONOGRAMA ACTIVIDADES'!N$27)*($G49/$F49)))</f>
        <v>0</v>
      </c>
      <c r="Q49" s="498">
        <f>IF($F49=0,0,((($F49/$E$45)*'CRONOGRAMA ACTIVIDADES'!O$27)*($G49/$F49)))</f>
        <v>0</v>
      </c>
      <c r="R49" s="498">
        <f>IF($F49=0,0,((($F49/$E$45)*'CRONOGRAMA ACTIVIDADES'!P$27)*($G49/$F49)))</f>
        <v>0</v>
      </c>
      <c r="S49" s="498">
        <f>IF($F49=0,0,((($F49/$E$45)*'CRONOGRAMA ACTIVIDADES'!Q$27)*($G49/$F49)))</f>
        <v>0</v>
      </c>
      <c r="T49" s="501">
        <f>H49+I49+J49+K49+L49+M49+N49+O49+P49+Q49+R49+S49</f>
        <v>0</v>
      </c>
      <c r="U49" s="502">
        <f>IF($F49=0,0,((($F49/$E$45)*'CRONOGRAMA ACTIVIDADES'!R$27)*($G49/$F49)))</f>
        <v>0</v>
      </c>
      <c r="V49" s="498">
        <f>IF($F49=0,0,((($F49/$E$45)*'CRONOGRAMA ACTIVIDADES'!S$27)*($G49/$F49)))</f>
        <v>0</v>
      </c>
      <c r="W49" s="498">
        <f>IF($F49=0,0,((($F49/$E$45)*'CRONOGRAMA ACTIVIDADES'!T$27)*($G49/$F49)))</f>
        <v>0</v>
      </c>
      <c r="X49" s="498">
        <f>IF($F49=0,0,((($F49/$E$45)*'CRONOGRAMA ACTIVIDADES'!U$27)*($G49/$F49)))</f>
        <v>0</v>
      </c>
      <c r="Y49" s="498">
        <f>IF($F49=0,0,((($F49/$E$45)*'CRONOGRAMA ACTIVIDADES'!V$27)*($G49/$F49)))</f>
        <v>0</v>
      </c>
      <c r="Z49" s="498">
        <f>IF($F49=0,0,((($F49/$E$45)*'CRONOGRAMA ACTIVIDADES'!W$27)*($G49/$F49)))</f>
        <v>0</v>
      </c>
      <c r="AA49" s="498">
        <f>IF($F49=0,0,((($F49/$E$45)*'CRONOGRAMA ACTIVIDADES'!X$27)*($G49/$F49)))</f>
        <v>0</v>
      </c>
      <c r="AB49" s="498">
        <f>IF($F49=0,0,((($F49/$E$45)*'CRONOGRAMA ACTIVIDADES'!Y$27)*($G49/$F49)))</f>
        <v>0</v>
      </c>
      <c r="AC49" s="498">
        <f>IF($F49=0,0,((($F49/$E$45)*'CRONOGRAMA ACTIVIDADES'!Z$27)*($G49/$F49)))</f>
        <v>0</v>
      </c>
      <c r="AD49" s="498">
        <f>IF($F49=0,0,((($F49/$E$45)*'CRONOGRAMA ACTIVIDADES'!AA$27)*($G49/$F49)))</f>
        <v>0</v>
      </c>
      <c r="AE49" s="498">
        <f>IF($F49=0,0,((($F49/$E$45)*'CRONOGRAMA ACTIVIDADES'!AB$27)*($G49/$F49)))</f>
        <v>0</v>
      </c>
      <c r="AF49" s="498">
        <f>IF($F49=0,0,((($F49/$E$45)*'CRONOGRAMA ACTIVIDADES'!AC$27)*($G49/$F49)))</f>
        <v>0</v>
      </c>
      <c r="AG49" s="499">
        <f>U49+V49+W49+X49+Y49+Z49+AA49+AB49+AC49+AD49+AE49+AF49</f>
        <v>0</v>
      </c>
      <c r="AH49" s="503">
        <f>IF($F49=0,0,((($F49/$E$45)*'CRONOGRAMA ACTIVIDADES'!AD$27)*($G49/$F49)))</f>
        <v>0</v>
      </c>
      <c r="AI49" s="498">
        <f>IF($F49=0,0,((($F49/$E$45)*'CRONOGRAMA ACTIVIDADES'!AE$27)*($G49/$F49)))</f>
        <v>0</v>
      </c>
      <c r="AJ49" s="498">
        <f>IF($F49=0,0,((($F49/$E$45)*'CRONOGRAMA ACTIVIDADES'!AF$27)*($G49/$F49)))</f>
        <v>0</v>
      </c>
      <c r="AK49" s="498">
        <f>IF($F49=0,0,((($F49/$E$45)*'CRONOGRAMA ACTIVIDADES'!AG$27)*($G49/$F49)))</f>
        <v>0</v>
      </c>
      <c r="AL49" s="498">
        <f>IF($F49=0,0,((($F49/$E$45)*'CRONOGRAMA ACTIVIDADES'!AH$27)*($G49/$F49)))</f>
        <v>0</v>
      </c>
      <c r="AM49" s="498">
        <f>IF($F49=0,0,((($F49/$E$45)*'CRONOGRAMA ACTIVIDADES'!AI$27)*($G49/$F49)))</f>
        <v>0</v>
      </c>
      <c r="AN49" s="498">
        <f>IF($F49=0,0,((($F49/$E$45)*'CRONOGRAMA ACTIVIDADES'!AJ$27)*($G49/$F49)))</f>
        <v>0</v>
      </c>
      <c r="AO49" s="498">
        <f>IF($F49=0,0,((($F49/$E$45)*'CRONOGRAMA ACTIVIDADES'!AK$27)*($G49/$F49)))</f>
        <v>0</v>
      </c>
      <c r="AP49" s="498">
        <f>IF($F49=0,0,((($F49/$E$45)*'CRONOGRAMA ACTIVIDADES'!AL$27)*($G49/$F49)))</f>
        <v>0</v>
      </c>
      <c r="AQ49" s="498">
        <f>IF($F49=0,0,((($F49/$E$45)*'CRONOGRAMA ACTIVIDADES'!AM$27)*($G49/$F49)))</f>
        <v>0</v>
      </c>
      <c r="AR49" s="498">
        <f>IF($F49=0,0,((($F49/$E$45)*'CRONOGRAMA ACTIVIDADES'!AN$27)*($G49/$F49)))</f>
        <v>0</v>
      </c>
      <c r="AS49" s="498">
        <f>IF($F49=0,0,((($F49/$E$45)*'CRONOGRAMA ACTIVIDADES'!AO$27)*($G49/$F49)))</f>
        <v>0</v>
      </c>
      <c r="AT49" s="501">
        <f>AH49+AI49+AJ49+AK49+AL49+AM49+AN49+AO49+AP49+AQ49+AR49+AS49</f>
        <v>0</v>
      </c>
      <c r="AU49" s="571">
        <f>AS49+AR49+AQ49+AP49+AO49+AN49+AM49+AL49+AK49+AJ49+AI49+AH49+AF49+AE49+AD49+AC49+AB49+AA49+Z49+Y49+X49+W49+V49+U49+S49+R49+Q49+P49+O49+N49+M49+L49+K49+J49+I49+H49</f>
        <v>0</v>
      </c>
      <c r="AV49" s="470">
        <f t="shared" si="1"/>
        <v>0</v>
      </c>
    </row>
    <row r="50" spans="2:48" s="472" customFormat="1" ht="12.75" customHeight="1">
      <c r="B50" s="494" t="str">
        <f>+'FORMATO COSTEO C1'!C$202</f>
        <v>1.2.1.5</v>
      </c>
      <c r="C50" s="495" t="str">
        <f>+'FORMATO COSTEO C1'!B$202</f>
        <v>Categoría de gasto</v>
      </c>
      <c r="D50" s="496"/>
      <c r="E50" s="631"/>
      <c r="F50" s="498">
        <f>+'FORMATO COSTEO C1'!G202</f>
        <v>0</v>
      </c>
      <c r="G50" s="499">
        <f>+'FORMATO COSTEO C1'!H202</f>
        <v>0</v>
      </c>
      <c r="H50" s="503">
        <f>IF($F50=0,0,((($F50/$E$45)*'CRONOGRAMA ACTIVIDADES'!F$27)*($G50/$F50)))</f>
        <v>0</v>
      </c>
      <c r="I50" s="498">
        <f>IF($F50=0,0,((($F50/$E$45)*'CRONOGRAMA ACTIVIDADES'!G$27)*($G50/$F50)))</f>
        <v>0</v>
      </c>
      <c r="J50" s="498">
        <f>IF($F50=0,0,((($F50/$E$45)*'CRONOGRAMA ACTIVIDADES'!H$27)*($G50/$F50)))</f>
        <v>0</v>
      </c>
      <c r="K50" s="498">
        <f>IF($F50=0,0,((($F50/$E$45)*'CRONOGRAMA ACTIVIDADES'!I$27)*($G50/$F50)))</f>
        <v>0</v>
      </c>
      <c r="L50" s="498">
        <f>IF($F50=0,0,((($F50/$E$45)*'CRONOGRAMA ACTIVIDADES'!J$27)*($G50/$F50)))</f>
        <v>0</v>
      </c>
      <c r="M50" s="498">
        <f>IF($F50=0,0,((($F50/$E$45)*'CRONOGRAMA ACTIVIDADES'!K$27)*($G50/$F50)))</f>
        <v>0</v>
      </c>
      <c r="N50" s="498">
        <f>IF($F50=0,0,((($F50/$E$45)*'CRONOGRAMA ACTIVIDADES'!L$27)*($G50/$F50)))</f>
        <v>0</v>
      </c>
      <c r="O50" s="498">
        <f>IF($F50=0,0,((($F50/$E$45)*'CRONOGRAMA ACTIVIDADES'!M$27)*($G50/$F50)))</f>
        <v>0</v>
      </c>
      <c r="P50" s="498">
        <f>IF($F50=0,0,((($F50/$E$45)*'CRONOGRAMA ACTIVIDADES'!N$27)*($G50/$F50)))</f>
        <v>0</v>
      </c>
      <c r="Q50" s="498">
        <f>IF($F50=0,0,((($F50/$E$45)*'CRONOGRAMA ACTIVIDADES'!O$27)*($G50/$F50)))</f>
        <v>0</v>
      </c>
      <c r="R50" s="498">
        <f>IF($F50=0,0,((($F50/$E$45)*'CRONOGRAMA ACTIVIDADES'!P$27)*($G50/$F50)))</f>
        <v>0</v>
      </c>
      <c r="S50" s="498">
        <f>IF($F50=0,0,((($F50/$E$45)*'CRONOGRAMA ACTIVIDADES'!Q$27)*($G50/$F50)))</f>
        <v>0</v>
      </c>
      <c r="T50" s="501">
        <f>H50+I50+J50+K50+L50+M50+N50+O50+P50+Q50+R50+S50</f>
        <v>0</v>
      </c>
      <c r="U50" s="502">
        <f>IF($F50=0,0,((($F50/$E$45)*'CRONOGRAMA ACTIVIDADES'!R$27)*($G50/$F50)))</f>
        <v>0</v>
      </c>
      <c r="V50" s="498">
        <f>IF($F50=0,0,((($F50/$E$45)*'CRONOGRAMA ACTIVIDADES'!S$27)*($G50/$F50)))</f>
        <v>0</v>
      </c>
      <c r="W50" s="498">
        <f>IF($F50=0,0,((($F50/$E$45)*'CRONOGRAMA ACTIVIDADES'!T$27)*($G50/$F50)))</f>
        <v>0</v>
      </c>
      <c r="X50" s="498">
        <f>IF($F50=0,0,((($F50/$E$45)*'CRONOGRAMA ACTIVIDADES'!U$27)*($G50/$F50)))</f>
        <v>0</v>
      </c>
      <c r="Y50" s="498">
        <f>IF($F50=0,0,((($F50/$E$45)*'CRONOGRAMA ACTIVIDADES'!V$27)*($G50/$F50)))</f>
        <v>0</v>
      </c>
      <c r="Z50" s="498">
        <f>IF($F50=0,0,((($F50/$E$45)*'CRONOGRAMA ACTIVIDADES'!W$27)*($G50/$F50)))</f>
        <v>0</v>
      </c>
      <c r="AA50" s="498">
        <f>IF($F50=0,0,((($F50/$E$45)*'CRONOGRAMA ACTIVIDADES'!X$27)*($G50/$F50)))</f>
        <v>0</v>
      </c>
      <c r="AB50" s="498">
        <f>IF($F50=0,0,((($F50/$E$45)*'CRONOGRAMA ACTIVIDADES'!Y$27)*($G50/$F50)))</f>
        <v>0</v>
      </c>
      <c r="AC50" s="498">
        <f>IF($F50=0,0,((($F50/$E$45)*'CRONOGRAMA ACTIVIDADES'!Z$27)*($G50/$F50)))</f>
        <v>0</v>
      </c>
      <c r="AD50" s="498">
        <f>IF($F50=0,0,((($F50/$E$45)*'CRONOGRAMA ACTIVIDADES'!AA$27)*($G50/$F50)))</f>
        <v>0</v>
      </c>
      <c r="AE50" s="498">
        <f>IF($F50=0,0,((($F50/$E$45)*'CRONOGRAMA ACTIVIDADES'!AB$27)*($G50/$F50)))</f>
        <v>0</v>
      </c>
      <c r="AF50" s="498">
        <f>IF($F50=0,0,((($F50/$E$45)*'CRONOGRAMA ACTIVIDADES'!AC$27)*($G50/$F50)))</f>
        <v>0</v>
      </c>
      <c r="AG50" s="499">
        <f>U50+V50+W50+X50+Y50+Z50+AA50+AB50+AC50+AD50+AE50+AF50</f>
        <v>0</v>
      </c>
      <c r="AH50" s="503">
        <f>IF($F50=0,0,((($F50/$E$45)*'CRONOGRAMA ACTIVIDADES'!AD$27)*($G50/$F50)))</f>
        <v>0</v>
      </c>
      <c r="AI50" s="498">
        <f>IF($F50=0,0,((($F50/$E$45)*'CRONOGRAMA ACTIVIDADES'!AE$27)*($G50/$F50)))</f>
        <v>0</v>
      </c>
      <c r="AJ50" s="498">
        <f>IF($F50=0,0,((($F50/$E$45)*'CRONOGRAMA ACTIVIDADES'!AF$27)*($G50/$F50)))</f>
        <v>0</v>
      </c>
      <c r="AK50" s="498">
        <f>IF($F50=0,0,((($F50/$E$45)*'CRONOGRAMA ACTIVIDADES'!AG$27)*($G50/$F50)))</f>
        <v>0</v>
      </c>
      <c r="AL50" s="498">
        <f>IF($F50=0,0,((($F50/$E$45)*'CRONOGRAMA ACTIVIDADES'!AH$27)*($G50/$F50)))</f>
        <v>0</v>
      </c>
      <c r="AM50" s="498">
        <f>IF($F50=0,0,((($F50/$E$45)*'CRONOGRAMA ACTIVIDADES'!AI$27)*($G50/$F50)))</f>
        <v>0</v>
      </c>
      <c r="AN50" s="498">
        <f>IF($F50=0,0,((($F50/$E$45)*'CRONOGRAMA ACTIVIDADES'!AJ$27)*($G50/$F50)))</f>
        <v>0</v>
      </c>
      <c r="AO50" s="498">
        <f>IF($F50=0,0,((($F50/$E$45)*'CRONOGRAMA ACTIVIDADES'!AK$27)*($G50/$F50)))</f>
        <v>0</v>
      </c>
      <c r="AP50" s="498">
        <f>IF($F50=0,0,((($F50/$E$45)*'CRONOGRAMA ACTIVIDADES'!AL$27)*($G50/$F50)))</f>
        <v>0</v>
      </c>
      <c r="AQ50" s="498">
        <f>IF($F50=0,0,((($F50/$E$45)*'CRONOGRAMA ACTIVIDADES'!AM$27)*($G50/$F50)))</f>
        <v>0</v>
      </c>
      <c r="AR50" s="498">
        <f>IF($F50=0,0,((($F50/$E$45)*'CRONOGRAMA ACTIVIDADES'!AN$27)*($G50/$F50)))</f>
        <v>0</v>
      </c>
      <c r="AS50" s="498">
        <f>IF($F50=0,0,((($F50/$E$45)*'CRONOGRAMA ACTIVIDADES'!AO$27)*($G50/$F50)))</f>
        <v>0</v>
      </c>
      <c r="AT50" s="501">
        <f>AH50+AI50+AJ50+AK50+AL50+AM50+AN50+AO50+AP50+AQ50+AR50+AS50</f>
        <v>0</v>
      </c>
      <c r="AU50" s="571">
        <f>AS50+AR50+AQ50+AP50+AO50+AN50+AM50+AL50+AK50+AJ50+AI50+AH50+AF50+AE50+AD50+AC50+AB50+AA50+Z50+Y50+X50+W50+V50+U50+S50+R50+Q50+P50+O50+N50+M50+L50+K50+J50+I50+H50</f>
        <v>0</v>
      </c>
      <c r="AV50" s="470">
        <f t="shared" si="1"/>
        <v>0</v>
      </c>
    </row>
    <row r="51" spans="2:48" s="472" customFormat="1" ht="12.75" customHeight="1">
      <c r="B51" s="484" t="str">
        <f>+'FORMATO COSTEO C1'!C$208</f>
        <v>1.2.2</v>
      </c>
      <c r="C51" s="508">
        <f>+'FORMATO COSTEO C1'!B$208</f>
        <v>0</v>
      </c>
      <c r="D51" s="620" t="str">
        <f>+'FORMATO COSTEO C1'!D$208</f>
        <v>Unidad medida</v>
      </c>
      <c r="E51" s="613">
        <f>+'FORMATO COSTEO C1'!E$208</f>
        <v>0</v>
      </c>
      <c r="F51" s="488">
        <f>SUM(F52:F56)</f>
        <v>0</v>
      </c>
      <c r="G51" s="489">
        <f aca="true" t="shared" si="18" ref="G51:P51">SUM(G52:G56)</f>
        <v>0</v>
      </c>
      <c r="H51" s="490">
        <f t="shared" si="18"/>
        <v>0</v>
      </c>
      <c r="I51" s="488">
        <f>SUM(I52:I56)</f>
        <v>0</v>
      </c>
      <c r="J51" s="488">
        <f>SUM(J52:J56)</f>
        <v>0</v>
      </c>
      <c r="K51" s="488">
        <f>SUM(K52:K56)</f>
        <v>0</v>
      </c>
      <c r="L51" s="488">
        <f>SUM(L52:L56)</f>
        <v>0</v>
      </c>
      <c r="M51" s="488">
        <f>SUM(M52:M56)</f>
        <v>0</v>
      </c>
      <c r="N51" s="488">
        <f t="shared" si="18"/>
        <v>0</v>
      </c>
      <c r="O51" s="488">
        <f t="shared" si="18"/>
        <v>0</v>
      </c>
      <c r="P51" s="488">
        <f t="shared" si="18"/>
        <v>0</v>
      </c>
      <c r="Q51" s="488">
        <f aca="true" t="shared" si="19" ref="Q51:AS51">SUM(Q52:Q56)</f>
        <v>0</v>
      </c>
      <c r="R51" s="488">
        <f t="shared" si="19"/>
        <v>0</v>
      </c>
      <c r="S51" s="488">
        <f t="shared" si="19"/>
        <v>0</v>
      </c>
      <c r="T51" s="491">
        <f t="shared" si="19"/>
        <v>0</v>
      </c>
      <c r="U51" s="492">
        <f t="shared" si="19"/>
        <v>0</v>
      </c>
      <c r="V51" s="488">
        <f t="shared" si="19"/>
        <v>0</v>
      </c>
      <c r="W51" s="488">
        <f t="shared" si="19"/>
        <v>0</v>
      </c>
      <c r="X51" s="488">
        <f t="shared" si="19"/>
        <v>0</v>
      </c>
      <c r="Y51" s="488">
        <f t="shared" si="19"/>
        <v>0</v>
      </c>
      <c r="Z51" s="488">
        <f t="shared" si="19"/>
        <v>0</v>
      </c>
      <c r="AA51" s="488">
        <f t="shared" si="19"/>
        <v>0</v>
      </c>
      <c r="AB51" s="488">
        <f t="shared" si="19"/>
        <v>0</v>
      </c>
      <c r="AC51" s="488">
        <f t="shared" si="19"/>
        <v>0</v>
      </c>
      <c r="AD51" s="488">
        <f t="shared" si="19"/>
        <v>0</v>
      </c>
      <c r="AE51" s="488">
        <f t="shared" si="19"/>
        <v>0</v>
      </c>
      <c r="AF51" s="488">
        <f t="shared" si="19"/>
        <v>0</v>
      </c>
      <c r="AG51" s="489">
        <f t="shared" si="19"/>
        <v>0</v>
      </c>
      <c r="AH51" s="490">
        <f t="shared" si="19"/>
        <v>0</v>
      </c>
      <c r="AI51" s="488">
        <f t="shared" si="19"/>
        <v>0</v>
      </c>
      <c r="AJ51" s="488">
        <f t="shared" si="19"/>
        <v>0</v>
      </c>
      <c r="AK51" s="488">
        <f t="shared" si="19"/>
        <v>0</v>
      </c>
      <c r="AL51" s="488">
        <f t="shared" si="19"/>
        <v>0</v>
      </c>
      <c r="AM51" s="488">
        <f t="shared" si="19"/>
        <v>0</v>
      </c>
      <c r="AN51" s="488">
        <f t="shared" si="19"/>
        <v>0</v>
      </c>
      <c r="AO51" s="488">
        <f t="shared" si="19"/>
        <v>0</v>
      </c>
      <c r="AP51" s="488">
        <f t="shared" si="19"/>
        <v>0</v>
      </c>
      <c r="AQ51" s="488">
        <f t="shared" si="19"/>
        <v>0</v>
      </c>
      <c r="AR51" s="488">
        <f t="shared" si="19"/>
        <v>0</v>
      </c>
      <c r="AS51" s="488">
        <f t="shared" si="19"/>
        <v>0</v>
      </c>
      <c r="AT51" s="491">
        <f>SUM(AT52:AT56)</f>
        <v>0</v>
      </c>
      <c r="AU51" s="493">
        <f>SUM(AU52:AU56)</f>
        <v>0</v>
      </c>
      <c r="AV51" s="470">
        <f t="shared" si="1"/>
        <v>0</v>
      </c>
    </row>
    <row r="52" spans="2:48" s="472" customFormat="1" ht="12.75" customHeight="1">
      <c r="B52" s="494" t="str">
        <f>+'FORMATO COSTEO C1'!C$210</f>
        <v>1.2.2.1</v>
      </c>
      <c r="C52" s="495" t="str">
        <f>+'FORMATO COSTEO C1'!B$210</f>
        <v>Categoría de gasto</v>
      </c>
      <c r="D52" s="506"/>
      <c r="E52" s="632"/>
      <c r="F52" s="498">
        <f>+'FORMATO COSTEO C1'!G210</f>
        <v>0</v>
      </c>
      <c r="G52" s="499">
        <f>+'FORMATO COSTEO C1'!H210</f>
        <v>0</v>
      </c>
      <c r="H52" s="500">
        <f>IF($F52=0,0,((($F52/$E$51)*'CRONOGRAMA ACTIVIDADES'!F$28)*($G52/$F52)))</f>
        <v>0</v>
      </c>
      <c r="I52" s="498">
        <f>IF($F52=0,0,((($F52/$E$51)*'CRONOGRAMA ACTIVIDADES'!G$28)*($G52/$F52)))</f>
        <v>0</v>
      </c>
      <c r="J52" s="498">
        <f>IF($F52=0,0,((($F52/$E$51)*'CRONOGRAMA ACTIVIDADES'!H$28)*($G52/$F52)))</f>
        <v>0</v>
      </c>
      <c r="K52" s="498">
        <f>IF($F52=0,0,((($F52/$E$51)*'CRONOGRAMA ACTIVIDADES'!I$28)*($G52/$F52)))</f>
        <v>0</v>
      </c>
      <c r="L52" s="498">
        <f>IF($F52=0,0,((($F52/$E$51)*'CRONOGRAMA ACTIVIDADES'!J$28)*($G52/$F52)))</f>
        <v>0</v>
      </c>
      <c r="M52" s="498">
        <f>IF($F52=0,0,((($F52/$E$51)*'CRONOGRAMA ACTIVIDADES'!K$28)*($G52/$F52)))</f>
        <v>0</v>
      </c>
      <c r="N52" s="498">
        <f>IF($F52=0,0,((($F52/$E$51)*'CRONOGRAMA ACTIVIDADES'!L$28)*($G52/$F52)))</f>
        <v>0</v>
      </c>
      <c r="O52" s="498">
        <f>IF($F52=0,0,((($F52/$E$51)*'CRONOGRAMA ACTIVIDADES'!M$28)*($G52/$F52)))</f>
        <v>0</v>
      </c>
      <c r="P52" s="498">
        <f>IF($F52=0,0,((($F52/$E$51)*'CRONOGRAMA ACTIVIDADES'!N$28)*($G52/$F52)))</f>
        <v>0</v>
      </c>
      <c r="Q52" s="498">
        <f>IF($F52=0,0,((($F52/$E$51)*'CRONOGRAMA ACTIVIDADES'!O$28)*($G52/$F52)))</f>
        <v>0</v>
      </c>
      <c r="R52" s="498">
        <f>IF($F52=0,0,((($F52/$E$51)*'CRONOGRAMA ACTIVIDADES'!P$28)*($G52/$F52)))</f>
        <v>0</v>
      </c>
      <c r="S52" s="498">
        <f>IF($F52=0,0,((($F52/$E$51)*'CRONOGRAMA ACTIVIDADES'!Q$28)*($G52/$F52)))</f>
        <v>0</v>
      </c>
      <c r="T52" s="501">
        <f>H52+I52+J52+K52+L52+M52+N52+O52+P52+Q52+R52+S52</f>
        <v>0</v>
      </c>
      <c r="U52" s="502">
        <f>IF($F52=0,0,((($F52/$E$51)*'CRONOGRAMA ACTIVIDADES'!R$28)*($G52/$F52)))</f>
        <v>0</v>
      </c>
      <c r="V52" s="498">
        <f>IF($F52=0,0,((($F52/$E$51)*'CRONOGRAMA ACTIVIDADES'!S$28)*($G52/$F52)))</f>
        <v>0</v>
      </c>
      <c r="W52" s="498">
        <f>IF($F52=0,0,((($F52/$E$51)*'CRONOGRAMA ACTIVIDADES'!T$28)*($G52/$F52)))</f>
        <v>0</v>
      </c>
      <c r="X52" s="498">
        <f>IF($F52=0,0,((($F52/$E$51)*'CRONOGRAMA ACTIVIDADES'!U$28)*($G52/$F52)))</f>
        <v>0</v>
      </c>
      <c r="Y52" s="498">
        <f>IF($F52=0,0,((($F52/$E$51)*'CRONOGRAMA ACTIVIDADES'!V$28)*($G52/$F52)))</f>
        <v>0</v>
      </c>
      <c r="Z52" s="498">
        <f>IF($F52=0,0,((($F52/$E$51)*'CRONOGRAMA ACTIVIDADES'!W$28)*($G52/$F52)))</f>
        <v>0</v>
      </c>
      <c r="AA52" s="498">
        <f>IF($F52=0,0,((($F52/$E$51)*'CRONOGRAMA ACTIVIDADES'!X$28)*($G52/$F52)))</f>
        <v>0</v>
      </c>
      <c r="AB52" s="498">
        <f>IF($F52=0,0,((($F52/$E$51)*'CRONOGRAMA ACTIVIDADES'!Y$28)*($G52/$F52)))</f>
        <v>0</v>
      </c>
      <c r="AC52" s="498">
        <f>IF($F52=0,0,((($F52/$E$51)*'CRONOGRAMA ACTIVIDADES'!Z$28)*($G52/$F52)))</f>
        <v>0</v>
      </c>
      <c r="AD52" s="498">
        <f>IF($F52=0,0,((($F52/$E$51)*'CRONOGRAMA ACTIVIDADES'!AA$28)*($G52/$F52)))</f>
        <v>0</v>
      </c>
      <c r="AE52" s="498">
        <f>IF($F52=0,0,((($F52/$E$51)*'CRONOGRAMA ACTIVIDADES'!AB$28)*($G52/$F52)))</f>
        <v>0</v>
      </c>
      <c r="AF52" s="498">
        <f>IF($F52=0,0,((($F52/$E$51)*'CRONOGRAMA ACTIVIDADES'!AC$28)*($G52/$F52)))</f>
        <v>0</v>
      </c>
      <c r="AG52" s="499">
        <f>U52+V52+W52+X52+Y52+Z52+AA52+AB52+AC52+AD52+AE52+AF52</f>
        <v>0</v>
      </c>
      <c r="AH52" s="503">
        <f>IF($F52=0,0,((($F52/$E$51)*'CRONOGRAMA ACTIVIDADES'!AD$28)*($G52/$F52)))</f>
        <v>0</v>
      </c>
      <c r="AI52" s="498">
        <f>IF($F52=0,0,((($F52/$E$51)*'CRONOGRAMA ACTIVIDADES'!AE$28)*($G52/$F52)))</f>
        <v>0</v>
      </c>
      <c r="AJ52" s="498">
        <f>IF($F52=0,0,((($F52/$E$51)*'CRONOGRAMA ACTIVIDADES'!AF$28)*($G52/$F52)))</f>
        <v>0</v>
      </c>
      <c r="AK52" s="498">
        <f>IF($F52=0,0,((($F52/$E$51)*'CRONOGRAMA ACTIVIDADES'!AG$28)*($G52/$F52)))</f>
        <v>0</v>
      </c>
      <c r="AL52" s="498">
        <f>IF($F52=0,0,((($F52/$E$51)*'CRONOGRAMA ACTIVIDADES'!AH$28)*($G52/$F52)))</f>
        <v>0</v>
      </c>
      <c r="AM52" s="498">
        <f>IF($F52=0,0,((($F52/$E$51)*'CRONOGRAMA ACTIVIDADES'!AI$28)*($G52/$F52)))</f>
        <v>0</v>
      </c>
      <c r="AN52" s="498">
        <f>IF($F52=0,0,((($F52/$E$51)*'CRONOGRAMA ACTIVIDADES'!AJ$28)*($G52/$F52)))</f>
        <v>0</v>
      </c>
      <c r="AO52" s="498">
        <f>IF($F52=0,0,((($F52/$E$51)*'CRONOGRAMA ACTIVIDADES'!AK$28)*($G52/$F52)))</f>
        <v>0</v>
      </c>
      <c r="AP52" s="498">
        <f>IF($F52=0,0,((($F52/$E$51)*'CRONOGRAMA ACTIVIDADES'!AL$28)*($G52/$F52)))</f>
        <v>0</v>
      </c>
      <c r="AQ52" s="498">
        <f>IF($F52=0,0,((($F52/$E$51)*'CRONOGRAMA ACTIVIDADES'!AM$28)*($G52/$F52)))</f>
        <v>0</v>
      </c>
      <c r="AR52" s="498">
        <f>IF($F52=0,0,((($F52/$E$51)*'CRONOGRAMA ACTIVIDADES'!AN$28)*($G52/$F52)))</f>
        <v>0</v>
      </c>
      <c r="AS52" s="498">
        <f>IF($F52=0,0,((($F52/$E$51)*'CRONOGRAMA ACTIVIDADES'!AO$28)*($G52/$F52)))</f>
        <v>0</v>
      </c>
      <c r="AT52" s="501">
        <f>AH52+AI52+AJ52+AK52+AL52+AM52+AN52+AO52+AP52+AQ52+AR52+AS52</f>
        <v>0</v>
      </c>
      <c r="AU52" s="571">
        <f>AS52+AR52+AQ52+AP52+AO52+AN52+AM52+AL52+AK52+AJ52+AI52+AH52+AF52+AE52+AD52+AC52+AB52+AA52+Z52+Y52+X52+W52+V52+U52+S52+R52+Q52+P52+O52+N52+M52+L52+K52+J52+I52+H52</f>
        <v>0</v>
      </c>
      <c r="AV52" s="470">
        <f t="shared" si="1"/>
        <v>0</v>
      </c>
    </row>
    <row r="53" spans="2:48" s="472" customFormat="1" ht="12.75" customHeight="1">
      <c r="B53" s="494" t="str">
        <f>+'FORMATO COSTEO C1'!C$216</f>
        <v>1.2.2.2</v>
      </c>
      <c r="C53" s="495" t="str">
        <f>+'FORMATO COSTEO C1'!B$216</f>
        <v>Categoría de gasto</v>
      </c>
      <c r="D53" s="506"/>
      <c r="E53" s="632"/>
      <c r="F53" s="498">
        <f>+'FORMATO COSTEO C1'!G216</f>
        <v>0</v>
      </c>
      <c r="G53" s="499">
        <f>+'FORMATO COSTEO C1'!H216</f>
        <v>0</v>
      </c>
      <c r="H53" s="503">
        <f>IF($F53=0,0,((($F53/$E$51)*'CRONOGRAMA ACTIVIDADES'!F$28)*($G53/$F53)))</f>
        <v>0</v>
      </c>
      <c r="I53" s="498">
        <f>IF($F53=0,0,((($F53/$E$51)*'CRONOGRAMA ACTIVIDADES'!G$28)*($G53/$F53)))</f>
        <v>0</v>
      </c>
      <c r="J53" s="498">
        <f>IF($F53=0,0,((($F53/$E$51)*'CRONOGRAMA ACTIVIDADES'!H$28)*($G53/$F53)))</f>
        <v>0</v>
      </c>
      <c r="K53" s="498">
        <f>IF($F53=0,0,((($F53/$E$51)*'CRONOGRAMA ACTIVIDADES'!I$28)*($G53/$F53)))</f>
        <v>0</v>
      </c>
      <c r="L53" s="498">
        <f>IF($F53=0,0,((($F53/$E$51)*'CRONOGRAMA ACTIVIDADES'!J$28)*($G53/$F53)))</f>
        <v>0</v>
      </c>
      <c r="M53" s="498">
        <f>IF($F53=0,0,((($F53/$E$51)*'CRONOGRAMA ACTIVIDADES'!K$28)*($G53/$F53)))</f>
        <v>0</v>
      </c>
      <c r="N53" s="498">
        <f>IF($F53=0,0,((($F53/$E$51)*'CRONOGRAMA ACTIVIDADES'!L$28)*($G53/$F53)))</f>
        <v>0</v>
      </c>
      <c r="O53" s="498">
        <f>IF($F53=0,0,((($F53/$E$51)*'CRONOGRAMA ACTIVIDADES'!M$28)*($G53/$F53)))</f>
        <v>0</v>
      </c>
      <c r="P53" s="498">
        <f>IF($F53=0,0,((($F53/$E$51)*'CRONOGRAMA ACTIVIDADES'!N$28)*($G53/$F53)))</f>
        <v>0</v>
      </c>
      <c r="Q53" s="498">
        <f>IF($F53=0,0,((($F53/$E$51)*'CRONOGRAMA ACTIVIDADES'!O$28)*($G53/$F53)))</f>
        <v>0</v>
      </c>
      <c r="R53" s="498">
        <f>IF($F53=0,0,((($F53/$E$51)*'CRONOGRAMA ACTIVIDADES'!P$28)*($G53/$F53)))</f>
        <v>0</v>
      </c>
      <c r="S53" s="498">
        <f>IF($F53=0,0,((($F53/$E$51)*'CRONOGRAMA ACTIVIDADES'!Q$28)*($G53/$F53)))</f>
        <v>0</v>
      </c>
      <c r="T53" s="501">
        <f>H53+I53+J53+K53+L53+M53+N53+O53+P53+Q53+R53+S53</f>
        <v>0</v>
      </c>
      <c r="U53" s="502">
        <f>IF($F53=0,0,((($F53/$E$51)*'CRONOGRAMA ACTIVIDADES'!R$28)*($G53/$F53)))</f>
        <v>0</v>
      </c>
      <c r="V53" s="498">
        <f>IF($F53=0,0,((($F53/$E$51)*'CRONOGRAMA ACTIVIDADES'!S$28)*($G53/$F53)))</f>
        <v>0</v>
      </c>
      <c r="W53" s="498">
        <f>IF($F53=0,0,((($F53/$E$51)*'CRONOGRAMA ACTIVIDADES'!T$28)*($G53/$F53)))</f>
        <v>0</v>
      </c>
      <c r="X53" s="498">
        <f>IF($F53=0,0,((($F53/$E$51)*'CRONOGRAMA ACTIVIDADES'!U$28)*($G53/$F53)))</f>
        <v>0</v>
      </c>
      <c r="Y53" s="498">
        <f>IF($F53=0,0,((($F53/$E$51)*'CRONOGRAMA ACTIVIDADES'!V$28)*($G53/$F53)))</f>
        <v>0</v>
      </c>
      <c r="Z53" s="498">
        <f>IF($F53=0,0,((($F53/$E$51)*'CRONOGRAMA ACTIVIDADES'!W$28)*($G53/$F53)))</f>
        <v>0</v>
      </c>
      <c r="AA53" s="498">
        <f>IF($F53=0,0,((($F53/$E$51)*'CRONOGRAMA ACTIVIDADES'!X$28)*($G53/$F53)))</f>
        <v>0</v>
      </c>
      <c r="AB53" s="498">
        <f>IF($F53=0,0,((($F53/$E$51)*'CRONOGRAMA ACTIVIDADES'!Y$28)*($G53/$F53)))</f>
        <v>0</v>
      </c>
      <c r="AC53" s="498">
        <f>IF($F53=0,0,((($F53/$E$51)*'CRONOGRAMA ACTIVIDADES'!Z$28)*($G53/$F53)))</f>
        <v>0</v>
      </c>
      <c r="AD53" s="498">
        <f>IF($F53=0,0,((($F53/$E$51)*'CRONOGRAMA ACTIVIDADES'!AA$28)*($G53/$F53)))</f>
        <v>0</v>
      </c>
      <c r="AE53" s="498">
        <f>IF($F53=0,0,((($F53/$E$51)*'CRONOGRAMA ACTIVIDADES'!AB$28)*($G53/$F53)))</f>
        <v>0</v>
      </c>
      <c r="AF53" s="498">
        <f>IF($F53=0,0,((($F53/$E$51)*'CRONOGRAMA ACTIVIDADES'!AC$28)*($G53/$F53)))</f>
        <v>0</v>
      </c>
      <c r="AG53" s="499">
        <f>U53+V53+W53+X53+Y53+Z53+AA53+AB53+AC53+AD53+AE53+AF53</f>
        <v>0</v>
      </c>
      <c r="AH53" s="503">
        <f>IF($F53=0,0,((($F53/$E$51)*'CRONOGRAMA ACTIVIDADES'!AD$28)*($G53/$F53)))</f>
        <v>0</v>
      </c>
      <c r="AI53" s="498">
        <f>IF($F53=0,0,((($F53/$E$51)*'CRONOGRAMA ACTIVIDADES'!AE$28)*($G53/$F53)))</f>
        <v>0</v>
      </c>
      <c r="AJ53" s="498">
        <f>IF($F53=0,0,((($F53/$E$51)*'CRONOGRAMA ACTIVIDADES'!AF$28)*($G53/$F53)))</f>
        <v>0</v>
      </c>
      <c r="AK53" s="498">
        <f>IF($F53=0,0,((($F53/$E$51)*'CRONOGRAMA ACTIVIDADES'!AG$28)*($G53/$F53)))</f>
        <v>0</v>
      </c>
      <c r="AL53" s="498">
        <f>IF($F53=0,0,((($F53/$E$51)*'CRONOGRAMA ACTIVIDADES'!AH$28)*($G53/$F53)))</f>
        <v>0</v>
      </c>
      <c r="AM53" s="498">
        <f>IF($F53=0,0,((($F53/$E$51)*'CRONOGRAMA ACTIVIDADES'!AI$28)*($G53/$F53)))</f>
        <v>0</v>
      </c>
      <c r="AN53" s="498">
        <f>IF($F53=0,0,((($F53/$E$51)*'CRONOGRAMA ACTIVIDADES'!AJ$28)*($G53/$F53)))</f>
        <v>0</v>
      </c>
      <c r="AO53" s="498">
        <f>IF($F53=0,0,((($F53/$E$51)*'CRONOGRAMA ACTIVIDADES'!AK$28)*($G53/$F53)))</f>
        <v>0</v>
      </c>
      <c r="AP53" s="498">
        <f>IF($F53=0,0,((($F53/$E$51)*'CRONOGRAMA ACTIVIDADES'!AL$28)*($G53/$F53)))</f>
        <v>0</v>
      </c>
      <c r="AQ53" s="498">
        <f>IF($F53=0,0,((($F53/$E$51)*'CRONOGRAMA ACTIVIDADES'!AM$28)*($G53/$F53)))</f>
        <v>0</v>
      </c>
      <c r="AR53" s="498">
        <f>IF($F53=0,0,((($F53/$E$51)*'CRONOGRAMA ACTIVIDADES'!AN$28)*($G53/$F53)))</f>
        <v>0</v>
      </c>
      <c r="AS53" s="498">
        <f>IF($F53=0,0,((($F53/$E$51)*'CRONOGRAMA ACTIVIDADES'!AO$28)*($G53/$F53)))</f>
        <v>0</v>
      </c>
      <c r="AT53" s="501">
        <f>AH53+AI53+AJ53+AK53+AL53+AM53+AN53+AO53+AP53+AQ53+AR53+AS53</f>
        <v>0</v>
      </c>
      <c r="AU53" s="571">
        <f>AS53+AR53+AQ53+AP53+AO53+AN53+AM53+AL53+AK53+AJ53+AI53+AH53+AF53+AE53+AD53+AC53+AB53+AA53+Z53+Y53+X53+W53+V53+U53+S53+R53+Q53+P53+O53+N53+M53+L53+K53+J53+I53+H53</f>
        <v>0</v>
      </c>
      <c r="AV53" s="470">
        <f t="shared" si="1"/>
        <v>0</v>
      </c>
    </row>
    <row r="54" spans="2:48" s="472" customFormat="1" ht="12.75" customHeight="1">
      <c r="B54" s="494" t="str">
        <f>+'FORMATO COSTEO C1'!C$222</f>
        <v>1.2.2.3</v>
      </c>
      <c r="C54" s="495" t="str">
        <f>+'FORMATO COSTEO C1'!B$222</f>
        <v>Categoría de gasto</v>
      </c>
      <c r="D54" s="506"/>
      <c r="E54" s="632"/>
      <c r="F54" s="498">
        <f>+'FORMATO COSTEO C1'!G222</f>
        <v>0</v>
      </c>
      <c r="G54" s="499">
        <f>+'FORMATO COSTEO C1'!H222</f>
        <v>0</v>
      </c>
      <c r="H54" s="503">
        <f>IF($F54=0,0,((($F54/$E$51)*'CRONOGRAMA ACTIVIDADES'!F$28)*($G54/$F54)))</f>
        <v>0</v>
      </c>
      <c r="I54" s="498">
        <f>IF($F54=0,0,((($F54/$E$51)*'CRONOGRAMA ACTIVIDADES'!G$28)*($G54/$F54)))</f>
        <v>0</v>
      </c>
      <c r="J54" s="498">
        <f>IF($F54=0,0,((($F54/$E$51)*'CRONOGRAMA ACTIVIDADES'!H$28)*($G54/$F54)))</f>
        <v>0</v>
      </c>
      <c r="K54" s="498">
        <f>IF($F54=0,0,((($F54/$E$51)*'CRONOGRAMA ACTIVIDADES'!I$28)*($G54/$F54)))</f>
        <v>0</v>
      </c>
      <c r="L54" s="498">
        <f>IF($F54=0,0,((($F54/$E$51)*'CRONOGRAMA ACTIVIDADES'!J$28)*($G54/$F54)))</f>
        <v>0</v>
      </c>
      <c r="M54" s="498">
        <f>IF($F54=0,0,((($F54/$E$51)*'CRONOGRAMA ACTIVIDADES'!K$28)*($G54/$F54)))</f>
        <v>0</v>
      </c>
      <c r="N54" s="498">
        <f>IF($F54=0,0,((($F54/$E$51)*'CRONOGRAMA ACTIVIDADES'!L$28)*($G54/$F54)))</f>
        <v>0</v>
      </c>
      <c r="O54" s="498">
        <f>IF($F54=0,0,((($F54/$E$51)*'CRONOGRAMA ACTIVIDADES'!M$28)*($G54/$F54)))</f>
        <v>0</v>
      </c>
      <c r="P54" s="498">
        <f>IF($F54=0,0,((($F54/$E$51)*'CRONOGRAMA ACTIVIDADES'!N$28)*($G54/$F54)))</f>
        <v>0</v>
      </c>
      <c r="Q54" s="498">
        <f>IF($F54=0,0,((($F54/$E$51)*'CRONOGRAMA ACTIVIDADES'!O$28)*($G54/$F54)))</f>
        <v>0</v>
      </c>
      <c r="R54" s="498">
        <f>IF($F54=0,0,((($F54/$E$51)*'CRONOGRAMA ACTIVIDADES'!P$28)*($G54/$F54)))</f>
        <v>0</v>
      </c>
      <c r="S54" s="498">
        <f>IF($F54=0,0,((($F54/$E$51)*'CRONOGRAMA ACTIVIDADES'!Q$28)*($G54/$F54)))</f>
        <v>0</v>
      </c>
      <c r="T54" s="501">
        <f>H54+I54+J54+K54+L54+M54+N54+O54+P54+Q54+R54+S54</f>
        <v>0</v>
      </c>
      <c r="U54" s="502">
        <f>IF($F54=0,0,((($F54/$E$51)*'CRONOGRAMA ACTIVIDADES'!R$28)*($G54/$F54)))</f>
        <v>0</v>
      </c>
      <c r="V54" s="498">
        <f>IF($F54=0,0,((($F54/$E$51)*'CRONOGRAMA ACTIVIDADES'!S$28)*($G54/$F54)))</f>
        <v>0</v>
      </c>
      <c r="W54" s="498">
        <f>IF($F54=0,0,((($F54/$E$51)*'CRONOGRAMA ACTIVIDADES'!T$28)*($G54/$F54)))</f>
        <v>0</v>
      </c>
      <c r="X54" s="498">
        <f>IF($F54=0,0,((($F54/$E$51)*'CRONOGRAMA ACTIVIDADES'!U$28)*($G54/$F54)))</f>
        <v>0</v>
      </c>
      <c r="Y54" s="498">
        <f>IF($F54=0,0,((($F54/$E$51)*'CRONOGRAMA ACTIVIDADES'!V$28)*($G54/$F54)))</f>
        <v>0</v>
      </c>
      <c r="Z54" s="498">
        <f>IF($F54=0,0,((($F54/$E$51)*'CRONOGRAMA ACTIVIDADES'!W$28)*($G54/$F54)))</f>
        <v>0</v>
      </c>
      <c r="AA54" s="498">
        <f>IF($F54=0,0,((($F54/$E$51)*'CRONOGRAMA ACTIVIDADES'!X$28)*($G54/$F54)))</f>
        <v>0</v>
      </c>
      <c r="AB54" s="498">
        <f>IF($F54=0,0,((($F54/$E$51)*'CRONOGRAMA ACTIVIDADES'!Y$28)*($G54/$F54)))</f>
        <v>0</v>
      </c>
      <c r="AC54" s="498">
        <f>IF($F54=0,0,((($F54/$E$51)*'CRONOGRAMA ACTIVIDADES'!Z$28)*($G54/$F54)))</f>
        <v>0</v>
      </c>
      <c r="AD54" s="498">
        <f>IF($F54=0,0,((($F54/$E$51)*'CRONOGRAMA ACTIVIDADES'!AA$28)*($G54/$F54)))</f>
        <v>0</v>
      </c>
      <c r="AE54" s="498">
        <f>IF($F54=0,0,((($F54/$E$51)*'CRONOGRAMA ACTIVIDADES'!AB$28)*($G54/$F54)))</f>
        <v>0</v>
      </c>
      <c r="AF54" s="498">
        <f>IF($F54=0,0,((($F54/$E$51)*'CRONOGRAMA ACTIVIDADES'!AC$28)*($G54/$F54)))</f>
        <v>0</v>
      </c>
      <c r="AG54" s="499">
        <f>U54+V54+W54+X54+Y54+Z54+AA54+AB54+AC54+AD54+AE54+AF54</f>
        <v>0</v>
      </c>
      <c r="AH54" s="503">
        <f>IF($F54=0,0,((($F54/$E$51)*'CRONOGRAMA ACTIVIDADES'!AD$28)*($G54/$F54)))</f>
        <v>0</v>
      </c>
      <c r="AI54" s="498">
        <f>IF($F54=0,0,((($F54/$E$51)*'CRONOGRAMA ACTIVIDADES'!AE$28)*($G54/$F54)))</f>
        <v>0</v>
      </c>
      <c r="AJ54" s="498">
        <f>IF($F54=0,0,((($F54/$E$51)*'CRONOGRAMA ACTIVIDADES'!AF$28)*($G54/$F54)))</f>
        <v>0</v>
      </c>
      <c r="AK54" s="498">
        <f>IF($F54=0,0,((($F54/$E$51)*'CRONOGRAMA ACTIVIDADES'!AG$28)*($G54/$F54)))</f>
        <v>0</v>
      </c>
      <c r="AL54" s="498">
        <f>IF($F54=0,0,((($F54/$E$51)*'CRONOGRAMA ACTIVIDADES'!AH$28)*($G54/$F54)))</f>
        <v>0</v>
      </c>
      <c r="AM54" s="498">
        <f>IF($F54=0,0,((($F54/$E$51)*'CRONOGRAMA ACTIVIDADES'!AI$28)*($G54/$F54)))</f>
        <v>0</v>
      </c>
      <c r="AN54" s="498">
        <f>IF($F54=0,0,((($F54/$E$51)*'CRONOGRAMA ACTIVIDADES'!AJ$28)*($G54/$F54)))</f>
        <v>0</v>
      </c>
      <c r="AO54" s="498">
        <f>IF($F54=0,0,((($F54/$E$51)*'CRONOGRAMA ACTIVIDADES'!AK$28)*($G54/$F54)))</f>
        <v>0</v>
      </c>
      <c r="AP54" s="498">
        <f>IF($F54=0,0,((($F54/$E$51)*'CRONOGRAMA ACTIVIDADES'!AL$28)*($G54/$F54)))</f>
        <v>0</v>
      </c>
      <c r="AQ54" s="498">
        <f>IF($F54=0,0,((($F54/$E$51)*'CRONOGRAMA ACTIVIDADES'!AM$28)*($G54/$F54)))</f>
        <v>0</v>
      </c>
      <c r="AR54" s="498">
        <f>IF($F54=0,0,((($F54/$E$51)*'CRONOGRAMA ACTIVIDADES'!AN$28)*($G54/$F54)))</f>
        <v>0</v>
      </c>
      <c r="AS54" s="498">
        <f>IF($F54=0,0,((($F54/$E$51)*'CRONOGRAMA ACTIVIDADES'!AO$28)*($G54/$F54)))</f>
        <v>0</v>
      </c>
      <c r="AT54" s="501">
        <f>AH54+AI54+AJ54+AK54+AL54+AM54+AN54+AO54+AP54+AQ54+AR54+AS54</f>
        <v>0</v>
      </c>
      <c r="AU54" s="571">
        <f>AS54+AR54+AQ54+AP54+AO54+AN54+AM54+AL54+AK54+AJ54+AI54+AH54+AF54+AE54+AD54+AC54+AB54+AA54+Z54+Y54+X54+W54+V54+U54+S54+R54+Q54+P54+O54+N54+M54+L54+K54+J54+I54+H54</f>
        <v>0</v>
      </c>
      <c r="AV54" s="470">
        <f t="shared" si="1"/>
        <v>0</v>
      </c>
    </row>
    <row r="55" spans="2:48" s="472" customFormat="1" ht="12.75" customHeight="1">
      <c r="B55" s="494" t="str">
        <f>+'FORMATO COSTEO C1'!C$228</f>
        <v>1.2.2.4</v>
      </c>
      <c r="C55" s="495" t="str">
        <f>+'FORMATO COSTEO C1'!B$228</f>
        <v>Categoría de gasto</v>
      </c>
      <c r="D55" s="506"/>
      <c r="E55" s="632"/>
      <c r="F55" s="498">
        <f>+'FORMATO COSTEO C1'!G228</f>
        <v>0</v>
      </c>
      <c r="G55" s="499">
        <f>+'FORMATO COSTEO C1'!H228</f>
        <v>0</v>
      </c>
      <c r="H55" s="503">
        <f>IF($F55=0,0,((($F55/$E$51)*'CRONOGRAMA ACTIVIDADES'!F$28)*($G55/$F55)))</f>
        <v>0</v>
      </c>
      <c r="I55" s="498">
        <f>IF($F55=0,0,((($F55/$E$51)*'CRONOGRAMA ACTIVIDADES'!G$28)*($G55/$F55)))</f>
        <v>0</v>
      </c>
      <c r="J55" s="498">
        <f>IF($F55=0,0,((($F55/$E$51)*'CRONOGRAMA ACTIVIDADES'!H$28)*($G55/$F55)))</f>
        <v>0</v>
      </c>
      <c r="K55" s="498">
        <f>IF($F55=0,0,((($F55/$E$51)*'CRONOGRAMA ACTIVIDADES'!I$28)*($G55/$F55)))</f>
        <v>0</v>
      </c>
      <c r="L55" s="498">
        <f>IF($F55=0,0,((($F55/$E$51)*'CRONOGRAMA ACTIVIDADES'!J$28)*($G55/$F55)))</f>
        <v>0</v>
      </c>
      <c r="M55" s="498">
        <f>IF($F55=0,0,((($F55/$E$51)*'CRONOGRAMA ACTIVIDADES'!K$28)*($G55/$F55)))</f>
        <v>0</v>
      </c>
      <c r="N55" s="498">
        <f>IF($F55=0,0,((($F55/$E$51)*'CRONOGRAMA ACTIVIDADES'!L$28)*($G55/$F55)))</f>
        <v>0</v>
      </c>
      <c r="O55" s="498">
        <f>IF($F55=0,0,((($F55/$E$51)*'CRONOGRAMA ACTIVIDADES'!M$28)*($G55/$F55)))</f>
        <v>0</v>
      </c>
      <c r="P55" s="498">
        <f>IF($F55=0,0,((($F55/$E$51)*'CRONOGRAMA ACTIVIDADES'!N$28)*($G55/$F55)))</f>
        <v>0</v>
      </c>
      <c r="Q55" s="498">
        <f>IF($F55=0,0,((($F55/$E$51)*'CRONOGRAMA ACTIVIDADES'!O$28)*($G55/$F55)))</f>
        <v>0</v>
      </c>
      <c r="R55" s="498">
        <f>IF($F55=0,0,((($F55/$E$51)*'CRONOGRAMA ACTIVIDADES'!P$28)*($G55/$F55)))</f>
        <v>0</v>
      </c>
      <c r="S55" s="498">
        <f>IF($F55=0,0,((($F55/$E$51)*'CRONOGRAMA ACTIVIDADES'!Q$28)*($G55/$F55)))</f>
        <v>0</v>
      </c>
      <c r="T55" s="501">
        <f>H55+I55+J55+K55+L55+M55+N55+O55+P55+Q55+R55+S55</f>
        <v>0</v>
      </c>
      <c r="U55" s="502">
        <f>IF($F55=0,0,((($F55/$E$51)*'CRONOGRAMA ACTIVIDADES'!R$28)*($G55/$F55)))</f>
        <v>0</v>
      </c>
      <c r="V55" s="498">
        <f>IF($F55=0,0,((($F55/$E$51)*'CRONOGRAMA ACTIVIDADES'!S$28)*($G55/$F55)))</f>
        <v>0</v>
      </c>
      <c r="W55" s="498">
        <f>IF($F55=0,0,((($F55/$E$51)*'CRONOGRAMA ACTIVIDADES'!T$28)*($G55/$F55)))</f>
        <v>0</v>
      </c>
      <c r="X55" s="498">
        <f>IF($F55=0,0,((($F55/$E$51)*'CRONOGRAMA ACTIVIDADES'!U$28)*($G55/$F55)))</f>
        <v>0</v>
      </c>
      <c r="Y55" s="498">
        <f>IF($F55=0,0,((($F55/$E$51)*'CRONOGRAMA ACTIVIDADES'!V$28)*($G55/$F55)))</f>
        <v>0</v>
      </c>
      <c r="Z55" s="498">
        <f>IF($F55=0,0,((($F55/$E$51)*'CRONOGRAMA ACTIVIDADES'!W$28)*($G55/$F55)))</f>
        <v>0</v>
      </c>
      <c r="AA55" s="498">
        <f>IF($F55=0,0,((($F55/$E$51)*'CRONOGRAMA ACTIVIDADES'!X$28)*($G55/$F55)))</f>
        <v>0</v>
      </c>
      <c r="AB55" s="498">
        <f>IF($F55=0,0,((($F55/$E$51)*'CRONOGRAMA ACTIVIDADES'!Y$28)*($G55/$F55)))</f>
        <v>0</v>
      </c>
      <c r="AC55" s="498">
        <f>IF($F55=0,0,((($F55/$E$51)*'CRONOGRAMA ACTIVIDADES'!Z$28)*($G55/$F55)))</f>
        <v>0</v>
      </c>
      <c r="AD55" s="498">
        <f>IF($F55=0,0,((($F55/$E$51)*'CRONOGRAMA ACTIVIDADES'!AA$28)*($G55/$F55)))</f>
        <v>0</v>
      </c>
      <c r="AE55" s="498">
        <f>IF($F55=0,0,((($F55/$E$51)*'CRONOGRAMA ACTIVIDADES'!AB$28)*($G55/$F55)))</f>
        <v>0</v>
      </c>
      <c r="AF55" s="498">
        <f>IF($F55=0,0,((($F55/$E$51)*'CRONOGRAMA ACTIVIDADES'!AC$28)*($G55/$F55)))</f>
        <v>0</v>
      </c>
      <c r="AG55" s="499">
        <f>U55+V55+W55+X55+Y55+Z55+AA55+AB55+AC55+AD55+AE55+AF55</f>
        <v>0</v>
      </c>
      <c r="AH55" s="503">
        <f>IF($F55=0,0,((($F55/$E$51)*'CRONOGRAMA ACTIVIDADES'!AD$28)*($G55/$F55)))</f>
        <v>0</v>
      </c>
      <c r="AI55" s="498">
        <f>IF($F55=0,0,((($F55/$E$51)*'CRONOGRAMA ACTIVIDADES'!AE$28)*($G55/$F55)))</f>
        <v>0</v>
      </c>
      <c r="AJ55" s="498">
        <f>IF($F55=0,0,((($F55/$E$51)*'CRONOGRAMA ACTIVIDADES'!AF$28)*($G55/$F55)))</f>
        <v>0</v>
      </c>
      <c r="AK55" s="498">
        <f>IF($F55=0,0,((($F55/$E$51)*'CRONOGRAMA ACTIVIDADES'!AG$28)*($G55/$F55)))</f>
        <v>0</v>
      </c>
      <c r="AL55" s="498">
        <f>IF($F55=0,0,((($F55/$E$51)*'CRONOGRAMA ACTIVIDADES'!AH$28)*($G55/$F55)))</f>
        <v>0</v>
      </c>
      <c r="AM55" s="498">
        <f>IF($F55=0,0,((($F55/$E$51)*'CRONOGRAMA ACTIVIDADES'!AI$28)*($G55/$F55)))</f>
        <v>0</v>
      </c>
      <c r="AN55" s="498">
        <f>IF($F55=0,0,((($F55/$E$51)*'CRONOGRAMA ACTIVIDADES'!AJ$28)*($G55/$F55)))</f>
        <v>0</v>
      </c>
      <c r="AO55" s="498">
        <f>IF($F55=0,0,((($F55/$E$51)*'CRONOGRAMA ACTIVIDADES'!AK$28)*($G55/$F55)))</f>
        <v>0</v>
      </c>
      <c r="AP55" s="498">
        <f>IF($F55=0,0,((($F55/$E$51)*'CRONOGRAMA ACTIVIDADES'!AL$28)*($G55/$F55)))</f>
        <v>0</v>
      </c>
      <c r="AQ55" s="498">
        <f>IF($F55=0,0,((($F55/$E$51)*'CRONOGRAMA ACTIVIDADES'!AM$28)*($G55/$F55)))</f>
        <v>0</v>
      </c>
      <c r="AR55" s="498">
        <f>IF($F55=0,0,((($F55/$E$51)*'CRONOGRAMA ACTIVIDADES'!AN$28)*($G55/$F55)))</f>
        <v>0</v>
      </c>
      <c r="AS55" s="498">
        <f>IF($F55=0,0,((($F55/$E$51)*'CRONOGRAMA ACTIVIDADES'!AO$28)*($G55/$F55)))</f>
        <v>0</v>
      </c>
      <c r="AT55" s="501">
        <f>AH55+AI55+AJ55+AK55+AL55+AM55+AN55+AO55+AP55+AQ55+AR55+AS55</f>
        <v>0</v>
      </c>
      <c r="AU55" s="571">
        <f>AS55+AR55+AQ55+AP55+AO55+AN55+AM55+AL55+AK55+AJ55+AI55+AH55+AF55+AE55+AD55+AC55+AB55+AA55+Z55+Y55+X55+W55+V55+U55+S55+R55+Q55+P55+O55+N55+M55+L55+K55+J55+I55+H55</f>
        <v>0</v>
      </c>
      <c r="AV55" s="470">
        <f t="shared" si="1"/>
        <v>0</v>
      </c>
    </row>
    <row r="56" spans="2:48" s="472" customFormat="1" ht="12.75" customHeight="1">
      <c r="B56" s="494" t="str">
        <f>+'FORMATO COSTEO C1'!C$234</f>
        <v>1.2.2.5</v>
      </c>
      <c r="C56" s="495" t="str">
        <f>+'FORMATO COSTEO C1'!B$234</f>
        <v>Categoría de gasto</v>
      </c>
      <c r="D56" s="506"/>
      <c r="E56" s="632"/>
      <c r="F56" s="498">
        <f>+'FORMATO COSTEO C1'!G234</f>
        <v>0</v>
      </c>
      <c r="G56" s="499">
        <f>+'FORMATO COSTEO C1'!H234</f>
        <v>0</v>
      </c>
      <c r="H56" s="503">
        <f>IF($F56=0,0,((($F56/$E$51)*'CRONOGRAMA ACTIVIDADES'!F$28)*($G56/$F56)))</f>
        <v>0</v>
      </c>
      <c r="I56" s="498">
        <f>IF($F56=0,0,((($F56/$E$51)*'CRONOGRAMA ACTIVIDADES'!G$28)*($G56/$F56)))</f>
        <v>0</v>
      </c>
      <c r="J56" s="498">
        <f>IF($F56=0,0,((($F56/$E$51)*'CRONOGRAMA ACTIVIDADES'!H$28)*($G56/$F56)))</f>
        <v>0</v>
      </c>
      <c r="K56" s="498">
        <f>IF($F56=0,0,((($F56/$E$51)*'CRONOGRAMA ACTIVIDADES'!I$28)*($G56/$F56)))</f>
        <v>0</v>
      </c>
      <c r="L56" s="498">
        <f>IF($F56=0,0,((($F56/$E$51)*'CRONOGRAMA ACTIVIDADES'!J$28)*($G56/$F56)))</f>
        <v>0</v>
      </c>
      <c r="M56" s="498">
        <f>IF($F56=0,0,((($F56/$E$51)*'CRONOGRAMA ACTIVIDADES'!K$28)*($G56/$F56)))</f>
        <v>0</v>
      </c>
      <c r="N56" s="498">
        <f>IF($F56=0,0,((($F56/$E$51)*'CRONOGRAMA ACTIVIDADES'!L$28)*($G56/$F56)))</f>
        <v>0</v>
      </c>
      <c r="O56" s="498">
        <f>IF($F56=0,0,((($F56/$E$51)*'CRONOGRAMA ACTIVIDADES'!M$28)*($G56/$F56)))</f>
        <v>0</v>
      </c>
      <c r="P56" s="498">
        <f>IF($F56=0,0,((($F56/$E$51)*'CRONOGRAMA ACTIVIDADES'!N$28)*($G56/$F56)))</f>
        <v>0</v>
      </c>
      <c r="Q56" s="498">
        <f>IF($F56=0,0,((($F56/$E$51)*'CRONOGRAMA ACTIVIDADES'!O$28)*($G56/$F56)))</f>
        <v>0</v>
      </c>
      <c r="R56" s="498">
        <f>IF($F56=0,0,((($F56/$E$51)*'CRONOGRAMA ACTIVIDADES'!P$28)*($G56/$F56)))</f>
        <v>0</v>
      </c>
      <c r="S56" s="498">
        <f>IF($F56=0,0,((($F56/$E$51)*'CRONOGRAMA ACTIVIDADES'!Q$28)*($G56/$F56)))</f>
        <v>0</v>
      </c>
      <c r="T56" s="501">
        <f>H56+I56+J56+K56+L56+M56+N56+O56+P56+Q56+R56+S56</f>
        <v>0</v>
      </c>
      <c r="U56" s="502">
        <f>IF($F56=0,0,((($F56/$E$51)*'CRONOGRAMA ACTIVIDADES'!R$28)*($G56/$F56)))</f>
        <v>0</v>
      </c>
      <c r="V56" s="498">
        <f>IF($F56=0,0,((($F56/$E$51)*'CRONOGRAMA ACTIVIDADES'!S$28)*($G56/$F56)))</f>
        <v>0</v>
      </c>
      <c r="W56" s="498">
        <f>IF($F56=0,0,((($F56/$E$51)*'CRONOGRAMA ACTIVIDADES'!T$28)*($G56/$F56)))</f>
        <v>0</v>
      </c>
      <c r="X56" s="498">
        <f>IF($F56=0,0,((($F56/$E$51)*'CRONOGRAMA ACTIVIDADES'!U$28)*($G56/$F56)))</f>
        <v>0</v>
      </c>
      <c r="Y56" s="498">
        <f>IF($F56=0,0,((($F56/$E$51)*'CRONOGRAMA ACTIVIDADES'!V$28)*($G56/$F56)))</f>
        <v>0</v>
      </c>
      <c r="Z56" s="498">
        <f>IF($F56=0,0,((($F56/$E$51)*'CRONOGRAMA ACTIVIDADES'!W$28)*($G56/$F56)))</f>
        <v>0</v>
      </c>
      <c r="AA56" s="498">
        <f>IF($F56=0,0,((($F56/$E$51)*'CRONOGRAMA ACTIVIDADES'!X$28)*($G56/$F56)))</f>
        <v>0</v>
      </c>
      <c r="AB56" s="498">
        <f>IF($F56=0,0,((($F56/$E$51)*'CRONOGRAMA ACTIVIDADES'!Y$28)*($G56/$F56)))</f>
        <v>0</v>
      </c>
      <c r="AC56" s="498">
        <f>IF($F56=0,0,((($F56/$E$51)*'CRONOGRAMA ACTIVIDADES'!Z$28)*($G56/$F56)))</f>
        <v>0</v>
      </c>
      <c r="AD56" s="498">
        <f>IF($F56=0,0,((($F56/$E$51)*'CRONOGRAMA ACTIVIDADES'!AA$28)*($G56/$F56)))</f>
        <v>0</v>
      </c>
      <c r="AE56" s="498">
        <f>IF($F56=0,0,((($F56/$E$51)*'CRONOGRAMA ACTIVIDADES'!AB$28)*($G56/$F56)))</f>
        <v>0</v>
      </c>
      <c r="AF56" s="498">
        <f>IF($F56=0,0,((($F56/$E$51)*'CRONOGRAMA ACTIVIDADES'!AC$28)*($G56/$F56)))</f>
        <v>0</v>
      </c>
      <c r="AG56" s="499">
        <f>U56+V56+W56+X56+Y56+Z56+AA56+AB56+AC56+AD56+AE56+AF56</f>
        <v>0</v>
      </c>
      <c r="AH56" s="503">
        <f>IF($F56=0,0,((($F56/$E$51)*'CRONOGRAMA ACTIVIDADES'!AD$28)*($G56/$F56)))</f>
        <v>0</v>
      </c>
      <c r="AI56" s="498">
        <f>IF($F56=0,0,((($F56/$E$51)*'CRONOGRAMA ACTIVIDADES'!AE$28)*($G56/$F56)))</f>
        <v>0</v>
      </c>
      <c r="AJ56" s="498">
        <f>IF($F56=0,0,((($F56/$E$51)*'CRONOGRAMA ACTIVIDADES'!AF$28)*($G56/$F56)))</f>
        <v>0</v>
      </c>
      <c r="AK56" s="498">
        <f>IF($F56=0,0,((($F56/$E$51)*'CRONOGRAMA ACTIVIDADES'!AG$28)*($G56/$F56)))</f>
        <v>0</v>
      </c>
      <c r="AL56" s="498">
        <f>IF($F56=0,0,((($F56/$E$51)*'CRONOGRAMA ACTIVIDADES'!AH$28)*($G56/$F56)))</f>
        <v>0</v>
      </c>
      <c r="AM56" s="498">
        <f>IF($F56=0,0,((($F56/$E$51)*'CRONOGRAMA ACTIVIDADES'!AI$28)*($G56/$F56)))</f>
        <v>0</v>
      </c>
      <c r="AN56" s="498">
        <f>IF($F56=0,0,((($F56/$E$51)*'CRONOGRAMA ACTIVIDADES'!AJ$28)*($G56/$F56)))</f>
        <v>0</v>
      </c>
      <c r="AO56" s="498">
        <f>IF($F56=0,0,((($F56/$E$51)*'CRONOGRAMA ACTIVIDADES'!AK$28)*($G56/$F56)))</f>
        <v>0</v>
      </c>
      <c r="AP56" s="498">
        <f>IF($F56=0,0,((($F56/$E$51)*'CRONOGRAMA ACTIVIDADES'!AL$28)*($G56/$F56)))</f>
        <v>0</v>
      </c>
      <c r="AQ56" s="498">
        <f>IF($F56=0,0,((($F56/$E$51)*'CRONOGRAMA ACTIVIDADES'!AM$28)*($G56/$F56)))</f>
        <v>0</v>
      </c>
      <c r="AR56" s="498">
        <f>IF($F56=0,0,((($F56/$E$51)*'CRONOGRAMA ACTIVIDADES'!AN$28)*($G56/$F56)))</f>
        <v>0</v>
      </c>
      <c r="AS56" s="498">
        <f>IF($F56=0,0,((($F56/$E$51)*'CRONOGRAMA ACTIVIDADES'!AO$28)*($G56/$F56)))</f>
        <v>0</v>
      </c>
      <c r="AT56" s="501">
        <f>AH56+AI56+AJ56+AK56+AL56+AM56+AN56+AO56+AP56+AQ56+AR56+AS56</f>
        <v>0</v>
      </c>
      <c r="AU56" s="571">
        <f>AS56+AR56+AQ56+AP56+AO56+AN56+AM56+AL56+AK56+AJ56+AI56+AH56+AF56+AE56+AD56+AC56+AB56+AA56+Z56+Y56+X56+W56+V56+U56+S56+R56+Q56+P56+O56+N56+M56+L56+K56+J56+I56+H56</f>
        <v>0</v>
      </c>
      <c r="AV56" s="470">
        <f t="shared" si="1"/>
        <v>0</v>
      </c>
    </row>
    <row r="57" spans="2:48" s="472" customFormat="1" ht="12.75" customHeight="1">
      <c r="B57" s="484" t="str">
        <f>+'FORMATO COSTEO C1'!C$240</f>
        <v>1.2.3</v>
      </c>
      <c r="C57" s="508">
        <f>+'FORMATO COSTEO C1'!B$240</f>
        <v>0</v>
      </c>
      <c r="D57" s="620" t="str">
        <f>+'FORMATO COSTEO C1'!D$240</f>
        <v>Unidad medida</v>
      </c>
      <c r="E57" s="613">
        <f>+'FORMATO COSTEO C1'!E$240</f>
        <v>0</v>
      </c>
      <c r="F57" s="488">
        <f>SUM(F58:F62)</f>
        <v>0</v>
      </c>
      <c r="G57" s="489">
        <f aca="true" t="shared" si="20" ref="G57:P57">SUM(G58:G62)</f>
        <v>0</v>
      </c>
      <c r="H57" s="490">
        <f t="shared" si="20"/>
        <v>0</v>
      </c>
      <c r="I57" s="488">
        <f>SUM(I58:I62)</f>
        <v>0</v>
      </c>
      <c r="J57" s="488">
        <f>SUM(J58:J62)</f>
        <v>0</v>
      </c>
      <c r="K57" s="488">
        <f>SUM(K58:K62)</f>
        <v>0</v>
      </c>
      <c r="L57" s="488">
        <f>SUM(L58:L62)</f>
        <v>0</v>
      </c>
      <c r="M57" s="488">
        <f>SUM(M58:M62)</f>
        <v>0</v>
      </c>
      <c r="N57" s="488">
        <f t="shared" si="20"/>
        <v>0</v>
      </c>
      <c r="O57" s="488">
        <f t="shared" si="20"/>
        <v>0</v>
      </c>
      <c r="P57" s="488">
        <f t="shared" si="20"/>
        <v>0</v>
      </c>
      <c r="Q57" s="488">
        <f aca="true" t="shared" si="21" ref="Q57:AS57">SUM(Q58:Q62)</f>
        <v>0</v>
      </c>
      <c r="R57" s="488">
        <f t="shared" si="21"/>
        <v>0</v>
      </c>
      <c r="S57" s="488">
        <f t="shared" si="21"/>
        <v>0</v>
      </c>
      <c r="T57" s="491">
        <f t="shared" si="21"/>
        <v>0</v>
      </c>
      <c r="U57" s="492">
        <f t="shared" si="21"/>
        <v>0</v>
      </c>
      <c r="V57" s="488">
        <f t="shared" si="21"/>
        <v>0</v>
      </c>
      <c r="W57" s="488">
        <f t="shared" si="21"/>
        <v>0</v>
      </c>
      <c r="X57" s="488">
        <f t="shared" si="21"/>
        <v>0</v>
      </c>
      <c r="Y57" s="488">
        <f t="shared" si="21"/>
        <v>0</v>
      </c>
      <c r="Z57" s="488">
        <f t="shared" si="21"/>
        <v>0</v>
      </c>
      <c r="AA57" s="488">
        <f t="shared" si="21"/>
        <v>0</v>
      </c>
      <c r="AB57" s="488">
        <f t="shared" si="21"/>
        <v>0</v>
      </c>
      <c r="AC57" s="488">
        <f t="shared" si="21"/>
        <v>0</v>
      </c>
      <c r="AD57" s="488">
        <f t="shared" si="21"/>
        <v>0</v>
      </c>
      <c r="AE57" s="488">
        <f t="shared" si="21"/>
        <v>0</v>
      </c>
      <c r="AF57" s="488">
        <f t="shared" si="21"/>
        <v>0</v>
      </c>
      <c r="AG57" s="489">
        <f t="shared" si="21"/>
        <v>0</v>
      </c>
      <c r="AH57" s="490">
        <f t="shared" si="21"/>
        <v>0</v>
      </c>
      <c r="AI57" s="488">
        <f t="shared" si="21"/>
        <v>0</v>
      </c>
      <c r="AJ57" s="488">
        <f t="shared" si="21"/>
        <v>0</v>
      </c>
      <c r="AK57" s="488">
        <f t="shared" si="21"/>
        <v>0</v>
      </c>
      <c r="AL57" s="488">
        <f t="shared" si="21"/>
        <v>0</v>
      </c>
      <c r="AM57" s="488">
        <f t="shared" si="21"/>
        <v>0</v>
      </c>
      <c r="AN57" s="488">
        <f t="shared" si="21"/>
        <v>0</v>
      </c>
      <c r="AO57" s="488">
        <f t="shared" si="21"/>
        <v>0</v>
      </c>
      <c r="AP57" s="488">
        <f t="shared" si="21"/>
        <v>0</v>
      </c>
      <c r="AQ57" s="488">
        <f t="shared" si="21"/>
        <v>0</v>
      </c>
      <c r="AR57" s="488">
        <f t="shared" si="21"/>
        <v>0</v>
      </c>
      <c r="AS57" s="488">
        <f t="shared" si="21"/>
        <v>0</v>
      </c>
      <c r="AT57" s="491">
        <f>SUM(AT58:AT62)</f>
        <v>0</v>
      </c>
      <c r="AU57" s="493">
        <f>SUM(AU58:AU62)</f>
        <v>0</v>
      </c>
      <c r="AV57" s="470">
        <f t="shared" si="1"/>
        <v>0</v>
      </c>
    </row>
    <row r="58" spans="2:48" s="472" customFormat="1" ht="12.75" customHeight="1">
      <c r="B58" s="494" t="str">
        <f>+'FORMATO COSTEO C1'!C$242</f>
        <v>1.2.3.1</v>
      </c>
      <c r="C58" s="495" t="str">
        <f>+'FORMATO COSTEO C1'!B$242</f>
        <v>Categoría de gasto</v>
      </c>
      <c r="D58" s="506"/>
      <c r="E58" s="632"/>
      <c r="F58" s="498">
        <f>+'FORMATO COSTEO C1'!G242</f>
        <v>0</v>
      </c>
      <c r="G58" s="499">
        <f>+'FORMATO COSTEO C1'!H242</f>
        <v>0</v>
      </c>
      <c r="H58" s="500">
        <f>IF($F58=0,0,((($F58/$E$57)*'CRONOGRAMA ACTIVIDADES'!F$29)*($G58/$F58)))</f>
        <v>0</v>
      </c>
      <c r="I58" s="498">
        <f>IF($F58=0,0,((($F58/$E$57)*'CRONOGRAMA ACTIVIDADES'!G$29)*($G58/$F58)))</f>
        <v>0</v>
      </c>
      <c r="J58" s="498">
        <f>IF($F58=0,0,((($F58/$E$57)*'CRONOGRAMA ACTIVIDADES'!H$29)*($G58/$F58)))</f>
        <v>0</v>
      </c>
      <c r="K58" s="498">
        <f>IF($F58=0,0,((($F58/$E$57)*'CRONOGRAMA ACTIVIDADES'!I$29)*($G58/$F58)))</f>
        <v>0</v>
      </c>
      <c r="L58" s="498">
        <f>IF($F58=0,0,((($F58/$E$57)*'CRONOGRAMA ACTIVIDADES'!J$29)*($G58/$F58)))</f>
        <v>0</v>
      </c>
      <c r="M58" s="498">
        <f>IF($F58=0,0,((($F58/$E$57)*'CRONOGRAMA ACTIVIDADES'!K$29)*($G58/$F58)))</f>
        <v>0</v>
      </c>
      <c r="N58" s="498">
        <f>IF($F58=0,0,((($F58/$E$57)*'CRONOGRAMA ACTIVIDADES'!L$29)*($G58/$F58)))</f>
        <v>0</v>
      </c>
      <c r="O58" s="498">
        <f>IF($F58=0,0,((($F58/$E$57)*'CRONOGRAMA ACTIVIDADES'!M$29)*($G58/$F58)))</f>
        <v>0</v>
      </c>
      <c r="P58" s="498">
        <f>IF($F58=0,0,((($F58/$E$57)*'CRONOGRAMA ACTIVIDADES'!N$29)*($G58/$F58)))</f>
        <v>0</v>
      </c>
      <c r="Q58" s="498">
        <f>IF($F58=0,0,((($F58/$E$57)*'CRONOGRAMA ACTIVIDADES'!O$29)*($G58/$F58)))</f>
        <v>0</v>
      </c>
      <c r="R58" s="498">
        <f>IF($F58=0,0,((($F58/$E$57)*'CRONOGRAMA ACTIVIDADES'!P$29)*($G58/$F58)))</f>
        <v>0</v>
      </c>
      <c r="S58" s="498">
        <f>IF($F58=0,0,((($F58/$E$57)*'CRONOGRAMA ACTIVIDADES'!Q$29)*($G58/$F58)))</f>
        <v>0</v>
      </c>
      <c r="T58" s="501">
        <f>H58+I58+J58+K58+L58+M58+N58+O58+P58+Q58+R58+S58</f>
        <v>0</v>
      </c>
      <c r="U58" s="502">
        <f>IF($F58=0,0,((($F58/$E$57)*'CRONOGRAMA ACTIVIDADES'!R$29)*($G58/$F58)))</f>
        <v>0</v>
      </c>
      <c r="V58" s="498">
        <f>IF($F58=0,0,((($F58/$E$57)*'CRONOGRAMA ACTIVIDADES'!S$29)*($G58/$F58)))</f>
        <v>0</v>
      </c>
      <c r="W58" s="498">
        <f>IF($F58=0,0,((($F58/$E$57)*'CRONOGRAMA ACTIVIDADES'!T$29)*($G58/$F58)))</f>
        <v>0</v>
      </c>
      <c r="X58" s="498">
        <f>IF($F58=0,0,((($F58/$E$57)*'CRONOGRAMA ACTIVIDADES'!U$29)*($G58/$F58)))</f>
        <v>0</v>
      </c>
      <c r="Y58" s="498">
        <f>IF($F58=0,0,((($F58/$E$57)*'CRONOGRAMA ACTIVIDADES'!V$29)*($G58/$F58)))</f>
        <v>0</v>
      </c>
      <c r="Z58" s="498">
        <f>IF($F58=0,0,((($F58/$E$57)*'CRONOGRAMA ACTIVIDADES'!W$29)*($G58/$F58)))</f>
        <v>0</v>
      </c>
      <c r="AA58" s="498">
        <f>IF($F58=0,0,((($F58/$E$57)*'CRONOGRAMA ACTIVIDADES'!X$29)*($G58/$F58)))</f>
        <v>0</v>
      </c>
      <c r="AB58" s="498">
        <f>IF($F58=0,0,((($F58/$E$57)*'CRONOGRAMA ACTIVIDADES'!Y$29)*($G58/$F58)))</f>
        <v>0</v>
      </c>
      <c r="AC58" s="498">
        <f>IF($F58=0,0,((($F58/$E$57)*'CRONOGRAMA ACTIVIDADES'!Z$29)*($G58/$F58)))</f>
        <v>0</v>
      </c>
      <c r="AD58" s="498">
        <f>IF($F58=0,0,((($F58/$E$57)*'CRONOGRAMA ACTIVIDADES'!AA$29)*($G58/$F58)))</f>
        <v>0</v>
      </c>
      <c r="AE58" s="498">
        <f>IF($F58=0,0,((($F58/$E$57)*'CRONOGRAMA ACTIVIDADES'!AB$29)*($G58/$F58)))</f>
        <v>0</v>
      </c>
      <c r="AF58" s="498">
        <f>IF($F58=0,0,((($F58/$E$57)*'CRONOGRAMA ACTIVIDADES'!AC$29)*($G58/$F58)))</f>
        <v>0</v>
      </c>
      <c r="AG58" s="499">
        <f>U58+V58+W58+X58+Y58+Z58+AA58+AB58+AC58+AD58+AE58+AF58</f>
        <v>0</v>
      </c>
      <c r="AH58" s="503">
        <f>IF($F58=0,0,((($F58/$E$57)*'CRONOGRAMA ACTIVIDADES'!AD$29)*($G58/$F58)))</f>
        <v>0</v>
      </c>
      <c r="AI58" s="498">
        <f>IF($F58=0,0,((($F58/$E$57)*'CRONOGRAMA ACTIVIDADES'!AE$29)*($G58/$F58)))</f>
        <v>0</v>
      </c>
      <c r="AJ58" s="498">
        <f>IF($F58=0,0,((($F58/$E$57)*'CRONOGRAMA ACTIVIDADES'!AF$29)*($G58/$F58)))</f>
        <v>0</v>
      </c>
      <c r="AK58" s="498">
        <f>IF($F58=0,0,((($F58/$E$57)*'CRONOGRAMA ACTIVIDADES'!AG$29)*($G58/$F58)))</f>
        <v>0</v>
      </c>
      <c r="AL58" s="498">
        <f>IF($F58=0,0,((($F58/$E$57)*'CRONOGRAMA ACTIVIDADES'!AH$29)*($G58/$F58)))</f>
        <v>0</v>
      </c>
      <c r="AM58" s="498">
        <f>IF($F58=0,0,((($F58/$E$57)*'CRONOGRAMA ACTIVIDADES'!AI$29)*($G58/$F58)))</f>
        <v>0</v>
      </c>
      <c r="AN58" s="498">
        <f>IF($F58=0,0,((($F58/$E$57)*'CRONOGRAMA ACTIVIDADES'!AJ$29)*($G58/$F58)))</f>
        <v>0</v>
      </c>
      <c r="AO58" s="498">
        <f>IF($F58=0,0,((($F58/$E$57)*'CRONOGRAMA ACTIVIDADES'!AK$29)*($G58/$F58)))</f>
        <v>0</v>
      </c>
      <c r="AP58" s="498">
        <f>IF($F58=0,0,((($F58/$E$57)*'CRONOGRAMA ACTIVIDADES'!AL$29)*($G58/$F58)))</f>
        <v>0</v>
      </c>
      <c r="AQ58" s="498">
        <f>IF($F58=0,0,((($F58/$E$57)*'CRONOGRAMA ACTIVIDADES'!AM$29)*($G58/$F58)))</f>
        <v>0</v>
      </c>
      <c r="AR58" s="498">
        <f>IF($F58=0,0,((($F58/$E$57)*'CRONOGRAMA ACTIVIDADES'!AN$29)*($G58/$F58)))</f>
        <v>0</v>
      </c>
      <c r="AS58" s="498">
        <f>IF($F58=0,0,((($F58/$E$57)*'CRONOGRAMA ACTIVIDADES'!AO$29)*($G58/$F58)))</f>
        <v>0</v>
      </c>
      <c r="AT58" s="501">
        <f>AH58+AI58+AJ58+AK58+AL58+AM58+AN58+AO58+AP58+AQ58+AR58+AS58</f>
        <v>0</v>
      </c>
      <c r="AU58" s="571">
        <f>AS58+AR58+AQ58+AP58+AO58+AN58+AM58+AL58+AK58+AJ58+AI58+AH58+AF58+AE58+AD58+AC58+AB58+AA58+Z58+Y58+X58+W58+V58+U58+S58+R58+Q58+P58+O58+N58+M58+L58+K58+J58+I58+H58</f>
        <v>0</v>
      </c>
      <c r="AV58" s="470">
        <f t="shared" si="1"/>
        <v>0</v>
      </c>
    </row>
    <row r="59" spans="2:48" s="472" customFormat="1" ht="12.75" customHeight="1">
      <c r="B59" s="494" t="str">
        <f>+'FORMATO COSTEO C1'!C$248</f>
        <v>1.2.3.2</v>
      </c>
      <c r="C59" s="495" t="str">
        <f>+'FORMATO COSTEO C1'!B$248</f>
        <v>Categoría de gasto</v>
      </c>
      <c r="D59" s="506"/>
      <c r="E59" s="632"/>
      <c r="F59" s="498">
        <f>+'FORMATO COSTEO C1'!G248</f>
        <v>0</v>
      </c>
      <c r="G59" s="499">
        <f>+'FORMATO COSTEO C1'!H248</f>
        <v>0</v>
      </c>
      <c r="H59" s="503">
        <f>IF($F59=0,0,((($F59/$E$57)*'CRONOGRAMA ACTIVIDADES'!F$29)*($G59/$F59)))</f>
        <v>0</v>
      </c>
      <c r="I59" s="498">
        <f>IF($F59=0,0,((($F59/$E$57)*'CRONOGRAMA ACTIVIDADES'!G$29)*($G59/$F59)))</f>
        <v>0</v>
      </c>
      <c r="J59" s="498">
        <f>IF($F59=0,0,((($F59/$E$57)*'CRONOGRAMA ACTIVIDADES'!H$29)*($G59/$F59)))</f>
        <v>0</v>
      </c>
      <c r="K59" s="498">
        <f>IF($F59=0,0,((($F59/$E$57)*'CRONOGRAMA ACTIVIDADES'!I$29)*($G59/$F59)))</f>
        <v>0</v>
      </c>
      <c r="L59" s="498">
        <f>IF($F59=0,0,((($F59/$E$57)*'CRONOGRAMA ACTIVIDADES'!J$29)*($G59/$F59)))</f>
        <v>0</v>
      </c>
      <c r="M59" s="498">
        <f>IF($F59=0,0,((($F59/$E$57)*'CRONOGRAMA ACTIVIDADES'!K$29)*($G59/$F59)))</f>
        <v>0</v>
      </c>
      <c r="N59" s="498">
        <f>IF($F59=0,0,((($F59/$E$57)*'CRONOGRAMA ACTIVIDADES'!L$29)*($G59/$F59)))</f>
        <v>0</v>
      </c>
      <c r="O59" s="498">
        <f>IF($F59=0,0,((($F59/$E$57)*'CRONOGRAMA ACTIVIDADES'!M$29)*($G59/$F59)))</f>
        <v>0</v>
      </c>
      <c r="P59" s="498">
        <f>IF($F59=0,0,((($F59/$E$57)*'CRONOGRAMA ACTIVIDADES'!N$29)*($G59/$F59)))</f>
        <v>0</v>
      </c>
      <c r="Q59" s="498">
        <f>IF($F59=0,0,((($F59/$E$57)*'CRONOGRAMA ACTIVIDADES'!O$29)*($G59/$F59)))</f>
        <v>0</v>
      </c>
      <c r="R59" s="498">
        <f>IF($F59=0,0,((($F59/$E$57)*'CRONOGRAMA ACTIVIDADES'!P$29)*($G59/$F59)))</f>
        <v>0</v>
      </c>
      <c r="S59" s="498">
        <f>IF($F59=0,0,((($F59/$E$57)*'CRONOGRAMA ACTIVIDADES'!Q$29)*($G59/$F59)))</f>
        <v>0</v>
      </c>
      <c r="T59" s="501">
        <f>H59+I59+J59+K59+L59+M59+N59+O59+P59+Q59+R59+S59</f>
        <v>0</v>
      </c>
      <c r="U59" s="502">
        <f>IF($F59=0,0,((($F59/$E$57)*'CRONOGRAMA ACTIVIDADES'!R$29)*($G59/$F59)))</f>
        <v>0</v>
      </c>
      <c r="V59" s="498">
        <f>IF($F59=0,0,((($F59/$E$57)*'CRONOGRAMA ACTIVIDADES'!S$29)*($G59/$F59)))</f>
        <v>0</v>
      </c>
      <c r="W59" s="498">
        <f>IF($F59=0,0,((($F59/$E$57)*'CRONOGRAMA ACTIVIDADES'!T$29)*($G59/$F59)))</f>
        <v>0</v>
      </c>
      <c r="X59" s="498">
        <f>IF($F59=0,0,((($F59/$E$57)*'CRONOGRAMA ACTIVIDADES'!U$29)*($G59/$F59)))</f>
        <v>0</v>
      </c>
      <c r="Y59" s="498">
        <f>IF($F59=0,0,((($F59/$E$57)*'CRONOGRAMA ACTIVIDADES'!V$29)*($G59/$F59)))</f>
        <v>0</v>
      </c>
      <c r="Z59" s="498">
        <f>IF($F59=0,0,((($F59/$E$57)*'CRONOGRAMA ACTIVIDADES'!W$29)*($G59/$F59)))</f>
        <v>0</v>
      </c>
      <c r="AA59" s="498">
        <f>IF($F59=0,0,((($F59/$E$57)*'CRONOGRAMA ACTIVIDADES'!X$29)*($G59/$F59)))</f>
        <v>0</v>
      </c>
      <c r="AB59" s="498">
        <f>IF($F59=0,0,((($F59/$E$57)*'CRONOGRAMA ACTIVIDADES'!Y$29)*($G59/$F59)))</f>
        <v>0</v>
      </c>
      <c r="AC59" s="498">
        <f>IF($F59=0,0,((($F59/$E$57)*'CRONOGRAMA ACTIVIDADES'!Z$29)*($G59/$F59)))</f>
        <v>0</v>
      </c>
      <c r="AD59" s="498">
        <f>IF($F59=0,0,((($F59/$E$57)*'CRONOGRAMA ACTIVIDADES'!AA$29)*($G59/$F59)))</f>
        <v>0</v>
      </c>
      <c r="AE59" s="498">
        <f>IF($F59=0,0,((($F59/$E$57)*'CRONOGRAMA ACTIVIDADES'!AB$29)*($G59/$F59)))</f>
        <v>0</v>
      </c>
      <c r="AF59" s="498">
        <f>IF($F59=0,0,((($F59/$E$57)*'CRONOGRAMA ACTIVIDADES'!AC$29)*($G59/$F59)))</f>
        <v>0</v>
      </c>
      <c r="AG59" s="499">
        <f>U59+V59+W59+X59+Y59+Z59+AA59+AB59+AC59+AD59+AE59+AF59</f>
        <v>0</v>
      </c>
      <c r="AH59" s="503">
        <f>IF($F59=0,0,((($F59/$E$57)*'CRONOGRAMA ACTIVIDADES'!AD$29)*($G59/$F59)))</f>
        <v>0</v>
      </c>
      <c r="AI59" s="498">
        <f>IF($F59=0,0,((($F59/$E$57)*'CRONOGRAMA ACTIVIDADES'!AE$29)*($G59/$F59)))</f>
        <v>0</v>
      </c>
      <c r="AJ59" s="498">
        <f>IF($F59=0,0,((($F59/$E$57)*'CRONOGRAMA ACTIVIDADES'!AF$29)*($G59/$F59)))</f>
        <v>0</v>
      </c>
      <c r="AK59" s="498">
        <f>IF($F59=0,0,((($F59/$E$57)*'CRONOGRAMA ACTIVIDADES'!AG$29)*($G59/$F59)))</f>
        <v>0</v>
      </c>
      <c r="AL59" s="498">
        <f>IF($F59=0,0,((($F59/$E$57)*'CRONOGRAMA ACTIVIDADES'!AH$29)*($G59/$F59)))</f>
        <v>0</v>
      </c>
      <c r="AM59" s="498">
        <f>IF($F59=0,0,((($F59/$E$57)*'CRONOGRAMA ACTIVIDADES'!AI$29)*($G59/$F59)))</f>
        <v>0</v>
      </c>
      <c r="AN59" s="498">
        <f>IF($F59=0,0,((($F59/$E$57)*'CRONOGRAMA ACTIVIDADES'!AJ$29)*($G59/$F59)))</f>
        <v>0</v>
      </c>
      <c r="AO59" s="498">
        <f>IF($F59=0,0,((($F59/$E$57)*'CRONOGRAMA ACTIVIDADES'!AK$29)*($G59/$F59)))</f>
        <v>0</v>
      </c>
      <c r="AP59" s="498">
        <f>IF($F59=0,0,((($F59/$E$57)*'CRONOGRAMA ACTIVIDADES'!AL$29)*($G59/$F59)))</f>
        <v>0</v>
      </c>
      <c r="AQ59" s="498">
        <f>IF($F59=0,0,((($F59/$E$57)*'CRONOGRAMA ACTIVIDADES'!AM$29)*($G59/$F59)))</f>
        <v>0</v>
      </c>
      <c r="AR59" s="498">
        <f>IF($F59=0,0,((($F59/$E$57)*'CRONOGRAMA ACTIVIDADES'!AN$29)*($G59/$F59)))</f>
        <v>0</v>
      </c>
      <c r="AS59" s="498">
        <f>IF($F59=0,0,((($F59/$E$57)*'CRONOGRAMA ACTIVIDADES'!AO$29)*($G59/$F59)))</f>
        <v>0</v>
      </c>
      <c r="AT59" s="501">
        <f>AH59+AI59+AJ59+AK59+AL59+AM59+AN59+AO59+AP59+AQ59+AR59+AS59</f>
        <v>0</v>
      </c>
      <c r="AU59" s="571">
        <f>AS59+AR59+AQ59+AP59+AO59+AN59+AM59+AL59+AK59+AJ59+AI59+AH59+AF59+AE59+AD59+AC59+AB59+AA59+Z59+Y59+X59+W59+V59+U59+S59+R59+Q59+P59+O59+N59+M59+L59+K59+J59+I59+H59</f>
        <v>0</v>
      </c>
      <c r="AV59" s="470">
        <f t="shared" si="1"/>
        <v>0</v>
      </c>
    </row>
    <row r="60" spans="2:48" s="472" customFormat="1" ht="12.75" customHeight="1">
      <c r="B60" s="494" t="str">
        <f>+'FORMATO COSTEO C1'!C$254</f>
        <v>1.2.3.3</v>
      </c>
      <c r="C60" s="495" t="str">
        <f>+'FORMATO COSTEO C1'!B$254</f>
        <v>Categoría de gasto</v>
      </c>
      <c r="D60" s="506"/>
      <c r="E60" s="632"/>
      <c r="F60" s="498">
        <f>+'FORMATO COSTEO C1'!G254</f>
        <v>0</v>
      </c>
      <c r="G60" s="499">
        <f>+'FORMATO COSTEO C1'!H254</f>
        <v>0</v>
      </c>
      <c r="H60" s="503">
        <f>IF($F60=0,0,((($F60/$E$57)*'CRONOGRAMA ACTIVIDADES'!F$29)*($G60/$F60)))</f>
        <v>0</v>
      </c>
      <c r="I60" s="498">
        <f>IF($F60=0,0,((($F60/$E$57)*'CRONOGRAMA ACTIVIDADES'!G$29)*($G60/$F60)))</f>
        <v>0</v>
      </c>
      <c r="J60" s="498">
        <f>IF($F60=0,0,((($F60/$E$57)*'CRONOGRAMA ACTIVIDADES'!H$29)*($G60/$F60)))</f>
        <v>0</v>
      </c>
      <c r="K60" s="498">
        <f>IF($F60=0,0,((($F60/$E$57)*'CRONOGRAMA ACTIVIDADES'!I$29)*($G60/$F60)))</f>
        <v>0</v>
      </c>
      <c r="L60" s="498">
        <f>IF($F60=0,0,((($F60/$E$57)*'CRONOGRAMA ACTIVIDADES'!J$29)*($G60/$F60)))</f>
        <v>0</v>
      </c>
      <c r="M60" s="498">
        <f>IF($F60=0,0,((($F60/$E$57)*'CRONOGRAMA ACTIVIDADES'!K$29)*($G60/$F60)))</f>
        <v>0</v>
      </c>
      <c r="N60" s="498">
        <f>IF($F60=0,0,((($F60/$E$57)*'CRONOGRAMA ACTIVIDADES'!L$29)*($G60/$F60)))</f>
        <v>0</v>
      </c>
      <c r="O60" s="498">
        <f>IF($F60=0,0,((($F60/$E$57)*'CRONOGRAMA ACTIVIDADES'!M$29)*($G60/$F60)))</f>
        <v>0</v>
      </c>
      <c r="P60" s="498">
        <f>IF($F60=0,0,((($F60/$E$57)*'CRONOGRAMA ACTIVIDADES'!N$29)*($G60/$F60)))</f>
        <v>0</v>
      </c>
      <c r="Q60" s="498">
        <f>IF($F60=0,0,((($F60/$E$57)*'CRONOGRAMA ACTIVIDADES'!O$29)*($G60/$F60)))</f>
        <v>0</v>
      </c>
      <c r="R60" s="498">
        <f>IF($F60=0,0,((($F60/$E$57)*'CRONOGRAMA ACTIVIDADES'!P$29)*($G60/$F60)))</f>
        <v>0</v>
      </c>
      <c r="S60" s="498">
        <f>IF($F60=0,0,((($F60/$E$57)*'CRONOGRAMA ACTIVIDADES'!Q$29)*($G60/$F60)))</f>
        <v>0</v>
      </c>
      <c r="T60" s="501">
        <f>H60+I60+J60+K60+L60+M60+N60+O60+P60+Q60+R60+S60</f>
        <v>0</v>
      </c>
      <c r="U60" s="502">
        <f>IF($F60=0,0,((($F60/$E$57)*'CRONOGRAMA ACTIVIDADES'!R$29)*($G60/$F60)))</f>
        <v>0</v>
      </c>
      <c r="V60" s="498">
        <f>IF($F60=0,0,((($F60/$E$57)*'CRONOGRAMA ACTIVIDADES'!S$29)*($G60/$F60)))</f>
        <v>0</v>
      </c>
      <c r="W60" s="498">
        <f>IF($F60=0,0,((($F60/$E$57)*'CRONOGRAMA ACTIVIDADES'!T$29)*($G60/$F60)))</f>
        <v>0</v>
      </c>
      <c r="X60" s="498">
        <f>IF($F60=0,0,((($F60/$E$57)*'CRONOGRAMA ACTIVIDADES'!U$29)*($G60/$F60)))</f>
        <v>0</v>
      </c>
      <c r="Y60" s="498">
        <f>IF($F60=0,0,((($F60/$E$57)*'CRONOGRAMA ACTIVIDADES'!V$29)*($G60/$F60)))</f>
        <v>0</v>
      </c>
      <c r="Z60" s="498">
        <f>IF($F60=0,0,((($F60/$E$57)*'CRONOGRAMA ACTIVIDADES'!W$29)*($G60/$F60)))</f>
        <v>0</v>
      </c>
      <c r="AA60" s="498">
        <f>IF($F60=0,0,((($F60/$E$57)*'CRONOGRAMA ACTIVIDADES'!X$29)*($G60/$F60)))</f>
        <v>0</v>
      </c>
      <c r="AB60" s="498">
        <f>IF($F60=0,0,((($F60/$E$57)*'CRONOGRAMA ACTIVIDADES'!Y$29)*($G60/$F60)))</f>
        <v>0</v>
      </c>
      <c r="AC60" s="498">
        <f>IF($F60=0,0,((($F60/$E$57)*'CRONOGRAMA ACTIVIDADES'!Z$29)*($G60/$F60)))</f>
        <v>0</v>
      </c>
      <c r="AD60" s="498">
        <f>IF($F60=0,0,((($F60/$E$57)*'CRONOGRAMA ACTIVIDADES'!AA$29)*($G60/$F60)))</f>
        <v>0</v>
      </c>
      <c r="AE60" s="498">
        <f>IF($F60=0,0,((($F60/$E$57)*'CRONOGRAMA ACTIVIDADES'!AB$29)*($G60/$F60)))</f>
        <v>0</v>
      </c>
      <c r="AF60" s="498">
        <f>IF($F60=0,0,((($F60/$E$57)*'CRONOGRAMA ACTIVIDADES'!AC$29)*($G60/$F60)))</f>
        <v>0</v>
      </c>
      <c r="AG60" s="499">
        <f>U60+V60+W60+X60+Y60+Z60+AA60+AB60+AC60+AD60+AE60+AF60</f>
        <v>0</v>
      </c>
      <c r="AH60" s="503">
        <f>IF($F60=0,0,((($F60/$E$57)*'CRONOGRAMA ACTIVIDADES'!AD$29)*($G60/$F60)))</f>
        <v>0</v>
      </c>
      <c r="AI60" s="498">
        <f>IF($F60=0,0,((($F60/$E$57)*'CRONOGRAMA ACTIVIDADES'!AE$29)*($G60/$F60)))</f>
        <v>0</v>
      </c>
      <c r="AJ60" s="498">
        <f>IF($F60=0,0,((($F60/$E$57)*'CRONOGRAMA ACTIVIDADES'!AF$29)*($G60/$F60)))</f>
        <v>0</v>
      </c>
      <c r="AK60" s="498">
        <f>IF($F60=0,0,((($F60/$E$57)*'CRONOGRAMA ACTIVIDADES'!AG$29)*($G60/$F60)))</f>
        <v>0</v>
      </c>
      <c r="AL60" s="498">
        <f>IF($F60=0,0,((($F60/$E$57)*'CRONOGRAMA ACTIVIDADES'!AH$29)*($G60/$F60)))</f>
        <v>0</v>
      </c>
      <c r="AM60" s="498">
        <f>IF($F60=0,0,((($F60/$E$57)*'CRONOGRAMA ACTIVIDADES'!AI$29)*($G60/$F60)))</f>
        <v>0</v>
      </c>
      <c r="AN60" s="498">
        <f>IF($F60=0,0,((($F60/$E$57)*'CRONOGRAMA ACTIVIDADES'!AJ$29)*($G60/$F60)))</f>
        <v>0</v>
      </c>
      <c r="AO60" s="498">
        <f>IF($F60=0,0,((($F60/$E$57)*'CRONOGRAMA ACTIVIDADES'!AK$29)*($G60/$F60)))</f>
        <v>0</v>
      </c>
      <c r="AP60" s="498">
        <f>IF($F60=0,0,((($F60/$E$57)*'CRONOGRAMA ACTIVIDADES'!AL$29)*($G60/$F60)))</f>
        <v>0</v>
      </c>
      <c r="AQ60" s="498">
        <f>IF($F60=0,0,((($F60/$E$57)*'CRONOGRAMA ACTIVIDADES'!AM$29)*($G60/$F60)))</f>
        <v>0</v>
      </c>
      <c r="AR60" s="498">
        <f>IF($F60=0,0,((($F60/$E$57)*'CRONOGRAMA ACTIVIDADES'!AN$29)*($G60/$F60)))</f>
        <v>0</v>
      </c>
      <c r="AS60" s="498">
        <f>IF($F60=0,0,((($F60/$E$57)*'CRONOGRAMA ACTIVIDADES'!AO$29)*($G60/$F60)))</f>
        <v>0</v>
      </c>
      <c r="AT60" s="501">
        <f>AH60+AI60+AJ60+AK60+AL60+AM60+AN60+AO60+AP60+AQ60+AR60+AS60</f>
        <v>0</v>
      </c>
      <c r="AU60" s="571">
        <f>AS60+AR60+AQ60+AP60+AO60+AN60+AM60+AL60+AK60+AJ60+AI60+AH60+AF60+AE60+AD60+AC60+AB60+AA60+Z60+Y60+X60+W60+V60+U60+S60+R60+Q60+P60+O60+N60+M60+L60+K60+J60+I60+H60</f>
        <v>0</v>
      </c>
      <c r="AV60" s="470">
        <f t="shared" si="1"/>
        <v>0</v>
      </c>
    </row>
    <row r="61" spans="2:48" s="472" customFormat="1" ht="12.75" customHeight="1">
      <c r="B61" s="494" t="str">
        <f>+'FORMATO COSTEO C1'!C$260</f>
        <v>1.2.3.4</v>
      </c>
      <c r="C61" s="495" t="str">
        <f>+'FORMATO COSTEO C1'!B$260</f>
        <v>Categoría de gasto</v>
      </c>
      <c r="D61" s="506"/>
      <c r="E61" s="632"/>
      <c r="F61" s="498">
        <f>+'FORMATO COSTEO C1'!G260</f>
        <v>0</v>
      </c>
      <c r="G61" s="499">
        <f>+'FORMATO COSTEO C1'!H260</f>
        <v>0</v>
      </c>
      <c r="H61" s="503">
        <f>IF($F61=0,0,((($F61/$E$57)*'CRONOGRAMA ACTIVIDADES'!F$29)*($G61/$F61)))</f>
        <v>0</v>
      </c>
      <c r="I61" s="498">
        <f>IF($F61=0,0,((($F61/$E$57)*'CRONOGRAMA ACTIVIDADES'!G$29)*($G61/$F61)))</f>
        <v>0</v>
      </c>
      <c r="J61" s="498">
        <f>IF($F61=0,0,((($F61/$E$57)*'CRONOGRAMA ACTIVIDADES'!H$29)*($G61/$F61)))</f>
        <v>0</v>
      </c>
      <c r="K61" s="498">
        <f>IF($F61=0,0,((($F61/$E$57)*'CRONOGRAMA ACTIVIDADES'!I$29)*($G61/$F61)))</f>
        <v>0</v>
      </c>
      <c r="L61" s="498">
        <f>IF($F61=0,0,((($F61/$E$57)*'CRONOGRAMA ACTIVIDADES'!J$29)*($G61/$F61)))</f>
        <v>0</v>
      </c>
      <c r="M61" s="498">
        <f>IF($F61=0,0,((($F61/$E$57)*'CRONOGRAMA ACTIVIDADES'!K$29)*($G61/$F61)))</f>
        <v>0</v>
      </c>
      <c r="N61" s="498">
        <f>IF($F61=0,0,((($F61/$E$57)*'CRONOGRAMA ACTIVIDADES'!L$29)*($G61/$F61)))</f>
        <v>0</v>
      </c>
      <c r="O61" s="498">
        <f>IF($F61=0,0,((($F61/$E$57)*'CRONOGRAMA ACTIVIDADES'!M$29)*($G61/$F61)))</f>
        <v>0</v>
      </c>
      <c r="P61" s="498">
        <f>IF($F61=0,0,((($F61/$E$57)*'CRONOGRAMA ACTIVIDADES'!N$29)*($G61/$F61)))</f>
        <v>0</v>
      </c>
      <c r="Q61" s="498">
        <f>IF($F61=0,0,((($F61/$E$57)*'CRONOGRAMA ACTIVIDADES'!O$29)*($G61/$F61)))</f>
        <v>0</v>
      </c>
      <c r="R61" s="498">
        <f>IF($F61=0,0,((($F61/$E$57)*'CRONOGRAMA ACTIVIDADES'!P$29)*($G61/$F61)))</f>
        <v>0</v>
      </c>
      <c r="S61" s="498">
        <f>IF($F61=0,0,((($F61/$E$57)*'CRONOGRAMA ACTIVIDADES'!Q$29)*($G61/$F61)))</f>
        <v>0</v>
      </c>
      <c r="T61" s="501">
        <f>H61+I61+J61+K61+L61+M61+N61+O61+P61+Q61+R61+S61</f>
        <v>0</v>
      </c>
      <c r="U61" s="502">
        <f>IF($F61=0,0,((($F61/$E$57)*'CRONOGRAMA ACTIVIDADES'!R$29)*($G61/$F61)))</f>
        <v>0</v>
      </c>
      <c r="V61" s="498">
        <f>IF($F61=0,0,((($F61/$E$57)*'CRONOGRAMA ACTIVIDADES'!S$29)*($G61/$F61)))</f>
        <v>0</v>
      </c>
      <c r="W61" s="498">
        <f>IF($F61=0,0,((($F61/$E$57)*'CRONOGRAMA ACTIVIDADES'!T$29)*($G61/$F61)))</f>
        <v>0</v>
      </c>
      <c r="X61" s="498">
        <f>IF($F61=0,0,((($F61/$E$57)*'CRONOGRAMA ACTIVIDADES'!U$29)*($G61/$F61)))</f>
        <v>0</v>
      </c>
      <c r="Y61" s="498">
        <f>IF($F61=0,0,((($F61/$E$57)*'CRONOGRAMA ACTIVIDADES'!V$29)*($G61/$F61)))</f>
        <v>0</v>
      </c>
      <c r="Z61" s="498">
        <f>IF($F61=0,0,((($F61/$E$57)*'CRONOGRAMA ACTIVIDADES'!W$29)*($G61/$F61)))</f>
        <v>0</v>
      </c>
      <c r="AA61" s="498">
        <f>IF($F61=0,0,((($F61/$E$57)*'CRONOGRAMA ACTIVIDADES'!X$29)*($G61/$F61)))</f>
        <v>0</v>
      </c>
      <c r="AB61" s="498">
        <f>IF($F61=0,0,((($F61/$E$57)*'CRONOGRAMA ACTIVIDADES'!Y$29)*($G61/$F61)))</f>
        <v>0</v>
      </c>
      <c r="AC61" s="498">
        <f>IF($F61=0,0,((($F61/$E$57)*'CRONOGRAMA ACTIVIDADES'!Z$29)*($G61/$F61)))</f>
        <v>0</v>
      </c>
      <c r="AD61" s="498">
        <f>IF($F61=0,0,((($F61/$E$57)*'CRONOGRAMA ACTIVIDADES'!AA$29)*($G61/$F61)))</f>
        <v>0</v>
      </c>
      <c r="AE61" s="498">
        <f>IF($F61=0,0,((($F61/$E$57)*'CRONOGRAMA ACTIVIDADES'!AB$29)*($G61/$F61)))</f>
        <v>0</v>
      </c>
      <c r="AF61" s="498">
        <f>IF($F61=0,0,((($F61/$E$57)*'CRONOGRAMA ACTIVIDADES'!AC$29)*($G61/$F61)))</f>
        <v>0</v>
      </c>
      <c r="AG61" s="499">
        <f>U61+V61+W61+X61+Y61+Z61+AA61+AB61+AC61+AD61+AE61+AF61</f>
        <v>0</v>
      </c>
      <c r="AH61" s="503">
        <f>IF($F61=0,0,((($F61/$E$57)*'CRONOGRAMA ACTIVIDADES'!AD$29)*($G61/$F61)))</f>
        <v>0</v>
      </c>
      <c r="AI61" s="498">
        <f>IF($F61=0,0,((($F61/$E$57)*'CRONOGRAMA ACTIVIDADES'!AE$29)*($G61/$F61)))</f>
        <v>0</v>
      </c>
      <c r="AJ61" s="498">
        <f>IF($F61=0,0,((($F61/$E$57)*'CRONOGRAMA ACTIVIDADES'!AF$29)*($G61/$F61)))</f>
        <v>0</v>
      </c>
      <c r="AK61" s="498">
        <f>IF($F61=0,0,((($F61/$E$57)*'CRONOGRAMA ACTIVIDADES'!AG$29)*($G61/$F61)))</f>
        <v>0</v>
      </c>
      <c r="AL61" s="498">
        <f>IF($F61=0,0,((($F61/$E$57)*'CRONOGRAMA ACTIVIDADES'!AH$29)*($G61/$F61)))</f>
        <v>0</v>
      </c>
      <c r="AM61" s="498">
        <f>IF($F61=0,0,((($F61/$E$57)*'CRONOGRAMA ACTIVIDADES'!AI$29)*($G61/$F61)))</f>
        <v>0</v>
      </c>
      <c r="AN61" s="498">
        <f>IF($F61=0,0,((($F61/$E$57)*'CRONOGRAMA ACTIVIDADES'!AJ$29)*($G61/$F61)))</f>
        <v>0</v>
      </c>
      <c r="AO61" s="498">
        <f>IF($F61=0,0,((($F61/$E$57)*'CRONOGRAMA ACTIVIDADES'!AK$29)*($G61/$F61)))</f>
        <v>0</v>
      </c>
      <c r="AP61" s="498">
        <f>IF($F61=0,0,((($F61/$E$57)*'CRONOGRAMA ACTIVIDADES'!AL$29)*($G61/$F61)))</f>
        <v>0</v>
      </c>
      <c r="AQ61" s="498">
        <f>IF($F61=0,0,((($F61/$E$57)*'CRONOGRAMA ACTIVIDADES'!AM$29)*($G61/$F61)))</f>
        <v>0</v>
      </c>
      <c r="AR61" s="498">
        <f>IF($F61=0,0,((($F61/$E$57)*'CRONOGRAMA ACTIVIDADES'!AN$29)*($G61/$F61)))</f>
        <v>0</v>
      </c>
      <c r="AS61" s="498">
        <f>IF($F61=0,0,((($F61/$E$57)*'CRONOGRAMA ACTIVIDADES'!AO$29)*($G61/$F61)))</f>
        <v>0</v>
      </c>
      <c r="AT61" s="501">
        <f>AH61+AI61+AJ61+AK61+AL61+AM61+AN61+AO61+AP61+AQ61+AR61+AS61</f>
        <v>0</v>
      </c>
      <c r="AU61" s="571">
        <f>AS61+AR61+AQ61+AP61+AO61+AN61+AM61+AL61+AK61+AJ61+AI61+AH61+AF61+AE61+AD61+AC61+AB61+AA61+Z61+Y61+X61+W61+V61+U61+S61+R61+Q61+P61+O61+N61+M61+L61+K61+J61+I61+H61</f>
        <v>0</v>
      </c>
      <c r="AV61" s="470">
        <f t="shared" si="1"/>
        <v>0</v>
      </c>
    </row>
    <row r="62" spans="2:48" s="472" customFormat="1" ht="12.75" customHeight="1">
      <c r="B62" s="494" t="str">
        <f>+'FORMATO COSTEO C1'!C$266</f>
        <v>1.2.3.5</v>
      </c>
      <c r="C62" s="495" t="str">
        <f>+'FORMATO COSTEO C1'!B$266</f>
        <v>Categoría de gasto</v>
      </c>
      <c r="D62" s="506"/>
      <c r="E62" s="632"/>
      <c r="F62" s="498">
        <f>+'FORMATO COSTEO C1'!G266</f>
        <v>0</v>
      </c>
      <c r="G62" s="499">
        <f>+'FORMATO COSTEO C1'!H266</f>
        <v>0</v>
      </c>
      <c r="H62" s="503">
        <f>IF($F62=0,0,((($F62/$E$57)*'CRONOGRAMA ACTIVIDADES'!F$29)*($G62/$F62)))</f>
        <v>0</v>
      </c>
      <c r="I62" s="498">
        <f>IF($F62=0,0,((($F62/$E$57)*'CRONOGRAMA ACTIVIDADES'!G$29)*($G62/$F62)))</f>
        <v>0</v>
      </c>
      <c r="J62" s="498">
        <f>IF($F62=0,0,((($F62/$E$57)*'CRONOGRAMA ACTIVIDADES'!H$29)*($G62/$F62)))</f>
        <v>0</v>
      </c>
      <c r="K62" s="498">
        <f>IF($F62=0,0,((($F62/$E$57)*'CRONOGRAMA ACTIVIDADES'!I$29)*($G62/$F62)))</f>
        <v>0</v>
      </c>
      <c r="L62" s="498">
        <f>IF($F62=0,0,((($F62/$E$57)*'CRONOGRAMA ACTIVIDADES'!J$29)*($G62/$F62)))</f>
        <v>0</v>
      </c>
      <c r="M62" s="498">
        <f>IF($F62=0,0,((($F62/$E$57)*'CRONOGRAMA ACTIVIDADES'!K$29)*($G62/$F62)))</f>
        <v>0</v>
      </c>
      <c r="N62" s="498">
        <f>IF($F62=0,0,((($F62/$E$57)*'CRONOGRAMA ACTIVIDADES'!L$29)*($G62/$F62)))</f>
        <v>0</v>
      </c>
      <c r="O62" s="498">
        <f>IF($F62=0,0,((($F62/$E$57)*'CRONOGRAMA ACTIVIDADES'!M$29)*($G62/$F62)))</f>
        <v>0</v>
      </c>
      <c r="P62" s="498">
        <f>IF($F62=0,0,((($F62/$E$57)*'CRONOGRAMA ACTIVIDADES'!N$29)*($G62/$F62)))</f>
        <v>0</v>
      </c>
      <c r="Q62" s="498">
        <f>IF($F62=0,0,((($F62/$E$57)*'CRONOGRAMA ACTIVIDADES'!O$29)*($G62/$F62)))</f>
        <v>0</v>
      </c>
      <c r="R62" s="498">
        <f>IF($F62=0,0,((($F62/$E$57)*'CRONOGRAMA ACTIVIDADES'!P$29)*($G62/$F62)))</f>
        <v>0</v>
      </c>
      <c r="S62" s="498">
        <f>IF($F62=0,0,((($F62/$E$57)*'CRONOGRAMA ACTIVIDADES'!Q$29)*($G62/$F62)))</f>
        <v>0</v>
      </c>
      <c r="T62" s="501">
        <f>H62+I62+J62+K62+L62+M62+N62+O62+P62+Q62+R62+S62</f>
        <v>0</v>
      </c>
      <c r="U62" s="502">
        <f>IF($F62=0,0,((($F62/$E$57)*'CRONOGRAMA ACTIVIDADES'!R$29)*($G62/$F62)))</f>
        <v>0</v>
      </c>
      <c r="V62" s="498">
        <f>IF($F62=0,0,((($F62/$E$57)*'CRONOGRAMA ACTIVIDADES'!S$29)*($G62/$F62)))</f>
        <v>0</v>
      </c>
      <c r="W62" s="498">
        <f>IF($F62=0,0,((($F62/$E$57)*'CRONOGRAMA ACTIVIDADES'!T$29)*($G62/$F62)))</f>
        <v>0</v>
      </c>
      <c r="X62" s="498">
        <f>IF($F62=0,0,((($F62/$E$57)*'CRONOGRAMA ACTIVIDADES'!U$29)*($G62/$F62)))</f>
        <v>0</v>
      </c>
      <c r="Y62" s="498">
        <f>IF($F62=0,0,((($F62/$E$57)*'CRONOGRAMA ACTIVIDADES'!V$29)*($G62/$F62)))</f>
        <v>0</v>
      </c>
      <c r="Z62" s="498">
        <f>IF($F62=0,0,((($F62/$E$57)*'CRONOGRAMA ACTIVIDADES'!W$29)*($G62/$F62)))</f>
        <v>0</v>
      </c>
      <c r="AA62" s="498">
        <f>IF($F62=0,0,((($F62/$E$57)*'CRONOGRAMA ACTIVIDADES'!X$29)*($G62/$F62)))</f>
        <v>0</v>
      </c>
      <c r="AB62" s="498">
        <f>IF($F62=0,0,((($F62/$E$57)*'CRONOGRAMA ACTIVIDADES'!Y$29)*($G62/$F62)))</f>
        <v>0</v>
      </c>
      <c r="AC62" s="498">
        <f>IF($F62=0,0,((($F62/$E$57)*'CRONOGRAMA ACTIVIDADES'!Z$29)*($G62/$F62)))</f>
        <v>0</v>
      </c>
      <c r="AD62" s="498">
        <f>IF($F62=0,0,((($F62/$E$57)*'CRONOGRAMA ACTIVIDADES'!AA$29)*($G62/$F62)))</f>
        <v>0</v>
      </c>
      <c r="AE62" s="498">
        <f>IF($F62=0,0,((($F62/$E$57)*'CRONOGRAMA ACTIVIDADES'!AB$29)*($G62/$F62)))</f>
        <v>0</v>
      </c>
      <c r="AF62" s="498">
        <f>IF($F62=0,0,((($F62/$E$57)*'CRONOGRAMA ACTIVIDADES'!AC$29)*($G62/$F62)))</f>
        <v>0</v>
      </c>
      <c r="AG62" s="499">
        <f>U62+V62+W62+X62+Y62+Z62+AA62+AB62+AC62+AD62+AE62+AF62</f>
        <v>0</v>
      </c>
      <c r="AH62" s="503">
        <f>IF($F62=0,0,((($F62/$E$57)*'CRONOGRAMA ACTIVIDADES'!AD$29)*($G62/$F62)))</f>
        <v>0</v>
      </c>
      <c r="AI62" s="498">
        <f>IF($F62=0,0,((($F62/$E$57)*'CRONOGRAMA ACTIVIDADES'!AE$29)*($G62/$F62)))</f>
        <v>0</v>
      </c>
      <c r="AJ62" s="498">
        <f>IF($F62=0,0,((($F62/$E$57)*'CRONOGRAMA ACTIVIDADES'!AF$29)*($G62/$F62)))</f>
        <v>0</v>
      </c>
      <c r="AK62" s="498">
        <f>IF($F62=0,0,((($F62/$E$57)*'CRONOGRAMA ACTIVIDADES'!AG$29)*($G62/$F62)))</f>
        <v>0</v>
      </c>
      <c r="AL62" s="498">
        <f>IF($F62=0,0,((($F62/$E$57)*'CRONOGRAMA ACTIVIDADES'!AH$29)*($G62/$F62)))</f>
        <v>0</v>
      </c>
      <c r="AM62" s="498">
        <f>IF($F62=0,0,((($F62/$E$57)*'CRONOGRAMA ACTIVIDADES'!AI$29)*($G62/$F62)))</f>
        <v>0</v>
      </c>
      <c r="AN62" s="498">
        <f>IF($F62=0,0,((($F62/$E$57)*'CRONOGRAMA ACTIVIDADES'!AJ$29)*($G62/$F62)))</f>
        <v>0</v>
      </c>
      <c r="AO62" s="498">
        <f>IF($F62=0,0,((($F62/$E$57)*'CRONOGRAMA ACTIVIDADES'!AK$29)*($G62/$F62)))</f>
        <v>0</v>
      </c>
      <c r="AP62" s="498">
        <f>IF($F62=0,0,((($F62/$E$57)*'CRONOGRAMA ACTIVIDADES'!AL$29)*($G62/$F62)))</f>
        <v>0</v>
      </c>
      <c r="AQ62" s="498">
        <f>IF($F62=0,0,((($F62/$E$57)*'CRONOGRAMA ACTIVIDADES'!AM$29)*($G62/$F62)))</f>
        <v>0</v>
      </c>
      <c r="AR62" s="498">
        <f>IF($F62=0,0,((($F62/$E$57)*'CRONOGRAMA ACTIVIDADES'!AN$29)*($G62/$F62)))</f>
        <v>0</v>
      </c>
      <c r="AS62" s="498">
        <f>IF($F62=0,0,((($F62/$E$57)*'CRONOGRAMA ACTIVIDADES'!AO$29)*($G62/$F62)))</f>
        <v>0</v>
      </c>
      <c r="AT62" s="501">
        <f>AH62+AI62+AJ62+AK62+AL62+AM62+AN62+AO62+AP62+AQ62+AR62+AS62</f>
        <v>0</v>
      </c>
      <c r="AU62" s="571">
        <f>AS62+AR62+AQ62+AP62+AO62+AN62+AM62+AL62+AK62+AJ62+AI62+AH62+AF62+AE62+AD62+AC62+AB62+AA62+Z62+Y62+X62+W62+V62+U62+S62+R62+Q62+P62+O62+N62+M62+L62+K62+J62+I62+H62</f>
        <v>0</v>
      </c>
      <c r="AV62" s="470">
        <f t="shared" si="1"/>
        <v>0</v>
      </c>
    </row>
    <row r="63" spans="2:48" s="472" customFormat="1" ht="12.75" customHeight="1">
      <c r="B63" s="484" t="str">
        <f>+'FORMATO COSTEO C1'!C$272</f>
        <v>1.2.4</v>
      </c>
      <c r="C63" s="508">
        <f>+'FORMATO COSTEO C1'!B$272</f>
        <v>0</v>
      </c>
      <c r="D63" s="620" t="str">
        <f>+'FORMATO COSTEO C1'!D$272</f>
        <v>Unidad medida</v>
      </c>
      <c r="E63" s="613">
        <f>+'FORMATO COSTEO C1'!E$272</f>
        <v>0</v>
      </c>
      <c r="F63" s="488">
        <f>SUM(F64:F68)</f>
        <v>0</v>
      </c>
      <c r="G63" s="489">
        <f aca="true" t="shared" si="22" ref="G63:P63">SUM(G64:G68)</f>
        <v>0</v>
      </c>
      <c r="H63" s="490">
        <f t="shared" si="22"/>
        <v>0</v>
      </c>
      <c r="I63" s="488">
        <f>SUM(I64:I68)</f>
        <v>0</v>
      </c>
      <c r="J63" s="488">
        <f>SUM(J64:J68)</f>
        <v>0</v>
      </c>
      <c r="K63" s="488">
        <f>SUM(K64:K68)</f>
        <v>0</v>
      </c>
      <c r="L63" s="488">
        <f>SUM(L64:L68)</f>
        <v>0</v>
      </c>
      <c r="M63" s="488">
        <f>SUM(M64:M68)</f>
        <v>0</v>
      </c>
      <c r="N63" s="488">
        <f t="shared" si="22"/>
        <v>0</v>
      </c>
      <c r="O63" s="488">
        <f t="shared" si="22"/>
        <v>0</v>
      </c>
      <c r="P63" s="488">
        <f t="shared" si="22"/>
        <v>0</v>
      </c>
      <c r="Q63" s="488">
        <f aca="true" t="shared" si="23" ref="Q63:AS63">SUM(Q64:Q68)</f>
        <v>0</v>
      </c>
      <c r="R63" s="488">
        <f t="shared" si="23"/>
        <v>0</v>
      </c>
      <c r="S63" s="488">
        <f t="shared" si="23"/>
        <v>0</v>
      </c>
      <c r="T63" s="491">
        <f t="shared" si="23"/>
        <v>0</v>
      </c>
      <c r="U63" s="492">
        <f t="shared" si="23"/>
        <v>0</v>
      </c>
      <c r="V63" s="488">
        <f t="shared" si="23"/>
        <v>0</v>
      </c>
      <c r="W63" s="488">
        <f t="shared" si="23"/>
        <v>0</v>
      </c>
      <c r="X63" s="488">
        <f t="shared" si="23"/>
        <v>0</v>
      </c>
      <c r="Y63" s="488">
        <f t="shared" si="23"/>
        <v>0</v>
      </c>
      <c r="Z63" s="488">
        <f t="shared" si="23"/>
        <v>0</v>
      </c>
      <c r="AA63" s="488">
        <f t="shared" si="23"/>
        <v>0</v>
      </c>
      <c r="AB63" s="488">
        <f t="shared" si="23"/>
        <v>0</v>
      </c>
      <c r="AC63" s="488">
        <f t="shared" si="23"/>
        <v>0</v>
      </c>
      <c r="AD63" s="488">
        <f t="shared" si="23"/>
        <v>0</v>
      </c>
      <c r="AE63" s="488">
        <f t="shared" si="23"/>
        <v>0</v>
      </c>
      <c r="AF63" s="488">
        <f t="shared" si="23"/>
        <v>0</v>
      </c>
      <c r="AG63" s="489">
        <f t="shared" si="23"/>
        <v>0</v>
      </c>
      <c r="AH63" s="490">
        <f t="shared" si="23"/>
        <v>0</v>
      </c>
      <c r="AI63" s="488">
        <f t="shared" si="23"/>
        <v>0</v>
      </c>
      <c r="AJ63" s="488">
        <f t="shared" si="23"/>
        <v>0</v>
      </c>
      <c r="AK63" s="488">
        <f t="shared" si="23"/>
        <v>0</v>
      </c>
      <c r="AL63" s="488">
        <f t="shared" si="23"/>
        <v>0</v>
      </c>
      <c r="AM63" s="488">
        <f t="shared" si="23"/>
        <v>0</v>
      </c>
      <c r="AN63" s="488">
        <f t="shared" si="23"/>
        <v>0</v>
      </c>
      <c r="AO63" s="488">
        <f t="shared" si="23"/>
        <v>0</v>
      </c>
      <c r="AP63" s="488">
        <f t="shared" si="23"/>
        <v>0</v>
      </c>
      <c r="AQ63" s="488">
        <f t="shared" si="23"/>
        <v>0</v>
      </c>
      <c r="AR63" s="488">
        <f t="shared" si="23"/>
        <v>0</v>
      </c>
      <c r="AS63" s="488">
        <f t="shared" si="23"/>
        <v>0</v>
      </c>
      <c r="AT63" s="491">
        <f>SUM(AT64:AT68)</f>
        <v>0</v>
      </c>
      <c r="AU63" s="493">
        <f>SUM(AU64:AU68)</f>
        <v>0</v>
      </c>
      <c r="AV63" s="470">
        <f t="shared" si="1"/>
        <v>0</v>
      </c>
    </row>
    <row r="64" spans="2:48" s="472" customFormat="1" ht="12.75" customHeight="1">
      <c r="B64" s="494" t="str">
        <f>+'FORMATO COSTEO C1'!C$274</f>
        <v>1.2.4.1</v>
      </c>
      <c r="C64" s="495" t="str">
        <f>+'FORMATO COSTEO C1'!B$274</f>
        <v>Categoría de gasto</v>
      </c>
      <c r="D64" s="506"/>
      <c r="E64" s="632"/>
      <c r="F64" s="498">
        <f>+'FORMATO COSTEO C1'!G274</f>
        <v>0</v>
      </c>
      <c r="G64" s="499">
        <f>+'FORMATO COSTEO C1'!H274</f>
        <v>0</v>
      </c>
      <c r="H64" s="500">
        <f>IF($F64=0,0,((($F64/$E$63)*'CRONOGRAMA ACTIVIDADES'!F$30)*($G64/$F64)))</f>
        <v>0</v>
      </c>
      <c r="I64" s="498">
        <f>IF($F64=0,0,((($F64/$E$63)*'CRONOGRAMA ACTIVIDADES'!G$30)*($G64/$F64)))</f>
        <v>0</v>
      </c>
      <c r="J64" s="498">
        <f>IF($F64=0,0,((($F64/$E$63)*'CRONOGRAMA ACTIVIDADES'!H$30)*($G64/$F64)))</f>
        <v>0</v>
      </c>
      <c r="K64" s="498">
        <f>IF($F64=0,0,((($F64/$E$63)*'CRONOGRAMA ACTIVIDADES'!I$30)*($G64/$F64)))</f>
        <v>0</v>
      </c>
      <c r="L64" s="498">
        <f>IF($F64=0,0,((($F64/$E$63)*'CRONOGRAMA ACTIVIDADES'!J$30)*($G64/$F64)))</f>
        <v>0</v>
      </c>
      <c r="M64" s="498">
        <f>IF($F64=0,0,((($F64/$E$63)*'CRONOGRAMA ACTIVIDADES'!K$30)*($G64/$F64)))</f>
        <v>0</v>
      </c>
      <c r="N64" s="498">
        <f>IF($F64=0,0,((($F64/$E$63)*'CRONOGRAMA ACTIVIDADES'!L$30)*($G64/$F64)))</f>
        <v>0</v>
      </c>
      <c r="O64" s="498">
        <f>IF($F64=0,0,((($F64/$E$63)*'CRONOGRAMA ACTIVIDADES'!M$30)*($G64/$F64)))</f>
        <v>0</v>
      </c>
      <c r="P64" s="498">
        <f>IF($F64=0,0,((($F64/$E$63)*'CRONOGRAMA ACTIVIDADES'!N$30)*($G64/$F64)))</f>
        <v>0</v>
      </c>
      <c r="Q64" s="498">
        <f>IF($F64=0,0,((($F64/$E$63)*'CRONOGRAMA ACTIVIDADES'!O$30)*($G64/$F64)))</f>
        <v>0</v>
      </c>
      <c r="R64" s="498">
        <f>IF($F64=0,0,((($F64/$E$63)*'CRONOGRAMA ACTIVIDADES'!P$30)*($G64/$F64)))</f>
        <v>0</v>
      </c>
      <c r="S64" s="498">
        <f>IF($F64=0,0,((($F64/$E$63)*'CRONOGRAMA ACTIVIDADES'!Q$29)*($G64/$F64)))</f>
        <v>0</v>
      </c>
      <c r="T64" s="501">
        <f>H64+I64+J64+K64+L64+M64+N64+O64+P64+Q64+R64+S64</f>
        <v>0</v>
      </c>
      <c r="U64" s="502">
        <f>IF($F64=0,0,((($F64/$E$63)*'CRONOGRAMA ACTIVIDADES'!R$30)*($G64/$F64)))</f>
        <v>0</v>
      </c>
      <c r="V64" s="498">
        <f>IF($F64=0,0,((($F64/$E$63)*'CRONOGRAMA ACTIVIDADES'!S$30)*($G64/$F64)))</f>
        <v>0</v>
      </c>
      <c r="W64" s="498">
        <f>IF($F64=0,0,((($F64/$E$63)*'CRONOGRAMA ACTIVIDADES'!T$30)*($G64/$F64)))</f>
        <v>0</v>
      </c>
      <c r="X64" s="498">
        <f>IF($F64=0,0,((($F64/$E$63)*'CRONOGRAMA ACTIVIDADES'!U$30)*($G64/$F64)))</f>
        <v>0</v>
      </c>
      <c r="Y64" s="498">
        <f>IF($F64=0,0,((($F64/$E$63)*'CRONOGRAMA ACTIVIDADES'!V$30)*($G64/$F64)))</f>
        <v>0</v>
      </c>
      <c r="Z64" s="498">
        <f>IF($F64=0,0,((($F64/$E$63)*'CRONOGRAMA ACTIVIDADES'!W$30)*($G64/$F64)))</f>
        <v>0</v>
      </c>
      <c r="AA64" s="498">
        <f>IF($F64=0,0,((($F64/$E$63)*'CRONOGRAMA ACTIVIDADES'!X$30)*($G64/$F64)))</f>
        <v>0</v>
      </c>
      <c r="AB64" s="498">
        <f>IF($F64=0,0,((($F64/$E$63)*'CRONOGRAMA ACTIVIDADES'!Y$30)*($G64/$F64)))</f>
        <v>0</v>
      </c>
      <c r="AC64" s="498">
        <f>IF($F64=0,0,((($F64/$E$63)*'CRONOGRAMA ACTIVIDADES'!Z$30)*($G64/$F64)))</f>
        <v>0</v>
      </c>
      <c r="AD64" s="498">
        <f>IF($F64=0,0,((($F64/$E$63)*'CRONOGRAMA ACTIVIDADES'!AA$30)*($G64/$F64)))</f>
        <v>0</v>
      </c>
      <c r="AE64" s="498">
        <f>IF($F64=0,0,((($F64/$E$63)*'CRONOGRAMA ACTIVIDADES'!AB$30)*($G64/$F64)))</f>
        <v>0</v>
      </c>
      <c r="AF64" s="498">
        <f>IF($F64=0,0,((($F64/$E$63)*'CRONOGRAMA ACTIVIDADES'!AC$30)*($G64/$F64)))</f>
        <v>0</v>
      </c>
      <c r="AG64" s="499">
        <f>U64+V64+W64+X64+Y64+Z64+AA64+AB64+AC64+AD64+AE64+AF64</f>
        <v>0</v>
      </c>
      <c r="AH64" s="503">
        <f>IF($F64=0,0,((($F64/$E$63)*'CRONOGRAMA ACTIVIDADES'!AD$29)*($G64/$F64)))</f>
        <v>0</v>
      </c>
      <c r="AI64" s="498">
        <f>IF($F64=0,0,((($F64/$E$63)*'CRONOGRAMA ACTIVIDADES'!AE$29)*($G64/$F64)))</f>
        <v>0</v>
      </c>
      <c r="AJ64" s="498">
        <f>IF($F64=0,0,((($F64/$E$63)*'CRONOGRAMA ACTIVIDADES'!AF$29)*($G64/$F64)))</f>
        <v>0</v>
      </c>
      <c r="AK64" s="498">
        <f>IF($F64=0,0,((($F64/$E$63)*'CRONOGRAMA ACTIVIDADES'!AG$29)*($G64/$F64)))</f>
        <v>0</v>
      </c>
      <c r="AL64" s="498">
        <f>IF($F64=0,0,((($F64/$E$63)*'CRONOGRAMA ACTIVIDADES'!AH$29)*($G64/$F64)))</f>
        <v>0</v>
      </c>
      <c r="AM64" s="498">
        <f>IF($F64=0,0,((($F64/$E$63)*'CRONOGRAMA ACTIVIDADES'!AI$29)*($G64/$F64)))</f>
        <v>0</v>
      </c>
      <c r="AN64" s="498">
        <f>IF($F64=0,0,((($F64/$E$63)*'CRONOGRAMA ACTIVIDADES'!AJ$29)*($G64/$F64)))</f>
        <v>0</v>
      </c>
      <c r="AO64" s="498">
        <f>IF($F64=0,0,((($F64/$E$63)*'CRONOGRAMA ACTIVIDADES'!AK$29)*($G64/$F64)))</f>
        <v>0</v>
      </c>
      <c r="AP64" s="498">
        <f>IF($F64=0,0,((($F64/$E$63)*'CRONOGRAMA ACTIVIDADES'!AL$29)*($G64/$F64)))</f>
        <v>0</v>
      </c>
      <c r="AQ64" s="498">
        <f>IF($F64=0,0,((($F64/$E$63)*'CRONOGRAMA ACTIVIDADES'!AM$29)*($G64/$F64)))</f>
        <v>0</v>
      </c>
      <c r="AR64" s="498">
        <f>IF($F64=0,0,((($F64/$E$63)*'CRONOGRAMA ACTIVIDADES'!AN$29)*($G64/$F64)))</f>
        <v>0</v>
      </c>
      <c r="AS64" s="498">
        <f>IF($F64=0,0,((($F64/$E$63)*'CRONOGRAMA ACTIVIDADES'!AO$29)*($G64/$F64)))</f>
        <v>0</v>
      </c>
      <c r="AT64" s="501">
        <f>AH64+AI64+AJ64+AK64+AL64+AM64+AN64+AO64+AP64+AQ64+AR64+AS64</f>
        <v>0</v>
      </c>
      <c r="AU64" s="571">
        <f>AS64+AR64+AQ64+AP64+AO64+AN64+AM64+AL64+AK64+AJ64+AI64+AH64+AF64+AE64+AD64+AC64+AB64+AA64+Z64+Y64+X64+W64+V64+U64+S64+R64+Q64+P64+O64+N64+M64+L64+K64+J64+I64+H64</f>
        <v>0</v>
      </c>
      <c r="AV64" s="470">
        <f t="shared" si="1"/>
        <v>0</v>
      </c>
    </row>
    <row r="65" spans="2:48" s="472" customFormat="1" ht="12.75" customHeight="1">
      <c r="B65" s="494" t="str">
        <f>+'FORMATO COSTEO C1'!C$280</f>
        <v>1.2.4.2</v>
      </c>
      <c r="C65" s="495" t="str">
        <f>+'FORMATO COSTEO C1'!B$280</f>
        <v>Categoría de gasto</v>
      </c>
      <c r="D65" s="506"/>
      <c r="E65" s="632"/>
      <c r="F65" s="498">
        <f>+'FORMATO COSTEO C1'!G280</f>
        <v>0</v>
      </c>
      <c r="G65" s="499">
        <f>+'FORMATO COSTEO C1'!H280</f>
        <v>0</v>
      </c>
      <c r="H65" s="503">
        <f>IF($F65=0,0,((($F65/$E$63)*'CRONOGRAMA ACTIVIDADES'!F$30)*($G65/$F65)))</f>
        <v>0</v>
      </c>
      <c r="I65" s="498">
        <f>IF($F65=0,0,((($F65/$E$63)*'CRONOGRAMA ACTIVIDADES'!G$30)*($G65/$F65)))</f>
        <v>0</v>
      </c>
      <c r="J65" s="498">
        <f>IF($F65=0,0,((($F65/$E$63)*'CRONOGRAMA ACTIVIDADES'!H$30)*($G65/$F65)))</f>
        <v>0</v>
      </c>
      <c r="K65" s="498">
        <f>IF($F65=0,0,((($F65/$E$63)*'CRONOGRAMA ACTIVIDADES'!I$30)*($G65/$F65)))</f>
        <v>0</v>
      </c>
      <c r="L65" s="498">
        <f>IF($F65=0,0,((($F65/$E$63)*'CRONOGRAMA ACTIVIDADES'!J$30)*($G65/$F65)))</f>
        <v>0</v>
      </c>
      <c r="M65" s="498">
        <f>IF($F65=0,0,((($F65/$E$63)*'CRONOGRAMA ACTIVIDADES'!K$30)*($G65/$F65)))</f>
        <v>0</v>
      </c>
      <c r="N65" s="498">
        <f>IF($F65=0,0,((($F65/$E$63)*'CRONOGRAMA ACTIVIDADES'!L$30)*($G65/$F65)))</f>
        <v>0</v>
      </c>
      <c r="O65" s="498">
        <f>IF($F65=0,0,((($F65/$E$63)*'CRONOGRAMA ACTIVIDADES'!M$30)*($G65/$F65)))</f>
        <v>0</v>
      </c>
      <c r="P65" s="498">
        <f>IF($F65=0,0,((($F65/$E$63)*'CRONOGRAMA ACTIVIDADES'!N$30)*($G65/$F65)))</f>
        <v>0</v>
      </c>
      <c r="Q65" s="498">
        <f>IF($F65=0,0,((($F65/$E$63)*'CRONOGRAMA ACTIVIDADES'!O$30)*($G65/$F65)))</f>
        <v>0</v>
      </c>
      <c r="R65" s="498">
        <f>IF($F65=0,0,((($F65/$E$63)*'CRONOGRAMA ACTIVIDADES'!P$30)*($G65/$F65)))</f>
        <v>0</v>
      </c>
      <c r="S65" s="498">
        <f>IF($F65=0,0,((($F65/$E$63)*'CRONOGRAMA ACTIVIDADES'!Q$29)*($G65/$F65)))</f>
        <v>0</v>
      </c>
      <c r="T65" s="501">
        <f>H65+I65+J65+K65+L65+M65+N65+O65+P65+Q65+R65+S65</f>
        <v>0</v>
      </c>
      <c r="U65" s="502">
        <f>IF($F65=0,0,((($F65/$E$63)*'CRONOGRAMA ACTIVIDADES'!R$30)*($G65/$F65)))</f>
        <v>0</v>
      </c>
      <c r="V65" s="498">
        <f>IF($F65=0,0,((($F65/$E$63)*'CRONOGRAMA ACTIVIDADES'!S$30)*($G65/$F65)))</f>
        <v>0</v>
      </c>
      <c r="W65" s="498">
        <f>IF($F65=0,0,((($F65/$E$63)*'CRONOGRAMA ACTIVIDADES'!T$30)*($G65/$F65)))</f>
        <v>0</v>
      </c>
      <c r="X65" s="498">
        <f>IF($F65=0,0,((($F65/$E$63)*'CRONOGRAMA ACTIVIDADES'!U$30)*($G65/$F65)))</f>
        <v>0</v>
      </c>
      <c r="Y65" s="498">
        <f>IF($F65=0,0,((($F65/$E$63)*'CRONOGRAMA ACTIVIDADES'!V$30)*($G65/$F65)))</f>
        <v>0</v>
      </c>
      <c r="Z65" s="498">
        <f>IF($F65=0,0,((($F65/$E$63)*'CRONOGRAMA ACTIVIDADES'!W$30)*($G65/$F65)))</f>
        <v>0</v>
      </c>
      <c r="AA65" s="498">
        <f>IF($F65=0,0,((($F65/$E$63)*'CRONOGRAMA ACTIVIDADES'!X$30)*($G65/$F65)))</f>
        <v>0</v>
      </c>
      <c r="AB65" s="498">
        <f>IF($F65=0,0,((($F65/$E$63)*'CRONOGRAMA ACTIVIDADES'!Y$30)*($G65/$F65)))</f>
        <v>0</v>
      </c>
      <c r="AC65" s="498">
        <f>IF($F65=0,0,((($F65/$E$63)*'CRONOGRAMA ACTIVIDADES'!Z$30)*($G65/$F65)))</f>
        <v>0</v>
      </c>
      <c r="AD65" s="498">
        <f>IF($F65=0,0,((($F65/$E$63)*'CRONOGRAMA ACTIVIDADES'!AA$30)*($G65/$F65)))</f>
        <v>0</v>
      </c>
      <c r="AE65" s="498">
        <f>IF($F65=0,0,((($F65/$E$63)*'CRONOGRAMA ACTIVIDADES'!AB$30)*($G65/$F65)))</f>
        <v>0</v>
      </c>
      <c r="AF65" s="498">
        <f>IF($F65=0,0,((($F65/$E$63)*'CRONOGRAMA ACTIVIDADES'!AC$30)*($G65/$F65)))</f>
        <v>0</v>
      </c>
      <c r="AG65" s="499">
        <f>U65+V65+W65+X65+Y65+Z65+AA65+AB65+AC65+AD65+AE65+AF65</f>
        <v>0</v>
      </c>
      <c r="AH65" s="503">
        <f>IF($F65=0,0,((($F65/$E$63)*'CRONOGRAMA ACTIVIDADES'!AD$29)*($G65/$F65)))</f>
        <v>0</v>
      </c>
      <c r="AI65" s="498">
        <f>IF($F65=0,0,((($F65/$E$63)*'CRONOGRAMA ACTIVIDADES'!AE$29)*($G65/$F65)))</f>
        <v>0</v>
      </c>
      <c r="AJ65" s="498">
        <f>IF($F65=0,0,((($F65/$E$63)*'CRONOGRAMA ACTIVIDADES'!AF$29)*($G65/$F65)))</f>
        <v>0</v>
      </c>
      <c r="AK65" s="498">
        <f>IF($F65=0,0,((($F65/$E$63)*'CRONOGRAMA ACTIVIDADES'!AG$29)*($G65/$F65)))</f>
        <v>0</v>
      </c>
      <c r="AL65" s="498">
        <f>IF($F65=0,0,((($F65/$E$63)*'CRONOGRAMA ACTIVIDADES'!AH$29)*($G65/$F65)))</f>
        <v>0</v>
      </c>
      <c r="AM65" s="498">
        <f>IF($F65=0,0,((($F65/$E$63)*'CRONOGRAMA ACTIVIDADES'!AI$29)*($G65/$F65)))</f>
        <v>0</v>
      </c>
      <c r="AN65" s="498">
        <f>IF($F65=0,0,((($F65/$E$63)*'CRONOGRAMA ACTIVIDADES'!AJ$29)*($G65/$F65)))</f>
        <v>0</v>
      </c>
      <c r="AO65" s="498">
        <f>IF($F65=0,0,((($F65/$E$63)*'CRONOGRAMA ACTIVIDADES'!AK$29)*($G65/$F65)))</f>
        <v>0</v>
      </c>
      <c r="AP65" s="498">
        <f>IF($F65=0,0,((($F65/$E$63)*'CRONOGRAMA ACTIVIDADES'!AL$29)*($G65/$F65)))</f>
        <v>0</v>
      </c>
      <c r="AQ65" s="498">
        <f>IF($F65=0,0,((($F65/$E$63)*'CRONOGRAMA ACTIVIDADES'!AM$29)*($G65/$F65)))</f>
        <v>0</v>
      </c>
      <c r="AR65" s="498">
        <f>IF($F65=0,0,((($F65/$E$63)*'CRONOGRAMA ACTIVIDADES'!AN$29)*($G65/$F65)))</f>
        <v>0</v>
      </c>
      <c r="AS65" s="498">
        <f>IF($F65=0,0,((($F65/$E$63)*'CRONOGRAMA ACTIVIDADES'!AO$29)*($G65/$F65)))</f>
        <v>0</v>
      </c>
      <c r="AT65" s="501">
        <f>AH65+AI65+AJ65+AK65+AL65+AM65+AN65+AO65+AP65+AQ65+AR65+AS65</f>
        <v>0</v>
      </c>
      <c r="AU65" s="571">
        <f>AS65+AR65+AQ65+AP65+AO65+AN65+AM65+AL65+AK65+AJ65+AI65+AH65+AF65+AE65+AD65+AC65+AB65+AA65+Z65+Y65+X65+W65+V65+U65+S65+R65+Q65+P65+O65+N65+M65+L65+K65+J65+I65+H65</f>
        <v>0</v>
      </c>
      <c r="AV65" s="470">
        <f t="shared" si="1"/>
        <v>0</v>
      </c>
    </row>
    <row r="66" spans="2:48" s="472" customFormat="1" ht="12.75" customHeight="1">
      <c r="B66" s="494" t="str">
        <f>+'FORMATO COSTEO C1'!C$286</f>
        <v>1.2.4.3</v>
      </c>
      <c r="C66" s="495" t="str">
        <f>+'FORMATO COSTEO C1'!B$286</f>
        <v>Categoría de gasto</v>
      </c>
      <c r="D66" s="506"/>
      <c r="E66" s="632"/>
      <c r="F66" s="498">
        <f>+'FORMATO COSTEO C1'!G286</f>
        <v>0</v>
      </c>
      <c r="G66" s="499">
        <f>+'FORMATO COSTEO C1'!H286</f>
        <v>0</v>
      </c>
      <c r="H66" s="503">
        <f>IF($F66=0,0,((($F66/$E$63)*'CRONOGRAMA ACTIVIDADES'!F$30)*($G66/$F66)))</f>
        <v>0</v>
      </c>
      <c r="I66" s="498">
        <f>IF($F66=0,0,((($F66/$E$63)*'CRONOGRAMA ACTIVIDADES'!G$30)*($G66/$F66)))</f>
        <v>0</v>
      </c>
      <c r="J66" s="498">
        <f>IF($F66=0,0,((($F66/$E$63)*'CRONOGRAMA ACTIVIDADES'!H$30)*($G66/$F66)))</f>
        <v>0</v>
      </c>
      <c r="K66" s="498">
        <f>IF($F66=0,0,((($F66/$E$63)*'CRONOGRAMA ACTIVIDADES'!I$30)*($G66/$F66)))</f>
        <v>0</v>
      </c>
      <c r="L66" s="498">
        <f>IF($F66=0,0,((($F66/$E$63)*'CRONOGRAMA ACTIVIDADES'!J$30)*($G66/$F66)))</f>
        <v>0</v>
      </c>
      <c r="M66" s="498">
        <f>IF($F66=0,0,((($F66/$E$63)*'CRONOGRAMA ACTIVIDADES'!K$30)*($G66/$F66)))</f>
        <v>0</v>
      </c>
      <c r="N66" s="498">
        <f>IF($F66=0,0,((($F66/$E$63)*'CRONOGRAMA ACTIVIDADES'!L$30)*($G66/$F66)))</f>
        <v>0</v>
      </c>
      <c r="O66" s="498">
        <f>IF($F66=0,0,((($F66/$E$63)*'CRONOGRAMA ACTIVIDADES'!M$30)*($G66/$F66)))</f>
        <v>0</v>
      </c>
      <c r="P66" s="498">
        <f>IF($F66=0,0,((($F66/$E$63)*'CRONOGRAMA ACTIVIDADES'!N$30)*($G66/$F66)))</f>
        <v>0</v>
      </c>
      <c r="Q66" s="498">
        <f>IF($F66=0,0,((($F66/$E$63)*'CRONOGRAMA ACTIVIDADES'!O$30)*($G66/$F66)))</f>
        <v>0</v>
      </c>
      <c r="R66" s="498">
        <f>IF($F66=0,0,((($F66/$E$63)*'CRONOGRAMA ACTIVIDADES'!P$30)*($G66/$F66)))</f>
        <v>0</v>
      </c>
      <c r="S66" s="498">
        <f>IF($F66=0,0,((($F66/$E$63)*'CRONOGRAMA ACTIVIDADES'!Q$29)*($G66/$F66)))</f>
        <v>0</v>
      </c>
      <c r="T66" s="501">
        <f>H66+I66+J66+K66+L66+M66+N66+O66+P66+Q66+R66+S66</f>
        <v>0</v>
      </c>
      <c r="U66" s="502">
        <f>IF($F66=0,0,((($F66/$E$63)*'CRONOGRAMA ACTIVIDADES'!R$30)*($G66/$F66)))</f>
        <v>0</v>
      </c>
      <c r="V66" s="498">
        <f>IF($F66=0,0,((($F66/$E$63)*'CRONOGRAMA ACTIVIDADES'!S$30)*($G66/$F66)))</f>
        <v>0</v>
      </c>
      <c r="W66" s="498">
        <f>IF($F66=0,0,((($F66/$E$63)*'CRONOGRAMA ACTIVIDADES'!T$30)*($G66/$F66)))</f>
        <v>0</v>
      </c>
      <c r="X66" s="498">
        <f>IF($F66=0,0,((($F66/$E$63)*'CRONOGRAMA ACTIVIDADES'!U$30)*($G66/$F66)))</f>
        <v>0</v>
      </c>
      <c r="Y66" s="498">
        <f>IF($F66=0,0,((($F66/$E$63)*'CRONOGRAMA ACTIVIDADES'!V$30)*($G66/$F66)))</f>
        <v>0</v>
      </c>
      <c r="Z66" s="498">
        <f>IF($F66=0,0,((($F66/$E$63)*'CRONOGRAMA ACTIVIDADES'!W$30)*($G66/$F66)))</f>
        <v>0</v>
      </c>
      <c r="AA66" s="498">
        <f>IF($F66=0,0,((($F66/$E$63)*'CRONOGRAMA ACTIVIDADES'!X$30)*($G66/$F66)))</f>
        <v>0</v>
      </c>
      <c r="AB66" s="498">
        <f>IF($F66=0,0,((($F66/$E$63)*'CRONOGRAMA ACTIVIDADES'!Y$30)*($G66/$F66)))</f>
        <v>0</v>
      </c>
      <c r="AC66" s="498">
        <f>IF($F66=0,0,((($F66/$E$63)*'CRONOGRAMA ACTIVIDADES'!Z$30)*($G66/$F66)))</f>
        <v>0</v>
      </c>
      <c r="AD66" s="498">
        <f>IF($F66=0,0,((($F66/$E$63)*'CRONOGRAMA ACTIVIDADES'!AA$30)*($G66/$F66)))</f>
        <v>0</v>
      </c>
      <c r="AE66" s="498">
        <f>IF($F66=0,0,((($F66/$E$63)*'CRONOGRAMA ACTIVIDADES'!AB$30)*($G66/$F66)))</f>
        <v>0</v>
      </c>
      <c r="AF66" s="498">
        <f>IF($F66=0,0,((($F66/$E$63)*'CRONOGRAMA ACTIVIDADES'!AC$30)*($G66/$F66)))</f>
        <v>0</v>
      </c>
      <c r="AG66" s="499">
        <f>U66+V66+W66+X66+Y66+Z66+AA66+AB66+AC66+AD66+AE66+AF66</f>
        <v>0</v>
      </c>
      <c r="AH66" s="503">
        <f>IF($F66=0,0,((($F66/$E$63)*'CRONOGRAMA ACTIVIDADES'!AD$29)*($G66/$F66)))</f>
        <v>0</v>
      </c>
      <c r="AI66" s="498">
        <f>IF($F66=0,0,((($F66/$E$63)*'CRONOGRAMA ACTIVIDADES'!AE$29)*($G66/$F66)))</f>
        <v>0</v>
      </c>
      <c r="AJ66" s="498">
        <f>IF($F66=0,0,((($F66/$E$63)*'CRONOGRAMA ACTIVIDADES'!AF$29)*($G66/$F66)))</f>
        <v>0</v>
      </c>
      <c r="AK66" s="498">
        <f>IF($F66=0,0,((($F66/$E$63)*'CRONOGRAMA ACTIVIDADES'!AG$29)*($G66/$F66)))</f>
        <v>0</v>
      </c>
      <c r="AL66" s="498">
        <f>IF($F66=0,0,((($F66/$E$63)*'CRONOGRAMA ACTIVIDADES'!AH$29)*($G66/$F66)))</f>
        <v>0</v>
      </c>
      <c r="AM66" s="498">
        <f>IF($F66=0,0,((($F66/$E$63)*'CRONOGRAMA ACTIVIDADES'!AI$29)*($G66/$F66)))</f>
        <v>0</v>
      </c>
      <c r="AN66" s="498">
        <f>IF($F66=0,0,((($F66/$E$63)*'CRONOGRAMA ACTIVIDADES'!AJ$29)*($G66/$F66)))</f>
        <v>0</v>
      </c>
      <c r="AO66" s="498">
        <f>IF($F66=0,0,((($F66/$E$63)*'CRONOGRAMA ACTIVIDADES'!AK$29)*($G66/$F66)))</f>
        <v>0</v>
      </c>
      <c r="AP66" s="498">
        <f>IF($F66=0,0,((($F66/$E$63)*'CRONOGRAMA ACTIVIDADES'!AL$29)*($G66/$F66)))</f>
        <v>0</v>
      </c>
      <c r="AQ66" s="498">
        <f>IF($F66=0,0,((($F66/$E$63)*'CRONOGRAMA ACTIVIDADES'!AM$29)*($G66/$F66)))</f>
        <v>0</v>
      </c>
      <c r="AR66" s="498">
        <f>IF($F66=0,0,((($F66/$E$63)*'CRONOGRAMA ACTIVIDADES'!AN$29)*($G66/$F66)))</f>
        <v>0</v>
      </c>
      <c r="AS66" s="498">
        <f>IF($F66=0,0,((($F66/$E$63)*'CRONOGRAMA ACTIVIDADES'!AO$29)*($G66/$F66)))</f>
        <v>0</v>
      </c>
      <c r="AT66" s="501">
        <f>AH66+AI66+AJ66+AK66+AL66+AM66+AN66+AO66+AP66+AQ66+AR66+AS66</f>
        <v>0</v>
      </c>
      <c r="AU66" s="571">
        <f>AS66+AR66+AQ66+AP66+AO66+AN66+AM66+AL66+AK66+AJ66+AI66+AH66+AF66+AE66+AD66+AC66+AB66+AA66+Z66+Y66+X66+W66+V66+U66+S66+R66+Q66+P66+O66+N66+M66+L66+K66+J66+I66+H66</f>
        <v>0</v>
      </c>
      <c r="AV66" s="470">
        <f t="shared" si="1"/>
        <v>0</v>
      </c>
    </row>
    <row r="67" spans="2:48" s="472" customFormat="1" ht="12.75" customHeight="1">
      <c r="B67" s="494" t="str">
        <f>+'FORMATO COSTEO C1'!C$292</f>
        <v>1.2.4.4</v>
      </c>
      <c r="C67" s="495" t="str">
        <f>+'FORMATO COSTEO C1'!B$292</f>
        <v>Categoría de gasto</v>
      </c>
      <c r="D67" s="506"/>
      <c r="E67" s="632"/>
      <c r="F67" s="498">
        <f>+'FORMATO COSTEO C1'!G292</f>
        <v>0</v>
      </c>
      <c r="G67" s="499">
        <f>+'FORMATO COSTEO C1'!H292</f>
        <v>0</v>
      </c>
      <c r="H67" s="503">
        <f>IF($F67=0,0,((($F67/$E$63)*'CRONOGRAMA ACTIVIDADES'!F$30)*($G67/$F67)))</f>
        <v>0</v>
      </c>
      <c r="I67" s="498">
        <f>IF($F67=0,0,((($F67/$E$63)*'CRONOGRAMA ACTIVIDADES'!G$30)*($G67/$F67)))</f>
        <v>0</v>
      </c>
      <c r="J67" s="498">
        <f>IF($F67=0,0,((($F67/$E$63)*'CRONOGRAMA ACTIVIDADES'!H$30)*($G67/$F67)))</f>
        <v>0</v>
      </c>
      <c r="K67" s="498">
        <f>IF($F67=0,0,((($F67/$E$63)*'CRONOGRAMA ACTIVIDADES'!I$30)*($G67/$F67)))</f>
        <v>0</v>
      </c>
      <c r="L67" s="498">
        <f>IF($F67=0,0,((($F67/$E$63)*'CRONOGRAMA ACTIVIDADES'!J$30)*($G67/$F67)))</f>
        <v>0</v>
      </c>
      <c r="M67" s="498">
        <f>IF($F67=0,0,((($F67/$E$63)*'CRONOGRAMA ACTIVIDADES'!K$30)*($G67/$F67)))</f>
        <v>0</v>
      </c>
      <c r="N67" s="498">
        <f>IF($F67=0,0,((($F67/$E$63)*'CRONOGRAMA ACTIVIDADES'!L$30)*($G67/$F67)))</f>
        <v>0</v>
      </c>
      <c r="O67" s="498">
        <f>IF($F67=0,0,((($F67/$E$63)*'CRONOGRAMA ACTIVIDADES'!M$30)*($G67/$F67)))</f>
        <v>0</v>
      </c>
      <c r="P67" s="498">
        <f>IF($F67=0,0,((($F67/$E$63)*'CRONOGRAMA ACTIVIDADES'!N$30)*($G67/$F67)))</f>
        <v>0</v>
      </c>
      <c r="Q67" s="498">
        <f>IF($F67=0,0,((($F67/$E$63)*'CRONOGRAMA ACTIVIDADES'!O$30)*($G67/$F67)))</f>
        <v>0</v>
      </c>
      <c r="R67" s="498">
        <f>IF($F67=0,0,((($F67/$E$63)*'CRONOGRAMA ACTIVIDADES'!P$30)*($G67/$F67)))</f>
        <v>0</v>
      </c>
      <c r="S67" s="498">
        <f>IF($F67=0,0,((($F67/$E$63)*'CRONOGRAMA ACTIVIDADES'!Q$29)*($G67/$F67)))</f>
        <v>0</v>
      </c>
      <c r="T67" s="501">
        <f>H67+I67+J67+K67+L67+M67+N67+O67+P67+Q67+R67+S67</f>
        <v>0</v>
      </c>
      <c r="U67" s="502">
        <f>IF($F67=0,0,((($F67/$E$63)*'CRONOGRAMA ACTIVIDADES'!R$30)*($G67/$F67)))</f>
        <v>0</v>
      </c>
      <c r="V67" s="498">
        <f>IF($F67=0,0,((($F67/$E$63)*'CRONOGRAMA ACTIVIDADES'!S$30)*($G67/$F67)))</f>
        <v>0</v>
      </c>
      <c r="W67" s="498">
        <f>IF($F67=0,0,((($F67/$E$63)*'CRONOGRAMA ACTIVIDADES'!T$30)*($G67/$F67)))</f>
        <v>0</v>
      </c>
      <c r="X67" s="498">
        <f>IF($F67=0,0,((($F67/$E$63)*'CRONOGRAMA ACTIVIDADES'!U$30)*($G67/$F67)))</f>
        <v>0</v>
      </c>
      <c r="Y67" s="498">
        <f>IF($F67=0,0,((($F67/$E$63)*'CRONOGRAMA ACTIVIDADES'!V$30)*($G67/$F67)))</f>
        <v>0</v>
      </c>
      <c r="Z67" s="498">
        <f>IF($F67=0,0,((($F67/$E$63)*'CRONOGRAMA ACTIVIDADES'!W$30)*($G67/$F67)))</f>
        <v>0</v>
      </c>
      <c r="AA67" s="498">
        <f>IF($F67=0,0,((($F67/$E$63)*'CRONOGRAMA ACTIVIDADES'!X$30)*($G67/$F67)))</f>
        <v>0</v>
      </c>
      <c r="AB67" s="498">
        <f>IF($F67=0,0,((($F67/$E$63)*'CRONOGRAMA ACTIVIDADES'!Y$30)*($G67/$F67)))</f>
        <v>0</v>
      </c>
      <c r="AC67" s="498">
        <f>IF($F67=0,0,((($F67/$E$63)*'CRONOGRAMA ACTIVIDADES'!Z$30)*($G67/$F67)))</f>
        <v>0</v>
      </c>
      <c r="AD67" s="498">
        <f>IF($F67=0,0,((($F67/$E$63)*'CRONOGRAMA ACTIVIDADES'!AA$30)*($G67/$F67)))</f>
        <v>0</v>
      </c>
      <c r="AE67" s="498">
        <f>IF($F67=0,0,((($F67/$E$63)*'CRONOGRAMA ACTIVIDADES'!AB$30)*($G67/$F67)))</f>
        <v>0</v>
      </c>
      <c r="AF67" s="498">
        <f>IF($F67=0,0,((($F67/$E$63)*'CRONOGRAMA ACTIVIDADES'!AC$30)*($G67/$F67)))</f>
        <v>0</v>
      </c>
      <c r="AG67" s="499">
        <f>U67+V67+W67+X67+Y67+Z67+AA67+AB67+AC67+AD67+AE67+AF67</f>
        <v>0</v>
      </c>
      <c r="AH67" s="503">
        <f>IF($F67=0,0,((($F67/$E$63)*'CRONOGRAMA ACTIVIDADES'!AD$29)*($G67/$F67)))</f>
        <v>0</v>
      </c>
      <c r="AI67" s="498">
        <f>IF($F67=0,0,((($F67/$E$63)*'CRONOGRAMA ACTIVIDADES'!AE$29)*($G67/$F67)))</f>
        <v>0</v>
      </c>
      <c r="AJ67" s="498">
        <f>IF($F67=0,0,((($F67/$E$63)*'CRONOGRAMA ACTIVIDADES'!AF$29)*($G67/$F67)))</f>
        <v>0</v>
      </c>
      <c r="AK67" s="498">
        <f>IF($F67=0,0,((($F67/$E$63)*'CRONOGRAMA ACTIVIDADES'!AG$29)*($G67/$F67)))</f>
        <v>0</v>
      </c>
      <c r="AL67" s="498">
        <f>IF($F67=0,0,((($F67/$E$63)*'CRONOGRAMA ACTIVIDADES'!AH$29)*($G67/$F67)))</f>
        <v>0</v>
      </c>
      <c r="AM67" s="498">
        <f>IF($F67=0,0,((($F67/$E$63)*'CRONOGRAMA ACTIVIDADES'!AI$29)*($G67/$F67)))</f>
        <v>0</v>
      </c>
      <c r="AN67" s="498">
        <f>IF($F67=0,0,((($F67/$E$63)*'CRONOGRAMA ACTIVIDADES'!AJ$29)*($G67/$F67)))</f>
        <v>0</v>
      </c>
      <c r="AO67" s="498">
        <f>IF($F67=0,0,((($F67/$E$63)*'CRONOGRAMA ACTIVIDADES'!AK$29)*($G67/$F67)))</f>
        <v>0</v>
      </c>
      <c r="AP67" s="498">
        <f>IF($F67=0,0,((($F67/$E$63)*'CRONOGRAMA ACTIVIDADES'!AL$29)*($G67/$F67)))</f>
        <v>0</v>
      </c>
      <c r="AQ67" s="498">
        <f>IF($F67=0,0,((($F67/$E$63)*'CRONOGRAMA ACTIVIDADES'!AM$29)*($G67/$F67)))</f>
        <v>0</v>
      </c>
      <c r="AR67" s="498">
        <f>IF($F67=0,0,((($F67/$E$63)*'CRONOGRAMA ACTIVIDADES'!AN$29)*($G67/$F67)))</f>
        <v>0</v>
      </c>
      <c r="AS67" s="498">
        <f>IF($F67=0,0,((($F67/$E$63)*'CRONOGRAMA ACTIVIDADES'!AO$29)*($G67/$F67)))</f>
        <v>0</v>
      </c>
      <c r="AT67" s="501">
        <f>AH67+AI67+AJ67+AK67+AL67+AM67+AN67+AO67+AP67+AQ67+AR67+AS67</f>
        <v>0</v>
      </c>
      <c r="AU67" s="571">
        <f>AS67+AR67+AQ67+AP67+AO67+AN67+AM67+AL67+AK67+AJ67+AI67+AH67+AF67+AE67+AD67+AC67+AB67+AA67+Z67+Y67+X67+W67+V67+U67+S67+R67+Q67+P67+O67+N67+M67+L67+K67+J67+I67+H67</f>
        <v>0</v>
      </c>
      <c r="AV67" s="470">
        <f t="shared" si="1"/>
        <v>0</v>
      </c>
    </row>
    <row r="68" spans="2:48" s="472" customFormat="1" ht="12.75" customHeight="1">
      <c r="B68" s="494" t="str">
        <f>+'FORMATO COSTEO C1'!C$298</f>
        <v>1.2.4.5</v>
      </c>
      <c r="C68" s="495" t="str">
        <f>+'FORMATO COSTEO C1'!B$298</f>
        <v>Categoría de gasto</v>
      </c>
      <c r="D68" s="506"/>
      <c r="E68" s="632"/>
      <c r="F68" s="498">
        <f>+'FORMATO COSTEO C1'!G298</f>
        <v>0</v>
      </c>
      <c r="G68" s="499">
        <f>+'FORMATO COSTEO C1'!H298</f>
        <v>0</v>
      </c>
      <c r="H68" s="503">
        <f>IF($F68=0,0,((($F68/$E$63)*'CRONOGRAMA ACTIVIDADES'!F$30)*($G68/$F68)))</f>
        <v>0</v>
      </c>
      <c r="I68" s="498">
        <f>IF($F68=0,0,((($F68/$E$63)*'CRONOGRAMA ACTIVIDADES'!G$30)*($G68/$F68)))</f>
        <v>0</v>
      </c>
      <c r="J68" s="498">
        <f>IF($F68=0,0,((($F68/$E$63)*'CRONOGRAMA ACTIVIDADES'!H$30)*($G68/$F68)))</f>
        <v>0</v>
      </c>
      <c r="K68" s="498">
        <f>IF($F68=0,0,((($F68/$E$63)*'CRONOGRAMA ACTIVIDADES'!I$30)*($G68/$F68)))</f>
        <v>0</v>
      </c>
      <c r="L68" s="498">
        <f>IF($F68=0,0,((($F68/$E$63)*'CRONOGRAMA ACTIVIDADES'!J$30)*($G68/$F68)))</f>
        <v>0</v>
      </c>
      <c r="M68" s="498">
        <f>IF($F68=0,0,((($F68/$E$63)*'CRONOGRAMA ACTIVIDADES'!K$30)*($G68/$F68)))</f>
        <v>0</v>
      </c>
      <c r="N68" s="498">
        <f>IF($F68=0,0,((($F68/$E$63)*'CRONOGRAMA ACTIVIDADES'!L$30)*($G68/$F68)))</f>
        <v>0</v>
      </c>
      <c r="O68" s="498">
        <f>IF($F68=0,0,((($F68/$E$63)*'CRONOGRAMA ACTIVIDADES'!M$30)*($G68/$F68)))</f>
        <v>0</v>
      </c>
      <c r="P68" s="498">
        <f>IF($F68=0,0,((($F68/$E$63)*'CRONOGRAMA ACTIVIDADES'!N$30)*($G68/$F68)))</f>
        <v>0</v>
      </c>
      <c r="Q68" s="498">
        <f>IF($F68=0,0,((($F68/$E$63)*'CRONOGRAMA ACTIVIDADES'!O$30)*($G68/$F68)))</f>
        <v>0</v>
      </c>
      <c r="R68" s="498">
        <f>IF($F68=0,0,((($F68/$E$63)*'CRONOGRAMA ACTIVIDADES'!P$30)*($G68/$F68)))</f>
        <v>0</v>
      </c>
      <c r="S68" s="498">
        <f>IF($F68=0,0,((($F68/$E$63)*'CRONOGRAMA ACTIVIDADES'!Q$29)*($G68/$F68)))</f>
        <v>0</v>
      </c>
      <c r="T68" s="501">
        <f>H68+I68+J68+K68+L68+M68+N68+O68+P68+Q68+R68+S68</f>
        <v>0</v>
      </c>
      <c r="U68" s="502">
        <f>IF($F68=0,0,((($F68/$E$63)*'CRONOGRAMA ACTIVIDADES'!R$30)*($G68/$F68)))</f>
        <v>0</v>
      </c>
      <c r="V68" s="498">
        <f>IF($F68=0,0,((($F68/$E$63)*'CRONOGRAMA ACTIVIDADES'!S$30)*($G68/$F68)))</f>
        <v>0</v>
      </c>
      <c r="W68" s="498">
        <f>IF($F68=0,0,((($F68/$E$63)*'CRONOGRAMA ACTIVIDADES'!T$30)*($G68/$F68)))</f>
        <v>0</v>
      </c>
      <c r="X68" s="498">
        <f>IF($F68=0,0,((($F68/$E$63)*'CRONOGRAMA ACTIVIDADES'!U$30)*($G68/$F68)))</f>
        <v>0</v>
      </c>
      <c r="Y68" s="498">
        <f>IF($F68=0,0,((($F68/$E$63)*'CRONOGRAMA ACTIVIDADES'!V$30)*($G68/$F68)))</f>
        <v>0</v>
      </c>
      <c r="Z68" s="498">
        <f>IF($F68=0,0,((($F68/$E$63)*'CRONOGRAMA ACTIVIDADES'!W$30)*($G68/$F68)))</f>
        <v>0</v>
      </c>
      <c r="AA68" s="498">
        <f>IF($F68=0,0,((($F68/$E$63)*'CRONOGRAMA ACTIVIDADES'!X$30)*($G68/$F68)))</f>
        <v>0</v>
      </c>
      <c r="AB68" s="498">
        <f>IF($F68=0,0,((($F68/$E$63)*'CRONOGRAMA ACTIVIDADES'!Y$30)*($G68/$F68)))</f>
        <v>0</v>
      </c>
      <c r="AC68" s="498">
        <f>IF($F68=0,0,((($F68/$E$63)*'CRONOGRAMA ACTIVIDADES'!Z$30)*($G68/$F68)))</f>
        <v>0</v>
      </c>
      <c r="AD68" s="498">
        <f>IF($F68=0,0,((($F68/$E$63)*'CRONOGRAMA ACTIVIDADES'!AA$30)*($G68/$F68)))</f>
        <v>0</v>
      </c>
      <c r="AE68" s="498">
        <f>IF($F68=0,0,((($F68/$E$63)*'CRONOGRAMA ACTIVIDADES'!AB$30)*($G68/$F68)))</f>
        <v>0</v>
      </c>
      <c r="AF68" s="498">
        <f>IF($F68=0,0,((($F68/$E$63)*'CRONOGRAMA ACTIVIDADES'!AC$30)*($G68/$F68)))</f>
        <v>0</v>
      </c>
      <c r="AG68" s="499">
        <f>U68+V68+W68+X68+Y68+Z68+AA68+AB68+AC68+AD68+AE68+AF68</f>
        <v>0</v>
      </c>
      <c r="AH68" s="503">
        <f>IF($F68=0,0,((($F68/$E$63)*'CRONOGRAMA ACTIVIDADES'!AD$29)*($G68/$F68)))</f>
        <v>0</v>
      </c>
      <c r="AI68" s="498">
        <f>IF($F68=0,0,((($F68/$E$63)*'CRONOGRAMA ACTIVIDADES'!AE$29)*($G68/$F68)))</f>
        <v>0</v>
      </c>
      <c r="AJ68" s="498">
        <f>IF($F68=0,0,((($F68/$E$63)*'CRONOGRAMA ACTIVIDADES'!AF$29)*($G68/$F68)))</f>
        <v>0</v>
      </c>
      <c r="AK68" s="498">
        <f>IF($F68=0,0,((($F68/$E$63)*'CRONOGRAMA ACTIVIDADES'!AG$29)*($G68/$F68)))</f>
        <v>0</v>
      </c>
      <c r="AL68" s="498">
        <f>IF($F68=0,0,((($F68/$E$63)*'CRONOGRAMA ACTIVIDADES'!AH$29)*($G68/$F68)))</f>
        <v>0</v>
      </c>
      <c r="AM68" s="498">
        <f>IF($F68=0,0,((($F68/$E$63)*'CRONOGRAMA ACTIVIDADES'!AI$29)*($G68/$F68)))</f>
        <v>0</v>
      </c>
      <c r="AN68" s="498">
        <f>IF($F68=0,0,((($F68/$E$63)*'CRONOGRAMA ACTIVIDADES'!AJ$29)*($G68/$F68)))</f>
        <v>0</v>
      </c>
      <c r="AO68" s="498">
        <f>IF($F68=0,0,((($F68/$E$63)*'CRONOGRAMA ACTIVIDADES'!AK$29)*($G68/$F68)))</f>
        <v>0</v>
      </c>
      <c r="AP68" s="498">
        <f>IF($F68=0,0,((($F68/$E$63)*'CRONOGRAMA ACTIVIDADES'!AL$29)*($G68/$F68)))</f>
        <v>0</v>
      </c>
      <c r="AQ68" s="498">
        <f>IF($F68=0,0,((($F68/$E$63)*'CRONOGRAMA ACTIVIDADES'!AM$29)*($G68/$F68)))</f>
        <v>0</v>
      </c>
      <c r="AR68" s="498">
        <f>IF($F68=0,0,((($F68/$E$63)*'CRONOGRAMA ACTIVIDADES'!AN$29)*($G68/$F68)))</f>
        <v>0</v>
      </c>
      <c r="AS68" s="498">
        <f>IF($F68=0,0,((($F68/$E$63)*'CRONOGRAMA ACTIVIDADES'!AO$29)*($G68/$F68)))</f>
        <v>0</v>
      </c>
      <c r="AT68" s="501">
        <f>AH68+AI68+AJ68+AK68+AL68+AM68+AN68+AO68+AP68+AQ68+AR68+AS68</f>
        <v>0</v>
      </c>
      <c r="AU68" s="571">
        <f>AS68+AR68+AQ68+AP68+AO68+AN68+AM68+AL68+AK68+AJ68+AI68+AH68+AF68+AE68+AD68+AC68+AB68+AA68+Z68+Y68+X68+W68+V68+U68+S68+R68+Q68+P68+O68+N68+M68+L68+K68+J68+I68+H68</f>
        <v>0</v>
      </c>
      <c r="AV68" s="470">
        <f t="shared" si="1"/>
        <v>0</v>
      </c>
    </row>
    <row r="69" spans="2:48" s="472" customFormat="1" ht="12.75" customHeight="1">
      <c r="B69" s="484" t="str">
        <f>+'FORMATO COSTEO C1'!C$304</f>
        <v>1.2.5</v>
      </c>
      <c r="C69" s="508">
        <f>+'FORMATO COSTEO C1'!B$304</f>
        <v>0</v>
      </c>
      <c r="D69" s="620" t="str">
        <f>+'FORMATO COSTEO C1'!D$304</f>
        <v>Unidad medida</v>
      </c>
      <c r="E69" s="613">
        <f>+'FORMATO COSTEO C1'!E$304</f>
        <v>0</v>
      </c>
      <c r="F69" s="488">
        <f>SUM(F70:F74)</f>
        <v>0</v>
      </c>
      <c r="G69" s="489">
        <f aca="true" t="shared" si="24" ref="G69:P69">SUM(G70:G74)</f>
        <v>0</v>
      </c>
      <c r="H69" s="490">
        <f t="shared" si="24"/>
        <v>0</v>
      </c>
      <c r="I69" s="488">
        <f>SUM(I70:I74)</f>
        <v>0</v>
      </c>
      <c r="J69" s="488">
        <f>SUM(J70:J74)</f>
        <v>0</v>
      </c>
      <c r="K69" s="488">
        <f>SUM(K70:K74)</f>
        <v>0</v>
      </c>
      <c r="L69" s="488">
        <f>SUM(L70:L74)</f>
        <v>0</v>
      </c>
      <c r="M69" s="488">
        <f>SUM(M70:M74)</f>
        <v>0</v>
      </c>
      <c r="N69" s="488">
        <f t="shared" si="24"/>
        <v>0</v>
      </c>
      <c r="O69" s="488">
        <f t="shared" si="24"/>
        <v>0</v>
      </c>
      <c r="P69" s="488">
        <f t="shared" si="24"/>
        <v>0</v>
      </c>
      <c r="Q69" s="488">
        <f aca="true" t="shared" si="25" ref="Q69:AS69">SUM(Q70:Q74)</f>
        <v>0</v>
      </c>
      <c r="R69" s="488">
        <f t="shared" si="25"/>
        <v>0</v>
      </c>
      <c r="S69" s="488">
        <f t="shared" si="25"/>
        <v>0</v>
      </c>
      <c r="T69" s="491">
        <f t="shared" si="25"/>
        <v>0</v>
      </c>
      <c r="U69" s="492">
        <f t="shared" si="25"/>
        <v>0</v>
      </c>
      <c r="V69" s="488">
        <f t="shared" si="25"/>
        <v>0</v>
      </c>
      <c r="W69" s="488">
        <f t="shared" si="25"/>
        <v>0</v>
      </c>
      <c r="X69" s="488">
        <f t="shared" si="25"/>
        <v>0</v>
      </c>
      <c r="Y69" s="488">
        <f t="shared" si="25"/>
        <v>0</v>
      </c>
      <c r="Z69" s="488">
        <f t="shared" si="25"/>
        <v>0</v>
      </c>
      <c r="AA69" s="488">
        <f t="shared" si="25"/>
        <v>0</v>
      </c>
      <c r="AB69" s="488">
        <f t="shared" si="25"/>
        <v>0</v>
      </c>
      <c r="AC69" s="488">
        <f t="shared" si="25"/>
        <v>0</v>
      </c>
      <c r="AD69" s="488">
        <f t="shared" si="25"/>
        <v>0</v>
      </c>
      <c r="AE69" s="488">
        <f t="shared" si="25"/>
        <v>0</v>
      </c>
      <c r="AF69" s="488">
        <f t="shared" si="25"/>
        <v>0</v>
      </c>
      <c r="AG69" s="489">
        <f t="shared" si="25"/>
        <v>0</v>
      </c>
      <c r="AH69" s="490">
        <f t="shared" si="25"/>
        <v>0</v>
      </c>
      <c r="AI69" s="488">
        <f t="shared" si="25"/>
        <v>0</v>
      </c>
      <c r="AJ69" s="488">
        <f t="shared" si="25"/>
        <v>0</v>
      </c>
      <c r="AK69" s="488">
        <f t="shared" si="25"/>
        <v>0</v>
      </c>
      <c r="AL69" s="488">
        <f t="shared" si="25"/>
        <v>0</v>
      </c>
      <c r="AM69" s="488">
        <f t="shared" si="25"/>
        <v>0</v>
      </c>
      <c r="AN69" s="488">
        <f t="shared" si="25"/>
        <v>0</v>
      </c>
      <c r="AO69" s="488">
        <f t="shared" si="25"/>
        <v>0</v>
      </c>
      <c r="AP69" s="488">
        <f t="shared" si="25"/>
        <v>0</v>
      </c>
      <c r="AQ69" s="488">
        <f t="shared" si="25"/>
        <v>0</v>
      </c>
      <c r="AR69" s="488">
        <f t="shared" si="25"/>
        <v>0</v>
      </c>
      <c r="AS69" s="488">
        <f t="shared" si="25"/>
        <v>0</v>
      </c>
      <c r="AT69" s="491">
        <f>SUM(AT70:AT74)</f>
        <v>0</v>
      </c>
      <c r="AU69" s="493">
        <f>SUM(AU70:AU74)</f>
        <v>0</v>
      </c>
      <c r="AV69" s="470">
        <f t="shared" si="1"/>
        <v>0</v>
      </c>
    </row>
    <row r="70" spans="2:48" s="472" customFormat="1" ht="12.75" customHeight="1">
      <c r="B70" s="494" t="str">
        <f>+'FORMATO COSTEO C1'!C$306</f>
        <v>1.2.5.1</v>
      </c>
      <c r="C70" s="495" t="str">
        <f>+'FORMATO COSTEO C1'!B$306</f>
        <v>Categoría de gasto</v>
      </c>
      <c r="D70" s="506"/>
      <c r="E70" s="632"/>
      <c r="F70" s="498">
        <f>+'FORMATO COSTEO C1'!G306</f>
        <v>0</v>
      </c>
      <c r="G70" s="499">
        <f>+'FORMATO COSTEO C1'!H306</f>
        <v>0</v>
      </c>
      <c r="H70" s="500">
        <f>IF($F70=0,0,((($F70/$E$69)*'CRONOGRAMA ACTIVIDADES'!F$31)*($G70/$F70)))</f>
        <v>0</v>
      </c>
      <c r="I70" s="498">
        <f>IF($F70=0,0,((($F70/$E$69)*'CRONOGRAMA ACTIVIDADES'!G$31)*($G70/$F70)))</f>
        <v>0</v>
      </c>
      <c r="J70" s="498">
        <f>IF($F70=0,0,((($F70/$E$69)*'CRONOGRAMA ACTIVIDADES'!H$31)*($G70/$F70)))</f>
        <v>0</v>
      </c>
      <c r="K70" s="498">
        <f>IF($F70=0,0,((($F70/$E$69)*'CRONOGRAMA ACTIVIDADES'!I$31)*($G70/$F70)))</f>
        <v>0</v>
      </c>
      <c r="L70" s="498">
        <f>IF($F70=0,0,((($F70/$E$69)*'CRONOGRAMA ACTIVIDADES'!J$31)*($G70/$F70)))</f>
        <v>0</v>
      </c>
      <c r="M70" s="498">
        <f>IF($F70=0,0,((($F70/$E$69)*'CRONOGRAMA ACTIVIDADES'!K$31)*($G70/$F70)))</f>
        <v>0</v>
      </c>
      <c r="N70" s="498">
        <f>IF($F70=0,0,((($F70/$E$69)*'CRONOGRAMA ACTIVIDADES'!L$31)*($G70/$F70)))</f>
        <v>0</v>
      </c>
      <c r="O70" s="498">
        <f>IF($F70=0,0,((($F70/$E$69)*'CRONOGRAMA ACTIVIDADES'!M$31)*($G70/$F70)))</f>
        <v>0</v>
      </c>
      <c r="P70" s="498">
        <f>IF($F70=0,0,((($F70/$E$69)*'CRONOGRAMA ACTIVIDADES'!N$31)*($G70/$F70)))</f>
        <v>0</v>
      </c>
      <c r="Q70" s="498">
        <f>IF($F70=0,0,((($F70/$E$69)*'CRONOGRAMA ACTIVIDADES'!O$31)*($G70/$F70)))</f>
        <v>0</v>
      </c>
      <c r="R70" s="498">
        <f>IF($F70=0,0,((($F70/$E$69)*'CRONOGRAMA ACTIVIDADES'!P$31)*($G70/$F70)))</f>
        <v>0</v>
      </c>
      <c r="S70" s="498">
        <f>IF($F70=0,0,((($F70/$E$69)*'CRONOGRAMA ACTIVIDADES'!Q$31)*($G70/$F70)))</f>
        <v>0</v>
      </c>
      <c r="T70" s="501">
        <f>H70+I70+J70+K70+L70+M70+N70+O70+P70+Q70+R70+S70</f>
        <v>0</v>
      </c>
      <c r="U70" s="502">
        <f>IF($F70=0,0,((($F70/$E$69)*'CRONOGRAMA ACTIVIDADES'!R$31)*($G70/$F70)))</f>
        <v>0</v>
      </c>
      <c r="V70" s="498">
        <f>IF($F70=0,0,((($F70/$E$69)*'CRONOGRAMA ACTIVIDADES'!S$31)*($G70/$F70)))</f>
        <v>0</v>
      </c>
      <c r="W70" s="498">
        <f>IF($F70=0,0,((($F70/$E$69)*'CRONOGRAMA ACTIVIDADES'!T$31)*($G70/$F70)))</f>
        <v>0</v>
      </c>
      <c r="X70" s="498">
        <f>IF($F70=0,0,((($F70/$E$69)*'CRONOGRAMA ACTIVIDADES'!U$31)*($G70/$F70)))</f>
        <v>0</v>
      </c>
      <c r="Y70" s="498">
        <f>IF($F70=0,0,((($F70/$E$69)*'CRONOGRAMA ACTIVIDADES'!V$31)*($G70/$F70)))</f>
        <v>0</v>
      </c>
      <c r="Z70" s="498">
        <f>IF($F70=0,0,((($F70/$E$69)*'CRONOGRAMA ACTIVIDADES'!W$31)*($G70/$F70)))</f>
        <v>0</v>
      </c>
      <c r="AA70" s="498">
        <f>IF($F70=0,0,((($F70/$E$69)*'CRONOGRAMA ACTIVIDADES'!X$31)*($G70/$F70)))</f>
        <v>0</v>
      </c>
      <c r="AB70" s="498">
        <f>IF($F70=0,0,((($F70/$E$69)*'CRONOGRAMA ACTIVIDADES'!Y$31)*($G70/$F70)))</f>
        <v>0</v>
      </c>
      <c r="AC70" s="498">
        <f>IF($F70=0,0,((($F70/$E$69)*'CRONOGRAMA ACTIVIDADES'!Z$31)*($G70/$F70)))</f>
        <v>0</v>
      </c>
      <c r="AD70" s="498">
        <f>IF($F70=0,0,((($F70/$E$69)*'CRONOGRAMA ACTIVIDADES'!AA$31)*($G70/$F70)))</f>
        <v>0</v>
      </c>
      <c r="AE70" s="498">
        <f>IF($F70=0,0,((($F70/$E$69)*'CRONOGRAMA ACTIVIDADES'!AB$31)*($G70/$F70)))</f>
        <v>0</v>
      </c>
      <c r="AF70" s="498">
        <f>IF($F70=0,0,((($F70/$E$69)*'CRONOGRAMA ACTIVIDADES'!AC$31)*($G70/$F70)))</f>
        <v>0</v>
      </c>
      <c r="AG70" s="499">
        <f>U70+V70+W70+X70+Y70+Z70+AA70+AB70+AC70+AD70+AE70+AF70</f>
        <v>0</v>
      </c>
      <c r="AH70" s="503">
        <f>IF($F70=0,0,((($F70/$E$69)*'CRONOGRAMA ACTIVIDADES'!AD$31)*($G70/$F70)))</f>
        <v>0</v>
      </c>
      <c r="AI70" s="498">
        <f>IF($F70=0,0,((($F70/$E$69)*'CRONOGRAMA ACTIVIDADES'!AE$31)*($G70/$F70)))</f>
        <v>0</v>
      </c>
      <c r="AJ70" s="498">
        <f>IF($F70=0,0,((($F70/$E$69)*'CRONOGRAMA ACTIVIDADES'!AF$31)*($G70/$F70)))</f>
        <v>0</v>
      </c>
      <c r="AK70" s="498">
        <f>IF($F70=0,0,((($F70/$E$69)*'CRONOGRAMA ACTIVIDADES'!AG$31)*($G70/$F70)))</f>
        <v>0</v>
      </c>
      <c r="AL70" s="498">
        <f>IF($F70=0,0,((($F70/$E$69)*'CRONOGRAMA ACTIVIDADES'!AH$31)*($G70/$F70)))</f>
        <v>0</v>
      </c>
      <c r="AM70" s="498">
        <f>IF($F70=0,0,((($F70/$E$69)*'CRONOGRAMA ACTIVIDADES'!AI$31)*($G70/$F70)))</f>
        <v>0</v>
      </c>
      <c r="AN70" s="498">
        <f>IF($F70=0,0,((($F70/$E$69)*'CRONOGRAMA ACTIVIDADES'!AJ$31)*($G70/$F70)))</f>
        <v>0</v>
      </c>
      <c r="AO70" s="498">
        <f>IF($F70=0,0,((($F70/$E$69)*'CRONOGRAMA ACTIVIDADES'!AK$31)*($G70/$F70)))</f>
        <v>0</v>
      </c>
      <c r="AP70" s="498">
        <f>IF($F70=0,0,((($F70/$E$69)*'CRONOGRAMA ACTIVIDADES'!AL$31)*($G70/$F70)))</f>
        <v>0</v>
      </c>
      <c r="AQ70" s="498">
        <f>IF($F70=0,0,((($F70/$E$69)*'CRONOGRAMA ACTIVIDADES'!AM$31)*($G70/$F70)))</f>
        <v>0</v>
      </c>
      <c r="AR70" s="498">
        <f>IF($F70=0,0,((($F70/$E$69)*'CRONOGRAMA ACTIVIDADES'!AN$31)*($G70/$F70)))</f>
        <v>0</v>
      </c>
      <c r="AS70" s="498">
        <f>IF($F70=0,0,((($F70/$E$69)*'CRONOGRAMA ACTIVIDADES'!AO$31)*($G70/$F70)))</f>
        <v>0</v>
      </c>
      <c r="AT70" s="501">
        <f>AH70+AI70+AJ70+AK70+AL70+AM70+AN70+AO70+AP70+AQ70+AR70+AS70</f>
        <v>0</v>
      </c>
      <c r="AU70" s="571">
        <f>AS70+AR70+AQ70+AP70+AO70+AN70+AM70+AL70+AK70+AJ70+AI70+AH70+AF70+AE70+AD70+AC70+AB70+AA70+Z70+Y70+X70+W70+V70+U70+S70+R70+Q70+P70+O70+N70+M70+L70+K70+J70+I70+H70</f>
        <v>0</v>
      </c>
      <c r="AV70" s="470">
        <f t="shared" si="1"/>
        <v>0</v>
      </c>
    </row>
    <row r="71" spans="2:48" s="472" customFormat="1" ht="12.75" customHeight="1" outlineLevel="1">
      <c r="B71" s="494" t="str">
        <f>+'FORMATO COSTEO C1'!C$312</f>
        <v>1.2.5.2</v>
      </c>
      <c r="C71" s="495" t="str">
        <f>+'FORMATO COSTEO C1'!B$312</f>
        <v>Categoría de gasto</v>
      </c>
      <c r="D71" s="506"/>
      <c r="E71" s="632"/>
      <c r="F71" s="498">
        <f>+'FORMATO COSTEO C1'!G312</f>
        <v>0</v>
      </c>
      <c r="G71" s="499">
        <f>+'FORMATO COSTEO C1'!H312</f>
        <v>0</v>
      </c>
      <c r="H71" s="503">
        <f>IF($F71=0,0,((($F71/$E$69)*'CRONOGRAMA ACTIVIDADES'!F$31)*($G71/$F71)))</f>
        <v>0</v>
      </c>
      <c r="I71" s="498">
        <f>IF($F71=0,0,((($F71/$E$69)*'CRONOGRAMA ACTIVIDADES'!G$31)*($G71/$F71)))</f>
        <v>0</v>
      </c>
      <c r="J71" s="498">
        <f>IF($F71=0,0,((($F71/$E$69)*'CRONOGRAMA ACTIVIDADES'!H$31)*($G71/$F71)))</f>
        <v>0</v>
      </c>
      <c r="K71" s="498">
        <f>IF($F71=0,0,((($F71/$E$69)*'CRONOGRAMA ACTIVIDADES'!I$31)*($G71/$F71)))</f>
        <v>0</v>
      </c>
      <c r="L71" s="498">
        <f>IF($F71=0,0,((($F71/$E$69)*'CRONOGRAMA ACTIVIDADES'!J$31)*($G71/$F71)))</f>
        <v>0</v>
      </c>
      <c r="M71" s="498">
        <f>IF($F71=0,0,((($F71/$E$69)*'CRONOGRAMA ACTIVIDADES'!K$31)*($G71/$F71)))</f>
        <v>0</v>
      </c>
      <c r="N71" s="498">
        <f>IF($F71=0,0,((($F71/$E$69)*'CRONOGRAMA ACTIVIDADES'!L$31)*($G71/$F71)))</f>
        <v>0</v>
      </c>
      <c r="O71" s="498">
        <f>IF($F71=0,0,((($F71/$E$69)*'CRONOGRAMA ACTIVIDADES'!M$31)*($G71/$F71)))</f>
        <v>0</v>
      </c>
      <c r="P71" s="498">
        <f>IF($F71=0,0,((($F71/$E$69)*'CRONOGRAMA ACTIVIDADES'!N$31)*($G71/$F71)))</f>
        <v>0</v>
      </c>
      <c r="Q71" s="498">
        <f>IF($F71=0,0,((($F71/$E$69)*'CRONOGRAMA ACTIVIDADES'!O$31)*($G71/$F71)))</f>
        <v>0</v>
      </c>
      <c r="R71" s="498">
        <f>IF($F71=0,0,((($F71/$E$69)*'CRONOGRAMA ACTIVIDADES'!P$31)*($G71/$F71)))</f>
        <v>0</v>
      </c>
      <c r="S71" s="498">
        <f>IF($F71=0,0,((($F71/$E$69)*'CRONOGRAMA ACTIVIDADES'!Q$31)*($G71/$F71)))</f>
        <v>0</v>
      </c>
      <c r="T71" s="501">
        <f>H71+I71+J71+K71+L71+M71+N71+O71+P71+Q71+R71+S71</f>
        <v>0</v>
      </c>
      <c r="U71" s="502">
        <f>IF($F71=0,0,((($F71/$E$69)*'CRONOGRAMA ACTIVIDADES'!R$31)*($G71/$F71)))</f>
        <v>0</v>
      </c>
      <c r="V71" s="498">
        <f>IF($F71=0,0,((($F71/$E$69)*'CRONOGRAMA ACTIVIDADES'!S$31)*($G71/$F71)))</f>
        <v>0</v>
      </c>
      <c r="W71" s="498">
        <f>IF($F71=0,0,((($F71/$E$69)*'CRONOGRAMA ACTIVIDADES'!T$31)*($G71/$F71)))</f>
        <v>0</v>
      </c>
      <c r="X71" s="498">
        <f>IF($F71=0,0,((($F71/$E$69)*'CRONOGRAMA ACTIVIDADES'!U$31)*($G71/$F71)))</f>
        <v>0</v>
      </c>
      <c r="Y71" s="498">
        <f>IF($F71=0,0,((($F71/$E$69)*'CRONOGRAMA ACTIVIDADES'!V$31)*($G71/$F71)))</f>
        <v>0</v>
      </c>
      <c r="Z71" s="498">
        <f>IF($F71=0,0,((($F71/$E$69)*'CRONOGRAMA ACTIVIDADES'!W$31)*($G71/$F71)))</f>
        <v>0</v>
      </c>
      <c r="AA71" s="498">
        <f>IF($F71=0,0,((($F71/$E$69)*'CRONOGRAMA ACTIVIDADES'!X$31)*($G71/$F71)))</f>
        <v>0</v>
      </c>
      <c r="AB71" s="498">
        <f>IF($F71=0,0,((($F71/$E$69)*'CRONOGRAMA ACTIVIDADES'!Y$31)*($G71/$F71)))</f>
        <v>0</v>
      </c>
      <c r="AC71" s="498">
        <f>IF($F71=0,0,((($F71/$E$69)*'CRONOGRAMA ACTIVIDADES'!Z$31)*($G71/$F71)))</f>
        <v>0</v>
      </c>
      <c r="AD71" s="498">
        <f>IF($F71=0,0,((($F71/$E$69)*'CRONOGRAMA ACTIVIDADES'!AA$31)*($G71/$F71)))</f>
        <v>0</v>
      </c>
      <c r="AE71" s="498">
        <f>IF($F71=0,0,((($F71/$E$69)*'CRONOGRAMA ACTIVIDADES'!AB$31)*($G71/$F71)))</f>
        <v>0</v>
      </c>
      <c r="AF71" s="498">
        <f>IF($F71=0,0,((($F71/$E$69)*'CRONOGRAMA ACTIVIDADES'!AC$31)*($G71/$F71)))</f>
        <v>0</v>
      </c>
      <c r="AG71" s="499">
        <f>U71+V71+W71+X71+Y71+Z71+AA71+AB71+AC71+AD71+AE71+AF71</f>
        <v>0</v>
      </c>
      <c r="AH71" s="503">
        <f>IF($F71=0,0,((($F71/$E$69)*'CRONOGRAMA ACTIVIDADES'!AD$31)*($G71/$F71)))</f>
        <v>0</v>
      </c>
      <c r="AI71" s="498">
        <f>IF($F71=0,0,((($F71/$E$69)*'CRONOGRAMA ACTIVIDADES'!AE$31)*($G71/$F71)))</f>
        <v>0</v>
      </c>
      <c r="AJ71" s="498">
        <f>IF($F71=0,0,((($F71/$E$69)*'CRONOGRAMA ACTIVIDADES'!AF$31)*($G71/$F71)))</f>
        <v>0</v>
      </c>
      <c r="AK71" s="498">
        <f>IF($F71=0,0,((($F71/$E$69)*'CRONOGRAMA ACTIVIDADES'!AG$31)*($G71/$F71)))</f>
        <v>0</v>
      </c>
      <c r="AL71" s="498">
        <f>IF($F71=0,0,((($F71/$E$69)*'CRONOGRAMA ACTIVIDADES'!AH$31)*($G71/$F71)))</f>
        <v>0</v>
      </c>
      <c r="AM71" s="498">
        <f>IF($F71=0,0,((($F71/$E$69)*'CRONOGRAMA ACTIVIDADES'!AI$31)*($G71/$F71)))</f>
        <v>0</v>
      </c>
      <c r="AN71" s="498">
        <f>IF($F71=0,0,((($F71/$E$69)*'CRONOGRAMA ACTIVIDADES'!AJ$31)*($G71/$F71)))</f>
        <v>0</v>
      </c>
      <c r="AO71" s="498">
        <f>IF($F71=0,0,((($F71/$E$69)*'CRONOGRAMA ACTIVIDADES'!AK$31)*($G71/$F71)))</f>
        <v>0</v>
      </c>
      <c r="AP71" s="498">
        <f>IF($F71=0,0,((($F71/$E$69)*'CRONOGRAMA ACTIVIDADES'!AL$31)*($G71/$F71)))</f>
        <v>0</v>
      </c>
      <c r="AQ71" s="498">
        <f>IF($F71=0,0,((($F71/$E$69)*'CRONOGRAMA ACTIVIDADES'!AM$31)*($G71/$F71)))</f>
        <v>0</v>
      </c>
      <c r="AR71" s="498">
        <f>IF($F71=0,0,((($F71/$E$69)*'CRONOGRAMA ACTIVIDADES'!AN$31)*($G71/$F71)))</f>
        <v>0</v>
      </c>
      <c r="AS71" s="498">
        <f>IF($F71=0,0,((($F71/$E$69)*'CRONOGRAMA ACTIVIDADES'!AO$31)*($G71/$F71)))</f>
        <v>0</v>
      </c>
      <c r="AT71" s="501">
        <f>AH71+AI71+AJ71+AK71+AL71+AM71+AN71+AO71+AP71+AQ71+AR71+AS71</f>
        <v>0</v>
      </c>
      <c r="AU71" s="571">
        <f>AS71+AR71+AQ71+AP71+AO71+AN71+AM71+AL71+AK71+AJ71+AI71+AH71+AF71+AE71+AD71+AC71+AB71+AA71+Z71+Y71+X71+W71+V71+U71+S71+R71+Q71+P71+O71+N71+M71+L71+K71+J71+I71+H71</f>
        <v>0</v>
      </c>
      <c r="AV71" s="470">
        <f t="shared" si="1"/>
        <v>0</v>
      </c>
    </row>
    <row r="72" spans="2:48" s="483" customFormat="1" ht="12.75" customHeight="1" outlineLevel="1">
      <c r="B72" s="494" t="str">
        <f>+'FORMATO COSTEO C1'!C$318</f>
        <v>1.2.5.3</v>
      </c>
      <c r="C72" s="495" t="str">
        <f>+'FORMATO COSTEO C1'!B$318</f>
        <v>Categoría de gasto</v>
      </c>
      <c r="D72" s="506"/>
      <c r="E72" s="632"/>
      <c r="F72" s="498">
        <f>+'FORMATO COSTEO C1'!G318</f>
        <v>0</v>
      </c>
      <c r="G72" s="499">
        <f>+'FORMATO COSTEO C1'!H318</f>
        <v>0</v>
      </c>
      <c r="H72" s="503">
        <f>IF($F72=0,0,((($F72/$E$69)*'CRONOGRAMA ACTIVIDADES'!F$31)*($G72/$F72)))</f>
        <v>0</v>
      </c>
      <c r="I72" s="498">
        <f>IF($F72=0,0,((($F72/$E$69)*'CRONOGRAMA ACTIVIDADES'!G$31)*($G72/$F72)))</f>
        <v>0</v>
      </c>
      <c r="J72" s="498">
        <f>IF($F72=0,0,((($F72/$E$69)*'CRONOGRAMA ACTIVIDADES'!H$31)*($G72/$F72)))</f>
        <v>0</v>
      </c>
      <c r="K72" s="498">
        <f>IF($F72=0,0,((($F72/$E$69)*'CRONOGRAMA ACTIVIDADES'!I$31)*($G72/$F72)))</f>
        <v>0</v>
      </c>
      <c r="L72" s="498">
        <f>IF($F72=0,0,((($F72/$E$69)*'CRONOGRAMA ACTIVIDADES'!J$31)*($G72/$F72)))</f>
        <v>0</v>
      </c>
      <c r="M72" s="498">
        <f>IF($F72=0,0,((($F72/$E$69)*'CRONOGRAMA ACTIVIDADES'!K$31)*($G72/$F72)))</f>
        <v>0</v>
      </c>
      <c r="N72" s="498">
        <f>IF($F72=0,0,((($F72/$E$69)*'CRONOGRAMA ACTIVIDADES'!L$31)*($G72/$F72)))</f>
        <v>0</v>
      </c>
      <c r="O72" s="498">
        <f>IF($F72=0,0,((($F72/$E$69)*'CRONOGRAMA ACTIVIDADES'!M$31)*($G72/$F72)))</f>
        <v>0</v>
      </c>
      <c r="P72" s="498">
        <f>IF($F72=0,0,((($F72/$E$69)*'CRONOGRAMA ACTIVIDADES'!N$31)*($G72/$F72)))</f>
        <v>0</v>
      </c>
      <c r="Q72" s="498">
        <f>IF($F72=0,0,((($F72/$E$69)*'CRONOGRAMA ACTIVIDADES'!O$31)*($G72/$F72)))</f>
        <v>0</v>
      </c>
      <c r="R72" s="498">
        <f>IF($F72=0,0,((($F72/$E$69)*'CRONOGRAMA ACTIVIDADES'!P$31)*($G72/$F72)))</f>
        <v>0</v>
      </c>
      <c r="S72" s="498">
        <f>IF($F72=0,0,((($F72/$E$69)*'CRONOGRAMA ACTIVIDADES'!Q$31)*($G72/$F72)))</f>
        <v>0</v>
      </c>
      <c r="T72" s="501">
        <f>H72+I72+J72+K72+L72+M72+N72+O72+P72+Q72+R72+S72</f>
        <v>0</v>
      </c>
      <c r="U72" s="502">
        <f>IF($F72=0,0,((($F72/$E$69)*'CRONOGRAMA ACTIVIDADES'!R$31)*($G72/$F72)))</f>
        <v>0</v>
      </c>
      <c r="V72" s="498">
        <f>IF($F72=0,0,((($F72/$E$69)*'CRONOGRAMA ACTIVIDADES'!S$31)*($G72/$F72)))</f>
        <v>0</v>
      </c>
      <c r="W72" s="498">
        <f>IF($F72=0,0,((($F72/$E$69)*'CRONOGRAMA ACTIVIDADES'!T$31)*($G72/$F72)))</f>
        <v>0</v>
      </c>
      <c r="X72" s="498">
        <f>IF($F72=0,0,((($F72/$E$69)*'CRONOGRAMA ACTIVIDADES'!U$31)*($G72/$F72)))</f>
        <v>0</v>
      </c>
      <c r="Y72" s="498">
        <f>IF($F72=0,0,((($F72/$E$69)*'CRONOGRAMA ACTIVIDADES'!V$31)*($G72/$F72)))</f>
        <v>0</v>
      </c>
      <c r="Z72" s="498">
        <f>IF($F72=0,0,((($F72/$E$69)*'CRONOGRAMA ACTIVIDADES'!W$31)*($G72/$F72)))</f>
        <v>0</v>
      </c>
      <c r="AA72" s="498">
        <f>IF($F72=0,0,((($F72/$E$69)*'CRONOGRAMA ACTIVIDADES'!X$31)*($G72/$F72)))</f>
        <v>0</v>
      </c>
      <c r="AB72" s="498">
        <f>IF($F72=0,0,((($F72/$E$69)*'CRONOGRAMA ACTIVIDADES'!Y$31)*($G72/$F72)))</f>
        <v>0</v>
      </c>
      <c r="AC72" s="498">
        <f>IF($F72=0,0,((($F72/$E$69)*'CRONOGRAMA ACTIVIDADES'!Z$31)*($G72/$F72)))</f>
        <v>0</v>
      </c>
      <c r="AD72" s="498">
        <f>IF($F72=0,0,((($F72/$E$69)*'CRONOGRAMA ACTIVIDADES'!AA$31)*($G72/$F72)))</f>
        <v>0</v>
      </c>
      <c r="AE72" s="498">
        <f>IF($F72=0,0,((($F72/$E$69)*'CRONOGRAMA ACTIVIDADES'!AB$31)*($G72/$F72)))</f>
        <v>0</v>
      </c>
      <c r="AF72" s="498">
        <f>IF($F72=0,0,((($F72/$E$69)*'CRONOGRAMA ACTIVIDADES'!AC$31)*($G72/$F72)))</f>
        <v>0</v>
      </c>
      <c r="AG72" s="499">
        <f>U72+V72+W72+X72+Y72+Z72+AA72+AB72+AC72+AD72+AE72+AF72</f>
        <v>0</v>
      </c>
      <c r="AH72" s="503">
        <f>IF($F72=0,0,((($F72/$E$69)*'CRONOGRAMA ACTIVIDADES'!AD$31)*($G72/$F72)))</f>
        <v>0</v>
      </c>
      <c r="AI72" s="498">
        <f>IF($F72=0,0,((($F72/$E$69)*'CRONOGRAMA ACTIVIDADES'!AE$31)*($G72/$F72)))</f>
        <v>0</v>
      </c>
      <c r="AJ72" s="498">
        <f>IF($F72=0,0,((($F72/$E$69)*'CRONOGRAMA ACTIVIDADES'!AF$31)*($G72/$F72)))</f>
        <v>0</v>
      </c>
      <c r="AK72" s="498">
        <f>IF($F72=0,0,((($F72/$E$69)*'CRONOGRAMA ACTIVIDADES'!AG$31)*($G72/$F72)))</f>
        <v>0</v>
      </c>
      <c r="AL72" s="498">
        <f>IF($F72=0,0,((($F72/$E$69)*'CRONOGRAMA ACTIVIDADES'!AH$31)*($G72/$F72)))</f>
        <v>0</v>
      </c>
      <c r="AM72" s="498">
        <f>IF($F72=0,0,((($F72/$E$69)*'CRONOGRAMA ACTIVIDADES'!AI$31)*($G72/$F72)))</f>
        <v>0</v>
      </c>
      <c r="AN72" s="498">
        <f>IF($F72=0,0,((($F72/$E$69)*'CRONOGRAMA ACTIVIDADES'!AJ$31)*($G72/$F72)))</f>
        <v>0</v>
      </c>
      <c r="AO72" s="498">
        <f>IF($F72=0,0,((($F72/$E$69)*'CRONOGRAMA ACTIVIDADES'!AK$31)*($G72/$F72)))</f>
        <v>0</v>
      </c>
      <c r="AP72" s="498">
        <f>IF($F72=0,0,((($F72/$E$69)*'CRONOGRAMA ACTIVIDADES'!AL$31)*($G72/$F72)))</f>
        <v>0</v>
      </c>
      <c r="AQ72" s="498">
        <f>IF($F72=0,0,((($F72/$E$69)*'CRONOGRAMA ACTIVIDADES'!AM$31)*($G72/$F72)))</f>
        <v>0</v>
      </c>
      <c r="AR72" s="498">
        <f>IF($F72=0,0,((($F72/$E$69)*'CRONOGRAMA ACTIVIDADES'!AN$31)*($G72/$F72)))</f>
        <v>0</v>
      </c>
      <c r="AS72" s="498">
        <f>IF($F72=0,0,((($F72/$E$69)*'CRONOGRAMA ACTIVIDADES'!AO$31)*($G72/$F72)))</f>
        <v>0</v>
      </c>
      <c r="AT72" s="501">
        <f>AH72+AI72+AJ72+AK72+AL72+AM72+AN72+AO72+AP72+AQ72+AR72+AS72</f>
        <v>0</v>
      </c>
      <c r="AU72" s="571">
        <f>AS72+AR72+AQ72+AP72+AO72+AN72+AM72+AL72+AK72+AJ72+AI72+AH72+AF72+AE72+AD72+AC72+AB72+AA72+Z72+Y72+X72+W72+V72+U72+S72+R72+Q72+P72+O72+N72+M72+L72+K72+J72+I72+H72</f>
        <v>0</v>
      </c>
      <c r="AV72" s="470">
        <f t="shared" si="1"/>
        <v>0</v>
      </c>
    </row>
    <row r="73" spans="2:48" s="472" customFormat="1" ht="12.75" customHeight="1">
      <c r="B73" s="494" t="str">
        <f>+'FORMATO COSTEO C1'!C$324</f>
        <v>1.2.5.4</v>
      </c>
      <c r="C73" s="495" t="str">
        <f>+'FORMATO COSTEO C1'!B$324</f>
        <v>Categoría de gasto</v>
      </c>
      <c r="D73" s="506"/>
      <c r="E73" s="632"/>
      <c r="F73" s="498">
        <f>+'FORMATO COSTEO C1'!G324</f>
        <v>0</v>
      </c>
      <c r="G73" s="499">
        <f>+'FORMATO COSTEO C1'!H324</f>
        <v>0</v>
      </c>
      <c r="H73" s="503">
        <f>IF($F73=0,0,((($F73/$E$69)*'CRONOGRAMA ACTIVIDADES'!F$31)*($G73/$F73)))</f>
        <v>0</v>
      </c>
      <c r="I73" s="498">
        <f>IF($F73=0,0,((($F73/$E$69)*'CRONOGRAMA ACTIVIDADES'!G$31)*($G73/$F73)))</f>
        <v>0</v>
      </c>
      <c r="J73" s="498">
        <f>IF($F73=0,0,((($F73/$E$69)*'CRONOGRAMA ACTIVIDADES'!H$31)*($G73/$F73)))</f>
        <v>0</v>
      </c>
      <c r="K73" s="498">
        <f>IF($F73=0,0,((($F73/$E$69)*'CRONOGRAMA ACTIVIDADES'!I$31)*($G73/$F73)))</f>
        <v>0</v>
      </c>
      <c r="L73" s="498">
        <f>IF($F73=0,0,((($F73/$E$69)*'CRONOGRAMA ACTIVIDADES'!J$31)*($G73/$F73)))</f>
        <v>0</v>
      </c>
      <c r="M73" s="498">
        <f>IF($F73=0,0,((($F73/$E$69)*'CRONOGRAMA ACTIVIDADES'!K$31)*($G73/$F73)))</f>
        <v>0</v>
      </c>
      <c r="N73" s="498">
        <f>IF($F73=0,0,((($F73/$E$69)*'CRONOGRAMA ACTIVIDADES'!L$31)*($G73/$F73)))</f>
        <v>0</v>
      </c>
      <c r="O73" s="498">
        <f>IF($F73=0,0,((($F73/$E$69)*'CRONOGRAMA ACTIVIDADES'!M$31)*($G73/$F73)))</f>
        <v>0</v>
      </c>
      <c r="P73" s="498">
        <f>IF($F73=0,0,((($F73/$E$69)*'CRONOGRAMA ACTIVIDADES'!N$31)*($G73/$F73)))</f>
        <v>0</v>
      </c>
      <c r="Q73" s="498">
        <f>IF($F73=0,0,((($F73/$E$69)*'CRONOGRAMA ACTIVIDADES'!O$31)*($G73/$F73)))</f>
        <v>0</v>
      </c>
      <c r="R73" s="498">
        <f>IF($F73=0,0,((($F73/$E$69)*'CRONOGRAMA ACTIVIDADES'!P$31)*($G73/$F73)))</f>
        <v>0</v>
      </c>
      <c r="S73" s="498">
        <f>IF($F73=0,0,((($F73/$E$69)*'CRONOGRAMA ACTIVIDADES'!Q$31)*($G73/$F73)))</f>
        <v>0</v>
      </c>
      <c r="T73" s="501">
        <f>H73+I73+J73+K73+L73+M73+N73+O73+P73+Q73+R73+S73</f>
        <v>0</v>
      </c>
      <c r="U73" s="502">
        <f>IF($F73=0,0,((($F73/$E$69)*'CRONOGRAMA ACTIVIDADES'!R$31)*($G73/$F73)))</f>
        <v>0</v>
      </c>
      <c r="V73" s="498">
        <f>IF($F73=0,0,((($F73/$E$69)*'CRONOGRAMA ACTIVIDADES'!S$31)*($G73/$F73)))</f>
        <v>0</v>
      </c>
      <c r="W73" s="498">
        <f>IF($F73=0,0,((($F73/$E$69)*'CRONOGRAMA ACTIVIDADES'!T$31)*($G73/$F73)))</f>
        <v>0</v>
      </c>
      <c r="X73" s="498">
        <f>IF($F73=0,0,((($F73/$E$69)*'CRONOGRAMA ACTIVIDADES'!U$31)*($G73/$F73)))</f>
        <v>0</v>
      </c>
      <c r="Y73" s="498">
        <f>IF($F73=0,0,((($F73/$E$69)*'CRONOGRAMA ACTIVIDADES'!V$31)*($G73/$F73)))</f>
        <v>0</v>
      </c>
      <c r="Z73" s="498">
        <f>IF($F73=0,0,((($F73/$E$69)*'CRONOGRAMA ACTIVIDADES'!W$31)*($G73/$F73)))</f>
        <v>0</v>
      </c>
      <c r="AA73" s="498">
        <f>IF($F73=0,0,((($F73/$E$69)*'CRONOGRAMA ACTIVIDADES'!X$31)*($G73/$F73)))</f>
        <v>0</v>
      </c>
      <c r="AB73" s="498">
        <f>IF($F73=0,0,((($F73/$E$69)*'CRONOGRAMA ACTIVIDADES'!Y$31)*($G73/$F73)))</f>
        <v>0</v>
      </c>
      <c r="AC73" s="498">
        <f>IF($F73=0,0,((($F73/$E$69)*'CRONOGRAMA ACTIVIDADES'!Z$31)*($G73/$F73)))</f>
        <v>0</v>
      </c>
      <c r="AD73" s="498">
        <f>IF($F73=0,0,((($F73/$E$69)*'CRONOGRAMA ACTIVIDADES'!AA$31)*($G73/$F73)))</f>
        <v>0</v>
      </c>
      <c r="AE73" s="498">
        <f>IF($F73=0,0,((($F73/$E$69)*'CRONOGRAMA ACTIVIDADES'!AB$31)*($G73/$F73)))</f>
        <v>0</v>
      </c>
      <c r="AF73" s="498">
        <f>IF($F73=0,0,((($F73/$E$69)*'CRONOGRAMA ACTIVIDADES'!AC$31)*($G73/$F73)))</f>
        <v>0</v>
      </c>
      <c r="AG73" s="499">
        <f>U73+V73+W73+X73+Y73+Z73+AA73+AB73+AC73+AD73+AE73+AF73</f>
        <v>0</v>
      </c>
      <c r="AH73" s="503">
        <f>IF($F73=0,0,((($F73/$E$69)*'CRONOGRAMA ACTIVIDADES'!AD$31)*($G73/$F73)))</f>
        <v>0</v>
      </c>
      <c r="AI73" s="498">
        <f>IF($F73=0,0,((($F73/$E$69)*'CRONOGRAMA ACTIVIDADES'!AE$31)*($G73/$F73)))</f>
        <v>0</v>
      </c>
      <c r="AJ73" s="498">
        <f>IF($F73=0,0,((($F73/$E$69)*'CRONOGRAMA ACTIVIDADES'!AF$31)*($G73/$F73)))</f>
        <v>0</v>
      </c>
      <c r="AK73" s="498">
        <f>IF($F73=0,0,((($F73/$E$69)*'CRONOGRAMA ACTIVIDADES'!AG$31)*($G73/$F73)))</f>
        <v>0</v>
      </c>
      <c r="AL73" s="498">
        <f>IF($F73=0,0,((($F73/$E$69)*'CRONOGRAMA ACTIVIDADES'!AH$31)*($G73/$F73)))</f>
        <v>0</v>
      </c>
      <c r="AM73" s="498">
        <f>IF($F73=0,0,((($F73/$E$69)*'CRONOGRAMA ACTIVIDADES'!AI$31)*($G73/$F73)))</f>
        <v>0</v>
      </c>
      <c r="AN73" s="498">
        <f>IF($F73=0,0,((($F73/$E$69)*'CRONOGRAMA ACTIVIDADES'!AJ$31)*($G73/$F73)))</f>
        <v>0</v>
      </c>
      <c r="AO73" s="498">
        <f>IF($F73=0,0,((($F73/$E$69)*'CRONOGRAMA ACTIVIDADES'!AK$31)*($G73/$F73)))</f>
        <v>0</v>
      </c>
      <c r="AP73" s="498">
        <f>IF($F73=0,0,((($F73/$E$69)*'CRONOGRAMA ACTIVIDADES'!AL$31)*($G73/$F73)))</f>
        <v>0</v>
      </c>
      <c r="AQ73" s="498">
        <f>IF($F73=0,0,((($F73/$E$69)*'CRONOGRAMA ACTIVIDADES'!AM$31)*($G73/$F73)))</f>
        <v>0</v>
      </c>
      <c r="AR73" s="498">
        <f>IF($F73=0,0,((($F73/$E$69)*'CRONOGRAMA ACTIVIDADES'!AN$31)*($G73/$F73)))</f>
        <v>0</v>
      </c>
      <c r="AS73" s="498">
        <f>IF($F73=0,0,((($F73/$E$69)*'CRONOGRAMA ACTIVIDADES'!AO$31)*($G73/$F73)))</f>
        <v>0</v>
      </c>
      <c r="AT73" s="501">
        <f>AH73+AI73+AJ73+AK73+AL73+AM73+AN73+AO73+AP73+AQ73+AR73+AS73</f>
        <v>0</v>
      </c>
      <c r="AU73" s="571">
        <f>AS73+AR73+AQ73+AP73+AO73+AN73+AM73+AL73+AK73+AJ73+AI73+AH73+AF73+AE73+AD73+AC73+AB73+AA73+Z73+Y73+X73+W73+V73+U73+S73+R73+Q73+P73+O73+N73+M73+L73+K73+J73+I73+H73</f>
        <v>0</v>
      </c>
      <c r="AV73" s="470">
        <f t="shared" si="1"/>
        <v>0</v>
      </c>
    </row>
    <row r="74" spans="2:48" s="472" customFormat="1" ht="12.75" customHeight="1">
      <c r="B74" s="494" t="str">
        <f>+'FORMATO COSTEO C1'!C$330</f>
        <v>1.2.5.5</v>
      </c>
      <c r="C74" s="495" t="str">
        <f>+'FORMATO COSTEO C1'!B$330</f>
        <v>Categoría de gasto</v>
      </c>
      <c r="D74" s="506"/>
      <c r="E74" s="632"/>
      <c r="F74" s="498">
        <f>+'FORMATO COSTEO C1'!G330</f>
        <v>0</v>
      </c>
      <c r="G74" s="499">
        <f>+'FORMATO COSTEO C1'!H330</f>
        <v>0</v>
      </c>
      <c r="H74" s="503">
        <f>IF($F74=0,0,((($F74/$E$69)*'CRONOGRAMA ACTIVIDADES'!F$31)*($G74/$F74)))</f>
        <v>0</v>
      </c>
      <c r="I74" s="498">
        <f>IF($F74=0,0,((($F74/$E$69)*'CRONOGRAMA ACTIVIDADES'!G$31)*($G74/$F74)))</f>
        <v>0</v>
      </c>
      <c r="J74" s="498">
        <f>IF($F74=0,0,((($F74/$E$69)*'CRONOGRAMA ACTIVIDADES'!H$31)*($G74/$F74)))</f>
        <v>0</v>
      </c>
      <c r="K74" s="498">
        <f>IF($F74=0,0,((($F74/$E$69)*'CRONOGRAMA ACTIVIDADES'!I$31)*($G74/$F74)))</f>
        <v>0</v>
      </c>
      <c r="L74" s="498">
        <f>IF($F74=0,0,((($F74/$E$69)*'CRONOGRAMA ACTIVIDADES'!J$31)*($G74/$F74)))</f>
        <v>0</v>
      </c>
      <c r="M74" s="498">
        <f>IF($F74=0,0,((($F74/$E$69)*'CRONOGRAMA ACTIVIDADES'!K$31)*($G74/$F74)))</f>
        <v>0</v>
      </c>
      <c r="N74" s="498">
        <f>IF($F74=0,0,((($F74/$E$69)*'CRONOGRAMA ACTIVIDADES'!L$31)*($G74/$F74)))</f>
        <v>0</v>
      </c>
      <c r="O74" s="498">
        <f>IF($F74=0,0,((($F74/$E$69)*'CRONOGRAMA ACTIVIDADES'!M$31)*($G74/$F74)))</f>
        <v>0</v>
      </c>
      <c r="P74" s="498">
        <f>IF($F74=0,0,((($F74/$E$69)*'CRONOGRAMA ACTIVIDADES'!N$31)*($G74/$F74)))</f>
        <v>0</v>
      </c>
      <c r="Q74" s="498">
        <f>IF($F74=0,0,((($F74/$E$69)*'CRONOGRAMA ACTIVIDADES'!O$31)*($G74/$F74)))</f>
        <v>0</v>
      </c>
      <c r="R74" s="498">
        <f>IF($F74=0,0,((($F74/$E$69)*'CRONOGRAMA ACTIVIDADES'!P$31)*($G74/$F74)))</f>
        <v>0</v>
      </c>
      <c r="S74" s="498">
        <f>IF($F74=0,0,((($F74/$E$69)*'CRONOGRAMA ACTIVIDADES'!Q$31)*($G74/$F74)))</f>
        <v>0</v>
      </c>
      <c r="T74" s="501">
        <f>H74+I74+J74+K74+L74+M74+N74+O74+P74+Q74+R74+S74</f>
        <v>0</v>
      </c>
      <c r="U74" s="502">
        <f>IF($F74=0,0,((($F74/$E$69)*'CRONOGRAMA ACTIVIDADES'!R$31)*($G74/$F74)))</f>
        <v>0</v>
      </c>
      <c r="V74" s="498">
        <f>IF($F74=0,0,((($F74/$E$69)*'CRONOGRAMA ACTIVIDADES'!S$31)*($G74/$F74)))</f>
        <v>0</v>
      </c>
      <c r="W74" s="498">
        <f>IF($F74=0,0,((($F74/$E$69)*'CRONOGRAMA ACTIVIDADES'!T$31)*($G74/$F74)))</f>
        <v>0</v>
      </c>
      <c r="X74" s="498">
        <f>IF($F74=0,0,((($F74/$E$69)*'CRONOGRAMA ACTIVIDADES'!U$31)*($G74/$F74)))</f>
        <v>0</v>
      </c>
      <c r="Y74" s="498">
        <f>IF($F74=0,0,((($F74/$E$69)*'CRONOGRAMA ACTIVIDADES'!V$31)*($G74/$F74)))</f>
        <v>0</v>
      </c>
      <c r="Z74" s="498">
        <f>IF($F74=0,0,((($F74/$E$69)*'CRONOGRAMA ACTIVIDADES'!W$31)*($G74/$F74)))</f>
        <v>0</v>
      </c>
      <c r="AA74" s="498">
        <f>IF($F74=0,0,((($F74/$E$69)*'CRONOGRAMA ACTIVIDADES'!X$31)*($G74/$F74)))</f>
        <v>0</v>
      </c>
      <c r="AB74" s="498">
        <f>IF($F74=0,0,((($F74/$E$69)*'CRONOGRAMA ACTIVIDADES'!Y$31)*($G74/$F74)))</f>
        <v>0</v>
      </c>
      <c r="AC74" s="498">
        <f>IF($F74=0,0,((($F74/$E$69)*'CRONOGRAMA ACTIVIDADES'!Z$31)*($G74/$F74)))</f>
        <v>0</v>
      </c>
      <c r="AD74" s="498">
        <f>IF($F74=0,0,((($F74/$E$69)*'CRONOGRAMA ACTIVIDADES'!AA$31)*($G74/$F74)))</f>
        <v>0</v>
      </c>
      <c r="AE74" s="498">
        <f>IF($F74=0,0,((($F74/$E$69)*'CRONOGRAMA ACTIVIDADES'!AB$31)*($G74/$F74)))</f>
        <v>0</v>
      </c>
      <c r="AF74" s="498">
        <f>IF($F74=0,0,((($F74/$E$69)*'CRONOGRAMA ACTIVIDADES'!AC$31)*($G74/$F74)))</f>
        <v>0</v>
      </c>
      <c r="AG74" s="499">
        <f>U74+V74+W74+X74+Y74+Z74+AA74+AB74+AC74+AD74+AE74+AF74</f>
        <v>0</v>
      </c>
      <c r="AH74" s="503">
        <f>IF($F74=0,0,((($F74/$E$69)*'CRONOGRAMA ACTIVIDADES'!AD$31)*($G74/$F74)))</f>
        <v>0</v>
      </c>
      <c r="AI74" s="498">
        <f>IF($F74=0,0,((($F74/$E$69)*'CRONOGRAMA ACTIVIDADES'!AE$31)*($G74/$F74)))</f>
        <v>0</v>
      </c>
      <c r="AJ74" s="498">
        <f>IF($F74=0,0,((($F74/$E$69)*'CRONOGRAMA ACTIVIDADES'!AF$31)*($G74/$F74)))</f>
        <v>0</v>
      </c>
      <c r="AK74" s="498">
        <f>IF($F74=0,0,((($F74/$E$69)*'CRONOGRAMA ACTIVIDADES'!AG$31)*($G74/$F74)))</f>
        <v>0</v>
      </c>
      <c r="AL74" s="498">
        <f>IF($F74=0,0,((($F74/$E$69)*'CRONOGRAMA ACTIVIDADES'!AH$31)*($G74/$F74)))</f>
        <v>0</v>
      </c>
      <c r="AM74" s="498">
        <f>IF($F74=0,0,((($F74/$E$69)*'CRONOGRAMA ACTIVIDADES'!AI$31)*($G74/$F74)))</f>
        <v>0</v>
      </c>
      <c r="AN74" s="498">
        <f>IF($F74=0,0,((($F74/$E$69)*'CRONOGRAMA ACTIVIDADES'!AJ$31)*($G74/$F74)))</f>
        <v>0</v>
      </c>
      <c r="AO74" s="498">
        <f>IF($F74=0,0,((($F74/$E$69)*'CRONOGRAMA ACTIVIDADES'!AK$31)*($G74/$F74)))</f>
        <v>0</v>
      </c>
      <c r="AP74" s="498">
        <f>IF($F74=0,0,((($F74/$E$69)*'CRONOGRAMA ACTIVIDADES'!AL$31)*($G74/$F74)))</f>
        <v>0</v>
      </c>
      <c r="AQ74" s="498">
        <f>IF($F74=0,0,((($F74/$E$69)*'CRONOGRAMA ACTIVIDADES'!AM$31)*($G74/$F74)))</f>
        <v>0</v>
      </c>
      <c r="AR74" s="498">
        <f>IF($F74=0,0,((($F74/$E$69)*'CRONOGRAMA ACTIVIDADES'!AN$31)*($G74/$F74)))</f>
        <v>0</v>
      </c>
      <c r="AS74" s="498">
        <f>IF($F74=0,0,((($F74/$E$69)*'CRONOGRAMA ACTIVIDADES'!AO$31)*($G74/$F74)))</f>
        <v>0</v>
      </c>
      <c r="AT74" s="501">
        <f>AH74+AI74+AJ74+AK74+AL74+AM74+AN74+AO74+AP74+AQ74+AR74+AS74</f>
        <v>0</v>
      </c>
      <c r="AU74" s="571">
        <f>AS74+AR74+AQ74+AP74+AO74+AN74+AM74+AL74+AK74+AJ74+AI74+AH74+AF74+AE74+AD74+AC74+AB74+AA74+Z74+Y74+X74+W74+V74+U74+S74+R74+Q74+P74+O74+N74+M74+L74+K74+J74+I74+H74</f>
        <v>0</v>
      </c>
      <c r="AV74" s="470">
        <f t="shared" si="1"/>
        <v>0</v>
      </c>
    </row>
    <row r="75" spans="2:48" s="472" customFormat="1" ht="12.75" customHeight="1">
      <c r="B75" s="509">
        <f>+'FORMATO COSTEO C1'!C$337</f>
        <v>1.3</v>
      </c>
      <c r="C75" s="474">
        <f>+'FORMATO COSTEO C1'!D$337</f>
        <v>0</v>
      </c>
      <c r="D75" s="475"/>
      <c r="E75" s="612"/>
      <c r="F75" s="477">
        <f>+F76+F82+F88+F94+F100</f>
        <v>0</v>
      </c>
      <c r="G75" s="478">
        <f aca="true" t="shared" si="26" ref="G75:P75">+G76+G82+G88+G94+G100</f>
        <v>0</v>
      </c>
      <c r="H75" s="479">
        <f t="shared" si="26"/>
        <v>0</v>
      </c>
      <c r="I75" s="477">
        <f>+I76+I82+I88+I94+I100</f>
        <v>0</v>
      </c>
      <c r="J75" s="477">
        <f>+J76+J82+J88+J94+J100</f>
        <v>0</v>
      </c>
      <c r="K75" s="477">
        <f>+K76+K82+K88+K94+K100</f>
        <v>0</v>
      </c>
      <c r="L75" s="477">
        <f>+L76+L82+L88+L94+L100</f>
        <v>0</v>
      </c>
      <c r="M75" s="477">
        <f>+M76+M82+M88+M94+M100</f>
        <v>0</v>
      </c>
      <c r="N75" s="477">
        <f t="shared" si="26"/>
        <v>0</v>
      </c>
      <c r="O75" s="477">
        <f t="shared" si="26"/>
        <v>0</v>
      </c>
      <c r="P75" s="477">
        <f t="shared" si="26"/>
        <v>0</v>
      </c>
      <c r="Q75" s="477">
        <f>+Q76+Q82+Q88+Q94+Q100</f>
        <v>0</v>
      </c>
      <c r="R75" s="477">
        <f>+R76+R82+R88+R94+R100</f>
        <v>0</v>
      </c>
      <c r="S75" s="477">
        <f>+S76+S82+S88+S94+S100</f>
        <v>0</v>
      </c>
      <c r="T75" s="480">
        <f>+T76+T82+T88+T94+T100</f>
        <v>0</v>
      </c>
      <c r="U75" s="481">
        <f aca="true" t="shared" si="27" ref="U75:AS75">+U76+U82+U88+U94+U100</f>
        <v>0</v>
      </c>
      <c r="V75" s="477">
        <f t="shared" si="27"/>
        <v>0</v>
      </c>
      <c r="W75" s="477">
        <f t="shared" si="27"/>
        <v>0</v>
      </c>
      <c r="X75" s="477">
        <f t="shared" si="27"/>
        <v>0</v>
      </c>
      <c r="Y75" s="477">
        <f t="shared" si="27"/>
        <v>0</v>
      </c>
      <c r="Z75" s="477">
        <f t="shared" si="27"/>
        <v>0</v>
      </c>
      <c r="AA75" s="477">
        <f t="shared" si="27"/>
        <v>0</v>
      </c>
      <c r="AB75" s="477">
        <f t="shared" si="27"/>
        <v>0</v>
      </c>
      <c r="AC75" s="477">
        <f t="shared" si="27"/>
        <v>0</v>
      </c>
      <c r="AD75" s="477">
        <f t="shared" si="27"/>
        <v>0</v>
      </c>
      <c r="AE75" s="477">
        <f t="shared" si="27"/>
        <v>0</v>
      </c>
      <c r="AF75" s="477">
        <f t="shared" si="27"/>
        <v>0</v>
      </c>
      <c r="AG75" s="478">
        <f>+AG76+AG82+AG88+AG94+AG100</f>
        <v>0</v>
      </c>
      <c r="AH75" s="479">
        <f t="shared" si="27"/>
        <v>0</v>
      </c>
      <c r="AI75" s="477">
        <f t="shared" si="27"/>
        <v>0</v>
      </c>
      <c r="AJ75" s="477">
        <f t="shared" si="27"/>
        <v>0</v>
      </c>
      <c r="AK75" s="477">
        <f t="shared" si="27"/>
        <v>0</v>
      </c>
      <c r="AL75" s="477">
        <f t="shared" si="27"/>
        <v>0</v>
      </c>
      <c r="AM75" s="477">
        <f t="shared" si="27"/>
        <v>0</v>
      </c>
      <c r="AN75" s="477">
        <f t="shared" si="27"/>
        <v>0</v>
      </c>
      <c r="AO75" s="477">
        <f t="shared" si="27"/>
        <v>0</v>
      </c>
      <c r="AP75" s="477">
        <f t="shared" si="27"/>
        <v>0</v>
      </c>
      <c r="AQ75" s="477">
        <f t="shared" si="27"/>
        <v>0</v>
      </c>
      <c r="AR75" s="477">
        <f t="shared" si="27"/>
        <v>0</v>
      </c>
      <c r="AS75" s="477">
        <f t="shared" si="27"/>
        <v>0</v>
      </c>
      <c r="AT75" s="480">
        <f>+AT76+AT82+AT88+AT94+AT100</f>
        <v>0</v>
      </c>
      <c r="AU75" s="482">
        <f>+AU76+AU82+AU88+AU94+AU100</f>
        <v>0</v>
      </c>
      <c r="AV75" s="470">
        <f t="shared" si="1"/>
        <v>0</v>
      </c>
    </row>
    <row r="76" spans="2:48" s="483" customFormat="1" ht="12.75" customHeight="1" outlineLevel="1">
      <c r="B76" s="635" t="str">
        <f>+'FORMATO COSTEO C1'!C$338</f>
        <v>1.3.1</v>
      </c>
      <c r="C76" s="508">
        <f>+'FORMATO COSTEO C1'!B$338</f>
        <v>0</v>
      </c>
      <c r="D76" s="620" t="str">
        <f>+'FORMATO COSTEO C1'!D$338</f>
        <v>Unidad medida</v>
      </c>
      <c r="E76" s="613">
        <f>+'FORMATO COSTEO C1'!E$338</f>
        <v>0</v>
      </c>
      <c r="F76" s="488">
        <f>SUM(F77:F81)</f>
        <v>0</v>
      </c>
      <c r="G76" s="489">
        <f aca="true" t="shared" si="28" ref="G76:P76">SUM(G77:G81)</f>
        <v>0</v>
      </c>
      <c r="H76" s="490">
        <f t="shared" si="28"/>
        <v>0</v>
      </c>
      <c r="I76" s="488">
        <f>SUM(I77:I81)</f>
        <v>0</v>
      </c>
      <c r="J76" s="488">
        <f>SUM(J77:J81)</f>
        <v>0</v>
      </c>
      <c r="K76" s="488">
        <f>SUM(K77:K81)</f>
        <v>0</v>
      </c>
      <c r="L76" s="488">
        <f>SUM(L77:L81)</f>
        <v>0</v>
      </c>
      <c r="M76" s="488">
        <f>SUM(M77:M81)</f>
        <v>0</v>
      </c>
      <c r="N76" s="488">
        <f t="shared" si="28"/>
        <v>0</v>
      </c>
      <c r="O76" s="488">
        <f t="shared" si="28"/>
        <v>0</v>
      </c>
      <c r="P76" s="488">
        <f t="shared" si="28"/>
        <v>0</v>
      </c>
      <c r="Q76" s="488">
        <f aca="true" t="shared" si="29" ref="Q76:AU76">SUM(Q77:Q81)</f>
        <v>0</v>
      </c>
      <c r="R76" s="488">
        <f t="shared" si="29"/>
        <v>0</v>
      </c>
      <c r="S76" s="488">
        <f t="shared" si="29"/>
        <v>0</v>
      </c>
      <c r="T76" s="491">
        <f>SUM(T77:T81)</f>
        <v>0</v>
      </c>
      <c r="U76" s="492">
        <f t="shared" si="29"/>
        <v>0</v>
      </c>
      <c r="V76" s="488">
        <f t="shared" si="29"/>
        <v>0</v>
      </c>
      <c r="W76" s="488">
        <f t="shared" si="29"/>
        <v>0</v>
      </c>
      <c r="X76" s="488">
        <f t="shared" si="29"/>
        <v>0</v>
      </c>
      <c r="Y76" s="488">
        <f t="shared" si="29"/>
        <v>0</v>
      </c>
      <c r="Z76" s="488">
        <f t="shared" si="29"/>
        <v>0</v>
      </c>
      <c r="AA76" s="488">
        <f t="shared" si="29"/>
        <v>0</v>
      </c>
      <c r="AB76" s="488">
        <f t="shared" si="29"/>
        <v>0</v>
      </c>
      <c r="AC76" s="488">
        <f t="shared" si="29"/>
        <v>0</v>
      </c>
      <c r="AD76" s="488">
        <f t="shared" si="29"/>
        <v>0</v>
      </c>
      <c r="AE76" s="488">
        <f t="shared" si="29"/>
        <v>0</v>
      </c>
      <c r="AF76" s="488">
        <f t="shared" si="29"/>
        <v>0</v>
      </c>
      <c r="AG76" s="489">
        <f>SUM(AG77:AG81)</f>
        <v>0</v>
      </c>
      <c r="AH76" s="490">
        <f t="shared" si="29"/>
        <v>0</v>
      </c>
      <c r="AI76" s="488">
        <f t="shared" si="29"/>
        <v>0</v>
      </c>
      <c r="AJ76" s="488">
        <f t="shared" si="29"/>
        <v>0</v>
      </c>
      <c r="AK76" s="488">
        <f t="shared" si="29"/>
        <v>0</v>
      </c>
      <c r="AL76" s="488">
        <f t="shared" si="29"/>
        <v>0</v>
      </c>
      <c r="AM76" s="488">
        <f t="shared" si="29"/>
        <v>0</v>
      </c>
      <c r="AN76" s="488">
        <f t="shared" si="29"/>
        <v>0</v>
      </c>
      <c r="AO76" s="488">
        <f t="shared" si="29"/>
        <v>0</v>
      </c>
      <c r="AP76" s="488">
        <f t="shared" si="29"/>
        <v>0</v>
      </c>
      <c r="AQ76" s="488">
        <f t="shared" si="29"/>
        <v>0</v>
      </c>
      <c r="AR76" s="488">
        <f t="shared" si="29"/>
        <v>0</v>
      </c>
      <c r="AS76" s="488">
        <f t="shared" si="29"/>
        <v>0</v>
      </c>
      <c r="AT76" s="491">
        <f t="shared" si="29"/>
        <v>0</v>
      </c>
      <c r="AU76" s="493">
        <f t="shared" si="29"/>
        <v>0</v>
      </c>
      <c r="AV76" s="470">
        <f aca="true" t="shared" si="30" ref="AV76:AV105">+G76-AU76</f>
        <v>0</v>
      </c>
    </row>
    <row r="77" spans="2:48" s="472" customFormat="1" ht="12.75" customHeight="1">
      <c r="B77" s="494" t="str">
        <f>+'FORMATO COSTEO C1'!C$340</f>
        <v>1.3.1.1</v>
      </c>
      <c r="C77" s="495" t="str">
        <f>+'FORMATO COSTEO C1'!B$340</f>
        <v>Categoría de gasto</v>
      </c>
      <c r="D77" s="496"/>
      <c r="E77" s="631"/>
      <c r="F77" s="498">
        <f>+'FORMATO COSTEO C1'!G340</f>
        <v>0</v>
      </c>
      <c r="G77" s="499">
        <f>+'FORMATO COSTEO C1'!H340</f>
        <v>0</v>
      </c>
      <c r="H77" s="500">
        <f>IF($F77=0,0,((($F77/$E$76)*'CRONOGRAMA ACTIVIDADES'!F$36)*($G77/$F77)))</f>
        <v>0</v>
      </c>
      <c r="I77" s="498">
        <f>IF($F77=0,0,((($F77/$E$76)*'CRONOGRAMA ACTIVIDADES'!G$36)*($G77/$F77)))</f>
        <v>0</v>
      </c>
      <c r="J77" s="498">
        <f>IF($F77=0,0,((($F77/$E$76)*'CRONOGRAMA ACTIVIDADES'!H$36)*($G77/$F77)))</f>
        <v>0</v>
      </c>
      <c r="K77" s="498">
        <f>IF($F77=0,0,((($F77/$E$76)*'CRONOGRAMA ACTIVIDADES'!I$36)*($G77/$F77)))</f>
        <v>0</v>
      </c>
      <c r="L77" s="498">
        <f>IF($F77=0,0,((($F77/$E$76)*'CRONOGRAMA ACTIVIDADES'!J$36)*($G77/$F77)))</f>
        <v>0</v>
      </c>
      <c r="M77" s="498">
        <f>IF($F77=0,0,((($F77/$E$76)*'CRONOGRAMA ACTIVIDADES'!K$36)*($G77/$F77)))</f>
        <v>0</v>
      </c>
      <c r="N77" s="498">
        <f>IF($F77=0,0,((($F77/$E$76)*'CRONOGRAMA ACTIVIDADES'!L$36)*($G77/$F77)))</f>
        <v>0</v>
      </c>
      <c r="O77" s="498">
        <f>IF($F77=0,0,((($F77/$E$76)*'CRONOGRAMA ACTIVIDADES'!M$36)*($G77/$F77)))</f>
        <v>0</v>
      </c>
      <c r="P77" s="498">
        <f>IF($F77=0,0,((($F77/$E$76)*'CRONOGRAMA ACTIVIDADES'!N$36)*($G77/$F77)))</f>
        <v>0</v>
      </c>
      <c r="Q77" s="498">
        <f>IF($F77=0,0,((($F77/$E$76)*'CRONOGRAMA ACTIVIDADES'!O$36)*($G77/$F77)))</f>
        <v>0</v>
      </c>
      <c r="R77" s="498">
        <f>IF($F77=0,0,((($F77/$E$76)*'CRONOGRAMA ACTIVIDADES'!P$36)*($G77/$F77)))</f>
        <v>0</v>
      </c>
      <c r="S77" s="498">
        <f>IF($F77=0,0,((($F77/$E$76)*'CRONOGRAMA ACTIVIDADES'!Q$36)*($G77/$F77)))</f>
        <v>0</v>
      </c>
      <c r="T77" s="501">
        <f>H77+I77+J77+K77+L77+M77+N77+O77+P77+Q77+R77+S77</f>
        <v>0</v>
      </c>
      <c r="U77" s="502">
        <f>IF($F77=0,0,((($F77/$E$76)*'CRONOGRAMA ACTIVIDADES'!R$36)*($G77/$F77)))</f>
        <v>0</v>
      </c>
      <c r="V77" s="498">
        <f>IF($F77=0,0,((($F77/$E$76)*'CRONOGRAMA ACTIVIDADES'!S$36)*($G77/$F77)))</f>
        <v>0</v>
      </c>
      <c r="W77" s="498">
        <f>IF($F77=0,0,((($F77/$E$76)*'CRONOGRAMA ACTIVIDADES'!T$36)*($G77/$F77)))</f>
        <v>0</v>
      </c>
      <c r="X77" s="498">
        <f>IF($F77=0,0,((($F77/$E$76)*'CRONOGRAMA ACTIVIDADES'!U$36)*($G77/$F77)))</f>
        <v>0</v>
      </c>
      <c r="Y77" s="498">
        <f>IF($F77=0,0,((($F77/$E$76)*'CRONOGRAMA ACTIVIDADES'!V$36)*($G77/$F77)))</f>
        <v>0</v>
      </c>
      <c r="Z77" s="498">
        <f>IF($F77=0,0,((($F77/$E$76)*'CRONOGRAMA ACTIVIDADES'!W$36)*($G77/$F77)))</f>
        <v>0</v>
      </c>
      <c r="AA77" s="498">
        <f>IF($F77=0,0,((($F77/$E$76)*'CRONOGRAMA ACTIVIDADES'!X$36)*($G77/$F77)))</f>
        <v>0</v>
      </c>
      <c r="AB77" s="498">
        <f>IF($F77=0,0,((($F77/$E$76)*'CRONOGRAMA ACTIVIDADES'!Y$36)*($G77/$F77)))</f>
        <v>0</v>
      </c>
      <c r="AC77" s="498">
        <f>IF($F77=0,0,((($F77/$E$76)*'CRONOGRAMA ACTIVIDADES'!Z$36)*($G77/$F77)))</f>
        <v>0</v>
      </c>
      <c r="AD77" s="498">
        <f>IF($F77=0,0,((($F77/$E$76)*'CRONOGRAMA ACTIVIDADES'!AA$36)*($G77/$F77)))</f>
        <v>0</v>
      </c>
      <c r="AE77" s="498">
        <f>IF($F77=0,0,((($F77/$E$76)*'CRONOGRAMA ACTIVIDADES'!AB$36)*($G77/$F77)))</f>
        <v>0</v>
      </c>
      <c r="AF77" s="498">
        <f>IF($F77=0,0,((($F77/$E$76)*'CRONOGRAMA ACTIVIDADES'!AC$36)*($G77/$F77)))</f>
        <v>0</v>
      </c>
      <c r="AG77" s="499">
        <f>U77+V77+W77+X77+Y77+Z77+AA77+AB77+AC77+AD77+AE77+AF77</f>
        <v>0</v>
      </c>
      <c r="AH77" s="503">
        <f>IF($F77=0,0,((($F77/$E$76)*'CRONOGRAMA ACTIVIDADES'!AD$36)*($G77/$F77)))</f>
        <v>0</v>
      </c>
      <c r="AI77" s="498">
        <f>IF($F77=0,0,((($F77/$E$76)*'CRONOGRAMA ACTIVIDADES'!AE$36)*($G77/$F77)))</f>
        <v>0</v>
      </c>
      <c r="AJ77" s="498">
        <f>IF($F77=0,0,((($F77/$E$76)*'CRONOGRAMA ACTIVIDADES'!AF$36)*($G77/$F77)))</f>
        <v>0</v>
      </c>
      <c r="AK77" s="498">
        <f>IF($F77=0,0,((($F77/$E$76)*'CRONOGRAMA ACTIVIDADES'!AG$36)*($G77/$F77)))</f>
        <v>0</v>
      </c>
      <c r="AL77" s="498">
        <f>IF($F77=0,0,((($F77/$E$76)*'CRONOGRAMA ACTIVIDADES'!AH$36)*($G77/$F77)))</f>
        <v>0</v>
      </c>
      <c r="AM77" s="498">
        <f>IF($F77=0,0,((($F77/$E$76)*'CRONOGRAMA ACTIVIDADES'!AI$36)*($G77/$F77)))</f>
        <v>0</v>
      </c>
      <c r="AN77" s="498">
        <f>IF($F77=0,0,((($F77/$E$76)*'CRONOGRAMA ACTIVIDADES'!AJ$36)*($G77/$F77)))</f>
        <v>0</v>
      </c>
      <c r="AO77" s="498">
        <f>IF($F77=0,0,((($F77/$E$76)*'CRONOGRAMA ACTIVIDADES'!AK$36)*($G77/$F77)))</f>
        <v>0</v>
      </c>
      <c r="AP77" s="498">
        <f>IF($F77=0,0,((($F77/$E$76)*'CRONOGRAMA ACTIVIDADES'!AL$36)*($G77/$F77)))</f>
        <v>0</v>
      </c>
      <c r="AQ77" s="498">
        <f>IF($F77=0,0,((($F77/$E$76)*'CRONOGRAMA ACTIVIDADES'!AM$36)*($G77/$F77)))</f>
        <v>0</v>
      </c>
      <c r="AR77" s="498">
        <f>IF($F77=0,0,((($F77/$E$76)*'CRONOGRAMA ACTIVIDADES'!AN$36)*($G77/$F77)))</f>
        <v>0</v>
      </c>
      <c r="AS77" s="498">
        <f>IF($F77=0,0,((($F77/$E$76)*'CRONOGRAMA ACTIVIDADES'!AO$36)*($G77/$F77)))</f>
        <v>0</v>
      </c>
      <c r="AT77" s="501">
        <f>AH77+AI77+AJ77+AK77+AL77+AM77+AN77+AO77+AP77+AQ77+AR77+AS77</f>
        <v>0</v>
      </c>
      <c r="AU77" s="571">
        <f>AS77+AR77+AQ77+AP77+AO77+AN77+AM77+AL77+AK77+AJ77+AI77+AH77+AF77+AE77+AD77+AC77+AB77+AA77+Z77+Y77+X77+W77+V77+U77+S77+R77+Q77+P77+O77+N77+M77+L77+K77+J77+I77+H77</f>
        <v>0</v>
      </c>
      <c r="AV77" s="470">
        <f t="shared" si="30"/>
        <v>0</v>
      </c>
    </row>
    <row r="78" spans="2:48" s="472" customFormat="1" ht="12.75" customHeight="1">
      <c r="B78" s="494" t="str">
        <f>+'FORMATO COSTEO C1'!C$346</f>
        <v>1.3.1.2</v>
      </c>
      <c r="C78" s="495" t="str">
        <f>+'FORMATO COSTEO C1'!B$346</f>
        <v>Categoría de gasto</v>
      </c>
      <c r="D78" s="496"/>
      <c r="E78" s="631"/>
      <c r="F78" s="498">
        <f>+'FORMATO COSTEO C1'!G346</f>
        <v>0</v>
      </c>
      <c r="G78" s="499">
        <f>+'FORMATO COSTEO C1'!H346</f>
        <v>0</v>
      </c>
      <c r="H78" s="503">
        <f>IF($F78=0,0,((($F78/$E$76)*'CRONOGRAMA ACTIVIDADES'!F$36)*($G78/$F78)))</f>
        <v>0</v>
      </c>
      <c r="I78" s="498">
        <f>IF($F78=0,0,((($F78/$E$76)*'CRONOGRAMA ACTIVIDADES'!G$36)*($G78/$F78)))</f>
        <v>0</v>
      </c>
      <c r="J78" s="498">
        <f>IF($F78=0,0,((($F78/$E$76)*'CRONOGRAMA ACTIVIDADES'!H$36)*($G78/$F78)))</f>
        <v>0</v>
      </c>
      <c r="K78" s="498">
        <f>IF($F78=0,0,((($F78/$E$76)*'CRONOGRAMA ACTIVIDADES'!I$36)*($G78/$F78)))</f>
        <v>0</v>
      </c>
      <c r="L78" s="498">
        <f>IF($F78=0,0,((($F78/$E$76)*'CRONOGRAMA ACTIVIDADES'!J$36)*($G78/$F78)))</f>
        <v>0</v>
      </c>
      <c r="M78" s="498">
        <f>IF($F78=0,0,((($F78/$E$76)*'CRONOGRAMA ACTIVIDADES'!K$36)*($G78/$F78)))</f>
        <v>0</v>
      </c>
      <c r="N78" s="498">
        <f>IF($F78=0,0,((($F78/$E$76)*'CRONOGRAMA ACTIVIDADES'!L$36)*($G78/$F78)))</f>
        <v>0</v>
      </c>
      <c r="O78" s="498">
        <f>IF($F78=0,0,((($F78/$E$76)*'CRONOGRAMA ACTIVIDADES'!M$36)*($G78/$F78)))</f>
        <v>0</v>
      </c>
      <c r="P78" s="498">
        <f>IF($F78=0,0,((($F78/$E$76)*'CRONOGRAMA ACTIVIDADES'!N$36)*($G78/$F78)))</f>
        <v>0</v>
      </c>
      <c r="Q78" s="498">
        <f>IF($F78=0,0,((($F78/$E$76)*'CRONOGRAMA ACTIVIDADES'!O$36)*($G78/$F78)))</f>
        <v>0</v>
      </c>
      <c r="R78" s="498">
        <f>IF($F78=0,0,((($F78/$E$76)*'CRONOGRAMA ACTIVIDADES'!P$36)*($G78/$F78)))</f>
        <v>0</v>
      </c>
      <c r="S78" s="498">
        <f>IF($F78=0,0,((($F78/$E$76)*'CRONOGRAMA ACTIVIDADES'!Q$36)*($G78/$F78)))</f>
        <v>0</v>
      </c>
      <c r="T78" s="501">
        <f>H78+I78+J78+K78+L78+M78+N78+O78+P78+Q78+R78+S78</f>
        <v>0</v>
      </c>
      <c r="U78" s="502">
        <f>IF($F78=0,0,((($F78/$E$76)*'CRONOGRAMA ACTIVIDADES'!R$36)*($G78/$F78)))</f>
        <v>0</v>
      </c>
      <c r="V78" s="498">
        <f>IF($F78=0,0,((($F78/$E$76)*'CRONOGRAMA ACTIVIDADES'!S$36)*($G78/$F78)))</f>
        <v>0</v>
      </c>
      <c r="W78" s="498">
        <f>IF($F78=0,0,((($F78/$E$76)*'CRONOGRAMA ACTIVIDADES'!T$36)*($G78/$F78)))</f>
        <v>0</v>
      </c>
      <c r="X78" s="498">
        <f>IF($F78=0,0,((($F78/$E$76)*'CRONOGRAMA ACTIVIDADES'!U$36)*($G78/$F78)))</f>
        <v>0</v>
      </c>
      <c r="Y78" s="498">
        <f>IF($F78=0,0,((($F78/$E$76)*'CRONOGRAMA ACTIVIDADES'!V$36)*($G78/$F78)))</f>
        <v>0</v>
      </c>
      <c r="Z78" s="498">
        <f>IF($F78=0,0,((($F78/$E$76)*'CRONOGRAMA ACTIVIDADES'!W$36)*($G78/$F78)))</f>
        <v>0</v>
      </c>
      <c r="AA78" s="498">
        <f>IF($F78=0,0,((($F78/$E$76)*'CRONOGRAMA ACTIVIDADES'!X$36)*($G78/$F78)))</f>
        <v>0</v>
      </c>
      <c r="AB78" s="498">
        <f>IF($F78=0,0,((($F78/$E$76)*'CRONOGRAMA ACTIVIDADES'!Y$36)*($G78/$F78)))</f>
        <v>0</v>
      </c>
      <c r="AC78" s="498">
        <f>IF($F78=0,0,((($F78/$E$76)*'CRONOGRAMA ACTIVIDADES'!Z$36)*($G78/$F78)))</f>
        <v>0</v>
      </c>
      <c r="AD78" s="498">
        <f>IF($F78=0,0,((($F78/$E$76)*'CRONOGRAMA ACTIVIDADES'!AA$36)*($G78/$F78)))</f>
        <v>0</v>
      </c>
      <c r="AE78" s="498">
        <f>IF($F78=0,0,((($F78/$E$76)*'CRONOGRAMA ACTIVIDADES'!AB$36)*($G78/$F78)))</f>
        <v>0</v>
      </c>
      <c r="AF78" s="498">
        <f>IF($F78=0,0,((($F78/$E$76)*'CRONOGRAMA ACTIVIDADES'!AC$36)*($G78/$F78)))</f>
        <v>0</v>
      </c>
      <c r="AG78" s="499">
        <f>U78+V78+W78+X78+Y78+Z78+AA78+AB78+AC78+AD78+AE78+AF78</f>
        <v>0</v>
      </c>
      <c r="AH78" s="503">
        <f>IF($F78=0,0,((($F78/$E$76)*'CRONOGRAMA ACTIVIDADES'!AD$36)*($G78/$F78)))</f>
        <v>0</v>
      </c>
      <c r="AI78" s="498">
        <f>IF($F78=0,0,((($F78/$E$76)*'CRONOGRAMA ACTIVIDADES'!AE$36)*($G78/$F78)))</f>
        <v>0</v>
      </c>
      <c r="AJ78" s="498">
        <f>IF($F78=0,0,((($F78/$E$76)*'CRONOGRAMA ACTIVIDADES'!AF$36)*($G78/$F78)))</f>
        <v>0</v>
      </c>
      <c r="AK78" s="498">
        <f>IF($F78=0,0,((($F78/$E$76)*'CRONOGRAMA ACTIVIDADES'!AG$36)*($G78/$F78)))</f>
        <v>0</v>
      </c>
      <c r="AL78" s="498">
        <f>IF($F78=0,0,((($F78/$E$76)*'CRONOGRAMA ACTIVIDADES'!AH$36)*($G78/$F78)))</f>
        <v>0</v>
      </c>
      <c r="AM78" s="498">
        <f>IF($F78=0,0,((($F78/$E$76)*'CRONOGRAMA ACTIVIDADES'!AI$36)*($G78/$F78)))</f>
        <v>0</v>
      </c>
      <c r="AN78" s="498">
        <f>IF($F78=0,0,((($F78/$E$76)*'CRONOGRAMA ACTIVIDADES'!AJ$36)*($G78/$F78)))</f>
        <v>0</v>
      </c>
      <c r="AO78" s="498">
        <f>IF($F78=0,0,((($F78/$E$76)*'CRONOGRAMA ACTIVIDADES'!AK$36)*($G78/$F78)))</f>
        <v>0</v>
      </c>
      <c r="AP78" s="498">
        <f>IF($F78=0,0,((($F78/$E$76)*'CRONOGRAMA ACTIVIDADES'!AL$36)*($G78/$F78)))</f>
        <v>0</v>
      </c>
      <c r="AQ78" s="498">
        <f>IF($F78=0,0,((($F78/$E$76)*'CRONOGRAMA ACTIVIDADES'!AM$36)*($G78/$F78)))</f>
        <v>0</v>
      </c>
      <c r="AR78" s="498">
        <f>IF($F78=0,0,((($F78/$E$76)*'CRONOGRAMA ACTIVIDADES'!AN$36)*($G78/$F78)))</f>
        <v>0</v>
      </c>
      <c r="AS78" s="498">
        <f>IF($F78=0,0,((($F78/$E$76)*'CRONOGRAMA ACTIVIDADES'!AO$36)*($G78/$F78)))</f>
        <v>0</v>
      </c>
      <c r="AT78" s="501">
        <f>AH78+AI78+AJ78+AK78+AL78+AM78+AN78+AO78+AP78+AQ78+AR78+AS78</f>
        <v>0</v>
      </c>
      <c r="AU78" s="571">
        <f>AS78+AR78+AQ78+AP78+AO78+AN78+AM78+AL78+AK78+AJ78+AI78+AH78+AF78+AE78+AD78+AC78+AB78+AA78+Z78+Y78+X78+W78+V78+U78+S78+R78+Q78+P78+O78+N78+M78+L78+K78+J78+I78+H78</f>
        <v>0</v>
      </c>
      <c r="AV78" s="470">
        <f t="shared" si="30"/>
        <v>0</v>
      </c>
    </row>
    <row r="79" spans="2:48" s="472" customFormat="1" ht="12.75" customHeight="1">
      <c r="B79" s="494" t="str">
        <f>+'FORMATO COSTEO C1'!C$352</f>
        <v>1.3.1.3</v>
      </c>
      <c r="C79" s="495" t="str">
        <f>+'FORMATO COSTEO C1'!B$352</f>
        <v>Categoría de gasto</v>
      </c>
      <c r="D79" s="496"/>
      <c r="E79" s="631"/>
      <c r="F79" s="498">
        <f>+'FORMATO COSTEO C1'!G352</f>
        <v>0</v>
      </c>
      <c r="G79" s="499">
        <f>+'FORMATO COSTEO C1'!H352</f>
        <v>0</v>
      </c>
      <c r="H79" s="503">
        <f>IF($F79=0,0,((($F79/$E$76)*'CRONOGRAMA ACTIVIDADES'!F$36)*($G79/$F79)))</f>
        <v>0</v>
      </c>
      <c r="I79" s="498">
        <f>IF($F79=0,0,((($F79/$E$76)*'CRONOGRAMA ACTIVIDADES'!G$36)*($G79/$F79)))</f>
        <v>0</v>
      </c>
      <c r="J79" s="498">
        <f>IF($F79=0,0,((($F79/$E$76)*'CRONOGRAMA ACTIVIDADES'!H$36)*($G79/$F79)))</f>
        <v>0</v>
      </c>
      <c r="K79" s="498">
        <f>IF($F79=0,0,((($F79/$E$76)*'CRONOGRAMA ACTIVIDADES'!I$36)*($G79/$F79)))</f>
        <v>0</v>
      </c>
      <c r="L79" s="498">
        <f>IF($F79=0,0,((($F79/$E$76)*'CRONOGRAMA ACTIVIDADES'!J$36)*($G79/$F79)))</f>
        <v>0</v>
      </c>
      <c r="M79" s="498">
        <f>IF($F79=0,0,((($F79/$E$76)*'CRONOGRAMA ACTIVIDADES'!K$36)*($G79/$F79)))</f>
        <v>0</v>
      </c>
      <c r="N79" s="498">
        <f>IF($F79=0,0,((($F79/$E$76)*'CRONOGRAMA ACTIVIDADES'!L$36)*($G79/$F79)))</f>
        <v>0</v>
      </c>
      <c r="O79" s="498">
        <f>IF($F79=0,0,((($F79/$E$76)*'CRONOGRAMA ACTIVIDADES'!M$36)*($G79/$F79)))</f>
        <v>0</v>
      </c>
      <c r="P79" s="498">
        <f>IF($F79=0,0,((($F79/$E$76)*'CRONOGRAMA ACTIVIDADES'!N$36)*($G79/$F79)))</f>
        <v>0</v>
      </c>
      <c r="Q79" s="498">
        <f>IF($F79=0,0,((($F79/$E$76)*'CRONOGRAMA ACTIVIDADES'!O$36)*($G79/$F79)))</f>
        <v>0</v>
      </c>
      <c r="R79" s="498">
        <f>IF($F79=0,0,((($F79/$E$76)*'CRONOGRAMA ACTIVIDADES'!P$36)*($G79/$F79)))</f>
        <v>0</v>
      </c>
      <c r="S79" s="498">
        <f>IF($F79=0,0,((($F79/$E$76)*'CRONOGRAMA ACTIVIDADES'!Q$36)*($G79/$F79)))</f>
        <v>0</v>
      </c>
      <c r="T79" s="501">
        <f>H79+I79+J79+K79+L79+M79+N79+O79+P79+Q79+R79+S79</f>
        <v>0</v>
      </c>
      <c r="U79" s="502">
        <f>IF($F79=0,0,((($F79/$E$76)*'CRONOGRAMA ACTIVIDADES'!R$36)*($G79/$F79)))</f>
        <v>0</v>
      </c>
      <c r="V79" s="498">
        <f>IF($F79=0,0,((($F79/$E$76)*'CRONOGRAMA ACTIVIDADES'!S$36)*($G79/$F79)))</f>
        <v>0</v>
      </c>
      <c r="W79" s="498">
        <f>IF($F79=0,0,((($F79/$E$76)*'CRONOGRAMA ACTIVIDADES'!T$36)*($G79/$F79)))</f>
        <v>0</v>
      </c>
      <c r="X79" s="498">
        <f>IF($F79=0,0,((($F79/$E$76)*'CRONOGRAMA ACTIVIDADES'!U$36)*($G79/$F79)))</f>
        <v>0</v>
      </c>
      <c r="Y79" s="498">
        <f>IF($F79=0,0,((($F79/$E$76)*'CRONOGRAMA ACTIVIDADES'!V$36)*($G79/$F79)))</f>
        <v>0</v>
      </c>
      <c r="Z79" s="498">
        <f>IF($F79=0,0,((($F79/$E$76)*'CRONOGRAMA ACTIVIDADES'!W$36)*($G79/$F79)))</f>
        <v>0</v>
      </c>
      <c r="AA79" s="498">
        <f>IF($F79=0,0,((($F79/$E$76)*'CRONOGRAMA ACTIVIDADES'!X$36)*($G79/$F79)))</f>
        <v>0</v>
      </c>
      <c r="AB79" s="498">
        <f>IF($F79=0,0,((($F79/$E$76)*'CRONOGRAMA ACTIVIDADES'!Y$36)*($G79/$F79)))</f>
        <v>0</v>
      </c>
      <c r="AC79" s="498">
        <f>IF($F79=0,0,((($F79/$E$76)*'CRONOGRAMA ACTIVIDADES'!Z$36)*($G79/$F79)))</f>
        <v>0</v>
      </c>
      <c r="AD79" s="498">
        <f>IF($F79=0,0,((($F79/$E$76)*'CRONOGRAMA ACTIVIDADES'!AA$36)*($G79/$F79)))</f>
        <v>0</v>
      </c>
      <c r="AE79" s="498">
        <f>IF($F79=0,0,((($F79/$E$76)*'CRONOGRAMA ACTIVIDADES'!AB$36)*($G79/$F79)))</f>
        <v>0</v>
      </c>
      <c r="AF79" s="498">
        <f>IF($F79=0,0,((($F79/$E$76)*'CRONOGRAMA ACTIVIDADES'!AC$36)*($G79/$F79)))</f>
        <v>0</v>
      </c>
      <c r="AG79" s="499">
        <f>U79+V79+W79+X79+Y79+Z79+AA79+AB79+AC79+AD79+AE79+AF79</f>
        <v>0</v>
      </c>
      <c r="AH79" s="503">
        <f>IF($F79=0,0,((($F79/$E$76)*'CRONOGRAMA ACTIVIDADES'!AD$36)*($G79/$F79)))</f>
        <v>0</v>
      </c>
      <c r="AI79" s="498">
        <f>IF($F79=0,0,((($F79/$E$76)*'CRONOGRAMA ACTIVIDADES'!AE$36)*($G79/$F79)))</f>
        <v>0</v>
      </c>
      <c r="AJ79" s="498">
        <f>IF($F79=0,0,((($F79/$E$76)*'CRONOGRAMA ACTIVIDADES'!AF$36)*($G79/$F79)))</f>
        <v>0</v>
      </c>
      <c r="AK79" s="498">
        <f>IF($F79=0,0,((($F79/$E$76)*'CRONOGRAMA ACTIVIDADES'!AG$36)*($G79/$F79)))</f>
        <v>0</v>
      </c>
      <c r="AL79" s="498">
        <f>IF($F79=0,0,((($F79/$E$76)*'CRONOGRAMA ACTIVIDADES'!AH$36)*($G79/$F79)))</f>
        <v>0</v>
      </c>
      <c r="AM79" s="498">
        <f>IF($F79=0,0,((($F79/$E$76)*'CRONOGRAMA ACTIVIDADES'!AI$36)*($G79/$F79)))</f>
        <v>0</v>
      </c>
      <c r="AN79" s="498">
        <f>IF($F79=0,0,((($F79/$E$76)*'CRONOGRAMA ACTIVIDADES'!AJ$36)*($G79/$F79)))</f>
        <v>0</v>
      </c>
      <c r="AO79" s="498">
        <f>IF($F79=0,0,((($F79/$E$76)*'CRONOGRAMA ACTIVIDADES'!AK$36)*($G79/$F79)))</f>
        <v>0</v>
      </c>
      <c r="AP79" s="498">
        <f>IF($F79=0,0,((($F79/$E$76)*'CRONOGRAMA ACTIVIDADES'!AL$36)*($G79/$F79)))</f>
        <v>0</v>
      </c>
      <c r="AQ79" s="498">
        <f>IF($F79=0,0,((($F79/$E$76)*'CRONOGRAMA ACTIVIDADES'!AM$36)*($G79/$F79)))</f>
        <v>0</v>
      </c>
      <c r="AR79" s="498">
        <f>IF($F79=0,0,((($F79/$E$76)*'CRONOGRAMA ACTIVIDADES'!AN$36)*($G79/$F79)))</f>
        <v>0</v>
      </c>
      <c r="AS79" s="498">
        <f>IF($F79=0,0,((($F79/$E$76)*'CRONOGRAMA ACTIVIDADES'!AO$36)*($G79/$F79)))</f>
        <v>0</v>
      </c>
      <c r="AT79" s="501">
        <f>AH79+AI79+AJ79+AK79+AL79+AM79+AN79+AO79+AP79+AQ79+AR79+AS79</f>
        <v>0</v>
      </c>
      <c r="AU79" s="571">
        <f>AS79+AR79+AQ79+AP79+AO79+AN79+AM79+AL79+AK79+AJ79+AI79+AH79+AF79+AE79+AD79+AC79+AB79+AA79+Z79+Y79+X79+W79+V79+U79+S79+R79+Q79+P79+O79+N79+M79+L79+K79+J79+I79+H79</f>
        <v>0</v>
      </c>
      <c r="AV79" s="470">
        <f t="shared" si="30"/>
        <v>0</v>
      </c>
    </row>
    <row r="80" spans="2:48" s="483" customFormat="1" ht="12.75" customHeight="1" outlineLevel="1">
      <c r="B80" s="494" t="str">
        <f>+'FORMATO COSTEO C1'!C$358</f>
        <v>1.3.1.4</v>
      </c>
      <c r="C80" s="495" t="str">
        <f>+'FORMATO COSTEO C1'!B$358</f>
        <v>Categoría de gasto</v>
      </c>
      <c r="D80" s="496"/>
      <c r="E80" s="631"/>
      <c r="F80" s="498">
        <f>+'FORMATO COSTEO C1'!G358</f>
        <v>0</v>
      </c>
      <c r="G80" s="499">
        <f>+'FORMATO COSTEO C1'!H358</f>
        <v>0</v>
      </c>
      <c r="H80" s="503">
        <f>IF($F80=0,0,((($F80/$E$76)*'CRONOGRAMA ACTIVIDADES'!F$36)*($G80/$F80)))</f>
        <v>0</v>
      </c>
      <c r="I80" s="498">
        <f>IF($F80=0,0,((($F80/$E$76)*'CRONOGRAMA ACTIVIDADES'!G$36)*($G80/$F80)))</f>
        <v>0</v>
      </c>
      <c r="J80" s="498">
        <f>IF($F80=0,0,((($F80/$E$76)*'CRONOGRAMA ACTIVIDADES'!H$36)*($G80/$F80)))</f>
        <v>0</v>
      </c>
      <c r="K80" s="498">
        <f>IF($F80=0,0,((($F80/$E$76)*'CRONOGRAMA ACTIVIDADES'!I$36)*($G80/$F80)))</f>
        <v>0</v>
      </c>
      <c r="L80" s="498">
        <f>IF($F80=0,0,((($F80/$E$76)*'CRONOGRAMA ACTIVIDADES'!J$36)*($G80/$F80)))</f>
        <v>0</v>
      </c>
      <c r="M80" s="498">
        <f>IF($F80=0,0,((($F80/$E$76)*'CRONOGRAMA ACTIVIDADES'!K$36)*($G80/$F80)))</f>
        <v>0</v>
      </c>
      <c r="N80" s="498">
        <f>IF($F80=0,0,((($F80/$E$76)*'CRONOGRAMA ACTIVIDADES'!L$36)*($G80/$F80)))</f>
        <v>0</v>
      </c>
      <c r="O80" s="498">
        <f>IF($F80=0,0,((($F80/$E$76)*'CRONOGRAMA ACTIVIDADES'!M$36)*($G80/$F80)))</f>
        <v>0</v>
      </c>
      <c r="P80" s="498">
        <f>IF($F80=0,0,((($F80/$E$76)*'CRONOGRAMA ACTIVIDADES'!N$36)*($G80/$F80)))</f>
        <v>0</v>
      </c>
      <c r="Q80" s="498">
        <f>IF($F80=0,0,((($F80/$E$76)*'CRONOGRAMA ACTIVIDADES'!O$36)*($G80/$F80)))</f>
        <v>0</v>
      </c>
      <c r="R80" s="498">
        <f>IF($F80=0,0,((($F80/$E$76)*'CRONOGRAMA ACTIVIDADES'!P$36)*($G80/$F80)))</f>
        <v>0</v>
      </c>
      <c r="S80" s="498">
        <f>IF($F80=0,0,((($F80/$E$76)*'CRONOGRAMA ACTIVIDADES'!Q$36)*($G80/$F80)))</f>
        <v>0</v>
      </c>
      <c r="T80" s="501">
        <f>H80+I80+J80+K80+L80+M80+N80+O80+P80+Q80+R80+S80</f>
        <v>0</v>
      </c>
      <c r="U80" s="502">
        <f>IF($F80=0,0,((($F80/$E$76)*'CRONOGRAMA ACTIVIDADES'!R$36)*($G80/$F80)))</f>
        <v>0</v>
      </c>
      <c r="V80" s="498">
        <f>IF($F80=0,0,((($F80/$E$76)*'CRONOGRAMA ACTIVIDADES'!S$36)*($G80/$F80)))</f>
        <v>0</v>
      </c>
      <c r="W80" s="498">
        <f>IF($F80=0,0,((($F80/$E$76)*'CRONOGRAMA ACTIVIDADES'!T$36)*($G80/$F80)))</f>
        <v>0</v>
      </c>
      <c r="X80" s="498">
        <f>IF($F80=0,0,((($F80/$E$76)*'CRONOGRAMA ACTIVIDADES'!U$36)*($G80/$F80)))</f>
        <v>0</v>
      </c>
      <c r="Y80" s="498">
        <f>IF($F80=0,0,((($F80/$E$76)*'CRONOGRAMA ACTIVIDADES'!V$36)*($G80/$F80)))</f>
        <v>0</v>
      </c>
      <c r="Z80" s="498">
        <f>IF($F80=0,0,((($F80/$E$76)*'CRONOGRAMA ACTIVIDADES'!W$36)*($G80/$F80)))</f>
        <v>0</v>
      </c>
      <c r="AA80" s="498">
        <f>IF($F80=0,0,((($F80/$E$76)*'CRONOGRAMA ACTIVIDADES'!X$36)*($G80/$F80)))</f>
        <v>0</v>
      </c>
      <c r="AB80" s="498">
        <f>IF($F80=0,0,((($F80/$E$76)*'CRONOGRAMA ACTIVIDADES'!Y$36)*($G80/$F80)))</f>
        <v>0</v>
      </c>
      <c r="AC80" s="498">
        <f>IF($F80=0,0,((($F80/$E$76)*'CRONOGRAMA ACTIVIDADES'!Z$36)*($G80/$F80)))</f>
        <v>0</v>
      </c>
      <c r="AD80" s="498">
        <f>IF($F80=0,0,((($F80/$E$76)*'CRONOGRAMA ACTIVIDADES'!AA$36)*($G80/$F80)))</f>
        <v>0</v>
      </c>
      <c r="AE80" s="498">
        <f>IF($F80=0,0,((($F80/$E$76)*'CRONOGRAMA ACTIVIDADES'!AB$36)*($G80/$F80)))</f>
        <v>0</v>
      </c>
      <c r="AF80" s="498">
        <f>IF($F80=0,0,((($F80/$E$76)*'CRONOGRAMA ACTIVIDADES'!AC$36)*($G80/$F80)))</f>
        <v>0</v>
      </c>
      <c r="AG80" s="499">
        <f>U80+V80+W80+X80+Y80+Z80+AA80+AB80+AC80+AD80+AE80+AF80</f>
        <v>0</v>
      </c>
      <c r="AH80" s="503">
        <f>IF($F80=0,0,((($F80/$E$76)*'CRONOGRAMA ACTIVIDADES'!AD$36)*($G80/$F80)))</f>
        <v>0</v>
      </c>
      <c r="AI80" s="498">
        <f>IF($F80=0,0,((($F80/$E$76)*'CRONOGRAMA ACTIVIDADES'!AE$36)*($G80/$F80)))</f>
        <v>0</v>
      </c>
      <c r="AJ80" s="498">
        <f>IF($F80=0,0,((($F80/$E$76)*'CRONOGRAMA ACTIVIDADES'!AF$36)*($G80/$F80)))</f>
        <v>0</v>
      </c>
      <c r="AK80" s="498">
        <f>IF($F80=0,0,((($F80/$E$76)*'CRONOGRAMA ACTIVIDADES'!AG$36)*($G80/$F80)))</f>
        <v>0</v>
      </c>
      <c r="AL80" s="498">
        <f>IF($F80=0,0,((($F80/$E$76)*'CRONOGRAMA ACTIVIDADES'!AH$36)*($G80/$F80)))</f>
        <v>0</v>
      </c>
      <c r="AM80" s="498">
        <f>IF($F80=0,0,((($F80/$E$76)*'CRONOGRAMA ACTIVIDADES'!AI$36)*($G80/$F80)))</f>
        <v>0</v>
      </c>
      <c r="AN80" s="498">
        <f>IF($F80=0,0,((($F80/$E$76)*'CRONOGRAMA ACTIVIDADES'!AJ$36)*($G80/$F80)))</f>
        <v>0</v>
      </c>
      <c r="AO80" s="498">
        <f>IF($F80=0,0,((($F80/$E$76)*'CRONOGRAMA ACTIVIDADES'!AK$36)*($G80/$F80)))</f>
        <v>0</v>
      </c>
      <c r="AP80" s="498">
        <f>IF($F80=0,0,((($F80/$E$76)*'CRONOGRAMA ACTIVIDADES'!AL$36)*($G80/$F80)))</f>
        <v>0</v>
      </c>
      <c r="AQ80" s="498">
        <f>IF($F80=0,0,((($F80/$E$76)*'CRONOGRAMA ACTIVIDADES'!AM$36)*($G80/$F80)))</f>
        <v>0</v>
      </c>
      <c r="AR80" s="498">
        <f>IF($F80=0,0,((($F80/$E$76)*'CRONOGRAMA ACTIVIDADES'!AN$36)*($G80/$F80)))</f>
        <v>0</v>
      </c>
      <c r="AS80" s="498">
        <f>IF($F80=0,0,((($F80/$E$76)*'CRONOGRAMA ACTIVIDADES'!AO$36)*($G80/$F80)))</f>
        <v>0</v>
      </c>
      <c r="AT80" s="501">
        <f>AH80+AI80+AJ80+AK80+AL80+AM80+AN80+AO80+AP80+AQ80+AR80+AS80</f>
        <v>0</v>
      </c>
      <c r="AU80" s="571">
        <f>AS80+AR80+AQ80+AP80+AO80+AN80+AM80+AL80+AK80+AJ80+AI80+AH80+AF80+AE80+AD80+AC80+AB80+AA80+Z80+Y80+X80+W80+V80+U80+S80+R80+Q80+P80+O80+N80+M80+L80+K80+J80+I80+H80</f>
        <v>0</v>
      </c>
      <c r="AV80" s="470">
        <f t="shared" si="30"/>
        <v>0</v>
      </c>
    </row>
    <row r="81" spans="2:48" s="483" customFormat="1" ht="12.75" customHeight="1" outlineLevel="1">
      <c r="B81" s="494" t="str">
        <f>+'FORMATO COSTEO C1'!C$364</f>
        <v>1.3.1.5</v>
      </c>
      <c r="C81" s="495" t="str">
        <f>+'FORMATO COSTEO C1'!B$364</f>
        <v>Categoría de gasto</v>
      </c>
      <c r="D81" s="496"/>
      <c r="E81" s="631"/>
      <c r="F81" s="498">
        <f>+'FORMATO COSTEO C1'!G364</f>
        <v>0</v>
      </c>
      <c r="G81" s="499">
        <f>+'FORMATO COSTEO C1'!H364</f>
        <v>0</v>
      </c>
      <c r="H81" s="503">
        <f>IF($F81=0,0,((($F81/$E$76)*'CRONOGRAMA ACTIVIDADES'!F$36)*($G81/$F81)))</f>
        <v>0</v>
      </c>
      <c r="I81" s="498">
        <f>IF($F81=0,0,((($F81/$E$76)*'CRONOGRAMA ACTIVIDADES'!G$36)*($G81/$F81)))</f>
        <v>0</v>
      </c>
      <c r="J81" s="498">
        <f>IF($F81=0,0,((($F81/$E$76)*'CRONOGRAMA ACTIVIDADES'!H$36)*($G81/$F81)))</f>
        <v>0</v>
      </c>
      <c r="K81" s="498">
        <f>IF($F81=0,0,((($F81/$E$76)*'CRONOGRAMA ACTIVIDADES'!I$36)*($G81/$F81)))</f>
        <v>0</v>
      </c>
      <c r="L81" s="498">
        <f>IF($F81=0,0,((($F81/$E$76)*'CRONOGRAMA ACTIVIDADES'!J$36)*($G81/$F81)))</f>
        <v>0</v>
      </c>
      <c r="M81" s="498">
        <f>IF($F81=0,0,((($F81/$E$76)*'CRONOGRAMA ACTIVIDADES'!K$36)*($G81/$F81)))</f>
        <v>0</v>
      </c>
      <c r="N81" s="498">
        <f>IF($F81=0,0,((($F81/$E$76)*'CRONOGRAMA ACTIVIDADES'!L$36)*($G81/$F81)))</f>
        <v>0</v>
      </c>
      <c r="O81" s="498">
        <f>IF($F81=0,0,((($F81/$E$76)*'CRONOGRAMA ACTIVIDADES'!M$36)*($G81/$F81)))</f>
        <v>0</v>
      </c>
      <c r="P81" s="498">
        <f>IF($F81=0,0,((($F81/$E$76)*'CRONOGRAMA ACTIVIDADES'!N$36)*($G81/$F81)))</f>
        <v>0</v>
      </c>
      <c r="Q81" s="498">
        <f>IF($F81=0,0,((($F81/$E$76)*'CRONOGRAMA ACTIVIDADES'!O$36)*($G81/$F81)))</f>
        <v>0</v>
      </c>
      <c r="R81" s="498">
        <f>IF($F81=0,0,((($F81/$E$76)*'CRONOGRAMA ACTIVIDADES'!P$36)*($G81/$F81)))</f>
        <v>0</v>
      </c>
      <c r="S81" s="498">
        <f>IF($F81=0,0,((($F81/$E$76)*'CRONOGRAMA ACTIVIDADES'!Q$36)*($G81/$F81)))</f>
        <v>0</v>
      </c>
      <c r="T81" s="501">
        <f>H81+I81+J81+K81+L81+M81+N81+O81+P81+Q81+R81+S81</f>
        <v>0</v>
      </c>
      <c r="U81" s="502">
        <f>IF($F81=0,0,((($F81/$E$76)*'CRONOGRAMA ACTIVIDADES'!R$36)*($G81/$F81)))</f>
        <v>0</v>
      </c>
      <c r="V81" s="498">
        <f>IF($F81=0,0,((($F81/$E$76)*'CRONOGRAMA ACTIVIDADES'!S$36)*($G81/$F81)))</f>
        <v>0</v>
      </c>
      <c r="W81" s="498">
        <f>IF($F81=0,0,((($F81/$E$76)*'CRONOGRAMA ACTIVIDADES'!T$36)*($G81/$F81)))</f>
        <v>0</v>
      </c>
      <c r="X81" s="498">
        <f>IF($F81=0,0,((($F81/$E$76)*'CRONOGRAMA ACTIVIDADES'!U$36)*($G81/$F81)))</f>
        <v>0</v>
      </c>
      <c r="Y81" s="498">
        <f>IF($F81=0,0,((($F81/$E$76)*'CRONOGRAMA ACTIVIDADES'!V$36)*($G81/$F81)))</f>
        <v>0</v>
      </c>
      <c r="Z81" s="498">
        <f>IF($F81=0,0,((($F81/$E$76)*'CRONOGRAMA ACTIVIDADES'!W$36)*($G81/$F81)))</f>
        <v>0</v>
      </c>
      <c r="AA81" s="498">
        <f>IF($F81=0,0,((($F81/$E$76)*'CRONOGRAMA ACTIVIDADES'!X$36)*($G81/$F81)))</f>
        <v>0</v>
      </c>
      <c r="AB81" s="498">
        <f>IF($F81=0,0,((($F81/$E$76)*'CRONOGRAMA ACTIVIDADES'!Y$36)*($G81/$F81)))</f>
        <v>0</v>
      </c>
      <c r="AC81" s="498">
        <f>IF($F81=0,0,((($F81/$E$76)*'CRONOGRAMA ACTIVIDADES'!Z$36)*($G81/$F81)))</f>
        <v>0</v>
      </c>
      <c r="AD81" s="498">
        <f>IF($F81=0,0,((($F81/$E$76)*'CRONOGRAMA ACTIVIDADES'!AA$36)*($G81/$F81)))</f>
        <v>0</v>
      </c>
      <c r="AE81" s="498">
        <f>IF($F81=0,0,((($F81/$E$76)*'CRONOGRAMA ACTIVIDADES'!AB$36)*($G81/$F81)))</f>
        <v>0</v>
      </c>
      <c r="AF81" s="498">
        <f>IF($F81=0,0,((($F81/$E$76)*'CRONOGRAMA ACTIVIDADES'!AC$36)*($G81/$F81)))</f>
        <v>0</v>
      </c>
      <c r="AG81" s="499">
        <f>U81+V81+W81+X81+Y81+Z81+AA81+AB81+AC81+AD81+AE81+AF81</f>
        <v>0</v>
      </c>
      <c r="AH81" s="503">
        <f>IF($F81=0,0,((($F81/$E$76)*'CRONOGRAMA ACTIVIDADES'!AD$36)*($G81/$F81)))</f>
        <v>0</v>
      </c>
      <c r="AI81" s="498">
        <f>IF($F81=0,0,((($F81/$E$76)*'CRONOGRAMA ACTIVIDADES'!AE$36)*($G81/$F81)))</f>
        <v>0</v>
      </c>
      <c r="AJ81" s="498">
        <f>IF($F81=0,0,((($F81/$E$76)*'CRONOGRAMA ACTIVIDADES'!AF$36)*($G81/$F81)))</f>
        <v>0</v>
      </c>
      <c r="AK81" s="498">
        <f>IF($F81=0,0,((($F81/$E$76)*'CRONOGRAMA ACTIVIDADES'!AG$36)*($G81/$F81)))</f>
        <v>0</v>
      </c>
      <c r="AL81" s="498">
        <f>IF($F81=0,0,((($F81/$E$76)*'CRONOGRAMA ACTIVIDADES'!AH$36)*($G81/$F81)))</f>
        <v>0</v>
      </c>
      <c r="AM81" s="498">
        <f>IF($F81=0,0,((($F81/$E$76)*'CRONOGRAMA ACTIVIDADES'!AI$36)*($G81/$F81)))</f>
        <v>0</v>
      </c>
      <c r="AN81" s="498">
        <f>IF($F81=0,0,((($F81/$E$76)*'CRONOGRAMA ACTIVIDADES'!AJ$36)*($G81/$F81)))</f>
        <v>0</v>
      </c>
      <c r="AO81" s="498">
        <f>IF($F81=0,0,((($F81/$E$76)*'CRONOGRAMA ACTIVIDADES'!AK$36)*($G81/$F81)))</f>
        <v>0</v>
      </c>
      <c r="AP81" s="498">
        <f>IF($F81=0,0,((($F81/$E$76)*'CRONOGRAMA ACTIVIDADES'!AL$36)*($G81/$F81)))</f>
        <v>0</v>
      </c>
      <c r="AQ81" s="498">
        <f>IF($F81=0,0,((($F81/$E$76)*'CRONOGRAMA ACTIVIDADES'!AM$36)*($G81/$F81)))</f>
        <v>0</v>
      </c>
      <c r="AR81" s="498">
        <f>IF($F81=0,0,((($F81/$E$76)*'CRONOGRAMA ACTIVIDADES'!AN$36)*($G81/$F81)))</f>
        <v>0</v>
      </c>
      <c r="AS81" s="498">
        <f>IF($F81=0,0,((($F81/$E$76)*'CRONOGRAMA ACTIVIDADES'!AO$36)*($G81/$F81)))</f>
        <v>0</v>
      </c>
      <c r="AT81" s="501">
        <f>AH81+AI81+AJ81+AK81+AL81+AM81+AN81+AO81+AP81+AQ81+AR81+AS81</f>
        <v>0</v>
      </c>
      <c r="AU81" s="571">
        <f>AS81+AR81+AQ81+AP81+AO81+AN81+AM81+AL81+AK81+AJ81+AI81+AH81+AF81+AE81+AD81+AC81+AB81+AA81+Z81+Y81+X81+W81+V81+U81+S81+R81+Q81+P81+O81+N81+M81+L81+K81+J81+I81+H81</f>
        <v>0</v>
      </c>
      <c r="AV81" s="470">
        <f t="shared" si="30"/>
        <v>0</v>
      </c>
    </row>
    <row r="82" spans="2:48" s="472" customFormat="1" ht="12.75" customHeight="1">
      <c r="B82" s="484" t="str">
        <f>+'FORMATO COSTEO C1'!C$370</f>
        <v>1.3.2</v>
      </c>
      <c r="C82" s="508">
        <f>+'FORMATO COSTEO C1'!B$370</f>
        <v>0</v>
      </c>
      <c r="D82" s="620" t="str">
        <f>+'FORMATO COSTEO C1'!D$370</f>
        <v>Unidad medida</v>
      </c>
      <c r="E82" s="613">
        <f>+'FORMATO COSTEO C1'!E$370</f>
        <v>0</v>
      </c>
      <c r="F82" s="488">
        <f>SUM(F83:F87)</f>
        <v>0</v>
      </c>
      <c r="G82" s="489">
        <f aca="true" t="shared" si="31" ref="G82:P82">SUM(G83:G87)</f>
        <v>0</v>
      </c>
      <c r="H82" s="490">
        <f t="shared" si="31"/>
        <v>0</v>
      </c>
      <c r="I82" s="488">
        <f>SUM(I83:I87)</f>
        <v>0</v>
      </c>
      <c r="J82" s="488">
        <f>SUM(J83:J87)</f>
        <v>0</v>
      </c>
      <c r="K82" s="488">
        <f>SUM(K83:K87)</f>
        <v>0</v>
      </c>
      <c r="L82" s="488">
        <f>SUM(L83:L87)</f>
        <v>0</v>
      </c>
      <c r="M82" s="488">
        <f>SUM(M83:M87)</f>
        <v>0</v>
      </c>
      <c r="N82" s="488">
        <f t="shared" si="31"/>
        <v>0</v>
      </c>
      <c r="O82" s="488">
        <f t="shared" si="31"/>
        <v>0</v>
      </c>
      <c r="P82" s="488">
        <f t="shared" si="31"/>
        <v>0</v>
      </c>
      <c r="Q82" s="488">
        <f aca="true" t="shared" si="32" ref="Q82:AS82">SUM(Q83:Q87)</f>
        <v>0</v>
      </c>
      <c r="R82" s="488">
        <f t="shared" si="32"/>
        <v>0</v>
      </c>
      <c r="S82" s="488">
        <f t="shared" si="32"/>
        <v>0</v>
      </c>
      <c r="T82" s="491">
        <f t="shared" si="32"/>
        <v>0</v>
      </c>
      <c r="U82" s="492">
        <f t="shared" si="32"/>
        <v>0</v>
      </c>
      <c r="V82" s="488">
        <f t="shared" si="32"/>
        <v>0</v>
      </c>
      <c r="W82" s="488">
        <f t="shared" si="32"/>
        <v>0</v>
      </c>
      <c r="X82" s="488">
        <f t="shared" si="32"/>
        <v>0</v>
      </c>
      <c r="Y82" s="488">
        <f t="shared" si="32"/>
        <v>0</v>
      </c>
      <c r="Z82" s="488">
        <f t="shared" si="32"/>
        <v>0</v>
      </c>
      <c r="AA82" s="488">
        <f t="shared" si="32"/>
        <v>0</v>
      </c>
      <c r="AB82" s="488">
        <f t="shared" si="32"/>
        <v>0</v>
      </c>
      <c r="AC82" s="488">
        <f t="shared" si="32"/>
        <v>0</v>
      </c>
      <c r="AD82" s="488">
        <f t="shared" si="32"/>
        <v>0</v>
      </c>
      <c r="AE82" s="488">
        <f t="shared" si="32"/>
        <v>0</v>
      </c>
      <c r="AF82" s="488">
        <f t="shared" si="32"/>
        <v>0</v>
      </c>
      <c r="AG82" s="489">
        <f t="shared" si="32"/>
        <v>0</v>
      </c>
      <c r="AH82" s="490">
        <f t="shared" si="32"/>
        <v>0</v>
      </c>
      <c r="AI82" s="488">
        <f t="shared" si="32"/>
        <v>0</v>
      </c>
      <c r="AJ82" s="488">
        <f t="shared" si="32"/>
        <v>0</v>
      </c>
      <c r="AK82" s="488">
        <f t="shared" si="32"/>
        <v>0</v>
      </c>
      <c r="AL82" s="488">
        <f t="shared" si="32"/>
        <v>0</v>
      </c>
      <c r="AM82" s="488">
        <f t="shared" si="32"/>
        <v>0</v>
      </c>
      <c r="AN82" s="488">
        <f t="shared" si="32"/>
        <v>0</v>
      </c>
      <c r="AO82" s="488">
        <f t="shared" si="32"/>
        <v>0</v>
      </c>
      <c r="AP82" s="488">
        <f t="shared" si="32"/>
        <v>0</v>
      </c>
      <c r="AQ82" s="488">
        <f t="shared" si="32"/>
        <v>0</v>
      </c>
      <c r="AR82" s="488">
        <f t="shared" si="32"/>
        <v>0</v>
      </c>
      <c r="AS82" s="488">
        <f t="shared" si="32"/>
        <v>0</v>
      </c>
      <c r="AT82" s="491">
        <f>SUM(AT83:AT87)</f>
        <v>0</v>
      </c>
      <c r="AU82" s="493">
        <f>SUM(AU83:AU87)</f>
        <v>0</v>
      </c>
      <c r="AV82" s="470">
        <f t="shared" si="30"/>
        <v>0</v>
      </c>
    </row>
    <row r="83" spans="2:48" s="472" customFormat="1" ht="12.75" customHeight="1">
      <c r="B83" s="494" t="str">
        <f>+'FORMATO COSTEO C1'!C372</f>
        <v>1.3.2.1</v>
      </c>
      <c r="C83" s="495" t="str">
        <f>+'FORMATO COSTEO C1'!B$372</f>
        <v>Categoría de gasto</v>
      </c>
      <c r="D83" s="506"/>
      <c r="E83" s="632"/>
      <c r="F83" s="498">
        <f>+'FORMATO COSTEO C1'!G372</f>
        <v>0</v>
      </c>
      <c r="G83" s="499">
        <f>+'FORMATO COSTEO C1'!H372</f>
        <v>0</v>
      </c>
      <c r="H83" s="500">
        <f>IF($F83=0,0,((($F83/$E$82)*'CRONOGRAMA ACTIVIDADES'!F$37)*($G83/$F83)))</f>
        <v>0</v>
      </c>
      <c r="I83" s="498">
        <f>IF($F83=0,0,((($F83/$E$82)*'CRONOGRAMA ACTIVIDADES'!G$37)*($G83/$F83)))</f>
        <v>0</v>
      </c>
      <c r="J83" s="498">
        <f>IF($F83=0,0,((($F83/$E$82)*'CRONOGRAMA ACTIVIDADES'!H$37)*($G83/$F83)))</f>
        <v>0</v>
      </c>
      <c r="K83" s="498">
        <f>IF($F83=0,0,((($F83/$E$82)*'CRONOGRAMA ACTIVIDADES'!I$37)*($G83/$F83)))</f>
        <v>0</v>
      </c>
      <c r="L83" s="498">
        <f>IF($F83=0,0,((($F83/$E$82)*'CRONOGRAMA ACTIVIDADES'!J$37)*($G83/$F83)))</f>
        <v>0</v>
      </c>
      <c r="M83" s="498">
        <f>IF($F83=0,0,((($F83/$E$82)*'CRONOGRAMA ACTIVIDADES'!K$37)*($G83/$F83)))</f>
        <v>0</v>
      </c>
      <c r="N83" s="498">
        <f>IF($F83=0,0,((($F83/$E$82)*'CRONOGRAMA ACTIVIDADES'!L$37)*($G83/$F83)))</f>
        <v>0</v>
      </c>
      <c r="O83" s="498">
        <f>IF($F83=0,0,((($F83/$E$82)*'CRONOGRAMA ACTIVIDADES'!M$37)*($G83/$F83)))</f>
        <v>0</v>
      </c>
      <c r="P83" s="498">
        <f>IF($F83=0,0,((($F83/$E$82)*'CRONOGRAMA ACTIVIDADES'!N$37)*($G83/$F83)))</f>
        <v>0</v>
      </c>
      <c r="Q83" s="498">
        <f>IF($F83=0,0,((($F83/$E$82)*'CRONOGRAMA ACTIVIDADES'!O$37)*($G83/$F83)))</f>
        <v>0</v>
      </c>
      <c r="R83" s="498">
        <f>IF($F83=0,0,((($F83/$E$82)*'CRONOGRAMA ACTIVIDADES'!P$37)*($G83/$F83)))</f>
        <v>0</v>
      </c>
      <c r="S83" s="498">
        <f>IF($F83=0,0,((($F83/$E$82)*'CRONOGRAMA ACTIVIDADES'!Q$37)*($G83/$F83)))</f>
        <v>0</v>
      </c>
      <c r="T83" s="501">
        <f>H83+I83+J83+K83+L83+M83+N83+O83+P83+Q83+R83+S83</f>
        <v>0</v>
      </c>
      <c r="U83" s="502">
        <f>IF($F83=0,0,((($F83/$E$82)*'CRONOGRAMA ACTIVIDADES'!R$37)*($G83/$F83)))</f>
        <v>0</v>
      </c>
      <c r="V83" s="498">
        <f>IF($F83=0,0,((($F83/$E$82)*'CRONOGRAMA ACTIVIDADES'!S$37)*($G83/$F83)))</f>
        <v>0</v>
      </c>
      <c r="W83" s="498">
        <f>IF($F83=0,0,((($F83/$E$82)*'CRONOGRAMA ACTIVIDADES'!T$37)*($G83/$F83)))</f>
        <v>0</v>
      </c>
      <c r="X83" s="498">
        <f>IF($F83=0,0,((($F83/$E$82)*'CRONOGRAMA ACTIVIDADES'!U$37)*($G83/$F83)))</f>
        <v>0</v>
      </c>
      <c r="Y83" s="498">
        <f>IF($F83=0,0,((($F83/$E$82)*'CRONOGRAMA ACTIVIDADES'!V$37)*($G83/$F83)))</f>
        <v>0</v>
      </c>
      <c r="Z83" s="498">
        <f>IF($F83=0,0,((($F83/$E$82)*'CRONOGRAMA ACTIVIDADES'!W$37)*($G83/$F83)))</f>
        <v>0</v>
      </c>
      <c r="AA83" s="498">
        <f>IF($F83=0,0,((($F83/$E$82)*'CRONOGRAMA ACTIVIDADES'!X$37)*($G83/$F83)))</f>
        <v>0</v>
      </c>
      <c r="AB83" s="498">
        <f>IF($F83=0,0,((($F83/$E$82)*'CRONOGRAMA ACTIVIDADES'!Y$37)*($G83/$F83)))</f>
        <v>0</v>
      </c>
      <c r="AC83" s="498">
        <f>IF($F83=0,0,((($F83/$E$82)*'CRONOGRAMA ACTIVIDADES'!Z$37)*($G83/$F83)))</f>
        <v>0</v>
      </c>
      <c r="AD83" s="498">
        <f>IF($F83=0,0,((($F83/$E$82)*'CRONOGRAMA ACTIVIDADES'!AA$37)*($G83/$F83)))</f>
        <v>0</v>
      </c>
      <c r="AE83" s="498">
        <f>IF($F83=0,0,((($F83/$E$82)*'CRONOGRAMA ACTIVIDADES'!AB$37)*($G83/$F83)))</f>
        <v>0</v>
      </c>
      <c r="AF83" s="498">
        <f>IF($F83=0,0,((($F83/$E$82)*'CRONOGRAMA ACTIVIDADES'!AC$37)*($G83/$F83)))</f>
        <v>0</v>
      </c>
      <c r="AG83" s="499">
        <f>U83+V83+W83+X83+Y83+Z83+AA83+AB83+AC83+AD83+AE83+AF83</f>
        <v>0</v>
      </c>
      <c r="AH83" s="503">
        <f>IF($F83=0,0,((($F83/$E$82)*'CRONOGRAMA ACTIVIDADES'!AD$37)*($G83/$F83)))</f>
        <v>0</v>
      </c>
      <c r="AI83" s="498">
        <f>IF($F83=0,0,((($F83/$E$82)*'CRONOGRAMA ACTIVIDADES'!AE$37)*($G83/$F83)))</f>
        <v>0</v>
      </c>
      <c r="AJ83" s="498">
        <f>IF($F83=0,0,((($F83/$E$82)*'CRONOGRAMA ACTIVIDADES'!AF$37)*($G83/$F83)))</f>
        <v>0</v>
      </c>
      <c r="AK83" s="498">
        <f>IF($F83=0,0,((($F83/$E$82)*'CRONOGRAMA ACTIVIDADES'!AG$37)*($G83/$F83)))</f>
        <v>0</v>
      </c>
      <c r="AL83" s="498">
        <f>IF($F83=0,0,((($F83/$E$82)*'CRONOGRAMA ACTIVIDADES'!AH$37)*($G83/$F83)))</f>
        <v>0</v>
      </c>
      <c r="AM83" s="498">
        <f>IF($F83=0,0,((($F83/$E$82)*'CRONOGRAMA ACTIVIDADES'!AI$37)*($G83/$F83)))</f>
        <v>0</v>
      </c>
      <c r="AN83" s="498">
        <f>IF($F83=0,0,((($F83/$E$82)*'CRONOGRAMA ACTIVIDADES'!AJ$37)*($G83/$F83)))</f>
        <v>0</v>
      </c>
      <c r="AO83" s="498">
        <f>IF($F83=0,0,((($F83/$E$82)*'CRONOGRAMA ACTIVIDADES'!AK$37)*($G83/$F83)))</f>
        <v>0</v>
      </c>
      <c r="AP83" s="498">
        <f>IF($F83=0,0,((($F83/$E$82)*'CRONOGRAMA ACTIVIDADES'!AL$37)*($G83/$F83)))</f>
        <v>0</v>
      </c>
      <c r="AQ83" s="498">
        <f>IF($F83=0,0,((($F83/$E$82)*'CRONOGRAMA ACTIVIDADES'!AM$37)*($G83/$F83)))</f>
        <v>0</v>
      </c>
      <c r="AR83" s="498">
        <f>IF($F83=0,0,((($F83/$E$82)*'CRONOGRAMA ACTIVIDADES'!AN$37)*($G83/$F83)))</f>
        <v>0</v>
      </c>
      <c r="AS83" s="498">
        <f>IF($F83=0,0,((($F83/$E$82)*'CRONOGRAMA ACTIVIDADES'!AO$37)*($G83/$F83)))</f>
        <v>0</v>
      </c>
      <c r="AT83" s="501">
        <f>AH83+AI83+AJ83+AK83+AL83+AM83+AN83+AO83+AP83+AQ83+AR83+AS83</f>
        <v>0</v>
      </c>
      <c r="AU83" s="571">
        <f>AS83+AR83+AQ83+AP83+AO83+AN83+AM83+AL83+AK83+AJ83+AI83+AH83+AF83+AE83+AD83+AC83+AB83+AA83+Z83+Y83+X83+W83+V83+U83+S83+R83+Q83+P83+O83+N83+M83+L83+K83+J83+I83+H83</f>
        <v>0</v>
      </c>
      <c r="AV83" s="470">
        <f t="shared" si="30"/>
        <v>0</v>
      </c>
    </row>
    <row r="84" spans="2:48" s="483" customFormat="1" ht="12.75" customHeight="1" outlineLevel="1">
      <c r="B84" s="494" t="str">
        <f>+'FORMATO COSTEO C1'!C378</f>
        <v>1.3.2.2</v>
      </c>
      <c r="C84" s="495" t="str">
        <f>+'FORMATO COSTEO C1'!B$378</f>
        <v>Categoría de gasto</v>
      </c>
      <c r="D84" s="506"/>
      <c r="E84" s="632"/>
      <c r="F84" s="498">
        <f>+'FORMATO COSTEO C1'!G378</f>
        <v>0</v>
      </c>
      <c r="G84" s="499">
        <f>+'FORMATO COSTEO C1'!H378</f>
        <v>0</v>
      </c>
      <c r="H84" s="503">
        <f>IF($F84=0,0,((($F84/$E$82)*'CRONOGRAMA ACTIVIDADES'!F$37)*($G84/$F84)))</f>
        <v>0</v>
      </c>
      <c r="I84" s="498">
        <f>IF($F84=0,0,((($F84/$E$82)*'CRONOGRAMA ACTIVIDADES'!G$37)*($G84/$F84)))</f>
        <v>0</v>
      </c>
      <c r="J84" s="498">
        <f>IF($F84=0,0,((($F84/$E$82)*'CRONOGRAMA ACTIVIDADES'!H$37)*($G84/$F84)))</f>
        <v>0</v>
      </c>
      <c r="K84" s="498">
        <f>IF($F84=0,0,((($F84/$E$82)*'CRONOGRAMA ACTIVIDADES'!I$37)*($G84/$F84)))</f>
        <v>0</v>
      </c>
      <c r="L84" s="498">
        <f>IF($F84=0,0,((($F84/$E$82)*'CRONOGRAMA ACTIVIDADES'!J$37)*($G84/$F84)))</f>
        <v>0</v>
      </c>
      <c r="M84" s="498">
        <f>IF($F84=0,0,((($F84/$E$82)*'CRONOGRAMA ACTIVIDADES'!K$37)*($G84/$F84)))</f>
        <v>0</v>
      </c>
      <c r="N84" s="498">
        <f>IF($F84=0,0,((($F84/$E$82)*'CRONOGRAMA ACTIVIDADES'!L$37)*($G84/$F84)))</f>
        <v>0</v>
      </c>
      <c r="O84" s="498">
        <f>IF($F84=0,0,((($F84/$E$82)*'CRONOGRAMA ACTIVIDADES'!M$37)*($G84/$F84)))</f>
        <v>0</v>
      </c>
      <c r="P84" s="498">
        <f>IF($F84=0,0,((($F84/$E$82)*'CRONOGRAMA ACTIVIDADES'!N$37)*($G84/$F84)))</f>
        <v>0</v>
      </c>
      <c r="Q84" s="498">
        <f>IF($F84=0,0,((($F84/$E$82)*'CRONOGRAMA ACTIVIDADES'!O$37)*($G84/$F84)))</f>
        <v>0</v>
      </c>
      <c r="R84" s="498">
        <f>IF($F84=0,0,((($F84/$E$82)*'CRONOGRAMA ACTIVIDADES'!P$37)*($G84/$F84)))</f>
        <v>0</v>
      </c>
      <c r="S84" s="498">
        <f>IF($F84=0,0,((($F84/$E$82)*'CRONOGRAMA ACTIVIDADES'!Q$37)*($G84/$F84)))</f>
        <v>0</v>
      </c>
      <c r="T84" s="501">
        <f>H84+I84+J84+K84+L84+M84+N84+O84+P84+Q84+R84+S84</f>
        <v>0</v>
      </c>
      <c r="U84" s="502">
        <f>IF($F84=0,0,((($F84/$E$82)*'CRONOGRAMA ACTIVIDADES'!R$37)*($G84/$F84)))</f>
        <v>0</v>
      </c>
      <c r="V84" s="498">
        <f>IF($F84=0,0,((($F84/$E$82)*'CRONOGRAMA ACTIVIDADES'!S$37)*($G84/$F84)))</f>
        <v>0</v>
      </c>
      <c r="W84" s="498">
        <f>IF($F84=0,0,((($F84/$E$82)*'CRONOGRAMA ACTIVIDADES'!T$37)*($G84/$F84)))</f>
        <v>0</v>
      </c>
      <c r="X84" s="498">
        <f>IF($F84=0,0,((($F84/$E$82)*'CRONOGRAMA ACTIVIDADES'!U$37)*($G84/$F84)))</f>
        <v>0</v>
      </c>
      <c r="Y84" s="498">
        <f>IF($F84=0,0,((($F84/$E$82)*'CRONOGRAMA ACTIVIDADES'!V$37)*($G84/$F84)))</f>
        <v>0</v>
      </c>
      <c r="Z84" s="498">
        <f>IF($F84=0,0,((($F84/$E$82)*'CRONOGRAMA ACTIVIDADES'!W$37)*($G84/$F84)))</f>
        <v>0</v>
      </c>
      <c r="AA84" s="498">
        <f>IF($F84=0,0,((($F84/$E$82)*'CRONOGRAMA ACTIVIDADES'!X$37)*($G84/$F84)))</f>
        <v>0</v>
      </c>
      <c r="AB84" s="498">
        <f>IF($F84=0,0,((($F84/$E$82)*'CRONOGRAMA ACTIVIDADES'!Y$37)*($G84/$F84)))</f>
        <v>0</v>
      </c>
      <c r="AC84" s="498">
        <f>IF($F84=0,0,((($F84/$E$82)*'CRONOGRAMA ACTIVIDADES'!Z$37)*($G84/$F84)))</f>
        <v>0</v>
      </c>
      <c r="AD84" s="498">
        <f>IF($F84=0,0,((($F84/$E$82)*'CRONOGRAMA ACTIVIDADES'!AA$37)*($G84/$F84)))</f>
        <v>0</v>
      </c>
      <c r="AE84" s="498">
        <f>IF($F84=0,0,((($F84/$E$82)*'CRONOGRAMA ACTIVIDADES'!AB$37)*($G84/$F84)))</f>
        <v>0</v>
      </c>
      <c r="AF84" s="498">
        <f>IF($F84=0,0,((($F84/$E$82)*'CRONOGRAMA ACTIVIDADES'!AC$37)*($G84/$F84)))</f>
        <v>0</v>
      </c>
      <c r="AG84" s="499">
        <f>U84+V84+W84+X84+Y84+Z84+AA84+AB84+AC84+AD84+AE84+AF84</f>
        <v>0</v>
      </c>
      <c r="AH84" s="503">
        <f>IF($F84=0,0,((($F84/$E$82)*'CRONOGRAMA ACTIVIDADES'!AD$37)*($G84/$F84)))</f>
        <v>0</v>
      </c>
      <c r="AI84" s="498">
        <f>IF($F84=0,0,((($F84/$E$82)*'CRONOGRAMA ACTIVIDADES'!AE$37)*($G84/$F84)))</f>
        <v>0</v>
      </c>
      <c r="AJ84" s="498">
        <f>IF($F84=0,0,((($F84/$E$82)*'CRONOGRAMA ACTIVIDADES'!AF$37)*($G84/$F84)))</f>
        <v>0</v>
      </c>
      <c r="AK84" s="498">
        <f>IF($F84=0,0,((($F84/$E$82)*'CRONOGRAMA ACTIVIDADES'!AG$37)*($G84/$F84)))</f>
        <v>0</v>
      </c>
      <c r="AL84" s="498">
        <f>IF($F84=0,0,((($F84/$E$82)*'CRONOGRAMA ACTIVIDADES'!AH$37)*($G84/$F84)))</f>
        <v>0</v>
      </c>
      <c r="AM84" s="498">
        <f>IF($F84=0,0,((($F84/$E$82)*'CRONOGRAMA ACTIVIDADES'!AI$37)*($G84/$F84)))</f>
        <v>0</v>
      </c>
      <c r="AN84" s="498">
        <f>IF($F84=0,0,((($F84/$E$82)*'CRONOGRAMA ACTIVIDADES'!AJ$37)*($G84/$F84)))</f>
        <v>0</v>
      </c>
      <c r="AO84" s="498">
        <f>IF($F84=0,0,((($F84/$E$82)*'CRONOGRAMA ACTIVIDADES'!AK$37)*($G84/$F84)))</f>
        <v>0</v>
      </c>
      <c r="AP84" s="498">
        <f>IF($F84=0,0,((($F84/$E$82)*'CRONOGRAMA ACTIVIDADES'!AL$37)*($G84/$F84)))</f>
        <v>0</v>
      </c>
      <c r="AQ84" s="498">
        <f>IF($F84=0,0,((($F84/$E$82)*'CRONOGRAMA ACTIVIDADES'!AM$37)*($G84/$F84)))</f>
        <v>0</v>
      </c>
      <c r="AR84" s="498">
        <f>IF($F84=0,0,((($F84/$E$82)*'CRONOGRAMA ACTIVIDADES'!AN$37)*($G84/$F84)))</f>
        <v>0</v>
      </c>
      <c r="AS84" s="498">
        <f>IF($F84=0,0,((($F84/$E$82)*'CRONOGRAMA ACTIVIDADES'!AO$37)*($G84/$F84)))</f>
        <v>0</v>
      </c>
      <c r="AT84" s="501">
        <f>AH84+AI84+AJ84+AK84+AL84+AM84+AN84+AO84+AP84+AQ84+AR84+AS84</f>
        <v>0</v>
      </c>
      <c r="AU84" s="571">
        <f>AS84+AR84+AQ84+AP84+AO84+AN84+AM84+AL84+AK84+AJ84+AI84+AH84+AF84+AE84+AD84+AC84+AB84+AA84+Z84+Y84+X84+W84+V84+U84+S84+R84+Q84+P84+O84+N84+M84+L84+K84+J84+I84+H84</f>
        <v>0</v>
      </c>
      <c r="AV84" s="470">
        <f t="shared" si="30"/>
        <v>0</v>
      </c>
    </row>
    <row r="85" spans="2:48" s="472" customFormat="1" ht="12.75" customHeight="1">
      <c r="B85" s="494" t="str">
        <f>+'FORMATO COSTEO C1'!C$384</f>
        <v>1.3.2.3</v>
      </c>
      <c r="C85" s="495" t="str">
        <f>+'FORMATO COSTEO C1'!B$384</f>
        <v>Categoría de gasto</v>
      </c>
      <c r="D85" s="506"/>
      <c r="E85" s="632"/>
      <c r="F85" s="498">
        <f>+'FORMATO COSTEO C1'!G384</f>
        <v>0</v>
      </c>
      <c r="G85" s="499">
        <f>+'FORMATO COSTEO C1'!H384</f>
        <v>0</v>
      </c>
      <c r="H85" s="503">
        <f>IF($F85=0,0,((($F85/$E$82)*'CRONOGRAMA ACTIVIDADES'!F$37)*($G85/$F85)))</f>
        <v>0</v>
      </c>
      <c r="I85" s="498">
        <f>IF($F85=0,0,((($F85/$E$82)*'CRONOGRAMA ACTIVIDADES'!G$37)*($G85/$F85)))</f>
        <v>0</v>
      </c>
      <c r="J85" s="498">
        <f>IF($F85=0,0,((($F85/$E$82)*'CRONOGRAMA ACTIVIDADES'!H$37)*($G85/$F85)))</f>
        <v>0</v>
      </c>
      <c r="K85" s="498">
        <f>IF($F85=0,0,((($F85/$E$82)*'CRONOGRAMA ACTIVIDADES'!I$37)*($G85/$F85)))</f>
        <v>0</v>
      </c>
      <c r="L85" s="498">
        <f>IF($F85=0,0,((($F85/$E$82)*'CRONOGRAMA ACTIVIDADES'!J$37)*($G85/$F85)))</f>
        <v>0</v>
      </c>
      <c r="M85" s="498">
        <f>IF($F85=0,0,((($F85/$E$82)*'CRONOGRAMA ACTIVIDADES'!K$37)*($G85/$F85)))</f>
        <v>0</v>
      </c>
      <c r="N85" s="498">
        <f>IF($F85=0,0,((($F85/$E$82)*'CRONOGRAMA ACTIVIDADES'!L$37)*($G85/$F85)))</f>
        <v>0</v>
      </c>
      <c r="O85" s="498">
        <f>IF($F85=0,0,((($F85/$E$82)*'CRONOGRAMA ACTIVIDADES'!M$37)*($G85/$F85)))</f>
        <v>0</v>
      </c>
      <c r="P85" s="498">
        <f>IF($F85=0,0,((($F85/$E$82)*'CRONOGRAMA ACTIVIDADES'!N$37)*($G85/$F85)))</f>
        <v>0</v>
      </c>
      <c r="Q85" s="498">
        <f>IF($F85=0,0,((($F85/$E$82)*'CRONOGRAMA ACTIVIDADES'!O$37)*($G85/$F85)))</f>
        <v>0</v>
      </c>
      <c r="R85" s="498">
        <f>IF($F85=0,0,((($F85/$E$82)*'CRONOGRAMA ACTIVIDADES'!P$37)*($G85/$F85)))</f>
        <v>0</v>
      </c>
      <c r="S85" s="498">
        <f>IF($F85=0,0,((($F85/$E$82)*'CRONOGRAMA ACTIVIDADES'!Q$37)*($G85/$F85)))</f>
        <v>0</v>
      </c>
      <c r="T85" s="501">
        <f>H85+I85+J85+K85+L85+M85+N85+O85+P85+Q85+R85+S85</f>
        <v>0</v>
      </c>
      <c r="U85" s="502">
        <f>IF($F85=0,0,((($F85/$E$82)*'CRONOGRAMA ACTIVIDADES'!R$37)*($G85/$F85)))</f>
        <v>0</v>
      </c>
      <c r="V85" s="498">
        <f>IF($F85=0,0,((($F85/$E$82)*'CRONOGRAMA ACTIVIDADES'!S$37)*($G85/$F85)))</f>
        <v>0</v>
      </c>
      <c r="W85" s="498">
        <f>IF($F85=0,0,((($F85/$E$82)*'CRONOGRAMA ACTIVIDADES'!T$37)*($G85/$F85)))</f>
        <v>0</v>
      </c>
      <c r="X85" s="498">
        <f>IF($F85=0,0,((($F85/$E$82)*'CRONOGRAMA ACTIVIDADES'!U$37)*($G85/$F85)))</f>
        <v>0</v>
      </c>
      <c r="Y85" s="498">
        <f>IF($F85=0,0,((($F85/$E$82)*'CRONOGRAMA ACTIVIDADES'!V$37)*($G85/$F85)))</f>
        <v>0</v>
      </c>
      <c r="Z85" s="498">
        <f>IF($F85=0,0,((($F85/$E$82)*'CRONOGRAMA ACTIVIDADES'!W$37)*($G85/$F85)))</f>
        <v>0</v>
      </c>
      <c r="AA85" s="498">
        <f>IF($F85=0,0,((($F85/$E$82)*'CRONOGRAMA ACTIVIDADES'!X$37)*($G85/$F85)))</f>
        <v>0</v>
      </c>
      <c r="AB85" s="498">
        <f>IF($F85=0,0,((($F85/$E$82)*'CRONOGRAMA ACTIVIDADES'!Y$37)*($G85/$F85)))</f>
        <v>0</v>
      </c>
      <c r="AC85" s="498">
        <f>IF($F85=0,0,((($F85/$E$82)*'CRONOGRAMA ACTIVIDADES'!Z$37)*($G85/$F85)))</f>
        <v>0</v>
      </c>
      <c r="AD85" s="498">
        <f>IF($F85=0,0,((($F85/$E$82)*'CRONOGRAMA ACTIVIDADES'!AA$37)*($G85/$F85)))</f>
        <v>0</v>
      </c>
      <c r="AE85" s="498">
        <f>IF($F85=0,0,((($F85/$E$82)*'CRONOGRAMA ACTIVIDADES'!AB$37)*($G85/$F85)))</f>
        <v>0</v>
      </c>
      <c r="AF85" s="498">
        <f>IF($F85=0,0,((($F85/$E$82)*'CRONOGRAMA ACTIVIDADES'!AC$37)*($G85/$F85)))</f>
        <v>0</v>
      </c>
      <c r="AG85" s="499">
        <f>U85+V85+W85+X85+Y85+Z85+AA85+AB85+AC85+AD85+AE85+AF85</f>
        <v>0</v>
      </c>
      <c r="AH85" s="503">
        <f>IF($F85=0,0,((($F85/$E$82)*'CRONOGRAMA ACTIVIDADES'!AD$37)*($G85/$F85)))</f>
        <v>0</v>
      </c>
      <c r="AI85" s="498">
        <f>IF($F85=0,0,((($F85/$E$82)*'CRONOGRAMA ACTIVIDADES'!AE$37)*($G85/$F85)))</f>
        <v>0</v>
      </c>
      <c r="AJ85" s="498">
        <f>IF($F85=0,0,((($F85/$E$82)*'CRONOGRAMA ACTIVIDADES'!AF$37)*($G85/$F85)))</f>
        <v>0</v>
      </c>
      <c r="AK85" s="498">
        <f>IF($F85=0,0,((($F85/$E$82)*'CRONOGRAMA ACTIVIDADES'!AG$37)*($G85/$F85)))</f>
        <v>0</v>
      </c>
      <c r="AL85" s="498">
        <f>IF($F85=0,0,((($F85/$E$82)*'CRONOGRAMA ACTIVIDADES'!AH$37)*($G85/$F85)))</f>
        <v>0</v>
      </c>
      <c r="AM85" s="498">
        <f>IF($F85=0,0,((($F85/$E$82)*'CRONOGRAMA ACTIVIDADES'!AI$37)*($G85/$F85)))</f>
        <v>0</v>
      </c>
      <c r="AN85" s="498">
        <f>IF($F85=0,0,((($F85/$E$82)*'CRONOGRAMA ACTIVIDADES'!AJ$37)*($G85/$F85)))</f>
        <v>0</v>
      </c>
      <c r="AO85" s="498">
        <f>IF($F85=0,0,((($F85/$E$82)*'CRONOGRAMA ACTIVIDADES'!AK$37)*($G85/$F85)))</f>
        <v>0</v>
      </c>
      <c r="AP85" s="498">
        <f>IF($F85=0,0,((($F85/$E$82)*'CRONOGRAMA ACTIVIDADES'!AL$37)*($G85/$F85)))</f>
        <v>0</v>
      </c>
      <c r="AQ85" s="498">
        <f>IF($F85=0,0,((($F85/$E$82)*'CRONOGRAMA ACTIVIDADES'!AM$37)*($G85/$F85)))</f>
        <v>0</v>
      </c>
      <c r="AR85" s="498">
        <f>IF($F85=0,0,((($F85/$E$82)*'CRONOGRAMA ACTIVIDADES'!AN$37)*($G85/$F85)))</f>
        <v>0</v>
      </c>
      <c r="AS85" s="498">
        <f>IF($F85=0,0,((($F85/$E$82)*'CRONOGRAMA ACTIVIDADES'!AO$37)*($G85/$F85)))</f>
        <v>0</v>
      </c>
      <c r="AT85" s="501">
        <f>AH85+AI85+AJ85+AK85+AL85+AM85+AN85+AO85+AP85+AQ85+AR85+AS85</f>
        <v>0</v>
      </c>
      <c r="AU85" s="571">
        <f>AS85+AR85+AQ85+AP85+AO85+AN85+AM85+AL85+AK85+AJ85+AI85+AH85+AF85+AE85+AD85+AC85+AB85+AA85+Z85+Y85+X85+W85+V85+U85+S85+R85+Q85+P85+O85+N85+M85+L85+K85+J85+I85+H85</f>
        <v>0</v>
      </c>
      <c r="AV85" s="470">
        <f t="shared" si="30"/>
        <v>0</v>
      </c>
    </row>
    <row r="86" spans="2:48" s="472" customFormat="1" ht="12.75" customHeight="1">
      <c r="B86" s="494" t="str">
        <f>+'FORMATO COSTEO C1'!C390</f>
        <v>1.3.2.4</v>
      </c>
      <c r="C86" s="495" t="str">
        <f>+'FORMATO COSTEO C1'!B$390</f>
        <v>Categoría de gasto</v>
      </c>
      <c r="D86" s="506"/>
      <c r="E86" s="632"/>
      <c r="F86" s="498">
        <f>+'FORMATO COSTEO C1'!G390</f>
        <v>0</v>
      </c>
      <c r="G86" s="499">
        <f>+'FORMATO COSTEO C1'!H390</f>
        <v>0</v>
      </c>
      <c r="H86" s="503">
        <f>IF($F86=0,0,((($F86/$E$82)*'CRONOGRAMA ACTIVIDADES'!F$37)*($G86/$F86)))</f>
        <v>0</v>
      </c>
      <c r="I86" s="498">
        <f>IF($F86=0,0,((($F86/$E$82)*'CRONOGRAMA ACTIVIDADES'!G$37)*($G86/$F86)))</f>
        <v>0</v>
      </c>
      <c r="J86" s="498">
        <f>IF($F86=0,0,((($F86/$E$82)*'CRONOGRAMA ACTIVIDADES'!H$37)*($G86/$F86)))</f>
        <v>0</v>
      </c>
      <c r="K86" s="498">
        <f>IF($F86=0,0,((($F86/$E$82)*'CRONOGRAMA ACTIVIDADES'!I$37)*($G86/$F86)))</f>
        <v>0</v>
      </c>
      <c r="L86" s="498">
        <f>IF($F86=0,0,((($F86/$E$82)*'CRONOGRAMA ACTIVIDADES'!J$37)*($G86/$F86)))</f>
        <v>0</v>
      </c>
      <c r="M86" s="498">
        <f>IF($F86=0,0,((($F86/$E$82)*'CRONOGRAMA ACTIVIDADES'!K$37)*($G86/$F86)))</f>
        <v>0</v>
      </c>
      <c r="N86" s="498">
        <f>IF($F86=0,0,((($F86/$E$82)*'CRONOGRAMA ACTIVIDADES'!L$37)*($G86/$F86)))</f>
        <v>0</v>
      </c>
      <c r="O86" s="498">
        <f>IF($F86=0,0,((($F86/$E$82)*'CRONOGRAMA ACTIVIDADES'!M$37)*($G86/$F86)))</f>
        <v>0</v>
      </c>
      <c r="P86" s="498">
        <f>IF($F86=0,0,((($F86/$E$82)*'CRONOGRAMA ACTIVIDADES'!N$37)*($G86/$F86)))</f>
        <v>0</v>
      </c>
      <c r="Q86" s="498">
        <f>IF($F86=0,0,((($F86/$E$82)*'CRONOGRAMA ACTIVIDADES'!O$37)*($G86/$F86)))</f>
        <v>0</v>
      </c>
      <c r="R86" s="498">
        <f>IF($F86=0,0,((($F86/$E$82)*'CRONOGRAMA ACTIVIDADES'!P$37)*($G86/$F86)))</f>
        <v>0</v>
      </c>
      <c r="S86" s="498">
        <f>IF($F86=0,0,((($F86/$E$82)*'CRONOGRAMA ACTIVIDADES'!Q$37)*($G86/$F86)))</f>
        <v>0</v>
      </c>
      <c r="T86" s="501">
        <f>H86+I86+J86+K86+L86+M86+N86+O86+P86+Q86+R86+S86</f>
        <v>0</v>
      </c>
      <c r="U86" s="502">
        <f>IF($F86=0,0,((($F86/$E$82)*'CRONOGRAMA ACTIVIDADES'!R$37)*($G86/$F86)))</f>
        <v>0</v>
      </c>
      <c r="V86" s="498">
        <f>IF($F86=0,0,((($F86/$E$82)*'CRONOGRAMA ACTIVIDADES'!S$37)*($G86/$F86)))</f>
        <v>0</v>
      </c>
      <c r="W86" s="498">
        <f>IF($F86=0,0,((($F86/$E$82)*'CRONOGRAMA ACTIVIDADES'!T$37)*($G86/$F86)))</f>
        <v>0</v>
      </c>
      <c r="X86" s="498">
        <f>IF($F86=0,0,((($F86/$E$82)*'CRONOGRAMA ACTIVIDADES'!U$37)*($G86/$F86)))</f>
        <v>0</v>
      </c>
      <c r="Y86" s="498">
        <f>IF($F86=0,0,((($F86/$E$82)*'CRONOGRAMA ACTIVIDADES'!V$37)*($G86/$F86)))</f>
        <v>0</v>
      </c>
      <c r="Z86" s="498">
        <f>IF($F86=0,0,((($F86/$E$82)*'CRONOGRAMA ACTIVIDADES'!W$37)*($G86/$F86)))</f>
        <v>0</v>
      </c>
      <c r="AA86" s="498">
        <f>IF($F86=0,0,((($F86/$E$82)*'CRONOGRAMA ACTIVIDADES'!X$37)*($G86/$F86)))</f>
        <v>0</v>
      </c>
      <c r="AB86" s="498">
        <f>IF($F86=0,0,((($F86/$E$82)*'CRONOGRAMA ACTIVIDADES'!Y$37)*($G86/$F86)))</f>
        <v>0</v>
      </c>
      <c r="AC86" s="498">
        <f>IF($F86=0,0,((($F86/$E$82)*'CRONOGRAMA ACTIVIDADES'!Z$37)*($G86/$F86)))</f>
        <v>0</v>
      </c>
      <c r="AD86" s="498">
        <f>IF($F86=0,0,((($F86/$E$82)*'CRONOGRAMA ACTIVIDADES'!AA$37)*($G86/$F86)))</f>
        <v>0</v>
      </c>
      <c r="AE86" s="498">
        <f>IF($F86=0,0,((($F86/$E$82)*'CRONOGRAMA ACTIVIDADES'!AB$37)*($G86/$F86)))</f>
        <v>0</v>
      </c>
      <c r="AF86" s="498">
        <f>IF($F86=0,0,((($F86/$E$82)*'CRONOGRAMA ACTIVIDADES'!AC$37)*($G86/$F86)))</f>
        <v>0</v>
      </c>
      <c r="AG86" s="499">
        <f>U86+V86+W86+X86+Y86+Z86+AA86+AB86+AC86+AD86+AE86+AF86</f>
        <v>0</v>
      </c>
      <c r="AH86" s="503">
        <f>IF($F86=0,0,((($F86/$E$82)*'CRONOGRAMA ACTIVIDADES'!AD$37)*($G86/$F86)))</f>
        <v>0</v>
      </c>
      <c r="AI86" s="498">
        <f>IF($F86=0,0,((($F86/$E$82)*'CRONOGRAMA ACTIVIDADES'!AE$37)*($G86/$F86)))</f>
        <v>0</v>
      </c>
      <c r="AJ86" s="498">
        <f>IF($F86=0,0,((($F86/$E$82)*'CRONOGRAMA ACTIVIDADES'!AF$37)*($G86/$F86)))</f>
        <v>0</v>
      </c>
      <c r="AK86" s="498">
        <f>IF($F86=0,0,((($F86/$E$82)*'CRONOGRAMA ACTIVIDADES'!AG$37)*($G86/$F86)))</f>
        <v>0</v>
      </c>
      <c r="AL86" s="498">
        <f>IF($F86=0,0,((($F86/$E$82)*'CRONOGRAMA ACTIVIDADES'!AH$37)*($G86/$F86)))</f>
        <v>0</v>
      </c>
      <c r="AM86" s="498">
        <f>IF($F86=0,0,((($F86/$E$82)*'CRONOGRAMA ACTIVIDADES'!AI$37)*($G86/$F86)))</f>
        <v>0</v>
      </c>
      <c r="AN86" s="498">
        <f>IF($F86=0,0,((($F86/$E$82)*'CRONOGRAMA ACTIVIDADES'!AJ$37)*($G86/$F86)))</f>
        <v>0</v>
      </c>
      <c r="AO86" s="498">
        <f>IF($F86=0,0,((($F86/$E$82)*'CRONOGRAMA ACTIVIDADES'!AK$37)*($G86/$F86)))</f>
        <v>0</v>
      </c>
      <c r="AP86" s="498">
        <f>IF($F86=0,0,((($F86/$E$82)*'CRONOGRAMA ACTIVIDADES'!AL$37)*($G86/$F86)))</f>
        <v>0</v>
      </c>
      <c r="AQ86" s="498">
        <f>IF($F86=0,0,((($F86/$E$82)*'CRONOGRAMA ACTIVIDADES'!AM$37)*($G86/$F86)))</f>
        <v>0</v>
      </c>
      <c r="AR86" s="498">
        <f>IF($F86=0,0,((($F86/$E$82)*'CRONOGRAMA ACTIVIDADES'!AN$37)*($G86/$F86)))</f>
        <v>0</v>
      </c>
      <c r="AS86" s="498">
        <f>IF($F86=0,0,((($F86/$E$82)*'CRONOGRAMA ACTIVIDADES'!AO$37)*($G86/$F86)))</f>
        <v>0</v>
      </c>
      <c r="AT86" s="501">
        <f>AH86+AI86+AJ86+AK86+AL86+AM86+AN86+AO86+AP86+AQ86+AR86+AS86</f>
        <v>0</v>
      </c>
      <c r="AU86" s="571">
        <f>AS86+AR86+AQ86+AP86+AO86+AN86+AM86+AL86+AK86+AJ86+AI86+AH86+AF86+AE86+AD86+AC86+AB86+AA86+Z86+Y86+X86+W86+V86+U86+S86+R86+Q86+P86+O86+N86+M86+L86+K86+J86+I86+H86</f>
        <v>0</v>
      </c>
      <c r="AV86" s="470">
        <f t="shared" si="30"/>
        <v>0</v>
      </c>
    </row>
    <row r="87" spans="2:48" s="472" customFormat="1" ht="12.75" customHeight="1">
      <c r="B87" s="494" t="str">
        <f>+'FORMATO COSTEO C1'!C$396</f>
        <v>1.3.2.5</v>
      </c>
      <c r="C87" s="495" t="str">
        <f>+'FORMATO COSTEO C1'!B$396</f>
        <v>Categoría de gasto</v>
      </c>
      <c r="D87" s="506"/>
      <c r="E87" s="632"/>
      <c r="F87" s="498">
        <f>+'FORMATO COSTEO C1'!G396</f>
        <v>0</v>
      </c>
      <c r="G87" s="499">
        <f>+'FORMATO COSTEO C1'!H396</f>
        <v>0</v>
      </c>
      <c r="H87" s="503">
        <f>IF($F87=0,0,((($F87/$E$82)*'CRONOGRAMA ACTIVIDADES'!F$37)*($G87/$F87)))</f>
        <v>0</v>
      </c>
      <c r="I87" s="498">
        <f>IF($F87=0,0,((($F87/$E$82)*'CRONOGRAMA ACTIVIDADES'!G$37)*($G87/$F87)))</f>
        <v>0</v>
      </c>
      <c r="J87" s="498">
        <f>IF($F87=0,0,((($F87/$E$82)*'CRONOGRAMA ACTIVIDADES'!H$37)*($G87/$F87)))</f>
        <v>0</v>
      </c>
      <c r="K87" s="498">
        <f>IF($F87=0,0,((($F87/$E$82)*'CRONOGRAMA ACTIVIDADES'!I$37)*($G87/$F87)))</f>
        <v>0</v>
      </c>
      <c r="L87" s="498">
        <f>IF($F87=0,0,((($F87/$E$82)*'CRONOGRAMA ACTIVIDADES'!J$37)*($G87/$F87)))</f>
        <v>0</v>
      </c>
      <c r="M87" s="498">
        <f>IF($F87=0,0,((($F87/$E$82)*'CRONOGRAMA ACTIVIDADES'!K$37)*($G87/$F87)))</f>
        <v>0</v>
      </c>
      <c r="N87" s="498">
        <f>IF($F87=0,0,((($F87/$E$82)*'CRONOGRAMA ACTIVIDADES'!L$37)*($G87/$F87)))</f>
        <v>0</v>
      </c>
      <c r="O87" s="498">
        <f>IF($F87=0,0,((($F87/$E$82)*'CRONOGRAMA ACTIVIDADES'!M$37)*($G87/$F87)))</f>
        <v>0</v>
      </c>
      <c r="P87" s="498">
        <f>IF($F87=0,0,((($F87/$E$82)*'CRONOGRAMA ACTIVIDADES'!N$37)*($G87/$F87)))</f>
        <v>0</v>
      </c>
      <c r="Q87" s="498">
        <f>IF($F87=0,0,((($F87/$E$82)*'CRONOGRAMA ACTIVIDADES'!O$37)*($G87/$F87)))</f>
        <v>0</v>
      </c>
      <c r="R87" s="498">
        <f>IF($F87=0,0,((($F87/$E$82)*'CRONOGRAMA ACTIVIDADES'!P$37)*($G87/$F87)))</f>
        <v>0</v>
      </c>
      <c r="S87" s="498">
        <f>IF($F87=0,0,((($F87/$E$82)*'CRONOGRAMA ACTIVIDADES'!Q$37)*($G87/$F87)))</f>
        <v>0</v>
      </c>
      <c r="T87" s="501">
        <f>H87+I87+J87+K87+L87+M87+N87+O87+P87+Q87+R87+S87</f>
        <v>0</v>
      </c>
      <c r="U87" s="502">
        <f>IF($F87=0,0,((($F87/$E$82)*'CRONOGRAMA ACTIVIDADES'!R$37)*($G87/$F87)))</f>
        <v>0</v>
      </c>
      <c r="V87" s="498">
        <f>IF($F87=0,0,((($F87/$E$82)*'CRONOGRAMA ACTIVIDADES'!S$37)*($G87/$F87)))</f>
        <v>0</v>
      </c>
      <c r="W87" s="498">
        <f>IF($F87=0,0,((($F87/$E$82)*'CRONOGRAMA ACTIVIDADES'!T$37)*($G87/$F87)))</f>
        <v>0</v>
      </c>
      <c r="X87" s="498">
        <f>IF($F87=0,0,((($F87/$E$82)*'CRONOGRAMA ACTIVIDADES'!U$37)*($G87/$F87)))</f>
        <v>0</v>
      </c>
      <c r="Y87" s="498">
        <f>IF($F87=0,0,((($F87/$E$82)*'CRONOGRAMA ACTIVIDADES'!V$37)*($G87/$F87)))</f>
        <v>0</v>
      </c>
      <c r="Z87" s="498">
        <f>IF($F87=0,0,((($F87/$E$82)*'CRONOGRAMA ACTIVIDADES'!W$37)*($G87/$F87)))</f>
        <v>0</v>
      </c>
      <c r="AA87" s="498">
        <f>IF($F87=0,0,((($F87/$E$82)*'CRONOGRAMA ACTIVIDADES'!X$37)*($G87/$F87)))</f>
        <v>0</v>
      </c>
      <c r="AB87" s="498">
        <f>IF($F87=0,0,((($F87/$E$82)*'CRONOGRAMA ACTIVIDADES'!Y$37)*($G87/$F87)))</f>
        <v>0</v>
      </c>
      <c r="AC87" s="498">
        <f>IF($F87=0,0,((($F87/$E$82)*'CRONOGRAMA ACTIVIDADES'!Z$37)*($G87/$F87)))</f>
        <v>0</v>
      </c>
      <c r="AD87" s="498">
        <f>IF($F87=0,0,((($F87/$E$82)*'CRONOGRAMA ACTIVIDADES'!AA$37)*($G87/$F87)))</f>
        <v>0</v>
      </c>
      <c r="AE87" s="498">
        <f>IF($F87=0,0,((($F87/$E$82)*'CRONOGRAMA ACTIVIDADES'!AB$37)*($G87/$F87)))</f>
        <v>0</v>
      </c>
      <c r="AF87" s="498">
        <f>IF($F87=0,0,((($F87/$E$82)*'CRONOGRAMA ACTIVIDADES'!AC$37)*($G87/$F87)))</f>
        <v>0</v>
      </c>
      <c r="AG87" s="499">
        <f>U87+V87+W87+X87+Y87+Z87+AA87+AB87+AC87+AD87+AE87+AF87</f>
        <v>0</v>
      </c>
      <c r="AH87" s="503">
        <f>IF($F87=0,0,((($F87/$E$82)*'CRONOGRAMA ACTIVIDADES'!AD$37)*($G87/$F87)))</f>
        <v>0</v>
      </c>
      <c r="AI87" s="498">
        <f>IF($F87=0,0,((($F87/$E$82)*'CRONOGRAMA ACTIVIDADES'!AE$37)*($G87/$F87)))</f>
        <v>0</v>
      </c>
      <c r="AJ87" s="498">
        <f>IF($F87=0,0,((($F87/$E$82)*'CRONOGRAMA ACTIVIDADES'!AF$37)*($G87/$F87)))</f>
        <v>0</v>
      </c>
      <c r="AK87" s="498">
        <f>IF($F87=0,0,((($F87/$E$82)*'CRONOGRAMA ACTIVIDADES'!AG$37)*($G87/$F87)))</f>
        <v>0</v>
      </c>
      <c r="AL87" s="498">
        <f>IF($F87=0,0,((($F87/$E$82)*'CRONOGRAMA ACTIVIDADES'!AH$37)*($G87/$F87)))</f>
        <v>0</v>
      </c>
      <c r="AM87" s="498">
        <f>IF($F87=0,0,((($F87/$E$82)*'CRONOGRAMA ACTIVIDADES'!AI$37)*($G87/$F87)))</f>
        <v>0</v>
      </c>
      <c r="AN87" s="498">
        <f>IF($F87=0,0,((($F87/$E$82)*'CRONOGRAMA ACTIVIDADES'!AJ$37)*($G87/$F87)))</f>
        <v>0</v>
      </c>
      <c r="AO87" s="498">
        <f>IF($F87=0,0,((($F87/$E$82)*'CRONOGRAMA ACTIVIDADES'!AK$37)*($G87/$F87)))</f>
        <v>0</v>
      </c>
      <c r="AP87" s="498">
        <f>IF($F87=0,0,((($F87/$E$82)*'CRONOGRAMA ACTIVIDADES'!AL$37)*($G87/$F87)))</f>
        <v>0</v>
      </c>
      <c r="AQ87" s="498">
        <f>IF($F87=0,0,((($F87/$E$82)*'CRONOGRAMA ACTIVIDADES'!AM$37)*($G87/$F87)))</f>
        <v>0</v>
      </c>
      <c r="AR87" s="498">
        <f>IF($F87=0,0,((($F87/$E$82)*'CRONOGRAMA ACTIVIDADES'!AN$37)*($G87/$F87)))</f>
        <v>0</v>
      </c>
      <c r="AS87" s="498">
        <f>IF($F87=0,0,((($F87/$E$82)*'CRONOGRAMA ACTIVIDADES'!AO$37)*($G87/$F87)))</f>
        <v>0</v>
      </c>
      <c r="AT87" s="501">
        <f>AH87+AI87+AJ87+AK87+AL87+AM87+AN87+AO87+AP87+AQ87+AR87+AS87</f>
        <v>0</v>
      </c>
      <c r="AU87" s="571">
        <f>AS87+AR87+AQ87+AP87+AO87+AN87+AM87+AL87+AK87+AJ87+AI87+AH87+AF87+AE87+AD87+AC87+AB87+AA87+Z87+Y87+X87+W87+V87+U87+S87+R87+Q87+P87+O87+N87+M87+L87+K87+J87+I87+H87</f>
        <v>0</v>
      </c>
      <c r="AV87" s="470">
        <f t="shared" si="30"/>
        <v>0</v>
      </c>
    </row>
    <row r="88" spans="2:48" s="483" customFormat="1" ht="12.75" customHeight="1" outlineLevel="1">
      <c r="B88" s="484" t="str">
        <f>+'FORMATO COSTEO C1'!C$402</f>
        <v>1.3.3</v>
      </c>
      <c r="C88" s="508">
        <f>+'FORMATO COSTEO C1'!B$402</f>
        <v>0</v>
      </c>
      <c r="D88" s="620" t="str">
        <f>+'FORMATO COSTEO C1'!D$402</f>
        <v>Unidad medida</v>
      </c>
      <c r="E88" s="613">
        <f>+'FORMATO COSTEO C1'!E$402</f>
        <v>0</v>
      </c>
      <c r="F88" s="488">
        <f>SUM(F89:F93)</f>
        <v>0</v>
      </c>
      <c r="G88" s="489">
        <f aca="true" t="shared" si="33" ref="G88:P88">SUM(G89:G93)</f>
        <v>0</v>
      </c>
      <c r="H88" s="490">
        <f t="shared" si="33"/>
        <v>0</v>
      </c>
      <c r="I88" s="488">
        <f>SUM(I89:I93)</f>
        <v>0</v>
      </c>
      <c r="J88" s="488">
        <f>SUM(J89:J93)</f>
        <v>0</v>
      </c>
      <c r="K88" s="488">
        <f>SUM(K89:K93)</f>
        <v>0</v>
      </c>
      <c r="L88" s="488">
        <f>SUM(L89:L93)</f>
        <v>0</v>
      </c>
      <c r="M88" s="488">
        <f>SUM(M89:M93)</f>
        <v>0</v>
      </c>
      <c r="N88" s="488">
        <f t="shared" si="33"/>
        <v>0</v>
      </c>
      <c r="O88" s="488">
        <f t="shared" si="33"/>
        <v>0</v>
      </c>
      <c r="P88" s="488">
        <f t="shared" si="33"/>
        <v>0</v>
      </c>
      <c r="Q88" s="488">
        <f aca="true" t="shared" si="34" ref="Q88:AS88">SUM(Q89:Q93)</f>
        <v>0</v>
      </c>
      <c r="R88" s="488">
        <f t="shared" si="34"/>
        <v>0</v>
      </c>
      <c r="S88" s="488">
        <f t="shared" si="34"/>
        <v>0</v>
      </c>
      <c r="T88" s="491">
        <f t="shared" si="34"/>
        <v>0</v>
      </c>
      <c r="U88" s="492">
        <f t="shared" si="34"/>
        <v>0</v>
      </c>
      <c r="V88" s="488">
        <f t="shared" si="34"/>
        <v>0</v>
      </c>
      <c r="W88" s="488">
        <f t="shared" si="34"/>
        <v>0</v>
      </c>
      <c r="X88" s="488">
        <f t="shared" si="34"/>
        <v>0</v>
      </c>
      <c r="Y88" s="488">
        <f t="shared" si="34"/>
        <v>0</v>
      </c>
      <c r="Z88" s="488">
        <f t="shared" si="34"/>
        <v>0</v>
      </c>
      <c r="AA88" s="488">
        <f t="shared" si="34"/>
        <v>0</v>
      </c>
      <c r="AB88" s="488">
        <f t="shared" si="34"/>
        <v>0</v>
      </c>
      <c r="AC88" s="488">
        <f t="shared" si="34"/>
        <v>0</v>
      </c>
      <c r="AD88" s="488">
        <f t="shared" si="34"/>
        <v>0</v>
      </c>
      <c r="AE88" s="488">
        <f t="shared" si="34"/>
        <v>0</v>
      </c>
      <c r="AF88" s="488">
        <f t="shared" si="34"/>
        <v>0</v>
      </c>
      <c r="AG88" s="489">
        <f t="shared" si="34"/>
        <v>0</v>
      </c>
      <c r="AH88" s="490">
        <f t="shared" si="34"/>
        <v>0</v>
      </c>
      <c r="AI88" s="488">
        <f t="shared" si="34"/>
        <v>0</v>
      </c>
      <c r="AJ88" s="488">
        <f t="shared" si="34"/>
        <v>0</v>
      </c>
      <c r="AK88" s="488">
        <f t="shared" si="34"/>
        <v>0</v>
      </c>
      <c r="AL88" s="488">
        <f t="shared" si="34"/>
        <v>0</v>
      </c>
      <c r="AM88" s="488">
        <f t="shared" si="34"/>
        <v>0</v>
      </c>
      <c r="AN88" s="488">
        <f t="shared" si="34"/>
        <v>0</v>
      </c>
      <c r="AO88" s="488">
        <f t="shared" si="34"/>
        <v>0</v>
      </c>
      <c r="AP88" s="488">
        <f t="shared" si="34"/>
        <v>0</v>
      </c>
      <c r="AQ88" s="488">
        <f t="shared" si="34"/>
        <v>0</v>
      </c>
      <c r="AR88" s="488">
        <f t="shared" si="34"/>
        <v>0</v>
      </c>
      <c r="AS88" s="488">
        <f t="shared" si="34"/>
        <v>0</v>
      </c>
      <c r="AT88" s="491">
        <f>SUM(AT89:AT93)</f>
        <v>0</v>
      </c>
      <c r="AU88" s="493">
        <f>SUM(AU89:AU93)</f>
        <v>0</v>
      </c>
      <c r="AV88" s="470">
        <f t="shared" si="30"/>
        <v>0</v>
      </c>
    </row>
    <row r="89" spans="2:48" s="483" customFormat="1" ht="12.75" customHeight="1" outlineLevel="1">
      <c r="B89" s="494" t="str">
        <f>+'FORMATO COSTEO C1'!C$404</f>
        <v>1.3.3.1</v>
      </c>
      <c r="C89" s="495" t="str">
        <f>+'FORMATO COSTEO C1'!B$404</f>
        <v>Categoría de gasto</v>
      </c>
      <c r="D89" s="506"/>
      <c r="E89" s="632"/>
      <c r="F89" s="498">
        <f>+'FORMATO COSTEO C1'!G404</f>
        <v>0</v>
      </c>
      <c r="G89" s="499">
        <f>+'FORMATO COSTEO C1'!H404</f>
        <v>0</v>
      </c>
      <c r="H89" s="500">
        <f>IF($F89=0,0,((($F89/$E$88)*'CRONOGRAMA ACTIVIDADES'!F$38)*($G89/$F89)))</f>
        <v>0</v>
      </c>
      <c r="I89" s="498">
        <f>IF($F89=0,0,((($F89/$E$88)*'CRONOGRAMA ACTIVIDADES'!G$38)*($G89/$F89)))</f>
        <v>0</v>
      </c>
      <c r="J89" s="498">
        <f>IF($F89=0,0,((($F89/$E$88)*'CRONOGRAMA ACTIVIDADES'!H$38)*($G89/$F89)))</f>
        <v>0</v>
      </c>
      <c r="K89" s="498">
        <f>IF($F89=0,0,((($F89/$E$88)*'CRONOGRAMA ACTIVIDADES'!I$38)*($G89/$F89)))</f>
        <v>0</v>
      </c>
      <c r="L89" s="498">
        <f>IF($F89=0,0,((($F89/$E$88)*'CRONOGRAMA ACTIVIDADES'!J$38)*($G89/$F89)))</f>
        <v>0</v>
      </c>
      <c r="M89" s="498">
        <f>IF($F89=0,0,((($F89/$E$88)*'CRONOGRAMA ACTIVIDADES'!K$38)*($G89/$F89)))</f>
        <v>0</v>
      </c>
      <c r="N89" s="498">
        <f>IF($F89=0,0,((($F89/$E$88)*'CRONOGRAMA ACTIVIDADES'!L$38)*($G89/$F89)))</f>
        <v>0</v>
      </c>
      <c r="O89" s="498">
        <f>IF($F89=0,0,((($F89/$E$88)*'CRONOGRAMA ACTIVIDADES'!M$38)*($G89/$F89)))</f>
        <v>0</v>
      </c>
      <c r="P89" s="498">
        <f>IF($F89=0,0,((($F89/$E$88)*'CRONOGRAMA ACTIVIDADES'!N$38)*($G89/$F89)))</f>
        <v>0</v>
      </c>
      <c r="Q89" s="498">
        <f>IF($F89=0,0,((($F89/$E$88)*'CRONOGRAMA ACTIVIDADES'!O$38)*($G89/$F89)))</f>
        <v>0</v>
      </c>
      <c r="R89" s="498">
        <f>IF($F89=0,0,((($F89/$E$88)*'CRONOGRAMA ACTIVIDADES'!P$38)*($G89/$F89)))</f>
        <v>0</v>
      </c>
      <c r="S89" s="498">
        <f>IF($F89=0,0,((($F89/$E$88)*'CRONOGRAMA ACTIVIDADES'!Q$38)*($G89/$F89)))</f>
        <v>0</v>
      </c>
      <c r="T89" s="501">
        <f>H89+I89+J89+K89+L89+M89+N89+O89+P89+Q89+R89+S89</f>
        <v>0</v>
      </c>
      <c r="U89" s="502">
        <f>IF($F89=0,0,((($F89/$E$88)*'CRONOGRAMA ACTIVIDADES'!R$38)*($G89/$F89)))</f>
        <v>0</v>
      </c>
      <c r="V89" s="498">
        <f>IF($F89=0,0,((($F89/$E$88)*'CRONOGRAMA ACTIVIDADES'!S$38)*($G89/$F89)))</f>
        <v>0</v>
      </c>
      <c r="W89" s="498">
        <f>IF($F89=0,0,((($F89/$E$88)*'CRONOGRAMA ACTIVIDADES'!T$38)*($G89/$F89)))</f>
        <v>0</v>
      </c>
      <c r="X89" s="498">
        <f>IF($F89=0,0,((($F89/$E$88)*'CRONOGRAMA ACTIVIDADES'!U$38)*($G89/$F89)))</f>
        <v>0</v>
      </c>
      <c r="Y89" s="498">
        <f>IF($F89=0,0,((($F89/$E$88)*'CRONOGRAMA ACTIVIDADES'!V$38)*($G89/$F89)))</f>
        <v>0</v>
      </c>
      <c r="Z89" s="498">
        <f>IF($F89=0,0,((($F89/$E$88)*'CRONOGRAMA ACTIVIDADES'!W$38)*($G89/$F89)))</f>
        <v>0</v>
      </c>
      <c r="AA89" s="498">
        <f>IF($F89=0,0,((($F89/$E$88)*'CRONOGRAMA ACTIVIDADES'!X$38)*($G89/$F89)))</f>
        <v>0</v>
      </c>
      <c r="AB89" s="498">
        <f>IF($F89=0,0,((($F89/$E$88)*'CRONOGRAMA ACTIVIDADES'!Y$38)*($G89/$F89)))</f>
        <v>0</v>
      </c>
      <c r="AC89" s="498">
        <f>IF($F89=0,0,((($F89/$E$88)*'CRONOGRAMA ACTIVIDADES'!Z$38)*($G89/$F89)))</f>
        <v>0</v>
      </c>
      <c r="AD89" s="498">
        <f>IF($F89=0,0,((($F89/$E$88)*'CRONOGRAMA ACTIVIDADES'!AA$38)*($G89/$F89)))</f>
        <v>0</v>
      </c>
      <c r="AE89" s="498">
        <f>IF($F89=0,0,((($F89/$E$88)*'CRONOGRAMA ACTIVIDADES'!AB$38)*($G89/$F89)))</f>
        <v>0</v>
      </c>
      <c r="AF89" s="498">
        <f>IF($F89=0,0,((($F89/$E$88)*'CRONOGRAMA ACTIVIDADES'!AC$38)*($G89/$F89)))</f>
        <v>0</v>
      </c>
      <c r="AG89" s="499">
        <f>U89+V89+W89+X89+Y89+Z89+AA89+AB89+AC89+AD89+AE89+AF89</f>
        <v>0</v>
      </c>
      <c r="AH89" s="503">
        <f>IF($F89=0,0,((($F89/$E$88)*'CRONOGRAMA ACTIVIDADES'!AD$38)*($G89/$F89)))</f>
        <v>0</v>
      </c>
      <c r="AI89" s="498">
        <f>IF($F89=0,0,((($F89/$E$88)*'CRONOGRAMA ACTIVIDADES'!AE$38)*($G89/$F89)))</f>
        <v>0</v>
      </c>
      <c r="AJ89" s="498">
        <f>IF($F89=0,0,((($F89/$E$88)*'CRONOGRAMA ACTIVIDADES'!AF$38)*($G89/$F89)))</f>
        <v>0</v>
      </c>
      <c r="AK89" s="498">
        <f>IF($F89=0,0,((($F89/$E$88)*'CRONOGRAMA ACTIVIDADES'!AG$38)*($G89/$F89)))</f>
        <v>0</v>
      </c>
      <c r="AL89" s="498">
        <f>IF($F89=0,0,((($F89/$E$88)*'CRONOGRAMA ACTIVIDADES'!AH$38)*($G89/$F89)))</f>
        <v>0</v>
      </c>
      <c r="AM89" s="498">
        <f>IF($F89=0,0,((($F89/$E$88)*'CRONOGRAMA ACTIVIDADES'!AI$38)*($G89/$F89)))</f>
        <v>0</v>
      </c>
      <c r="AN89" s="498">
        <f>IF($F89=0,0,((($F89/$E$88)*'CRONOGRAMA ACTIVIDADES'!AJ$38)*($G89/$F89)))</f>
        <v>0</v>
      </c>
      <c r="AO89" s="498">
        <f>IF($F89=0,0,((($F89/$E$88)*'CRONOGRAMA ACTIVIDADES'!AK$38)*($G89/$F89)))</f>
        <v>0</v>
      </c>
      <c r="AP89" s="498">
        <f>IF($F89=0,0,((($F89/$E$88)*'CRONOGRAMA ACTIVIDADES'!AL$38)*($G89/$F89)))</f>
        <v>0</v>
      </c>
      <c r="AQ89" s="498">
        <f>IF($F89=0,0,((($F89/$E$88)*'CRONOGRAMA ACTIVIDADES'!AM$38)*($G89/$F89)))</f>
        <v>0</v>
      </c>
      <c r="AR89" s="498">
        <f>IF($F89=0,0,((($F89/$E$88)*'CRONOGRAMA ACTIVIDADES'!AN$38)*($G89/$F89)))</f>
        <v>0</v>
      </c>
      <c r="AS89" s="498">
        <f>IF($F89=0,0,((($F89/$E$88)*'CRONOGRAMA ACTIVIDADES'!AO$38)*($G89/$F89)))</f>
        <v>0</v>
      </c>
      <c r="AT89" s="501">
        <f>AH89+AI89+AJ89+AK89+AL89+AM89+AN89+AO89+AP89+AQ89+AR89+AS89</f>
        <v>0</v>
      </c>
      <c r="AU89" s="571">
        <f>AS89+AR89+AQ89+AP89+AO89+AN89+AM89+AL89+AK89+AJ89+AI89+AH89+AF89+AE89+AD89+AC89+AB89+AA89+Z89+Y89+X89+W89+V89+U89+S89+R89+Q89+P89+O89+N89+M89+L89+K89+J89+I89+H89</f>
        <v>0</v>
      </c>
      <c r="AV89" s="470">
        <f t="shared" si="30"/>
        <v>0</v>
      </c>
    </row>
    <row r="90" spans="2:48" s="472" customFormat="1" ht="12.75" customHeight="1">
      <c r="B90" s="494" t="str">
        <f>+'FORMATO COSTEO C1'!C$410</f>
        <v>1.3.3.2</v>
      </c>
      <c r="C90" s="495" t="str">
        <f>+'FORMATO COSTEO C1'!B$410</f>
        <v>Categoría de gasto</v>
      </c>
      <c r="D90" s="506"/>
      <c r="E90" s="632"/>
      <c r="F90" s="498">
        <f>+'FORMATO COSTEO C1'!G410</f>
        <v>0</v>
      </c>
      <c r="G90" s="499">
        <f>+'FORMATO COSTEO C1'!H410</f>
        <v>0</v>
      </c>
      <c r="H90" s="503">
        <f>IF($F90=0,0,((($F90/$E$88)*'CRONOGRAMA ACTIVIDADES'!F$38)*($G90/$F90)))</f>
        <v>0</v>
      </c>
      <c r="I90" s="498">
        <f>IF($F90=0,0,((($F90/$E$88)*'CRONOGRAMA ACTIVIDADES'!G$38)*($G90/$F90)))</f>
        <v>0</v>
      </c>
      <c r="J90" s="498">
        <f>IF($F90=0,0,((($F90/$E$88)*'CRONOGRAMA ACTIVIDADES'!H$38)*($G90/$F90)))</f>
        <v>0</v>
      </c>
      <c r="K90" s="498">
        <f>IF($F90=0,0,((($F90/$E$88)*'CRONOGRAMA ACTIVIDADES'!I$38)*($G90/$F90)))</f>
        <v>0</v>
      </c>
      <c r="L90" s="498">
        <f>IF($F90=0,0,((($F90/$E$88)*'CRONOGRAMA ACTIVIDADES'!J$38)*($G90/$F90)))</f>
        <v>0</v>
      </c>
      <c r="M90" s="498">
        <f>IF($F90=0,0,((($F90/$E$88)*'CRONOGRAMA ACTIVIDADES'!K$38)*($G90/$F90)))</f>
        <v>0</v>
      </c>
      <c r="N90" s="498">
        <f>IF($F90=0,0,((($F90/$E$88)*'CRONOGRAMA ACTIVIDADES'!L$38)*($G90/$F90)))</f>
        <v>0</v>
      </c>
      <c r="O90" s="498">
        <f>IF($F90=0,0,((($F90/$E$88)*'CRONOGRAMA ACTIVIDADES'!M$38)*($G90/$F90)))</f>
        <v>0</v>
      </c>
      <c r="P90" s="498">
        <f>IF($F90=0,0,((($F90/$E$88)*'CRONOGRAMA ACTIVIDADES'!N$38)*($G90/$F90)))</f>
        <v>0</v>
      </c>
      <c r="Q90" s="498">
        <f>IF($F90=0,0,((($F90/$E$88)*'CRONOGRAMA ACTIVIDADES'!O$38)*($G90/$F90)))</f>
        <v>0</v>
      </c>
      <c r="R90" s="498">
        <f>IF($F90=0,0,((($F90/$E$88)*'CRONOGRAMA ACTIVIDADES'!P$38)*($G90/$F90)))</f>
        <v>0</v>
      </c>
      <c r="S90" s="498">
        <f>IF($F90=0,0,((($F90/$E$88)*'CRONOGRAMA ACTIVIDADES'!Q$38)*($G90/$F90)))</f>
        <v>0</v>
      </c>
      <c r="T90" s="501">
        <f>H90+I90+J90+K90+L90+M90+N90+O90+P90+Q90+R90+S90</f>
        <v>0</v>
      </c>
      <c r="U90" s="502">
        <f>IF($F90=0,0,((($F90/$E$88)*'CRONOGRAMA ACTIVIDADES'!R$38)*($G90/$F90)))</f>
        <v>0</v>
      </c>
      <c r="V90" s="498">
        <f>IF($F90=0,0,((($F90/$E$88)*'CRONOGRAMA ACTIVIDADES'!S$38)*($G90/$F90)))</f>
        <v>0</v>
      </c>
      <c r="W90" s="498">
        <f>IF($F90=0,0,((($F90/$E$88)*'CRONOGRAMA ACTIVIDADES'!T$38)*($G90/$F90)))</f>
        <v>0</v>
      </c>
      <c r="X90" s="498">
        <f>IF($F90=0,0,((($F90/$E$88)*'CRONOGRAMA ACTIVIDADES'!U$38)*($G90/$F90)))</f>
        <v>0</v>
      </c>
      <c r="Y90" s="498">
        <f>IF($F90=0,0,((($F90/$E$88)*'CRONOGRAMA ACTIVIDADES'!V$38)*($G90/$F90)))</f>
        <v>0</v>
      </c>
      <c r="Z90" s="498">
        <f>IF($F90=0,0,((($F90/$E$88)*'CRONOGRAMA ACTIVIDADES'!W$38)*($G90/$F90)))</f>
        <v>0</v>
      </c>
      <c r="AA90" s="498">
        <f>IF($F90=0,0,((($F90/$E$88)*'CRONOGRAMA ACTIVIDADES'!X$38)*($G90/$F90)))</f>
        <v>0</v>
      </c>
      <c r="AB90" s="498">
        <f>IF($F90=0,0,((($F90/$E$88)*'CRONOGRAMA ACTIVIDADES'!Y$38)*($G90/$F90)))</f>
        <v>0</v>
      </c>
      <c r="AC90" s="498">
        <f>IF($F90=0,0,((($F90/$E$88)*'CRONOGRAMA ACTIVIDADES'!Z$38)*($G90/$F90)))</f>
        <v>0</v>
      </c>
      <c r="AD90" s="498">
        <f>IF($F90=0,0,((($F90/$E$88)*'CRONOGRAMA ACTIVIDADES'!AA$38)*($G90/$F90)))</f>
        <v>0</v>
      </c>
      <c r="AE90" s="498">
        <f>IF($F90=0,0,((($F90/$E$88)*'CRONOGRAMA ACTIVIDADES'!AB$38)*($G90/$F90)))</f>
        <v>0</v>
      </c>
      <c r="AF90" s="498">
        <f>IF($F90=0,0,((($F90/$E$88)*'CRONOGRAMA ACTIVIDADES'!AC$38)*($G90/$F90)))</f>
        <v>0</v>
      </c>
      <c r="AG90" s="499">
        <f>U90+V90+W90+X90+Y90+Z90+AA90+AB90+AC90+AD90+AE90+AF90</f>
        <v>0</v>
      </c>
      <c r="AH90" s="503">
        <f>IF($F90=0,0,((($F90/$E$88)*'CRONOGRAMA ACTIVIDADES'!AD$38)*($G90/$F90)))</f>
        <v>0</v>
      </c>
      <c r="AI90" s="498">
        <f>IF($F90=0,0,((($F90/$E$88)*'CRONOGRAMA ACTIVIDADES'!AE$38)*($G90/$F90)))</f>
        <v>0</v>
      </c>
      <c r="AJ90" s="498">
        <f>IF($F90=0,0,((($F90/$E$88)*'CRONOGRAMA ACTIVIDADES'!AF$38)*($G90/$F90)))</f>
        <v>0</v>
      </c>
      <c r="AK90" s="498">
        <f>IF($F90=0,0,((($F90/$E$88)*'CRONOGRAMA ACTIVIDADES'!AG$38)*($G90/$F90)))</f>
        <v>0</v>
      </c>
      <c r="AL90" s="498">
        <f>IF($F90=0,0,((($F90/$E$88)*'CRONOGRAMA ACTIVIDADES'!AH$38)*($G90/$F90)))</f>
        <v>0</v>
      </c>
      <c r="AM90" s="498">
        <f>IF($F90=0,0,((($F90/$E$88)*'CRONOGRAMA ACTIVIDADES'!AI$38)*($G90/$F90)))</f>
        <v>0</v>
      </c>
      <c r="AN90" s="498">
        <f>IF($F90=0,0,((($F90/$E$88)*'CRONOGRAMA ACTIVIDADES'!AJ$38)*($G90/$F90)))</f>
        <v>0</v>
      </c>
      <c r="AO90" s="498">
        <f>IF($F90=0,0,((($F90/$E$88)*'CRONOGRAMA ACTIVIDADES'!AK$38)*($G90/$F90)))</f>
        <v>0</v>
      </c>
      <c r="AP90" s="498">
        <f>IF($F90=0,0,((($F90/$E$88)*'CRONOGRAMA ACTIVIDADES'!AL$38)*($G90/$F90)))</f>
        <v>0</v>
      </c>
      <c r="AQ90" s="498">
        <f>IF($F90=0,0,((($F90/$E$88)*'CRONOGRAMA ACTIVIDADES'!AM$38)*($G90/$F90)))</f>
        <v>0</v>
      </c>
      <c r="AR90" s="498">
        <f>IF($F90=0,0,((($F90/$E$88)*'CRONOGRAMA ACTIVIDADES'!AN$38)*($G90/$F90)))</f>
        <v>0</v>
      </c>
      <c r="AS90" s="498">
        <f>IF($F90=0,0,((($F90/$E$88)*'CRONOGRAMA ACTIVIDADES'!AO$38)*($G90/$F90)))</f>
        <v>0</v>
      </c>
      <c r="AT90" s="501">
        <f>AH90+AI90+AJ90+AK90+AL90+AM90+AN90+AO90+AP90+AQ90+AR90+AS90</f>
        <v>0</v>
      </c>
      <c r="AU90" s="571">
        <f>AS90+AR90+AQ90+AP90+AO90+AN90+AM90+AL90+AK90+AJ90+AI90+AH90+AF90+AE90+AD90+AC90+AB90+AA90+Z90+Y90+X90+W90+V90+U90+S90+R90+Q90+P90+O90+N90+M90+L90+K90+J90+I90+H90</f>
        <v>0</v>
      </c>
      <c r="AV90" s="470">
        <f t="shared" si="30"/>
        <v>0</v>
      </c>
    </row>
    <row r="91" spans="2:48" s="472" customFormat="1" ht="12.75" customHeight="1">
      <c r="B91" s="494" t="str">
        <f>+'FORMATO COSTEO C1'!C$416</f>
        <v>1.3.3.3</v>
      </c>
      <c r="C91" s="495" t="str">
        <f>+'FORMATO COSTEO C1'!B$416</f>
        <v>Categoría de gasto</v>
      </c>
      <c r="D91" s="506"/>
      <c r="E91" s="632"/>
      <c r="F91" s="498">
        <f>+'FORMATO COSTEO C1'!G416</f>
        <v>0</v>
      </c>
      <c r="G91" s="499">
        <f>+'FORMATO COSTEO C1'!H416</f>
        <v>0</v>
      </c>
      <c r="H91" s="503">
        <f>IF($F91=0,0,((($F91/$E$88)*'CRONOGRAMA ACTIVIDADES'!F$38)*($G91/$F91)))</f>
        <v>0</v>
      </c>
      <c r="I91" s="498">
        <f>IF($F91=0,0,((($F91/$E$88)*'CRONOGRAMA ACTIVIDADES'!G$38)*($G91/$F91)))</f>
        <v>0</v>
      </c>
      <c r="J91" s="498">
        <f>IF($F91=0,0,((($F91/$E$88)*'CRONOGRAMA ACTIVIDADES'!H$38)*($G91/$F91)))</f>
        <v>0</v>
      </c>
      <c r="K91" s="498">
        <f>IF($F91=0,0,((($F91/$E$88)*'CRONOGRAMA ACTIVIDADES'!I$38)*($G91/$F91)))</f>
        <v>0</v>
      </c>
      <c r="L91" s="498">
        <f>IF($F91=0,0,((($F91/$E$88)*'CRONOGRAMA ACTIVIDADES'!J$38)*($G91/$F91)))</f>
        <v>0</v>
      </c>
      <c r="M91" s="498">
        <f>IF($F91=0,0,((($F91/$E$88)*'CRONOGRAMA ACTIVIDADES'!K$38)*($G91/$F91)))</f>
        <v>0</v>
      </c>
      <c r="N91" s="498">
        <f>IF($F91=0,0,((($F91/$E$88)*'CRONOGRAMA ACTIVIDADES'!L$38)*($G91/$F91)))</f>
        <v>0</v>
      </c>
      <c r="O91" s="498">
        <f>IF($F91=0,0,((($F91/$E$88)*'CRONOGRAMA ACTIVIDADES'!M$38)*($G91/$F91)))</f>
        <v>0</v>
      </c>
      <c r="P91" s="498">
        <f>IF($F91=0,0,((($F91/$E$88)*'CRONOGRAMA ACTIVIDADES'!N$38)*($G91/$F91)))</f>
        <v>0</v>
      </c>
      <c r="Q91" s="498">
        <f>IF($F91=0,0,((($F91/$E$88)*'CRONOGRAMA ACTIVIDADES'!O$38)*($G91/$F91)))</f>
        <v>0</v>
      </c>
      <c r="R91" s="498">
        <f>IF($F91=0,0,((($F91/$E$88)*'CRONOGRAMA ACTIVIDADES'!P$38)*($G91/$F91)))</f>
        <v>0</v>
      </c>
      <c r="S91" s="498">
        <f>IF($F91=0,0,((($F91/$E$88)*'CRONOGRAMA ACTIVIDADES'!Q$38)*($G91/$F91)))</f>
        <v>0</v>
      </c>
      <c r="T91" s="501">
        <f>H91+I91+J91+K91+L91+M91+N91+O91+P91+Q91+R91+S91</f>
        <v>0</v>
      </c>
      <c r="U91" s="502">
        <f>IF($F91=0,0,((($F91/$E$88)*'CRONOGRAMA ACTIVIDADES'!R$38)*($G91/$F91)))</f>
        <v>0</v>
      </c>
      <c r="V91" s="498">
        <f>IF($F91=0,0,((($F91/$E$88)*'CRONOGRAMA ACTIVIDADES'!S$38)*($G91/$F91)))</f>
        <v>0</v>
      </c>
      <c r="W91" s="498">
        <f>IF($F91=0,0,((($F91/$E$88)*'CRONOGRAMA ACTIVIDADES'!T$38)*($G91/$F91)))</f>
        <v>0</v>
      </c>
      <c r="X91" s="498">
        <f>IF($F91=0,0,((($F91/$E$88)*'CRONOGRAMA ACTIVIDADES'!U$38)*($G91/$F91)))</f>
        <v>0</v>
      </c>
      <c r="Y91" s="498">
        <f>IF($F91=0,0,((($F91/$E$88)*'CRONOGRAMA ACTIVIDADES'!V$38)*($G91/$F91)))</f>
        <v>0</v>
      </c>
      <c r="Z91" s="498">
        <f>IF($F91=0,0,((($F91/$E$88)*'CRONOGRAMA ACTIVIDADES'!W$38)*($G91/$F91)))</f>
        <v>0</v>
      </c>
      <c r="AA91" s="498">
        <f>IF($F91=0,0,((($F91/$E$88)*'CRONOGRAMA ACTIVIDADES'!X$38)*($G91/$F91)))</f>
        <v>0</v>
      </c>
      <c r="AB91" s="498">
        <f>IF($F91=0,0,((($F91/$E$88)*'CRONOGRAMA ACTIVIDADES'!Y$38)*($G91/$F91)))</f>
        <v>0</v>
      </c>
      <c r="AC91" s="498">
        <f>IF($F91=0,0,((($F91/$E$88)*'CRONOGRAMA ACTIVIDADES'!Z$38)*($G91/$F91)))</f>
        <v>0</v>
      </c>
      <c r="AD91" s="498">
        <f>IF($F91=0,0,((($F91/$E$88)*'CRONOGRAMA ACTIVIDADES'!AA$38)*($G91/$F91)))</f>
        <v>0</v>
      </c>
      <c r="AE91" s="498">
        <f>IF($F91=0,0,((($F91/$E$88)*'CRONOGRAMA ACTIVIDADES'!AB$38)*($G91/$F91)))</f>
        <v>0</v>
      </c>
      <c r="AF91" s="498">
        <f>IF($F91=0,0,((($F91/$E$88)*'CRONOGRAMA ACTIVIDADES'!AC$38)*($G91/$F91)))</f>
        <v>0</v>
      </c>
      <c r="AG91" s="499">
        <f>U91+V91+W91+X91+Y91+Z91+AA91+AB91+AC91+AD91+AE91+AF91</f>
        <v>0</v>
      </c>
      <c r="AH91" s="503">
        <f>IF($F91=0,0,((($F91/$E$88)*'CRONOGRAMA ACTIVIDADES'!AD$38)*($G91/$F91)))</f>
        <v>0</v>
      </c>
      <c r="AI91" s="498">
        <f>IF($F91=0,0,((($F91/$E$88)*'CRONOGRAMA ACTIVIDADES'!AE$38)*($G91/$F91)))</f>
        <v>0</v>
      </c>
      <c r="AJ91" s="498">
        <f>IF($F91=0,0,((($F91/$E$88)*'CRONOGRAMA ACTIVIDADES'!AF$38)*($G91/$F91)))</f>
        <v>0</v>
      </c>
      <c r="AK91" s="498">
        <f>IF($F91=0,0,((($F91/$E$88)*'CRONOGRAMA ACTIVIDADES'!AG$38)*($G91/$F91)))</f>
        <v>0</v>
      </c>
      <c r="AL91" s="498">
        <f>IF($F91=0,0,((($F91/$E$88)*'CRONOGRAMA ACTIVIDADES'!AH$38)*($G91/$F91)))</f>
        <v>0</v>
      </c>
      <c r="AM91" s="498">
        <f>IF($F91=0,0,((($F91/$E$88)*'CRONOGRAMA ACTIVIDADES'!AI$38)*($G91/$F91)))</f>
        <v>0</v>
      </c>
      <c r="AN91" s="498">
        <f>IF($F91=0,0,((($F91/$E$88)*'CRONOGRAMA ACTIVIDADES'!AJ$38)*($G91/$F91)))</f>
        <v>0</v>
      </c>
      <c r="AO91" s="498">
        <f>IF($F91=0,0,((($F91/$E$88)*'CRONOGRAMA ACTIVIDADES'!AK$38)*($G91/$F91)))</f>
        <v>0</v>
      </c>
      <c r="AP91" s="498">
        <f>IF($F91=0,0,((($F91/$E$88)*'CRONOGRAMA ACTIVIDADES'!AL$38)*($G91/$F91)))</f>
        <v>0</v>
      </c>
      <c r="AQ91" s="498">
        <f>IF($F91=0,0,((($F91/$E$88)*'CRONOGRAMA ACTIVIDADES'!AM$38)*($G91/$F91)))</f>
        <v>0</v>
      </c>
      <c r="AR91" s="498">
        <f>IF($F91=0,0,((($F91/$E$88)*'CRONOGRAMA ACTIVIDADES'!AN$38)*($G91/$F91)))</f>
        <v>0</v>
      </c>
      <c r="AS91" s="498">
        <f>IF($F91=0,0,((($F91/$E$88)*'CRONOGRAMA ACTIVIDADES'!AO$38)*($G91/$F91)))</f>
        <v>0</v>
      </c>
      <c r="AT91" s="501">
        <f>AH91+AI91+AJ91+AK91+AL91+AM91+AN91+AO91+AP91+AQ91+AR91+AS91</f>
        <v>0</v>
      </c>
      <c r="AU91" s="571">
        <f>AS91+AR91+AQ91+AP91+AO91+AN91+AM91+AL91+AK91+AJ91+AI91+AH91+AF91+AE91+AD91+AC91+AB91+AA91+Z91+Y91+X91+W91+V91+U91+S91+R91+Q91+P91+O91+N91+M91+L91+K91+J91+I91+H91</f>
        <v>0</v>
      </c>
      <c r="AV91" s="470">
        <f t="shared" si="30"/>
        <v>0</v>
      </c>
    </row>
    <row r="92" spans="2:48" s="483" customFormat="1" ht="12.75" customHeight="1" outlineLevel="1">
      <c r="B92" s="494" t="str">
        <f>+'FORMATO COSTEO C1'!C$422</f>
        <v>1.3.3.4</v>
      </c>
      <c r="C92" s="495" t="str">
        <f>+'FORMATO COSTEO C1'!B$422</f>
        <v>Categoría de gasto</v>
      </c>
      <c r="D92" s="506"/>
      <c r="E92" s="632"/>
      <c r="F92" s="498">
        <f>+'FORMATO COSTEO C1'!G422</f>
        <v>0</v>
      </c>
      <c r="G92" s="499">
        <f>+'FORMATO COSTEO C1'!H422</f>
        <v>0</v>
      </c>
      <c r="H92" s="503">
        <f>IF($F92=0,0,((($F92/$E$88)*'CRONOGRAMA ACTIVIDADES'!F$38)*($G92/$F92)))</f>
        <v>0</v>
      </c>
      <c r="I92" s="498">
        <f>IF($F92=0,0,((($F92/$E$88)*'CRONOGRAMA ACTIVIDADES'!G$38)*($G92/$F92)))</f>
        <v>0</v>
      </c>
      <c r="J92" s="498">
        <f>IF($F92=0,0,((($F92/$E$88)*'CRONOGRAMA ACTIVIDADES'!H$38)*($G92/$F92)))</f>
        <v>0</v>
      </c>
      <c r="K92" s="498">
        <f>IF($F92=0,0,((($F92/$E$88)*'CRONOGRAMA ACTIVIDADES'!I$38)*($G92/$F92)))</f>
        <v>0</v>
      </c>
      <c r="L92" s="498">
        <f>IF($F92=0,0,((($F92/$E$88)*'CRONOGRAMA ACTIVIDADES'!J$38)*($G92/$F92)))</f>
        <v>0</v>
      </c>
      <c r="M92" s="498">
        <f>IF($F92=0,0,((($F92/$E$88)*'CRONOGRAMA ACTIVIDADES'!K$38)*($G92/$F92)))</f>
        <v>0</v>
      </c>
      <c r="N92" s="498">
        <f>IF($F92=0,0,((($F92/$E$88)*'CRONOGRAMA ACTIVIDADES'!L$38)*($G92/$F92)))</f>
        <v>0</v>
      </c>
      <c r="O92" s="498">
        <f>IF($F92=0,0,((($F92/$E$88)*'CRONOGRAMA ACTIVIDADES'!M$38)*($G92/$F92)))</f>
        <v>0</v>
      </c>
      <c r="P92" s="498">
        <f>IF($F92=0,0,((($F92/$E$88)*'CRONOGRAMA ACTIVIDADES'!N$38)*($G92/$F92)))</f>
        <v>0</v>
      </c>
      <c r="Q92" s="498">
        <f>IF($F92=0,0,((($F92/$E$88)*'CRONOGRAMA ACTIVIDADES'!O$38)*($G92/$F92)))</f>
        <v>0</v>
      </c>
      <c r="R92" s="498">
        <f>IF($F92=0,0,((($F92/$E$88)*'CRONOGRAMA ACTIVIDADES'!P$38)*($G92/$F92)))</f>
        <v>0</v>
      </c>
      <c r="S92" s="498">
        <f>IF($F92=0,0,((($F92/$E$88)*'CRONOGRAMA ACTIVIDADES'!Q$38)*($G92/$F92)))</f>
        <v>0</v>
      </c>
      <c r="T92" s="501">
        <f>H92+I92+J92+K92+L92+M92+N92+O92+P92+Q92+R92+S92</f>
        <v>0</v>
      </c>
      <c r="U92" s="502">
        <f>IF($F92=0,0,((($F92/$E$88)*'CRONOGRAMA ACTIVIDADES'!R$38)*($G92/$F92)))</f>
        <v>0</v>
      </c>
      <c r="V92" s="498">
        <f>IF($F92=0,0,((($F92/$E$88)*'CRONOGRAMA ACTIVIDADES'!S$38)*($G92/$F92)))</f>
        <v>0</v>
      </c>
      <c r="W92" s="498">
        <f>IF($F92=0,0,((($F92/$E$88)*'CRONOGRAMA ACTIVIDADES'!T$38)*($G92/$F92)))</f>
        <v>0</v>
      </c>
      <c r="X92" s="498">
        <f>IF($F92=0,0,((($F92/$E$88)*'CRONOGRAMA ACTIVIDADES'!U$38)*($G92/$F92)))</f>
        <v>0</v>
      </c>
      <c r="Y92" s="498">
        <f>IF($F92=0,0,((($F92/$E$88)*'CRONOGRAMA ACTIVIDADES'!V$38)*($G92/$F92)))</f>
        <v>0</v>
      </c>
      <c r="Z92" s="498">
        <f>IF($F92=0,0,((($F92/$E$88)*'CRONOGRAMA ACTIVIDADES'!W$38)*($G92/$F92)))</f>
        <v>0</v>
      </c>
      <c r="AA92" s="498">
        <f>IF($F92=0,0,((($F92/$E$88)*'CRONOGRAMA ACTIVIDADES'!X$38)*($G92/$F92)))</f>
        <v>0</v>
      </c>
      <c r="AB92" s="498">
        <f>IF($F92=0,0,((($F92/$E$88)*'CRONOGRAMA ACTIVIDADES'!Y$38)*($G92/$F92)))</f>
        <v>0</v>
      </c>
      <c r="AC92" s="498">
        <f>IF($F92=0,0,((($F92/$E$88)*'CRONOGRAMA ACTIVIDADES'!Z$38)*($G92/$F92)))</f>
        <v>0</v>
      </c>
      <c r="AD92" s="498">
        <f>IF($F92=0,0,((($F92/$E$88)*'CRONOGRAMA ACTIVIDADES'!AA$38)*($G92/$F92)))</f>
        <v>0</v>
      </c>
      <c r="AE92" s="498">
        <f>IF($F92=0,0,((($F92/$E$88)*'CRONOGRAMA ACTIVIDADES'!AB$38)*($G92/$F92)))</f>
        <v>0</v>
      </c>
      <c r="AF92" s="498">
        <f>IF($F92=0,0,((($F92/$E$88)*'CRONOGRAMA ACTIVIDADES'!AC$38)*($G92/$F92)))</f>
        <v>0</v>
      </c>
      <c r="AG92" s="499">
        <f>U92+V92+W92+X92+Y92+Z92+AA92+AB92+AC92+AD92+AE92+AF92</f>
        <v>0</v>
      </c>
      <c r="AH92" s="503">
        <f>IF($F92=0,0,((($F92/$E$88)*'CRONOGRAMA ACTIVIDADES'!AD$38)*($G92/$F92)))</f>
        <v>0</v>
      </c>
      <c r="AI92" s="498">
        <f>IF($F92=0,0,((($F92/$E$88)*'CRONOGRAMA ACTIVIDADES'!AE$38)*($G92/$F92)))</f>
        <v>0</v>
      </c>
      <c r="AJ92" s="498">
        <f>IF($F92=0,0,((($F92/$E$88)*'CRONOGRAMA ACTIVIDADES'!AF$38)*($G92/$F92)))</f>
        <v>0</v>
      </c>
      <c r="AK92" s="498">
        <f>IF($F92=0,0,((($F92/$E$88)*'CRONOGRAMA ACTIVIDADES'!AG$38)*($G92/$F92)))</f>
        <v>0</v>
      </c>
      <c r="AL92" s="498">
        <f>IF($F92=0,0,((($F92/$E$88)*'CRONOGRAMA ACTIVIDADES'!AH$38)*($G92/$F92)))</f>
        <v>0</v>
      </c>
      <c r="AM92" s="498">
        <f>IF($F92=0,0,((($F92/$E$88)*'CRONOGRAMA ACTIVIDADES'!AI$38)*($G92/$F92)))</f>
        <v>0</v>
      </c>
      <c r="AN92" s="498">
        <f>IF($F92=0,0,((($F92/$E$88)*'CRONOGRAMA ACTIVIDADES'!AJ$38)*($G92/$F92)))</f>
        <v>0</v>
      </c>
      <c r="AO92" s="498">
        <f>IF($F92=0,0,((($F92/$E$88)*'CRONOGRAMA ACTIVIDADES'!AK$38)*($G92/$F92)))</f>
        <v>0</v>
      </c>
      <c r="AP92" s="498">
        <f>IF($F92=0,0,((($F92/$E$88)*'CRONOGRAMA ACTIVIDADES'!AL$38)*($G92/$F92)))</f>
        <v>0</v>
      </c>
      <c r="AQ92" s="498">
        <f>IF($F92=0,0,((($F92/$E$88)*'CRONOGRAMA ACTIVIDADES'!AM$38)*($G92/$F92)))</f>
        <v>0</v>
      </c>
      <c r="AR92" s="498">
        <f>IF($F92=0,0,((($F92/$E$88)*'CRONOGRAMA ACTIVIDADES'!AN$38)*($G92/$F92)))</f>
        <v>0</v>
      </c>
      <c r="AS92" s="498">
        <f>IF($F92=0,0,((($F92/$E$88)*'CRONOGRAMA ACTIVIDADES'!AO$38)*($G92/$F92)))</f>
        <v>0</v>
      </c>
      <c r="AT92" s="501">
        <f>AH92+AI92+AJ92+AK92+AL92+AM92+AN92+AO92+AP92+AQ92+AR92+AS92</f>
        <v>0</v>
      </c>
      <c r="AU92" s="571">
        <f>AS92+AR92+AQ92+AP92+AO92+AN92+AM92+AL92+AK92+AJ92+AI92+AH92+AF92+AE92+AD92+AC92+AB92+AA92+Z92+Y92+X92+W92+V92+U92+S92+R92+Q92+P92+O92+N92+M92+L92+K92+J92+I92+H92</f>
        <v>0</v>
      </c>
      <c r="AV92" s="470">
        <f t="shared" si="30"/>
        <v>0</v>
      </c>
    </row>
    <row r="93" spans="2:48" s="472" customFormat="1" ht="12.75" customHeight="1">
      <c r="B93" s="494" t="str">
        <f>+'FORMATO COSTEO C1'!C$428</f>
        <v>1.3.3.5</v>
      </c>
      <c r="C93" s="495" t="str">
        <f>+'FORMATO COSTEO C1'!B$428</f>
        <v>Categoría de gasto</v>
      </c>
      <c r="D93" s="506"/>
      <c r="E93" s="632"/>
      <c r="F93" s="498">
        <f>+'FORMATO COSTEO C1'!G428</f>
        <v>0</v>
      </c>
      <c r="G93" s="499">
        <f>+'FORMATO COSTEO C1'!H428</f>
        <v>0</v>
      </c>
      <c r="H93" s="503">
        <f>IF($F93=0,0,((($F93/$E$88)*'CRONOGRAMA ACTIVIDADES'!F$38)*($G93/$F93)))</f>
        <v>0</v>
      </c>
      <c r="I93" s="498">
        <f>IF($F93=0,0,((($F93/$E$88)*'CRONOGRAMA ACTIVIDADES'!G$38)*($G93/$F93)))</f>
        <v>0</v>
      </c>
      <c r="J93" s="498">
        <f>IF($F93=0,0,((($F93/$E$88)*'CRONOGRAMA ACTIVIDADES'!H$38)*($G93/$F93)))</f>
        <v>0</v>
      </c>
      <c r="K93" s="498">
        <f>IF($F93=0,0,((($F93/$E$88)*'CRONOGRAMA ACTIVIDADES'!I$38)*($G93/$F93)))</f>
        <v>0</v>
      </c>
      <c r="L93" s="498">
        <f>IF($F93=0,0,((($F93/$E$88)*'CRONOGRAMA ACTIVIDADES'!J$38)*($G93/$F93)))</f>
        <v>0</v>
      </c>
      <c r="M93" s="498">
        <f>IF($F93=0,0,((($F93/$E$88)*'CRONOGRAMA ACTIVIDADES'!K$38)*($G93/$F93)))</f>
        <v>0</v>
      </c>
      <c r="N93" s="498">
        <f>IF($F93=0,0,((($F93/$E$88)*'CRONOGRAMA ACTIVIDADES'!L$38)*($G93/$F93)))</f>
        <v>0</v>
      </c>
      <c r="O93" s="498">
        <f>IF($F93=0,0,((($F93/$E$88)*'CRONOGRAMA ACTIVIDADES'!M$38)*($G93/$F93)))</f>
        <v>0</v>
      </c>
      <c r="P93" s="498">
        <f>IF($F93=0,0,((($F93/$E$88)*'CRONOGRAMA ACTIVIDADES'!N$38)*($G93/$F93)))</f>
        <v>0</v>
      </c>
      <c r="Q93" s="498">
        <f>IF($F93=0,0,((($F93/$E$88)*'CRONOGRAMA ACTIVIDADES'!O$38)*($G93/$F93)))</f>
        <v>0</v>
      </c>
      <c r="R93" s="498">
        <f>IF($F93=0,0,((($F93/$E$88)*'CRONOGRAMA ACTIVIDADES'!P$38)*($G93/$F93)))</f>
        <v>0</v>
      </c>
      <c r="S93" s="498">
        <f>IF($F93=0,0,((($F93/$E$88)*'CRONOGRAMA ACTIVIDADES'!Q$38)*($G93/$F93)))</f>
        <v>0</v>
      </c>
      <c r="T93" s="501">
        <f>H93+I93+J93+K93+L93+M93+N93+O93+P93+Q93+R93+S93</f>
        <v>0</v>
      </c>
      <c r="U93" s="502">
        <f>IF($F93=0,0,((($F93/$E$88)*'CRONOGRAMA ACTIVIDADES'!R$38)*($G93/$F93)))</f>
        <v>0</v>
      </c>
      <c r="V93" s="498">
        <f>IF($F93=0,0,((($F93/$E$88)*'CRONOGRAMA ACTIVIDADES'!S$38)*($G93/$F93)))</f>
        <v>0</v>
      </c>
      <c r="W93" s="498">
        <f>IF($F93=0,0,((($F93/$E$88)*'CRONOGRAMA ACTIVIDADES'!T$38)*($G93/$F93)))</f>
        <v>0</v>
      </c>
      <c r="X93" s="498">
        <f>IF($F93=0,0,((($F93/$E$88)*'CRONOGRAMA ACTIVIDADES'!U$38)*($G93/$F93)))</f>
        <v>0</v>
      </c>
      <c r="Y93" s="498">
        <f>IF($F93=0,0,((($F93/$E$88)*'CRONOGRAMA ACTIVIDADES'!V$38)*($G93/$F93)))</f>
        <v>0</v>
      </c>
      <c r="Z93" s="498">
        <f>IF($F93=0,0,((($F93/$E$88)*'CRONOGRAMA ACTIVIDADES'!W$38)*($G93/$F93)))</f>
        <v>0</v>
      </c>
      <c r="AA93" s="498">
        <f>IF($F93=0,0,((($F93/$E$88)*'CRONOGRAMA ACTIVIDADES'!X$38)*($G93/$F93)))</f>
        <v>0</v>
      </c>
      <c r="AB93" s="498">
        <f>IF($F93=0,0,((($F93/$E$88)*'CRONOGRAMA ACTIVIDADES'!Y$38)*($G93/$F93)))</f>
        <v>0</v>
      </c>
      <c r="AC93" s="498">
        <f>IF($F93=0,0,((($F93/$E$88)*'CRONOGRAMA ACTIVIDADES'!Z$38)*($G93/$F93)))</f>
        <v>0</v>
      </c>
      <c r="AD93" s="498">
        <f>IF($F93=0,0,((($F93/$E$88)*'CRONOGRAMA ACTIVIDADES'!AA$38)*($G93/$F93)))</f>
        <v>0</v>
      </c>
      <c r="AE93" s="498">
        <f>IF($F93=0,0,((($F93/$E$88)*'CRONOGRAMA ACTIVIDADES'!AB$38)*($G93/$F93)))</f>
        <v>0</v>
      </c>
      <c r="AF93" s="498">
        <f>IF($F93=0,0,((($F93/$E$88)*'CRONOGRAMA ACTIVIDADES'!AC$38)*($G93/$F93)))</f>
        <v>0</v>
      </c>
      <c r="AG93" s="499">
        <f>U93+V93+W93+X93+Y93+Z93+AA93+AB93+AC93+AD93+AE93+AF93</f>
        <v>0</v>
      </c>
      <c r="AH93" s="503">
        <f>IF($F93=0,0,((($F93/$E$88)*'CRONOGRAMA ACTIVIDADES'!AD$38)*($G93/$F93)))</f>
        <v>0</v>
      </c>
      <c r="AI93" s="498">
        <f>IF($F93=0,0,((($F93/$E$88)*'CRONOGRAMA ACTIVIDADES'!AE$38)*($G93/$F93)))</f>
        <v>0</v>
      </c>
      <c r="AJ93" s="498">
        <f>IF($F93=0,0,((($F93/$E$88)*'CRONOGRAMA ACTIVIDADES'!AF$38)*($G93/$F93)))</f>
        <v>0</v>
      </c>
      <c r="AK93" s="498">
        <f>IF($F93=0,0,((($F93/$E$88)*'CRONOGRAMA ACTIVIDADES'!AG$38)*($G93/$F93)))</f>
        <v>0</v>
      </c>
      <c r="AL93" s="498">
        <f>IF($F93=0,0,((($F93/$E$88)*'CRONOGRAMA ACTIVIDADES'!AH$38)*($G93/$F93)))</f>
        <v>0</v>
      </c>
      <c r="AM93" s="498">
        <f>IF($F93=0,0,((($F93/$E$88)*'CRONOGRAMA ACTIVIDADES'!AI$38)*($G93/$F93)))</f>
        <v>0</v>
      </c>
      <c r="AN93" s="498">
        <f>IF($F93=0,0,((($F93/$E$88)*'CRONOGRAMA ACTIVIDADES'!AJ$38)*($G93/$F93)))</f>
        <v>0</v>
      </c>
      <c r="AO93" s="498">
        <f>IF($F93=0,0,((($F93/$E$88)*'CRONOGRAMA ACTIVIDADES'!AK$38)*($G93/$F93)))</f>
        <v>0</v>
      </c>
      <c r="AP93" s="498">
        <f>IF($F93=0,0,((($F93/$E$88)*'CRONOGRAMA ACTIVIDADES'!AL$38)*($G93/$F93)))</f>
        <v>0</v>
      </c>
      <c r="AQ93" s="498">
        <f>IF($F93=0,0,((($F93/$E$88)*'CRONOGRAMA ACTIVIDADES'!AM$38)*($G93/$F93)))</f>
        <v>0</v>
      </c>
      <c r="AR93" s="498">
        <f>IF($F93=0,0,((($F93/$E$88)*'CRONOGRAMA ACTIVIDADES'!AN$38)*($G93/$F93)))</f>
        <v>0</v>
      </c>
      <c r="AS93" s="498">
        <f>IF($F93=0,0,((($F93/$E$88)*'CRONOGRAMA ACTIVIDADES'!AO$38)*($G93/$F93)))</f>
        <v>0</v>
      </c>
      <c r="AT93" s="501">
        <f>AH93+AI93+AJ93+AK93+AL93+AM93+AN93+AO93+AP93+AQ93+AR93+AS93</f>
        <v>0</v>
      </c>
      <c r="AU93" s="571">
        <f>AS93+AR93+AQ93+AP93+AO93+AN93+AM93+AL93+AK93+AJ93+AI93+AH93+AF93+AE93+AD93+AC93+AB93+AA93+Z93+Y93+X93+W93+V93+U93+S93+R93+Q93+P93+O93+N93+M93+L93+K93+J93+I93+H93</f>
        <v>0</v>
      </c>
      <c r="AV93" s="470">
        <f t="shared" si="30"/>
        <v>0</v>
      </c>
    </row>
    <row r="94" spans="2:48" s="472" customFormat="1" ht="12.75" customHeight="1">
      <c r="B94" s="484" t="str">
        <f>+'FORMATO COSTEO C1'!C$434</f>
        <v>1.3.4</v>
      </c>
      <c r="C94" s="508">
        <f>+'FORMATO COSTEO C1'!B$434</f>
        <v>0</v>
      </c>
      <c r="D94" s="620" t="str">
        <f>+'FORMATO COSTEO C1'!D$434</f>
        <v>Unidad medida</v>
      </c>
      <c r="E94" s="613">
        <f>+'FORMATO COSTEO C1'!E$434</f>
        <v>0</v>
      </c>
      <c r="F94" s="488">
        <f>SUM(F95:F99)</f>
        <v>0</v>
      </c>
      <c r="G94" s="489">
        <f aca="true" t="shared" si="35" ref="G94:P94">SUM(G95:G99)</f>
        <v>0</v>
      </c>
      <c r="H94" s="490">
        <f t="shared" si="35"/>
        <v>0</v>
      </c>
      <c r="I94" s="488">
        <f>SUM(I95:I99)</f>
        <v>0</v>
      </c>
      <c r="J94" s="488">
        <f>SUM(J95:J99)</f>
        <v>0</v>
      </c>
      <c r="K94" s="488">
        <f>SUM(K95:K99)</f>
        <v>0</v>
      </c>
      <c r="L94" s="488">
        <f>SUM(L95:L99)</f>
        <v>0</v>
      </c>
      <c r="M94" s="488">
        <f>SUM(M95:M99)</f>
        <v>0</v>
      </c>
      <c r="N94" s="488">
        <f t="shared" si="35"/>
        <v>0</v>
      </c>
      <c r="O94" s="488">
        <f t="shared" si="35"/>
        <v>0</v>
      </c>
      <c r="P94" s="488">
        <f t="shared" si="35"/>
        <v>0</v>
      </c>
      <c r="Q94" s="488">
        <f aca="true" t="shared" si="36" ref="Q94:AS94">SUM(Q95:Q99)</f>
        <v>0</v>
      </c>
      <c r="R94" s="488">
        <f t="shared" si="36"/>
        <v>0</v>
      </c>
      <c r="S94" s="488">
        <f t="shared" si="36"/>
        <v>0</v>
      </c>
      <c r="T94" s="491">
        <f t="shared" si="36"/>
        <v>0</v>
      </c>
      <c r="U94" s="492">
        <f t="shared" si="36"/>
        <v>0</v>
      </c>
      <c r="V94" s="488">
        <f t="shared" si="36"/>
        <v>0</v>
      </c>
      <c r="W94" s="488">
        <f t="shared" si="36"/>
        <v>0</v>
      </c>
      <c r="X94" s="488">
        <f t="shared" si="36"/>
        <v>0</v>
      </c>
      <c r="Y94" s="488">
        <f t="shared" si="36"/>
        <v>0</v>
      </c>
      <c r="Z94" s="488">
        <f t="shared" si="36"/>
        <v>0</v>
      </c>
      <c r="AA94" s="488">
        <f t="shared" si="36"/>
        <v>0</v>
      </c>
      <c r="AB94" s="488">
        <f t="shared" si="36"/>
        <v>0</v>
      </c>
      <c r="AC94" s="488">
        <f t="shared" si="36"/>
        <v>0</v>
      </c>
      <c r="AD94" s="488">
        <f t="shared" si="36"/>
        <v>0</v>
      </c>
      <c r="AE94" s="488">
        <f t="shared" si="36"/>
        <v>0</v>
      </c>
      <c r="AF94" s="488">
        <f t="shared" si="36"/>
        <v>0</v>
      </c>
      <c r="AG94" s="489">
        <f t="shared" si="36"/>
        <v>0</v>
      </c>
      <c r="AH94" s="490">
        <f t="shared" si="36"/>
        <v>0</v>
      </c>
      <c r="AI94" s="488">
        <f t="shared" si="36"/>
        <v>0</v>
      </c>
      <c r="AJ94" s="488">
        <f t="shared" si="36"/>
        <v>0</v>
      </c>
      <c r="AK94" s="488">
        <f t="shared" si="36"/>
        <v>0</v>
      </c>
      <c r="AL94" s="488">
        <f t="shared" si="36"/>
        <v>0</v>
      </c>
      <c r="AM94" s="488">
        <f t="shared" si="36"/>
        <v>0</v>
      </c>
      <c r="AN94" s="488">
        <f t="shared" si="36"/>
        <v>0</v>
      </c>
      <c r="AO94" s="488">
        <f t="shared" si="36"/>
        <v>0</v>
      </c>
      <c r="AP94" s="488">
        <f t="shared" si="36"/>
        <v>0</v>
      </c>
      <c r="AQ94" s="488">
        <f t="shared" si="36"/>
        <v>0</v>
      </c>
      <c r="AR94" s="488">
        <f t="shared" si="36"/>
        <v>0</v>
      </c>
      <c r="AS94" s="488">
        <f t="shared" si="36"/>
        <v>0</v>
      </c>
      <c r="AT94" s="491">
        <f>SUM(AT95:AT99)</f>
        <v>0</v>
      </c>
      <c r="AU94" s="493">
        <f>SUM(AU95:AU99)</f>
        <v>0</v>
      </c>
      <c r="AV94" s="470">
        <f t="shared" si="30"/>
        <v>0</v>
      </c>
    </row>
    <row r="95" spans="2:48" s="483" customFormat="1" ht="12.75" customHeight="1" outlineLevel="1">
      <c r="B95" s="494" t="str">
        <f>+'FORMATO COSTEO C1'!C$436</f>
        <v>1.3.4.1</v>
      </c>
      <c r="C95" s="495" t="str">
        <f>+'FORMATO COSTEO C1'!B$436</f>
        <v>Categoría de gasto</v>
      </c>
      <c r="D95" s="506"/>
      <c r="E95" s="632"/>
      <c r="F95" s="498">
        <f>+'FORMATO COSTEO C1'!G436</f>
        <v>0</v>
      </c>
      <c r="G95" s="499">
        <f>+'FORMATO COSTEO C1'!H436</f>
        <v>0</v>
      </c>
      <c r="H95" s="500">
        <f>IF($F95=0,0,((($F95/$E$94)*'CRONOGRAMA ACTIVIDADES'!F$39)*($G95/$F95)))</f>
        <v>0</v>
      </c>
      <c r="I95" s="498">
        <f>IF($F95=0,0,((($F95/$E$94)*'CRONOGRAMA ACTIVIDADES'!G$39)*($G95/$F95)))</f>
        <v>0</v>
      </c>
      <c r="J95" s="498">
        <f>IF($F95=0,0,((($F95/$E$94)*'CRONOGRAMA ACTIVIDADES'!H$39)*($G95/$F95)))</f>
        <v>0</v>
      </c>
      <c r="K95" s="498">
        <f>IF($F95=0,0,((($F95/$E$94)*'CRONOGRAMA ACTIVIDADES'!I$39)*($G95/$F95)))</f>
        <v>0</v>
      </c>
      <c r="L95" s="498">
        <f>IF($F95=0,0,((($F95/$E$94)*'CRONOGRAMA ACTIVIDADES'!J$39)*($G95/$F95)))</f>
        <v>0</v>
      </c>
      <c r="M95" s="498">
        <f>IF($F95=0,0,((($F95/$E$94)*'CRONOGRAMA ACTIVIDADES'!K$39)*($G95/$F95)))</f>
        <v>0</v>
      </c>
      <c r="N95" s="498">
        <f>IF($F95=0,0,((($F95/$E$94)*'CRONOGRAMA ACTIVIDADES'!L$39)*($G95/$F95)))</f>
        <v>0</v>
      </c>
      <c r="O95" s="498">
        <f>IF($F95=0,0,((($F95/$E$94)*'CRONOGRAMA ACTIVIDADES'!M$39)*($G95/$F95)))</f>
        <v>0</v>
      </c>
      <c r="P95" s="498">
        <f>IF($F95=0,0,((($F95/$E$94)*'CRONOGRAMA ACTIVIDADES'!N$39)*($G95/$F95)))</f>
        <v>0</v>
      </c>
      <c r="Q95" s="498">
        <f>IF($F95=0,0,((($F95/$E$94)*'CRONOGRAMA ACTIVIDADES'!O$39)*($G95/$F95)))</f>
        <v>0</v>
      </c>
      <c r="R95" s="498">
        <f>IF($F95=0,0,((($F95/$E$94)*'CRONOGRAMA ACTIVIDADES'!P$39)*($G95/$F95)))</f>
        <v>0</v>
      </c>
      <c r="S95" s="498">
        <f>IF($F95=0,0,((($F95/$E$94)*'CRONOGRAMA ACTIVIDADES'!Q$39)*($G95/$F95)))</f>
        <v>0</v>
      </c>
      <c r="T95" s="501">
        <f>H95+I95+J95+K95+L95+M95+N95+O95+P95+Q95+R95+S95</f>
        <v>0</v>
      </c>
      <c r="U95" s="502">
        <f>IF($F95=0,0,((($F95/$E$94)*'CRONOGRAMA ACTIVIDADES'!R$39)*($G95/$F95)))</f>
        <v>0</v>
      </c>
      <c r="V95" s="498">
        <f>IF($F95=0,0,((($F95/$E$94)*'CRONOGRAMA ACTIVIDADES'!S$39)*($G95/$F95)))</f>
        <v>0</v>
      </c>
      <c r="W95" s="498">
        <f>IF($F95=0,0,((($F95/$E$94)*'CRONOGRAMA ACTIVIDADES'!T$39)*($G95/$F95)))</f>
        <v>0</v>
      </c>
      <c r="X95" s="498">
        <f>IF($F95=0,0,((($F95/$E$94)*'CRONOGRAMA ACTIVIDADES'!U$39)*($G95/$F95)))</f>
        <v>0</v>
      </c>
      <c r="Y95" s="498">
        <f>IF($F95=0,0,((($F95/$E$94)*'CRONOGRAMA ACTIVIDADES'!V$39)*($G95/$F95)))</f>
        <v>0</v>
      </c>
      <c r="Z95" s="498">
        <f>IF($F95=0,0,((($F95/$E$94)*'CRONOGRAMA ACTIVIDADES'!W$39)*($G95/$F95)))</f>
        <v>0</v>
      </c>
      <c r="AA95" s="498">
        <f>IF($F95=0,0,((($F95/$E$94)*'CRONOGRAMA ACTIVIDADES'!X$39)*($G95/$F95)))</f>
        <v>0</v>
      </c>
      <c r="AB95" s="498">
        <f>IF($F95=0,0,((($F95/$E$94)*'CRONOGRAMA ACTIVIDADES'!Y$39)*($G95/$F95)))</f>
        <v>0</v>
      </c>
      <c r="AC95" s="498">
        <f>IF($F95=0,0,((($F95/$E$94)*'CRONOGRAMA ACTIVIDADES'!Z$39)*($G95/$F95)))</f>
        <v>0</v>
      </c>
      <c r="AD95" s="498">
        <f>IF($F95=0,0,((($F95/$E$94)*'CRONOGRAMA ACTIVIDADES'!AA$39)*($G95/$F95)))</f>
        <v>0</v>
      </c>
      <c r="AE95" s="498">
        <f>IF($F95=0,0,((($F95/$E$94)*'CRONOGRAMA ACTIVIDADES'!AB$39)*($G95/$F95)))</f>
        <v>0</v>
      </c>
      <c r="AF95" s="498">
        <f>IF($F95=0,0,((($F95/$E$94)*'CRONOGRAMA ACTIVIDADES'!AC$39)*($G95/$F95)))</f>
        <v>0</v>
      </c>
      <c r="AG95" s="499">
        <f>U95+V95+W95+X95+Y95+Z95+AA95+AB95+AC95+AD95+AE95+AF95</f>
        <v>0</v>
      </c>
      <c r="AH95" s="503">
        <f>IF($F95=0,0,((($F95/$E$94)*'CRONOGRAMA ACTIVIDADES'!AD$39)*($G95/$F95)))</f>
        <v>0</v>
      </c>
      <c r="AI95" s="498">
        <f>IF($F95=0,0,((($F95/$E$94)*'CRONOGRAMA ACTIVIDADES'!AE$39)*($G95/$F95)))</f>
        <v>0</v>
      </c>
      <c r="AJ95" s="498">
        <f>IF($F95=0,0,((($F95/$E$94)*'CRONOGRAMA ACTIVIDADES'!AF$39)*($G95/$F95)))</f>
        <v>0</v>
      </c>
      <c r="AK95" s="498">
        <f>IF($F95=0,0,((($F95/$E$94)*'CRONOGRAMA ACTIVIDADES'!AG$39)*($G95/$F95)))</f>
        <v>0</v>
      </c>
      <c r="AL95" s="498">
        <f>IF($F95=0,0,((($F95/$E$94)*'CRONOGRAMA ACTIVIDADES'!AH$39)*($G95/$F95)))</f>
        <v>0</v>
      </c>
      <c r="AM95" s="498">
        <f>IF($F95=0,0,((($F95/$E$94)*'CRONOGRAMA ACTIVIDADES'!AI$39)*($G95/$F95)))</f>
        <v>0</v>
      </c>
      <c r="AN95" s="498">
        <f>IF($F95=0,0,((($F95/$E$94)*'CRONOGRAMA ACTIVIDADES'!AJ$39)*($G95/$F95)))</f>
        <v>0</v>
      </c>
      <c r="AO95" s="498">
        <f>IF($F95=0,0,((($F95/$E$94)*'CRONOGRAMA ACTIVIDADES'!AK$39)*($G95/$F95)))</f>
        <v>0</v>
      </c>
      <c r="AP95" s="498">
        <f>IF($F95=0,0,((($F95/$E$94)*'CRONOGRAMA ACTIVIDADES'!AL$39)*($G95/$F95)))</f>
        <v>0</v>
      </c>
      <c r="AQ95" s="498">
        <f>IF($F95=0,0,((($F95/$E$94)*'CRONOGRAMA ACTIVIDADES'!AM$39)*($G95/$F95)))</f>
        <v>0</v>
      </c>
      <c r="AR95" s="498">
        <f>IF($F95=0,0,((($F95/$E$94)*'CRONOGRAMA ACTIVIDADES'!AN$39)*($G95/$F95)))</f>
        <v>0</v>
      </c>
      <c r="AS95" s="498">
        <f>IF($F95=0,0,((($F95/$E$94)*'CRONOGRAMA ACTIVIDADES'!AO$39)*($G95/$F95)))</f>
        <v>0</v>
      </c>
      <c r="AT95" s="501">
        <f>AH95+AI95+AJ95+AK95+AL95+AM95+AN95+AO95+AP95+AQ95+AR95+AS95</f>
        <v>0</v>
      </c>
      <c r="AU95" s="571">
        <f>AS95+AR95+AQ95+AP95+AO95+AN95+AM95+AL95+AK95+AJ95+AI95+AH95+AF95+AE95+AD95+AC95+AB95+AA95+Z95+Y95+X95+W95+V95+U95+S95+R95+Q95+P95+O95+N95+M95+L95+K95+J95+I95+H95</f>
        <v>0</v>
      </c>
      <c r="AV95" s="470">
        <f t="shared" si="30"/>
        <v>0</v>
      </c>
    </row>
    <row r="96" spans="2:48" s="472" customFormat="1" ht="12.75" customHeight="1">
      <c r="B96" s="494" t="str">
        <f>+'FORMATO COSTEO C1'!C$442</f>
        <v>1.3.4.2</v>
      </c>
      <c r="C96" s="495" t="str">
        <f>+'FORMATO COSTEO C1'!B$442</f>
        <v>Categoría de gasto</v>
      </c>
      <c r="D96" s="506"/>
      <c r="E96" s="632"/>
      <c r="F96" s="498">
        <f>+'FORMATO COSTEO C1'!G442</f>
        <v>0</v>
      </c>
      <c r="G96" s="499">
        <f>+'FORMATO COSTEO C1'!H442</f>
        <v>0</v>
      </c>
      <c r="H96" s="503">
        <f>IF($F96=0,0,((($F96/$E$94)*'CRONOGRAMA ACTIVIDADES'!F$39)*($G96/$F96)))</f>
        <v>0</v>
      </c>
      <c r="I96" s="498">
        <f>IF($F96=0,0,((($F96/$E$94)*'CRONOGRAMA ACTIVIDADES'!G$39)*($G96/$F96)))</f>
        <v>0</v>
      </c>
      <c r="J96" s="498">
        <f>IF($F96=0,0,((($F96/$E$94)*'CRONOGRAMA ACTIVIDADES'!H$39)*($G96/$F96)))</f>
        <v>0</v>
      </c>
      <c r="K96" s="498">
        <f>IF($F96=0,0,((($F96/$E$94)*'CRONOGRAMA ACTIVIDADES'!I$39)*($G96/$F96)))</f>
        <v>0</v>
      </c>
      <c r="L96" s="498">
        <f>IF($F96=0,0,((($F96/$E$94)*'CRONOGRAMA ACTIVIDADES'!J$39)*($G96/$F96)))</f>
        <v>0</v>
      </c>
      <c r="M96" s="498">
        <f>IF($F96=0,0,((($F96/$E$94)*'CRONOGRAMA ACTIVIDADES'!K$39)*($G96/$F96)))</f>
        <v>0</v>
      </c>
      <c r="N96" s="498">
        <f>IF($F96=0,0,((($F96/$E$94)*'CRONOGRAMA ACTIVIDADES'!L$39)*($G96/$F96)))</f>
        <v>0</v>
      </c>
      <c r="O96" s="498">
        <f>IF($F96=0,0,((($F96/$E$94)*'CRONOGRAMA ACTIVIDADES'!M$39)*($G96/$F96)))</f>
        <v>0</v>
      </c>
      <c r="P96" s="498">
        <f>IF($F96=0,0,((($F96/$E$94)*'CRONOGRAMA ACTIVIDADES'!N$39)*($G96/$F96)))</f>
        <v>0</v>
      </c>
      <c r="Q96" s="498">
        <f>IF($F96=0,0,((($F96/$E$94)*'CRONOGRAMA ACTIVIDADES'!O$39)*($G96/$F96)))</f>
        <v>0</v>
      </c>
      <c r="R96" s="498">
        <f>IF($F96=0,0,((($F96/$E$94)*'CRONOGRAMA ACTIVIDADES'!P$39)*($G96/$F96)))</f>
        <v>0</v>
      </c>
      <c r="S96" s="498">
        <f>IF($F96=0,0,((($F96/$E$94)*'CRONOGRAMA ACTIVIDADES'!Q$39)*($G96/$F96)))</f>
        <v>0</v>
      </c>
      <c r="T96" s="501">
        <f>H96+I96+J96+K96+L96+M96+N96+O96+P96+Q96+R96+S96</f>
        <v>0</v>
      </c>
      <c r="U96" s="502">
        <f>IF($F96=0,0,((($F96/$E$94)*'CRONOGRAMA ACTIVIDADES'!R$39)*($G96/$F96)))</f>
        <v>0</v>
      </c>
      <c r="V96" s="498">
        <f>IF($F96=0,0,((($F96/$E$94)*'CRONOGRAMA ACTIVIDADES'!S$39)*($G96/$F96)))</f>
        <v>0</v>
      </c>
      <c r="W96" s="498">
        <f>IF($F96=0,0,((($F96/$E$94)*'CRONOGRAMA ACTIVIDADES'!T$39)*($G96/$F96)))</f>
        <v>0</v>
      </c>
      <c r="X96" s="498">
        <f>IF($F96=0,0,((($F96/$E$94)*'CRONOGRAMA ACTIVIDADES'!U$39)*($G96/$F96)))</f>
        <v>0</v>
      </c>
      <c r="Y96" s="498">
        <f>IF($F96=0,0,((($F96/$E$94)*'CRONOGRAMA ACTIVIDADES'!V$39)*($G96/$F96)))</f>
        <v>0</v>
      </c>
      <c r="Z96" s="498">
        <f>IF($F96=0,0,((($F96/$E$94)*'CRONOGRAMA ACTIVIDADES'!W$39)*($G96/$F96)))</f>
        <v>0</v>
      </c>
      <c r="AA96" s="498">
        <f>IF($F96=0,0,((($F96/$E$94)*'CRONOGRAMA ACTIVIDADES'!X$39)*($G96/$F96)))</f>
        <v>0</v>
      </c>
      <c r="AB96" s="498">
        <f>IF($F96=0,0,((($F96/$E$94)*'CRONOGRAMA ACTIVIDADES'!Y$39)*($G96/$F96)))</f>
        <v>0</v>
      </c>
      <c r="AC96" s="498">
        <f>IF($F96=0,0,((($F96/$E$94)*'CRONOGRAMA ACTIVIDADES'!Z$39)*($G96/$F96)))</f>
        <v>0</v>
      </c>
      <c r="AD96" s="498">
        <f>IF($F96=0,0,((($F96/$E$94)*'CRONOGRAMA ACTIVIDADES'!AA$39)*($G96/$F96)))</f>
        <v>0</v>
      </c>
      <c r="AE96" s="498">
        <f>IF($F96=0,0,((($F96/$E$94)*'CRONOGRAMA ACTIVIDADES'!AB$39)*($G96/$F96)))</f>
        <v>0</v>
      </c>
      <c r="AF96" s="498">
        <f>IF($F96=0,0,((($F96/$E$94)*'CRONOGRAMA ACTIVIDADES'!AC$39)*($G96/$F96)))</f>
        <v>0</v>
      </c>
      <c r="AG96" s="499">
        <f>U96+V96+W96+X96+Y96+Z96+AA96+AB96+AC96+AD96+AE96+AF96</f>
        <v>0</v>
      </c>
      <c r="AH96" s="503">
        <f>IF($F96=0,0,((($F96/$E$94)*'CRONOGRAMA ACTIVIDADES'!AD$39)*($G96/$F96)))</f>
        <v>0</v>
      </c>
      <c r="AI96" s="498">
        <f>IF($F96=0,0,((($F96/$E$94)*'CRONOGRAMA ACTIVIDADES'!AE$39)*($G96/$F96)))</f>
        <v>0</v>
      </c>
      <c r="AJ96" s="498">
        <f>IF($F96=0,0,((($F96/$E$94)*'CRONOGRAMA ACTIVIDADES'!AF$39)*($G96/$F96)))</f>
        <v>0</v>
      </c>
      <c r="AK96" s="498">
        <f>IF($F96=0,0,((($F96/$E$94)*'CRONOGRAMA ACTIVIDADES'!AG$39)*($G96/$F96)))</f>
        <v>0</v>
      </c>
      <c r="AL96" s="498">
        <f>IF($F96=0,0,((($F96/$E$94)*'CRONOGRAMA ACTIVIDADES'!AH$39)*($G96/$F96)))</f>
        <v>0</v>
      </c>
      <c r="AM96" s="498">
        <f>IF($F96=0,0,((($F96/$E$94)*'CRONOGRAMA ACTIVIDADES'!AI$39)*($G96/$F96)))</f>
        <v>0</v>
      </c>
      <c r="AN96" s="498">
        <f>IF($F96=0,0,((($F96/$E$94)*'CRONOGRAMA ACTIVIDADES'!AJ$39)*($G96/$F96)))</f>
        <v>0</v>
      </c>
      <c r="AO96" s="498">
        <f>IF($F96=0,0,((($F96/$E$94)*'CRONOGRAMA ACTIVIDADES'!AK$39)*($G96/$F96)))</f>
        <v>0</v>
      </c>
      <c r="AP96" s="498">
        <f>IF($F96=0,0,((($F96/$E$94)*'CRONOGRAMA ACTIVIDADES'!AL$39)*($G96/$F96)))</f>
        <v>0</v>
      </c>
      <c r="AQ96" s="498">
        <f>IF($F96=0,0,((($F96/$E$94)*'CRONOGRAMA ACTIVIDADES'!AM$39)*($G96/$F96)))</f>
        <v>0</v>
      </c>
      <c r="AR96" s="498">
        <f>IF($F96=0,0,((($F96/$E$94)*'CRONOGRAMA ACTIVIDADES'!AN$39)*($G96/$F96)))</f>
        <v>0</v>
      </c>
      <c r="AS96" s="498">
        <f>IF($F96=0,0,((($F96/$E$94)*'CRONOGRAMA ACTIVIDADES'!AO$39)*($G96/$F96)))</f>
        <v>0</v>
      </c>
      <c r="AT96" s="501">
        <f>AH96+AI96+AJ96+AK96+AL96+AM96+AN96+AO96+AP96+AQ96+AR96+AS96</f>
        <v>0</v>
      </c>
      <c r="AU96" s="571">
        <f>AS96+AR96+AQ96+AP96+AO96+AN96+AM96+AL96+AK96+AJ96+AI96+AH96+AF96+AE96+AD96+AC96+AB96+AA96+Z96+Y96+X96+W96+V96+U96+S96+R96+Q96+P96+O96+N96+M96+L96+K96+J96+I96+H96</f>
        <v>0</v>
      </c>
      <c r="AV96" s="470">
        <f t="shared" si="30"/>
        <v>0</v>
      </c>
    </row>
    <row r="97" spans="2:48" s="483" customFormat="1" ht="12.75" customHeight="1" outlineLevel="1">
      <c r="B97" s="494" t="str">
        <f>+'FORMATO COSTEO C1'!C$448</f>
        <v>1.3.4.3</v>
      </c>
      <c r="C97" s="495" t="str">
        <f>+'FORMATO COSTEO C1'!B$448</f>
        <v>Categoría de gasto</v>
      </c>
      <c r="D97" s="506"/>
      <c r="E97" s="632"/>
      <c r="F97" s="498">
        <f>+'FORMATO COSTEO C1'!G448</f>
        <v>0</v>
      </c>
      <c r="G97" s="499">
        <f>+'FORMATO COSTEO C1'!H448</f>
        <v>0</v>
      </c>
      <c r="H97" s="503">
        <f>IF($F97=0,0,((($F97/$E$94)*'CRONOGRAMA ACTIVIDADES'!F$39)*($G97/$F97)))</f>
        <v>0</v>
      </c>
      <c r="I97" s="498">
        <f>IF($F97=0,0,((($F97/$E$94)*'CRONOGRAMA ACTIVIDADES'!G$39)*($G97/$F97)))</f>
        <v>0</v>
      </c>
      <c r="J97" s="498">
        <f>IF($F97=0,0,((($F97/$E$94)*'CRONOGRAMA ACTIVIDADES'!H$39)*($G97/$F97)))</f>
        <v>0</v>
      </c>
      <c r="K97" s="498">
        <f>IF($F97=0,0,((($F97/$E$94)*'CRONOGRAMA ACTIVIDADES'!I$39)*($G97/$F97)))</f>
        <v>0</v>
      </c>
      <c r="L97" s="498">
        <f>IF($F97=0,0,((($F97/$E$94)*'CRONOGRAMA ACTIVIDADES'!J$39)*($G97/$F97)))</f>
        <v>0</v>
      </c>
      <c r="M97" s="498">
        <f>IF($F97=0,0,((($F97/$E$94)*'CRONOGRAMA ACTIVIDADES'!K$39)*($G97/$F97)))</f>
        <v>0</v>
      </c>
      <c r="N97" s="498">
        <f>IF($F97=0,0,((($F97/$E$94)*'CRONOGRAMA ACTIVIDADES'!L$39)*($G97/$F97)))</f>
        <v>0</v>
      </c>
      <c r="O97" s="498">
        <f>IF($F97=0,0,((($F97/$E$94)*'CRONOGRAMA ACTIVIDADES'!M$39)*($G97/$F97)))</f>
        <v>0</v>
      </c>
      <c r="P97" s="498">
        <f>IF($F97=0,0,((($F97/$E$94)*'CRONOGRAMA ACTIVIDADES'!N$39)*($G97/$F97)))</f>
        <v>0</v>
      </c>
      <c r="Q97" s="498">
        <f>IF($F97=0,0,((($F97/$E$94)*'CRONOGRAMA ACTIVIDADES'!O$39)*($G97/$F97)))</f>
        <v>0</v>
      </c>
      <c r="R97" s="498">
        <f>IF($F97=0,0,((($F97/$E$94)*'CRONOGRAMA ACTIVIDADES'!P$39)*($G97/$F97)))</f>
        <v>0</v>
      </c>
      <c r="S97" s="498">
        <f>IF($F97=0,0,((($F97/$E$94)*'CRONOGRAMA ACTIVIDADES'!Q$39)*($G97/$F97)))</f>
        <v>0</v>
      </c>
      <c r="T97" s="501">
        <f>H97+I97+J97+K97+L97+M97+N97+O97+P97+Q97+R97+S97</f>
        <v>0</v>
      </c>
      <c r="U97" s="502">
        <f>IF($F97=0,0,((($F97/$E$94)*'CRONOGRAMA ACTIVIDADES'!R$39)*($G97/$F97)))</f>
        <v>0</v>
      </c>
      <c r="V97" s="498">
        <f>IF($F97=0,0,((($F97/$E$94)*'CRONOGRAMA ACTIVIDADES'!S$39)*($G97/$F97)))</f>
        <v>0</v>
      </c>
      <c r="W97" s="498">
        <f>IF($F97=0,0,((($F97/$E$94)*'CRONOGRAMA ACTIVIDADES'!T$39)*($G97/$F97)))</f>
        <v>0</v>
      </c>
      <c r="X97" s="498">
        <f>IF($F97=0,0,((($F97/$E$94)*'CRONOGRAMA ACTIVIDADES'!U$39)*($G97/$F97)))</f>
        <v>0</v>
      </c>
      <c r="Y97" s="498">
        <f>IF($F97=0,0,((($F97/$E$94)*'CRONOGRAMA ACTIVIDADES'!V$39)*($G97/$F97)))</f>
        <v>0</v>
      </c>
      <c r="Z97" s="498">
        <f>IF($F97=0,0,((($F97/$E$94)*'CRONOGRAMA ACTIVIDADES'!W$39)*($G97/$F97)))</f>
        <v>0</v>
      </c>
      <c r="AA97" s="498">
        <f>IF($F97=0,0,((($F97/$E$94)*'CRONOGRAMA ACTIVIDADES'!X$39)*($G97/$F97)))</f>
        <v>0</v>
      </c>
      <c r="AB97" s="498">
        <f>IF($F97=0,0,((($F97/$E$94)*'CRONOGRAMA ACTIVIDADES'!Y$39)*($G97/$F97)))</f>
        <v>0</v>
      </c>
      <c r="AC97" s="498">
        <f>IF($F97=0,0,((($F97/$E$94)*'CRONOGRAMA ACTIVIDADES'!Z$39)*($G97/$F97)))</f>
        <v>0</v>
      </c>
      <c r="AD97" s="498">
        <f>IF($F97=0,0,((($F97/$E$94)*'CRONOGRAMA ACTIVIDADES'!AA$39)*($G97/$F97)))</f>
        <v>0</v>
      </c>
      <c r="AE97" s="498">
        <f>IF($F97=0,0,((($F97/$E$94)*'CRONOGRAMA ACTIVIDADES'!AB$39)*($G97/$F97)))</f>
        <v>0</v>
      </c>
      <c r="AF97" s="498">
        <f>IF($F97=0,0,((($F97/$E$94)*'CRONOGRAMA ACTIVIDADES'!AC$39)*($G97/$F97)))</f>
        <v>0</v>
      </c>
      <c r="AG97" s="499">
        <f>U97+V97+W97+X97+Y97+Z97+AA97+AB97+AC97+AD97+AE97+AF97</f>
        <v>0</v>
      </c>
      <c r="AH97" s="503">
        <f>IF($F97=0,0,((($F97/$E$94)*'CRONOGRAMA ACTIVIDADES'!AD$39)*($G97/$F97)))</f>
        <v>0</v>
      </c>
      <c r="AI97" s="498">
        <f>IF($F97=0,0,((($F97/$E$94)*'CRONOGRAMA ACTIVIDADES'!AE$39)*($G97/$F97)))</f>
        <v>0</v>
      </c>
      <c r="AJ97" s="498">
        <f>IF($F97=0,0,((($F97/$E$94)*'CRONOGRAMA ACTIVIDADES'!AF$39)*($G97/$F97)))</f>
        <v>0</v>
      </c>
      <c r="AK97" s="498">
        <f>IF($F97=0,0,((($F97/$E$94)*'CRONOGRAMA ACTIVIDADES'!AG$39)*($G97/$F97)))</f>
        <v>0</v>
      </c>
      <c r="AL97" s="498">
        <f>IF($F97=0,0,((($F97/$E$94)*'CRONOGRAMA ACTIVIDADES'!AH$39)*($G97/$F97)))</f>
        <v>0</v>
      </c>
      <c r="AM97" s="498">
        <f>IF($F97=0,0,((($F97/$E$94)*'CRONOGRAMA ACTIVIDADES'!AI$39)*($G97/$F97)))</f>
        <v>0</v>
      </c>
      <c r="AN97" s="498">
        <f>IF($F97=0,0,((($F97/$E$94)*'CRONOGRAMA ACTIVIDADES'!AJ$39)*($G97/$F97)))</f>
        <v>0</v>
      </c>
      <c r="AO97" s="498">
        <f>IF($F97=0,0,((($F97/$E$94)*'CRONOGRAMA ACTIVIDADES'!AK$39)*($G97/$F97)))</f>
        <v>0</v>
      </c>
      <c r="AP97" s="498">
        <f>IF($F97=0,0,((($F97/$E$94)*'CRONOGRAMA ACTIVIDADES'!AL$39)*($G97/$F97)))</f>
        <v>0</v>
      </c>
      <c r="AQ97" s="498">
        <f>IF($F97=0,0,((($F97/$E$94)*'CRONOGRAMA ACTIVIDADES'!AM$39)*($G97/$F97)))</f>
        <v>0</v>
      </c>
      <c r="AR97" s="498">
        <f>IF($F97=0,0,((($F97/$E$94)*'CRONOGRAMA ACTIVIDADES'!AN$39)*($G97/$F97)))</f>
        <v>0</v>
      </c>
      <c r="AS97" s="498">
        <f>IF($F97=0,0,((($F97/$E$94)*'CRONOGRAMA ACTIVIDADES'!AO$39)*($G97/$F97)))</f>
        <v>0</v>
      </c>
      <c r="AT97" s="501">
        <f>AH97+AI97+AJ97+AK97+AL97+AM97+AN97+AO97+AP97+AQ97+AR97+AS97</f>
        <v>0</v>
      </c>
      <c r="AU97" s="571">
        <f>AS97+AR97+AQ97+AP97+AO97+AN97+AM97+AL97+AK97+AJ97+AI97+AH97+AF97+AE97+AD97+AC97+AB97+AA97+Z97+Y97+X97+W97+V97+U97+S97+R97+Q97+P97+O97+N97+M97+L97+K97+J97+I97+H97</f>
        <v>0</v>
      </c>
      <c r="AV97" s="470">
        <f t="shared" si="30"/>
        <v>0</v>
      </c>
    </row>
    <row r="98" spans="2:48" s="472" customFormat="1" ht="12.75" customHeight="1">
      <c r="B98" s="494" t="str">
        <f>+'FORMATO COSTEO C1'!C$454</f>
        <v>1.3.4.4</v>
      </c>
      <c r="C98" s="495" t="str">
        <f>+'FORMATO COSTEO C1'!B$454</f>
        <v>Categoría de gasto</v>
      </c>
      <c r="D98" s="506"/>
      <c r="E98" s="632"/>
      <c r="F98" s="498">
        <f>+'FORMATO COSTEO C1'!G454</f>
        <v>0</v>
      </c>
      <c r="G98" s="499">
        <f>+'FORMATO COSTEO C1'!H454</f>
        <v>0</v>
      </c>
      <c r="H98" s="503">
        <f>IF($F98=0,0,((($F98/$E$94)*'CRONOGRAMA ACTIVIDADES'!F$39)*($G98/$F98)))</f>
        <v>0</v>
      </c>
      <c r="I98" s="498">
        <f>IF($F98=0,0,((($F98/$E$94)*'CRONOGRAMA ACTIVIDADES'!G$39)*($G98/$F98)))</f>
        <v>0</v>
      </c>
      <c r="J98" s="498">
        <f>IF($F98=0,0,((($F98/$E$94)*'CRONOGRAMA ACTIVIDADES'!H$39)*($G98/$F98)))</f>
        <v>0</v>
      </c>
      <c r="K98" s="498">
        <f>IF($F98=0,0,((($F98/$E$94)*'CRONOGRAMA ACTIVIDADES'!I$39)*($G98/$F98)))</f>
        <v>0</v>
      </c>
      <c r="L98" s="498">
        <f>IF($F98=0,0,((($F98/$E$94)*'CRONOGRAMA ACTIVIDADES'!J$39)*($G98/$F98)))</f>
        <v>0</v>
      </c>
      <c r="M98" s="498">
        <f>IF($F98=0,0,((($F98/$E$94)*'CRONOGRAMA ACTIVIDADES'!K$39)*($G98/$F98)))</f>
        <v>0</v>
      </c>
      <c r="N98" s="498">
        <f>IF($F98=0,0,((($F98/$E$94)*'CRONOGRAMA ACTIVIDADES'!L$39)*($G98/$F98)))</f>
        <v>0</v>
      </c>
      <c r="O98" s="498">
        <f>IF($F98=0,0,((($F98/$E$94)*'CRONOGRAMA ACTIVIDADES'!M$39)*($G98/$F98)))</f>
        <v>0</v>
      </c>
      <c r="P98" s="498">
        <f>IF($F98=0,0,((($F98/$E$94)*'CRONOGRAMA ACTIVIDADES'!N$39)*($G98/$F98)))</f>
        <v>0</v>
      </c>
      <c r="Q98" s="498">
        <f>IF($F98=0,0,((($F98/$E$94)*'CRONOGRAMA ACTIVIDADES'!O$39)*($G98/$F98)))</f>
        <v>0</v>
      </c>
      <c r="R98" s="498">
        <f>IF($F98=0,0,((($F98/$E$94)*'CRONOGRAMA ACTIVIDADES'!P$39)*($G98/$F98)))</f>
        <v>0</v>
      </c>
      <c r="S98" s="498">
        <f>IF($F98=0,0,((($F98/$E$94)*'CRONOGRAMA ACTIVIDADES'!Q$39)*($G98/$F98)))</f>
        <v>0</v>
      </c>
      <c r="T98" s="501">
        <f>H98+I98+J98+K98+L98+M98+N98+O98+P98+Q98+R98+S98</f>
        <v>0</v>
      </c>
      <c r="U98" s="502">
        <f>IF($F98=0,0,((($F98/$E$94)*'CRONOGRAMA ACTIVIDADES'!R$39)*($G98/$F98)))</f>
        <v>0</v>
      </c>
      <c r="V98" s="498">
        <f>IF($F98=0,0,((($F98/$E$94)*'CRONOGRAMA ACTIVIDADES'!S$39)*($G98/$F98)))</f>
        <v>0</v>
      </c>
      <c r="W98" s="498">
        <f>IF($F98=0,0,((($F98/$E$94)*'CRONOGRAMA ACTIVIDADES'!T$39)*($G98/$F98)))</f>
        <v>0</v>
      </c>
      <c r="X98" s="498">
        <f>IF($F98=0,0,((($F98/$E$94)*'CRONOGRAMA ACTIVIDADES'!U$39)*($G98/$F98)))</f>
        <v>0</v>
      </c>
      <c r="Y98" s="498">
        <f>IF($F98=0,0,((($F98/$E$94)*'CRONOGRAMA ACTIVIDADES'!V$39)*($G98/$F98)))</f>
        <v>0</v>
      </c>
      <c r="Z98" s="498">
        <f>IF($F98=0,0,((($F98/$E$94)*'CRONOGRAMA ACTIVIDADES'!W$39)*($G98/$F98)))</f>
        <v>0</v>
      </c>
      <c r="AA98" s="498">
        <f>IF($F98=0,0,((($F98/$E$94)*'CRONOGRAMA ACTIVIDADES'!X$39)*($G98/$F98)))</f>
        <v>0</v>
      </c>
      <c r="AB98" s="498">
        <f>IF($F98=0,0,((($F98/$E$94)*'CRONOGRAMA ACTIVIDADES'!Y$39)*($G98/$F98)))</f>
        <v>0</v>
      </c>
      <c r="AC98" s="498">
        <f>IF($F98=0,0,((($F98/$E$94)*'CRONOGRAMA ACTIVIDADES'!Z$39)*($G98/$F98)))</f>
        <v>0</v>
      </c>
      <c r="AD98" s="498">
        <f>IF($F98=0,0,((($F98/$E$94)*'CRONOGRAMA ACTIVIDADES'!AA$39)*($G98/$F98)))</f>
        <v>0</v>
      </c>
      <c r="AE98" s="498">
        <f>IF($F98=0,0,((($F98/$E$94)*'CRONOGRAMA ACTIVIDADES'!AB$39)*($G98/$F98)))</f>
        <v>0</v>
      </c>
      <c r="AF98" s="498">
        <f>IF($F98=0,0,((($F98/$E$94)*'CRONOGRAMA ACTIVIDADES'!AC$39)*($G98/$F98)))</f>
        <v>0</v>
      </c>
      <c r="AG98" s="499">
        <f>U98+V98+W98+X98+Y98+Z98+AA98+AB98+AC98+AD98+AE98+AF98</f>
        <v>0</v>
      </c>
      <c r="AH98" s="503">
        <f>IF($F98=0,0,((($F98/$E$94)*'CRONOGRAMA ACTIVIDADES'!AD$39)*($G98/$F98)))</f>
        <v>0</v>
      </c>
      <c r="AI98" s="498">
        <f>IF($F98=0,0,((($F98/$E$94)*'CRONOGRAMA ACTIVIDADES'!AE$39)*($G98/$F98)))</f>
        <v>0</v>
      </c>
      <c r="AJ98" s="498">
        <f>IF($F98=0,0,((($F98/$E$94)*'CRONOGRAMA ACTIVIDADES'!AF$39)*($G98/$F98)))</f>
        <v>0</v>
      </c>
      <c r="AK98" s="498">
        <f>IF($F98=0,0,((($F98/$E$94)*'CRONOGRAMA ACTIVIDADES'!AG$39)*($G98/$F98)))</f>
        <v>0</v>
      </c>
      <c r="AL98" s="498">
        <f>IF($F98=0,0,((($F98/$E$94)*'CRONOGRAMA ACTIVIDADES'!AH$39)*($G98/$F98)))</f>
        <v>0</v>
      </c>
      <c r="AM98" s="498">
        <f>IF($F98=0,0,((($F98/$E$94)*'CRONOGRAMA ACTIVIDADES'!AI$39)*($G98/$F98)))</f>
        <v>0</v>
      </c>
      <c r="AN98" s="498">
        <f>IF($F98=0,0,((($F98/$E$94)*'CRONOGRAMA ACTIVIDADES'!AJ$39)*($G98/$F98)))</f>
        <v>0</v>
      </c>
      <c r="AO98" s="498">
        <f>IF($F98=0,0,((($F98/$E$94)*'CRONOGRAMA ACTIVIDADES'!AK$39)*($G98/$F98)))</f>
        <v>0</v>
      </c>
      <c r="AP98" s="498">
        <f>IF($F98=0,0,((($F98/$E$94)*'CRONOGRAMA ACTIVIDADES'!AL$39)*($G98/$F98)))</f>
        <v>0</v>
      </c>
      <c r="AQ98" s="498">
        <f>IF($F98=0,0,((($F98/$E$94)*'CRONOGRAMA ACTIVIDADES'!AM$39)*($G98/$F98)))</f>
        <v>0</v>
      </c>
      <c r="AR98" s="498">
        <f>IF($F98=0,0,((($F98/$E$94)*'CRONOGRAMA ACTIVIDADES'!AN$39)*($G98/$F98)))</f>
        <v>0</v>
      </c>
      <c r="AS98" s="498">
        <f>IF($F98=0,0,((($F98/$E$94)*'CRONOGRAMA ACTIVIDADES'!AO$39)*($G98/$F98)))</f>
        <v>0</v>
      </c>
      <c r="AT98" s="501">
        <f>AH98+AI98+AJ98+AK98+AL98+AM98+AN98+AO98+AP98+AQ98+AR98+AS98</f>
        <v>0</v>
      </c>
      <c r="AU98" s="571">
        <f>AS98+AR98+AQ98+AP98+AO98+AN98+AM98+AL98+AK98+AJ98+AI98+AH98+AF98+AE98+AD98+AC98+AB98+AA98+Z98+Y98+X98+W98+V98+U98+S98+R98+Q98+P98+O98+N98+M98+L98+K98+J98+I98+H98</f>
        <v>0</v>
      </c>
      <c r="AV98" s="470">
        <f t="shared" si="30"/>
        <v>0</v>
      </c>
    </row>
    <row r="99" spans="2:48" s="483" customFormat="1" ht="12.75" customHeight="1" outlineLevel="1">
      <c r="B99" s="494" t="str">
        <f>+'FORMATO COSTEO C1'!C$460</f>
        <v>1.3.4.5</v>
      </c>
      <c r="C99" s="495" t="str">
        <f>+'FORMATO COSTEO C1'!B$460</f>
        <v>Categoría de gasto</v>
      </c>
      <c r="D99" s="506"/>
      <c r="E99" s="632"/>
      <c r="F99" s="498">
        <f>+'FORMATO COSTEO C1'!G460</f>
        <v>0</v>
      </c>
      <c r="G99" s="499">
        <f>+'FORMATO COSTEO C1'!H460</f>
        <v>0</v>
      </c>
      <c r="H99" s="503">
        <f>IF($F99=0,0,((($F99/$E$94)*'CRONOGRAMA ACTIVIDADES'!F$39)*($G99/$F99)))</f>
        <v>0</v>
      </c>
      <c r="I99" s="498">
        <f>IF($F99=0,0,((($F99/$E$94)*'CRONOGRAMA ACTIVIDADES'!G$39)*($G99/$F99)))</f>
        <v>0</v>
      </c>
      <c r="J99" s="498">
        <f>IF($F99=0,0,((($F99/$E$94)*'CRONOGRAMA ACTIVIDADES'!H$39)*($G99/$F99)))</f>
        <v>0</v>
      </c>
      <c r="K99" s="498">
        <f>IF($F99=0,0,((($F99/$E$94)*'CRONOGRAMA ACTIVIDADES'!I$39)*($G99/$F99)))</f>
        <v>0</v>
      </c>
      <c r="L99" s="498">
        <f>IF($F99=0,0,((($F99/$E$94)*'CRONOGRAMA ACTIVIDADES'!J$39)*($G99/$F99)))</f>
        <v>0</v>
      </c>
      <c r="M99" s="498">
        <f>IF($F99=0,0,((($F99/$E$94)*'CRONOGRAMA ACTIVIDADES'!K$39)*($G99/$F99)))</f>
        <v>0</v>
      </c>
      <c r="N99" s="498">
        <f>IF($F99=0,0,((($F99/$E$94)*'CRONOGRAMA ACTIVIDADES'!L$39)*($G99/$F99)))</f>
        <v>0</v>
      </c>
      <c r="O99" s="498">
        <f>IF($F99=0,0,((($F99/$E$94)*'CRONOGRAMA ACTIVIDADES'!M$39)*($G99/$F99)))</f>
        <v>0</v>
      </c>
      <c r="P99" s="498">
        <f>IF($F99=0,0,((($F99/$E$94)*'CRONOGRAMA ACTIVIDADES'!N$39)*($G99/$F99)))</f>
        <v>0</v>
      </c>
      <c r="Q99" s="498">
        <f>IF($F99=0,0,((($F99/$E$94)*'CRONOGRAMA ACTIVIDADES'!O$39)*($G99/$F99)))</f>
        <v>0</v>
      </c>
      <c r="R99" s="498">
        <f>IF($F99=0,0,((($F99/$E$94)*'CRONOGRAMA ACTIVIDADES'!P$39)*($G99/$F99)))</f>
        <v>0</v>
      </c>
      <c r="S99" s="498">
        <f>IF($F99=0,0,((($F99/$E$94)*'CRONOGRAMA ACTIVIDADES'!Q$39)*($G99/$F99)))</f>
        <v>0</v>
      </c>
      <c r="T99" s="501">
        <f>H99+I99+J99+K99+L99+M99+N99+O99+P99+Q99+R99+S99</f>
        <v>0</v>
      </c>
      <c r="U99" s="502">
        <f>IF($F99=0,0,((($F99/$E$94)*'CRONOGRAMA ACTIVIDADES'!R$39)*($G99/$F99)))</f>
        <v>0</v>
      </c>
      <c r="V99" s="498">
        <f>IF($F99=0,0,((($F99/$E$94)*'CRONOGRAMA ACTIVIDADES'!S$39)*($G99/$F99)))</f>
        <v>0</v>
      </c>
      <c r="W99" s="498">
        <f>IF($F99=0,0,((($F99/$E$94)*'CRONOGRAMA ACTIVIDADES'!T$39)*($G99/$F99)))</f>
        <v>0</v>
      </c>
      <c r="X99" s="498">
        <f>IF($F99=0,0,((($F99/$E$94)*'CRONOGRAMA ACTIVIDADES'!U$39)*($G99/$F99)))</f>
        <v>0</v>
      </c>
      <c r="Y99" s="498">
        <f>IF($F99=0,0,((($F99/$E$94)*'CRONOGRAMA ACTIVIDADES'!V$39)*($G99/$F99)))</f>
        <v>0</v>
      </c>
      <c r="Z99" s="498">
        <f>IF($F99=0,0,((($F99/$E$94)*'CRONOGRAMA ACTIVIDADES'!W$39)*($G99/$F99)))</f>
        <v>0</v>
      </c>
      <c r="AA99" s="498">
        <f>IF($F99=0,0,((($F99/$E$94)*'CRONOGRAMA ACTIVIDADES'!X$39)*($G99/$F99)))</f>
        <v>0</v>
      </c>
      <c r="AB99" s="498">
        <f>IF($F99=0,0,((($F99/$E$94)*'CRONOGRAMA ACTIVIDADES'!Y$39)*($G99/$F99)))</f>
        <v>0</v>
      </c>
      <c r="AC99" s="498">
        <f>IF($F99=0,0,((($F99/$E$94)*'CRONOGRAMA ACTIVIDADES'!Z$39)*($G99/$F99)))</f>
        <v>0</v>
      </c>
      <c r="AD99" s="498">
        <f>IF($F99=0,0,((($F99/$E$94)*'CRONOGRAMA ACTIVIDADES'!AA$39)*($G99/$F99)))</f>
        <v>0</v>
      </c>
      <c r="AE99" s="498">
        <f>IF($F99=0,0,((($F99/$E$94)*'CRONOGRAMA ACTIVIDADES'!AB$39)*($G99/$F99)))</f>
        <v>0</v>
      </c>
      <c r="AF99" s="498">
        <f>IF($F99=0,0,((($F99/$E$94)*'CRONOGRAMA ACTIVIDADES'!AC$39)*($G99/$F99)))</f>
        <v>0</v>
      </c>
      <c r="AG99" s="499">
        <f>U99+V99+W99+X99+Y99+Z99+AA99+AB99+AC99+AD99+AE99+AF99</f>
        <v>0</v>
      </c>
      <c r="AH99" s="503">
        <f>IF($F99=0,0,((($F99/$E$94)*'CRONOGRAMA ACTIVIDADES'!AD$39)*($G99/$F99)))</f>
        <v>0</v>
      </c>
      <c r="AI99" s="498">
        <f>IF($F99=0,0,((($F99/$E$94)*'CRONOGRAMA ACTIVIDADES'!AE$39)*($G99/$F99)))</f>
        <v>0</v>
      </c>
      <c r="AJ99" s="498">
        <f>IF($F99=0,0,((($F99/$E$94)*'CRONOGRAMA ACTIVIDADES'!AF$39)*($G99/$F99)))</f>
        <v>0</v>
      </c>
      <c r="AK99" s="498">
        <f>IF($F99=0,0,((($F99/$E$94)*'CRONOGRAMA ACTIVIDADES'!AG$39)*($G99/$F99)))</f>
        <v>0</v>
      </c>
      <c r="AL99" s="498">
        <f>IF($F99=0,0,((($F99/$E$94)*'CRONOGRAMA ACTIVIDADES'!AH$39)*($G99/$F99)))</f>
        <v>0</v>
      </c>
      <c r="AM99" s="498">
        <f>IF($F99=0,0,((($F99/$E$94)*'CRONOGRAMA ACTIVIDADES'!AI$39)*($G99/$F99)))</f>
        <v>0</v>
      </c>
      <c r="AN99" s="498">
        <f>IF($F99=0,0,((($F99/$E$94)*'CRONOGRAMA ACTIVIDADES'!AJ$39)*($G99/$F99)))</f>
        <v>0</v>
      </c>
      <c r="AO99" s="498">
        <f>IF($F99=0,0,((($F99/$E$94)*'CRONOGRAMA ACTIVIDADES'!AK$39)*($G99/$F99)))</f>
        <v>0</v>
      </c>
      <c r="AP99" s="498">
        <f>IF($F99=0,0,((($F99/$E$94)*'CRONOGRAMA ACTIVIDADES'!AL$39)*($G99/$F99)))</f>
        <v>0</v>
      </c>
      <c r="AQ99" s="498">
        <f>IF($F99=0,0,((($F99/$E$94)*'CRONOGRAMA ACTIVIDADES'!AM$39)*($G99/$F99)))</f>
        <v>0</v>
      </c>
      <c r="AR99" s="498">
        <f>IF($F99=0,0,((($F99/$E$94)*'CRONOGRAMA ACTIVIDADES'!AN$39)*($G99/$F99)))</f>
        <v>0</v>
      </c>
      <c r="AS99" s="498">
        <f>IF($F99=0,0,((($F99/$E$94)*'CRONOGRAMA ACTIVIDADES'!AO$39)*($G99/$F99)))</f>
        <v>0</v>
      </c>
      <c r="AT99" s="501">
        <f>AH99+AI99+AJ99+AK99+AL99+AM99+AN99+AO99+AP99+AQ99+AR99+AS99</f>
        <v>0</v>
      </c>
      <c r="AU99" s="571">
        <f>AS99+AR99+AQ99+AP99+AO99+AN99+AM99+AL99+AK99+AJ99+AI99+AH99+AF99+AE99+AD99+AC99+AB99+AA99+Z99+Y99+X99+W99+V99+U99+S99+R99+Q99+P99+O99+N99+M99+L99+K99+J99+I99+H99</f>
        <v>0</v>
      </c>
      <c r="AV99" s="470">
        <f t="shared" si="30"/>
        <v>0</v>
      </c>
    </row>
    <row r="100" spans="2:48" s="472" customFormat="1" ht="12.75" customHeight="1">
      <c r="B100" s="484" t="str">
        <f>+'FORMATO COSTEO C1'!C$466</f>
        <v>1.3.5</v>
      </c>
      <c r="C100" s="508">
        <f>+'FORMATO COSTEO C1'!B$466</f>
        <v>0</v>
      </c>
      <c r="D100" s="620" t="str">
        <f>+'FORMATO COSTEO C1'!D$466</f>
        <v>Unidad medida</v>
      </c>
      <c r="E100" s="613">
        <f>+'FORMATO COSTEO C1'!E$466</f>
        <v>0</v>
      </c>
      <c r="F100" s="488">
        <f>SUM(F101:F105)</f>
        <v>0</v>
      </c>
      <c r="G100" s="489">
        <f aca="true" t="shared" si="37" ref="G100:P100">SUM(G101:G105)</f>
        <v>0</v>
      </c>
      <c r="H100" s="490">
        <f t="shared" si="37"/>
        <v>0</v>
      </c>
      <c r="I100" s="488">
        <f>SUM(I101:I105)</f>
        <v>0</v>
      </c>
      <c r="J100" s="488">
        <f>SUM(J101:J105)</f>
        <v>0</v>
      </c>
      <c r="K100" s="488">
        <f>SUM(K101:K105)</f>
        <v>0</v>
      </c>
      <c r="L100" s="488">
        <f>SUM(L101:L105)</f>
        <v>0</v>
      </c>
      <c r="M100" s="488">
        <f>SUM(M101:M105)</f>
        <v>0</v>
      </c>
      <c r="N100" s="488">
        <f t="shared" si="37"/>
        <v>0</v>
      </c>
      <c r="O100" s="488">
        <f t="shared" si="37"/>
        <v>0</v>
      </c>
      <c r="P100" s="488">
        <f t="shared" si="37"/>
        <v>0</v>
      </c>
      <c r="Q100" s="488">
        <f aca="true" t="shared" si="38" ref="Q100:AS100">SUM(Q101:Q105)</f>
        <v>0</v>
      </c>
      <c r="R100" s="488">
        <f t="shared" si="38"/>
        <v>0</v>
      </c>
      <c r="S100" s="488">
        <f t="shared" si="38"/>
        <v>0</v>
      </c>
      <c r="T100" s="491">
        <f t="shared" si="38"/>
        <v>0</v>
      </c>
      <c r="U100" s="492">
        <f t="shared" si="38"/>
        <v>0</v>
      </c>
      <c r="V100" s="488">
        <f t="shared" si="38"/>
        <v>0</v>
      </c>
      <c r="W100" s="488">
        <f t="shared" si="38"/>
        <v>0</v>
      </c>
      <c r="X100" s="488">
        <f t="shared" si="38"/>
        <v>0</v>
      </c>
      <c r="Y100" s="488">
        <f t="shared" si="38"/>
        <v>0</v>
      </c>
      <c r="Z100" s="488">
        <f t="shared" si="38"/>
        <v>0</v>
      </c>
      <c r="AA100" s="488">
        <f t="shared" si="38"/>
        <v>0</v>
      </c>
      <c r="AB100" s="488">
        <f t="shared" si="38"/>
        <v>0</v>
      </c>
      <c r="AC100" s="488">
        <f t="shared" si="38"/>
        <v>0</v>
      </c>
      <c r="AD100" s="488">
        <f t="shared" si="38"/>
        <v>0</v>
      </c>
      <c r="AE100" s="488">
        <f t="shared" si="38"/>
        <v>0</v>
      </c>
      <c r="AF100" s="488">
        <f t="shared" si="38"/>
        <v>0</v>
      </c>
      <c r="AG100" s="489">
        <f t="shared" si="38"/>
        <v>0</v>
      </c>
      <c r="AH100" s="490">
        <f t="shared" si="38"/>
        <v>0</v>
      </c>
      <c r="AI100" s="488">
        <f t="shared" si="38"/>
        <v>0</v>
      </c>
      <c r="AJ100" s="488">
        <f t="shared" si="38"/>
        <v>0</v>
      </c>
      <c r="AK100" s="488">
        <f t="shared" si="38"/>
        <v>0</v>
      </c>
      <c r="AL100" s="488">
        <f t="shared" si="38"/>
        <v>0</v>
      </c>
      <c r="AM100" s="488">
        <f t="shared" si="38"/>
        <v>0</v>
      </c>
      <c r="AN100" s="488">
        <f t="shared" si="38"/>
        <v>0</v>
      </c>
      <c r="AO100" s="488">
        <f t="shared" si="38"/>
        <v>0</v>
      </c>
      <c r="AP100" s="488">
        <f t="shared" si="38"/>
        <v>0</v>
      </c>
      <c r="AQ100" s="488">
        <f t="shared" si="38"/>
        <v>0</v>
      </c>
      <c r="AR100" s="488">
        <f t="shared" si="38"/>
        <v>0</v>
      </c>
      <c r="AS100" s="488">
        <f t="shared" si="38"/>
        <v>0</v>
      </c>
      <c r="AT100" s="491">
        <f>SUM(AT101:AT105)</f>
        <v>0</v>
      </c>
      <c r="AU100" s="493">
        <f>SUM(AU101:AU105)</f>
        <v>0</v>
      </c>
      <c r="AV100" s="470">
        <f t="shared" si="30"/>
        <v>0</v>
      </c>
    </row>
    <row r="101" spans="2:48" s="472" customFormat="1" ht="12.75" customHeight="1">
      <c r="B101" s="494" t="str">
        <f>+'FORMATO COSTEO C1'!C$468</f>
        <v>1.3.5.1</v>
      </c>
      <c r="C101" s="495" t="str">
        <f>+'FORMATO COSTEO C1'!B$468</f>
        <v>Categoría de gasto</v>
      </c>
      <c r="D101" s="506"/>
      <c r="E101" s="632"/>
      <c r="F101" s="498">
        <f>+'FORMATO COSTEO C1'!G468</f>
        <v>0</v>
      </c>
      <c r="G101" s="499">
        <f>+'FORMATO COSTEO C1'!H468</f>
        <v>0</v>
      </c>
      <c r="H101" s="500">
        <f>IF($F101=0,0,((($F101/$E$100)*'CRONOGRAMA ACTIVIDADES'!F$40)*($G101/$F101)))</f>
        <v>0</v>
      </c>
      <c r="I101" s="498">
        <f>IF($F101=0,0,((($F101/$E$100)*'CRONOGRAMA ACTIVIDADES'!G$40)*($G101/$F101)))</f>
        <v>0</v>
      </c>
      <c r="J101" s="498">
        <f>IF($F101=0,0,((($F101/$E$100)*'CRONOGRAMA ACTIVIDADES'!H$40)*($G101/$F101)))</f>
        <v>0</v>
      </c>
      <c r="K101" s="498">
        <f>IF($F101=0,0,((($F101/$E$100)*'CRONOGRAMA ACTIVIDADES'!I$40)*($G101/$F101)))</f>
        <v>0</v>
      </c>
      <c r="L101" s="498">
        <f>IF($F101=0,0,((($F101/$E$100)*'CRONOGRAMA ACTIVIDADES'!J$40)*($G101/$F101)))</f>
        <v>0</v>
      </c>
      <c r="M101" s="498">
        <f>IF($F101=0,0,((($F101/$E$100)*'CRONOGRAMA ACTIVIDADES'!K$40)*($G101/$F101)))</f>
        <v>0</v>
      </c>
      <c r="N101" s="498">
        <f>IF($F101=0,0,((($F101/$E$100)*'CRONOGRAMA ACTIVIDADES'!L$40)*($G101/$F101)))</f>
        <v>0</v>
      </c>
      <c r="O101" s="498">
        <f>IF($F101=0,0,((($F101/$E$100)*'CRONOGRAMA ACTIVIDADES'!M$40)*($G101/$F101)))</f>
        <v>0</v>
      </c>
      <c r="P101" s="498">
        <f>IF($F101=0,0,((($F101/$E$100)*'CRONOGRAMA ACTIVIDADES'!N$40)*($G101/$F101)))</f>
        <v>0</v>
      </c>
      <c r="Q101" s="498">
        <f>IF($F101=0,0,((($F101/$E$100)*'CRONOGRAMA ACTIVIDADES'!O$40)*($G101/$F101)))</f>
        <v>0</v>
      </c>
      <c r="R101" s="498">
        <f>IF($F101=0,0,((($F101/$E$100)*'CRONOGRAMA ACTIVIDADES'!P$40)*($G101/$F101)))</f>
        <v>0</v>
      </c>
      <c r="S101" s="498">
        <f>IF($F101=0,0,((($F101/$E$100)*'CRONOGRAMA ACTIVIDADES'!Q$40)*($G101/$F101)))</f>
        <v>0</v>
      </c>
      <c r="T101" s="501">
        <f>H101+I101+J101+K101+L101+M101+N101+O101+P101+Q101+R101+S101</f>
        <v>0</v>
      </c>
      <c r="U101" s="502">
        <f>IF($F101=0,0,((($F101/$E$100)*'CRONOGRAMA ACTIVIDADES'!R$40)*($G101/$F101)))</f>
        <v>0</v>
      </c>
      <c r="V101" s="498">
        <f>IF($F101=0,0,((($F101/$E$100)*'CRONOGRAMA ACTIVIDADES'!S$40)*($G101/$F101)))</f>
        <v>0</v>
      </c>
      <c r="W101" s="498">
        <f>IF($F101=0,0,((($F101/$E$100)*'CRONOGRAMA ACTIVIDADES'!T$40)*($G101/$F101)))</f>
        <v>0</v>
      </c>
      <c r="X101" s="498">
        <f>IF($F101=0,0,((($F101/$E$100)*'CRONOGRAMA ACTIVIDADES'!U$40)*($G101/$F101)))</f>
        <v>0</v>
      </c>
      <c r="Y101" s="498">
        <f>IF($F101=0,0,((($F101/$E$100)*'CRONOGRAMA ACTIVIDADES'!V$40)*($G101/$F101)))</f>
        <v>0</v>
      </c>
      <c r="Z101" s="498">
        <f>IF($F101=0,0,((($F101/$E$100)*'CRONOGRAMA ACTIVIDADES'!W$40)*($G101/$F101)))</f>
        <v>0</v>
      </c>
      <c r="AA101" s="498">
        <f>IF($F101=0,0,((($F101/$E$100)*'CRONOGRAMA ACTIVIDADES'!X$40)*($G101/$F101)))</f>
        <v>0</v>
      </c>
      <c r="AB101" s="498">
        <f>IF($F101=0,0,((($F101/$E$100)*'CRONOGRAMA ACTIVIDADES'!Y$40)*($G101/$F101)))</f>
        <v>0</v>
      </c>
      <c r="AC101" s="498">
        <f>IF($F101=0,0,((($F101/$E$100)*'CRONOGRAMA ACTIVIDADES'!Z$40)*($G101/$F101)))</f>
        <v>0</v>
      </c>
      <c r="AD101" s="498">
        <f>IF($F101=0,0,((($F101/$E$100)*'CRONOGRAMA ACTIVIDADES'!AA$40)*($G101/$F101)))</f>
        <v>0</v>
      </c>
      <c r="AE101" s="498">
        <f>IF($F101=0,0,((($F101/$E$100)*'CRONOGRAMA ACTIVIDADES'!AB$40)*($G101/$F101)))</f>
        <v>0</v>
      </c>
      <c r="AF101" s="498">
        <f>IF($F101=0,0,((($F101/$E$100)*'CRONOGRAMA ACTIVIDADES'!AC$40)*($G101/$F101)))</f>
        <v>0</v>
      </c>
      <c r="AG101" s="499">
        <f>U101+V101+W101+X101+Y101+Z101+AA101+AB101+AC101+AD101+AE101+AF101</f>
        <v>0</v>
      </c>
      <c r="AH101" s="503">
        <f>IF($F101=0,0,((($F101/$E$100)*'CRONOGRAMA ACTIVIDADES'!AD$40)*($G101/$F101)))</f>
        <v>0</v>
      </c>
      <c r="AI101" s="498">
        <f>IF($F101=0,0,((($F101/$E$100)*'CRONOGRAMA ACTIVIDADES'!AE$40)*($G101/$F101)))</f>
        <v>0</v>
      </c>
      <c r="AJ101" s="498">
        <f>IF($F101=0,0,((($F101/$E$100)*'CRONOGRAMA ACTIVIDADES'!AF$40)*($G101/$F101)))</f>
        <v>0</v>
      </c>
      <c r="AK101" s="498">
        <f>IF($F101=0,0,((($F101/$E$100)*'CRONOGRAMA ACTIVIDADES'!AG$40)*($G101/$F101)))</f>
        <v>0</v>
      </c>
      <c r="AL101" s="498">
        <f>IF($F101=0,0,((($F101/$E$100)*'CRONOGRAMA ACTIVIDADES'!AH$40)*($G101/$F101)))</f>
        <v>0</v>
      </c>
      <c r="AM101" s="498">
        <f>IF($F101=0,0,((($F101/$E$100)*'CRONOGRAMA ACTIVIDADES'!AI$40)*($G101/$F101)))</f>
        <v>0</v>
      </c>
      <c r="AN101" s="498">
        <f>IF($F101=0,0,((($F101/$E$100)*'CRONOGRAMA ACTIVIDADES'!AJ$40)*($G101/$F101)))</f>
        <v>0</v>
      </c>
      <c r="AO101" s="498">
        <f>IF($F101=0,0,((($F101/$E$100)*'CRONOGRAMA ACTIVIDADES'!AK$40)*($G101/$F101)))</f>
        <v>0</v>
      </c>
      <c r="AP101" s="498">
        <f>IF($F101=0,0,((($F101/$E$100)*'CRONOGRAMA ACTIVIDADES'!AL$40)*($G101/$F101)))</f>
        <v>0</v>
      </c>
      <c r="AQ101" s="498">
        <f>IF($F101=0,0,((($F101/$E$100)*'CRONOGRAMA ACTIVIDADES'!AM$40)*($G101/$F101)))</f>
        <v>0</v>
      </c>
      <c r="AR101" s="498">
        <f>IF($F101=0,0,((($F101/$E$100)*'CRONOGRAMA ACTIVIDADES'!AN$40)*($G101/$F101)))</f>
        <v>0</v>
      </c>
      <c r="AS101" s="498">
        <f>IF($F101=0,0,((($F101/$E$100)*'CRONOGRAMA ACTIVIDADES'!AO$40)*($G101/$F101)))</f>
        <v>0</v>
      </c>
      <c r="AT101" s="501">
        <f>AH101+AI101+AJ101+AK101+AL101+AM101+AN101+AO101+AP101+AQ101+AR101+AS101</f>
        <v>0</v>
      </c>
      <c r="AU101" s="571">
        <f>AS101+AR101+AQ101+AP101+AO101+AN101+AM101+AL101+AK101+AJ101+AI101+AH101+AF101+AE101+AD101+AC101+AB101+AA101+Z101+Y101+X101+W101+V101+U101+S101+R101+Q101+P101+O101+N101+M101+L101+K101+J101+I101+H101</f>
        <v>0</v>
      </c>
      <c r="AV101" s="470">
        <f t="shared" si="30"/>
        <v>0</v>
      </c>
    </row>
    <row r="102" spans="2:48" s="483" customFormat="1" ht="12.75" customHeight="1" outlineLevel="1">
      <c r="B102" s="494" t="str">
        <f>+'FORMATO COSTEO C1'!C$474</f>
        <v>1.3.5.2</v>
      </c>
      <c r="C102" s="495" t="str">
        <f>+'FORMATO COSTEO C1'!B$474</f>
        <v>Categoría de gasto</v>
      </c>
      <c r="D102" s="506"/>
      <c r="E102" s="632"/>
      <c r="F102" s="498">
        <f>+'FORMATO COSTEO C1'!G474</f>
        <v>0</v>
      </c>
      <c r="G102" s="499">
        <f>+'FORMATO COSTEO C1'!H474</f>
        <v>0</v>
      </c>
      <c r="H102" s="503">
        <f>IF($F102=0,0,((($F102/$E$100)*'CRONOGRAMA ACTIVIDADES'!F$40)*($G102/$F102)))</f>
        <v>0</v>
      </c>
      <c r="I102" s="498">
        <f>IF($F102=0,0,((($F102/$E$100)*'CRONOGRAMA ACTIVIDADES'!G$40)*($G102/$F102)))</f>
        <v>0</v>
      </c>
      <c r="J102" s="498">
        <f>IF($F102=0,0,((($F102/$E$100)*'CRONOGRAMA ACTIVIDADES'!H$40)*($G102/$F102)))</f>
        <v>0</v>
      </c>
      <c r="K102" s="498">
        <f>IF($F102=0,0,((($F102/$E$100)*'CRONOGRAMA ACTIVIDADES'!I$40)*($G102/$F102)))</f>
        <v>0</v>
      </c>
      <c r="L102" s="498">
        <f>IF($F102=0,0,((($F102/$E$100)*'CRONOGRAMA ACTIVIDADES'!J$40)*($G102/$F102)))</f>
        <v>0</v>
      </c>
      <c r="M102" s="498">
        <f>IF($F102=0,0,((($F102/$E$100)*'CRONOGRAMA ACTIVIDADES'!K$40)*($G102/$F102)))</f>
        <v>0</v>
      </c>
      <c r="N102" s="498">
        <f>IF($F102=0,0,((($F102/$E$100)*'CRONOGRAMA ACTIVIDADES'!L$40)*($G102/$F102)))</f>
        <v>0</v>
      </c>
      <c r="O102" s="498">
        <f>IF($F102=0,0,((($F102/$E$100)*'CRONOGRAMA ACTIVIDADES'!M$40)*($G102/$F102)))</f>
        <v>0</v>
      </c>
      <c r="P102" s="498">
        <f>IF($F102=0,0,((($F102/$E$100)*'CRONOGRAMA ACTIVIDADES'!N$40)*($G102/$F102)))</f>
        <v>0</v>
      </c>
      <c r="Q102" s="498">
        <f>IF($F102=0,0,((($F102/$E$100)*'CRONOGRAMA ACTIVIDADES'!O$40)*($G102/$F102)))</f>
        <v>0</v>
      </c>
      <c r="R102" s="498">
        <f>IF($F102=0,0,((($F102/$E$100)*'CRONOGRAMA ACTIVIDADES'!P$40)*($G102/$F102)))</f>
        <v>0</v>
      </c>
      <c r="S102" s="498">
        <f>IF($F102=0,0,((($F102/$E$100)*'CRONOGRAMA ACTIVIDADES'!Q$40)*($G102/$F102)))</f>
        <v>0</v>
      </c>
      <c r="T102" s="501">
        <f>H102+I102+J102+K102+L102+M102+N102+O102+P102+Q102+R102+S102</f>
        <v>0</v>
      </c>
      <c r="U102" s="502">
        <f>IF($F102=0,0,((($F102/$E$100)*'CRONOGRAMA ACTIVIDADES'!R$40)*($G102/$F102)))</f>
        <v>0</v>
      </c>
      <c r="V102" s="498">
        <f>IF($F102=0,0,((($F102/$E$100)*'CRONOGRAMA ACTIVIDADES'!S$40)*($G102/$F102)))</f>
        <v>0</v>
      </c>
      <c r="W102" s="498">
        <f>IF($F102=0,0,((($F102/$E$100)*'CRONOGRAMA ACTIVIDADES'!T$40)*($G102/$F102)))</f>
        <v>0</v>
      </c>
      <c r="X102" s="498">
        <f>IF($F102=0,0,((($F102/$E$100)*'CRONOGRAMA ACTIVIDADES'!U$40)*($G102/$F102)))</f>
        <v>0</v>
      </c>
      <c r="Y102" s="498">
        <f>IF($F102=0,0,((($F102/$E$100)*'CRONOGRAMA ACTIVIDADES'!V$40)*($G102/$F102)))</f>
        <v>0</v>
      </c>
      <c r="Z102" s="498">
        <f>IF($F102=0,0,((($F102/$E$100)*'CRONOGRAMA ACTIVIDADES'!W$40)*($G102/$F102)))</f>
        <v>0</v>
      </c>
      <c r="AA102" s="498">
        <f>IF($F102=0,0,((($F102/$E$100)*'CRONOGRAMA ACTIVIDADES'!X$40)*($G102/$F102)))</f>
        <v>0</v>
      </c>
      <c r="AB102" s="498">
        <f>IF($F102=0,0,((($F102/$E$100)*'CRONOGRAMA ACTIVIDADES'!Y$40)*($G102/$F102)))</f>
        <v>0</v>
      </c>
      <c r="AC102" s="498">
        <f>IF($F102=0,0,((($F102/$E$100)*'CRONOGRAMA ACTIVIDADES'!Z$40)*($G102/$F102)))</f>
        <v>0</v>
      </c>
      <c r="AD102" s="498">
        <f>IF($F102=0,0,((($F102/$E$100)*'CRONOGRAMA ACTIVIDADES'!AA$40)*($G102/$F102)))</f>
        <v>0</v>
      </c>
      <c r="AE102" s="498">
        <f>IF($F102=0,0,((($F102/$E$100)*'CRONOGRAMA ACTIVIDADES'!AB$40)*($G102/$F102)))</f>
        <v>0</v>
      </c>
      <c r="AF102" s="498">
        <f>IF($F102=0,0,((($F102/$E$100)*'CRONOGRAMA ACTIVIDADES'!AC$40)*($G102/$F102)))</f>
        <v>0</v>
      </c>
      <c r="AG102" s="499">
        <f>U102+V102+W102+X102+Y102+Z102+AA102+AB102+AC102+AD102+AE102+AF102</f>
        <v>0</v>
      </c>
      <c r="AH102" s="503">
        <f>IF($F102=0,0,((($F102/$E$100)*'CRONOGRAMA ACTIVIDADES'!AD$40)*($G102/$F102)))</f>
        <v>0</v>
      </c>
      <c r="AI102" s="498">
        <f>IF($F102=0,0,((($F102/$E$100)*'CRONOGRAMA ACTIVIDADES'!AE$40)*($G102/$F102)))</f>
        <v>0</v>
      </c>
      <c r="AJ102" s="498">
        <f>IF($F102=0,0,((($F102/$E$100)*'CRONOGRAMA ACTIVIDADES'!AF$40)*($G102/$F102)))</f>
        <v>0</v>
      </c>
      <c r="AK102" s="498">
        <f>IF($F102=0,0,((($F102/$E$100)*'CRONOGRAMA ACTIVIDADES'!AG$40)*($G102/$F102)))</f>
        <v>0</v>
      </c>
      <c r="AL102" s="498">
        <f>IF($F102=0,0,((($F102/$E$100)*'CRONOGRAMA ACTIVIDADES'!AH$40)*($G102/$F102)))</f>
        <v>0</v>
      </c>
      <c r="AM102" s="498">
        <f>IF($F102=0,0,((($F102/$E$100)*'CRONOGRAMA ACTIVIDADES'!AI$40)*($G102/$F102)))</f>
        <v>0</v>
      </c>
      <c r="AN102" s="498">
        <f>IF($F102=0,0,((($F102/$E$100)*'CRONOGRAMA ACTIVIDADES'!AJ$40)*($G102/$F102)))</f>
        <v>0</v>
      </c>
      <c r="AO102" s="498">
        <f>IF($F102=0,0,((($F102/$E$100)*'CRONOGRAMA ACTIVIDADES'!AK$40)*($G102/$F102)))</f>
        <v>0</v>
      </c>
      <c r="AP102" s="498">
        <f>IF($F102=0,0,((($F102/$E$100)*'CRONOGRAMA ACTIVIDADES'!AL$40)*($G102/$F102)))</f>
        <v>0</v>
      </c>
      <c r="AQ102" s="498">
        <f>IF($F102=0,0,((($F102/$E$100)*'CRONOGRAMA ACTIVIDADES'!AM$40)*($G102/$F102)))</f>
        <v>0</v>
      </c>
      <c r="AR102" s="498">
        <f>IF($F102=0,0,((($F102/$E$100)*'CRONOGRAMA ACTIVIDADES'!AN$40)*($G102/$F102)))</f>
        <v>0</v>
      </c>
      <c r="AS102" s="498">
        <f>IF($F102=0,0,((($F102/$E$100)*'CRONOGRAMA ACTIVIDADES'!AO$40)*($G102/$F102)))</f>
        <v>0</v>
      </c>
      <c r="AT102" s="501">
        <f>AH102+AI102+AJ102+AK102+AL102+AM102+AN102+AO102+AP102+AQ102+AR102+AS102</f>
        <v>0</v>
      </c>
      <c r="AU102" s="571">
        <f>AS102+AR102+AQ102+AP102+AO102+AN102+AM102+AL102+AK102+AJ102+AI102+AH102+AF102+AE102+AD102+AC102+AB102+AA102+Z102+Y102+X102+W102+V102+U102+S102+R102+Q102+P102+O102+N102+M102+L102+K102+J102+I102+H102</f>
        <v>0</v>
      </c>
      <c r="AV102" s="470">
        <f t="shared" si="30"/>
        <v>0</v>
      </c>
    </row>
    <row r="103" spans="2:48" s="472" customFormat="1" ht="12.75" customHeight="1">
      <c r="B103" s="494" t="str">
        <f>+'FORMATO COSTEO C1'!C$480</f>
        <v>1.3.5.3</v>
      </c>
      <c r="C103" s="495" t="str">
        <f>+'FORMATO COSTEO C1'!B$480</f>
        <v>Categoría de gasto</v>
      </c>
      <c r="D103" s="506"/>
      <c r="E103" s="632"/>
      <c r="F103" s="498">
        <f>+'FORMATO COSTEO C1'!G480</f>
        <v>0</v>
      </c>
      <c r="G103" s="499">
        <f>+'FORMATO COSTEO C1'!H480</f>
        <v>0</v>
      </c>
      <c r="H103" s="503">
        <f>IF($F103=0,0,((($F103/$E$100)*'CRONOGRAMA ACTIVIDADES'!F$40)*($G103/$F103)))</f>
        <v>0</v>
      </c>
      <c r="I103" s="498">
        <f>IF($F103=0,0,((($F103/$E$100)*'CRONOGRAMA ACTIVIDADES'!G$40)*($G103/$F103)))</f>
        <v>0</v>
      </c>
      <c r="J103" s="498">
        <f>IF($F103=0,0,((($F103/$E$100)*'CRONOGRAMA ACTIVIDADES'!H$40)*($G103/$F103)))</f>
        <v>0</v>
      </c>
      <c r="K103" s="498">
        <f>IF($F103=0,0,((($F103/$E$100)*'CRONOGRAMA ACTIVIDADES'!I$40)*($G103/$F103)))</f>
        <v>0</v>
      </c>
      <c r="L103" s="498">
        <f>IF($F103=0,0,((($F103/$E$100)*'CRONOGRAMA ACTIVIDADES'!J$40)*($G103/$F103)))</f>
        <v>0</v>
      </c>
      <c r="M103" s="498">
        <f>IF($F103=0,0,((($F103/$E$100)*'CRONOGRAMA ACTIVIDADES'!K$40)*($G103/$F103)))</f>
        <v>0</v>
      </c>
      <c r="N103" s="498">
        <f>IF($F103=0,0,((($F103/$E$100)*'CRONOGRAMA ACTIVIDADES'!L$40)*($G103/$F103)))</f>
        <v>0</v>
      </c>
      <c r="O103" s="498">
        <f>IF($F103=0,0,((($F103/$E$100)*'CRONOGRAMA ACTIVIDADES'!M$40)*($G103/$F103)))</f>
        <v>0</v>
      </c>
      <c r="P103" s="498">
        <f>IF($F103=0,0,((($F103/$E$100)*'CRONOGRAMA ACTIVIDADES'!N$40)*($G103/$F103)))</f>
        <v>0</v>
      </c>
      <c r="Q103" s="498">
        <f>IF($F103=0,0,((($F103/$E$100)*'CRONOGRAMA ACTIVIDADES'!O$40)*($G103/$F103)))</f>
        <v>0</v>
      </c>
      <c r="R103" s="498">
        <f>IF($F103=0,0,((($F103/$E$100)*'CRONOGRAMA ACTIVIDADES'!P$40)*($G103/$F103)))</f>
        <v>0</v>
      </c>
      <c r="S103" s="498">
        <f>IF($F103=0,0,((($F103/$E$100)*'CRONOGRAMA ACTIVIDADES'!Q$40)*($G103/$F103)))</f>
        <v>0</v>
      </c>
      <c r="T103" s="501">
        <f>H103+I103+J103+K103+L103+M103+N103+O103+P103+Q103+R103+S103</f>
        <v>0</v>
      </c>
      <c r="U103" s="502">
        <f>IF($F103=0,0,((($F103/$E$100)*'CRONOGRAMA ACTIVIDADES'!R$40)*($G103/$F103)))</f>
        <v>0</v>
      </c>
      <c r="V103" s="498">
        <f>IF($F103=0,0,((($F103/$E$100)*'CRONOGRAMA ACTIVIDADES'!S$40)*($G103/$F103)))</f>
        <v>0</v>
      </c>
      <c r="W103" s="498">
        <f>IF($F103=0,0,((($F103/$E$100)*'CRONOGRAMA ACTIVIDADES'!T$40)*($G103/$F103)))</f>
        <v>0</v>
      </c>
      <c r="X103" s="498">
        <f>IF($F103=0,0,((($F103/$E$100)*'CRONOGRAMA ACTIVIDADES'!U$40)*($G103/$F103)))</f>
        <v>0</v>
      </c>
      <c r="Y103" s="498">
        <f>IF($F103=0,0,((($F103/$E$100)*'CRONOGRAMA ACTIVIDADES'!V$40)*($G103/$F103)))</f>
        <v>0</v>
      </c>
      <c r="Z103" s="498">
        <f>IF($F103=0,0,((($F103/$E$100)*'CRONOGRAMA ACTIVIDADES'!W$40)*($G103/$F103)))</f>
        <v>0</v>
      </c>
      <c r="AA103" s="498">
        <f>IF($F103=0,0,((($F103/$E$100)*'CRONOGRAMA ACTIVIDADES'!X$40)*($G103/$F103)))</f>
        <v>0</v>
      </c>
      <c r="AB103" s="498">
        <f>IF($F103=0,0,((($F103/$E$100)*'CRONOGRAMA ACTIVIDADES'!Y$40)*($G103/$F103)))</f>
        <v>0</v>
      </c>
      <c r="AC103" s="498">
        <f>IF($F103=0,0,((($F103/$E$100)*'CRONOGRAMA ACTIVIDADES'!Z$40)*($G103/$F103)))</f>
        <v>0</v>
      </c>
      <c r="AD103" s="498">
        <f>IF($F103=0,0,((($F103/$E$100)*'CRONOGRAMA ACTIVIDADES'!AA$40)*($G103/$F103)))</f>
        <v>0</v>
      </c>
      <c r="AE103" s="498">
        <f>IF($F103=0,0,((($F103/$E$100)*'CRONOGRAMA ACTIVIDADES'!AB$40)*($G103/$F103)))</f>
        <v>0</v>
      </c>
      <c r="AF103" s="498">
        <f>IF($F103=0,0,((($F103/$E$100)*'CRONOGRAMA ACTIVIDADES'!AC$40)*($G103/$F103)))</f>
        <v>0</v>
      </c>
      <c r="AG103" s="499">
        <f>U103+V103+W103+X103+Y103+Z103+AA103+AB103+AC103+AD103+AE103+AF103</f>
        <v>0</v>
      </c>
      <c r="AH103" s="503">
        <f>IF($F103=0,0,((($F103/$E$100)*'CRONOGRAMA ACTIVIDADES'!AD$40)*($G103/$F103)))</f>
        <v>0</v>
      </c>
      <c r="AI103" s="498">
        <f>IF($F103=0,0,((($F103/$E$100)*'CRONOGRAMA ACTIVIDADES'!AE$40)*($G103/$F103)))</f>
        <v>0</v>
      </c>
      <c r="AJ103" s="498">
        <f>IF($F103=0,0,((($F103/$E$100)*'CRONOGRAMA ACTIVIDADES'!AF$40)*($G103/$F103)))</f>
        <v>0</v>
      </c>
      <c r="AK103" s="498">
        <f>IF($F103=0,0,((($F103/$E$100)*'CRONOGRAMA ACTIVIDADES'!AG$40)*($G103/$F103)))</f>
        <v>0</v>
      </c>
      <c r="AL103" s="498">
        <f>IF($F103=0,0,((($F103/$E$100)*'CRONOGRAMA ACTIVIDADES'!AH$40)*($G103/$F103)))</f>
        <v>0</v>
      </c>
      <c r="AM103" s="498">
        <f>IF($F103=0,0,((($F103/$E$100)*'CRONOGRAMA ACTIVIDADES'!AI$40)*($G103/$F103)))</f>
        <v>0</v>
      </c>
      <c r="AN103" s="498">
        <f>IF($F103=0,0,((($F103/$E$100)*'CRONOGRAMA ACTIVIDADES'!AJ$40)*($G103/$F103)))</f>
        <v>0</v>
      </c>
      <c r="AO103" s="498">
        <f>IF($F103=0,0,((($F103/$E$100)*'CRONOGRAMA ACTIVIDADES'!AK$40)*($G103/$F103)))</f>
        <v>0</v>
      </c>
      <c r="AP103" s="498">
        <f>IF($F103=0,0,((($F103/$E$100)*'CRONOGRAMA ACTIVIDADES'!AL$40)*($G103/$F103)))</f>
        <v>0</v>
      </c>
      <c r="AQ103" s="498">
        <f>IF($F103=0,0,((($F103/$E$100)*'CRONOGRAMA ACTIVIDADES'!AM$40)*($G103/$F103)))</f>
        <v>0</v>
      </c>
      <c r="AR103" s="498">
        <f>IF($F103=0,0,((($F103/$E$100)*'CRONOGRAMA ACTIVIDADES'!AN$40)*($G103/$F103)))</f>
        <v>0</v>
      </c>
      <c r="AS103" s="498">
        <f>IF($F103=0,0,((($F103/$E$100)*'CRONOGRAMA ACTIVIDADES'!AO$40)*($G103/$F103)))</f>
        <v>0</v>
      </c>
      <c r="AT103" s="501">
        <f>AH103+AI103+AJ103+AK103+AL103+AM103+AN103+AO103+AP103+AQ103+AR103+AS103</f>
        <v>0</v>
      </c>
      <c r="AU103" s="571">
        <f>AS103+AR103+AQ103+AP103+AO103+AN103+AM103+AL103+AK103+AJ103+AI103+AH103+AF103+AE103+AD103+AC103+AB103+AA103+Z103+Y103+X103+W103+V103+U103+S103+R103+Q103+P103+O103+N103+M103+L103+K103+J103+I103+H103</f>
        <v>0</v>
      </c>
      <c r="AV103" s="470">
        <f t="shared" si="30"/>
        <v>0</v>
      </c>
    </row>
    <row r="104" spans="2:48" s="472" customFormat="1" ht="12.75" customHeight="1">
      <c r="B104" s="494" t="str">
        <f>+'FORMATO COSTEO C1'!C$486</f>
        <v>1.3.5.4</v>
      </c>
      <c r="C104" s="495" t="str">
        <f>+'FORMATO COSTEO C1'!B$486</f>
        <v>Categoría de gasto</v>
      </c>
      <c r="D104" s="506"/>
      <c r="E104" s="632"/>
      <c r="F104" s="498">
        <f>+'FORMATO COSTEO C1'!G486</f>
        <v>0</v>
      </c>
      <c r="G104" s="499">
        <f>+'FORMATO COSTEO C1'!H486</f>
        <v>0</v>
      </c>
      <c r="H104" s="503">
        <f>IF($F104=0,0,((($F104/$E$100)*'CRONOGRAMA ACTIVIDADES'!F$40)*($G104/$F104)))</f>
        <v>0</v>
      </c>
      <c r="I104" s="498">
        <f>IF($F104=0,0,((($F104/$E$100)*'CRONOGRAMA ACTIVIDADES'!G$40)*($G104/$F104)))</f>
        <v>0</v>
      </c>
      <c r="J104" s="498">
        <f>IF($F104=0,0,((($F104/$E$100)*'CRONOGRAMA ACTIVIDADES'!H$40)*($G104/$F104)))</f>
        <v>0</v>
      </c>
      <c r="K104" s="498">
        <f>IF($F104=0,0,((($F104/$E$100)*'CRONOGRAMA ACTIVIDADES'!I$40)*($G104/$F104)))</f>
        <v>0</v>
      </c>
      <c r="L104" s="498">
        <f>IF($F104=0,0,((($F104/$E$100)*'CRONOGRAMA ACTIVIDADES'!J$40)*($G104/$F104)))</f>
        <v>0</v>
      </c>
      <c r="M104" s="498">
        <f>IF($F104=0,0,((($F104/$E$100)*'CRONOGRAMA ACTIVIDADES'!K$40)*($G104/$F104)))</f>
        <v>0</v>
      </c>
      <c r="N104" s="498">
        <f>IF($F104=0,0,((($F104/$E$100)*'CRONOGRAMA ACTIVIDADES'!L$40)*($G104/$F104)))</f>
        <v>0</v>
      </c>
      <c r="O104" s="498">
        <f>IF($F104=0,0,((($F104/$E$100)*'CRONOGRAMA ACTIVIDADES'!M$40)*($G104/$F104)))</f>
        <v>0</v>
      </c>
      <c r="P104" s="498">
        <f>IF($F104=0,0,((($F104/$E$100)*'CRONOGRAMA ACTIVIDADES'!N$40)*($G104/$F104)))</f>
        <v>0</v>
      </c>
      <c r="Q104" s="498">
        <f>IF($F104=0,0,((($F104/$E$100)*'CRONOGRAMA ACTIVIDADES'!O$40)*($G104/$F104)))</f>
        <v>0</v>
      </c>
      <c r="R104" s="498">
        <f>IF($F104=0,0,((($F104/$E$100)*'CRONOGRAMA ACTIVIDADES'!P$40)*($G104/$F104)))</f>
        <v>0</v>
      </c>
      <c r="S104" s="498">
        <f>IF($F104=0,0,((($F104/$E$100)*'CRONOGRAMA ACTIVIDADES'!Q$40)*($G104/$F104)))</f>
        <v>0</v>
      </c>
      <c r="T104" s="501">
        <f>H104+I104+J104+K104+L104+M104+N104+O104+P104+Q104+R104+S104</f>
        <v>0</v>
      </c>
      <c r="U104" s="502">
        <f>IF($F104=0,0,((($F104/$E$100)*'CRONOGRAMA ACTIVIDADES'!R$40)*($G104/$F104)))</f>
        <v>0</v>
      </c>
      <c r="V104" s="498">
        <f>IF($F104=0,0,((($F104/$E$100)*'CRONOGRAMA ACTIVIDADES'!S$40)*($G104/$F104)))</f>
        <v>0</v>
      </c>
      <c r="W104" s="498">
        <f>IF($F104=0,0,((($F104/$E$100)*'CRONOGRAMA ACTIVIDADES'!T$40)*($G104/$F104)))</f>
        <v>0</v>
      </c>
      <c r="X104" s="498">
        <f>IF($F104=0,0,((($F104/$E$100)*'CRONOGRAMA ACTIVIDADES'!U$40)*($G104/$F104)))</f>
        <v>0</v>
      </c>
      <c r="Y104" s="498">
        <f>IF($F104=0,0,((($F104/$E$100)*'CRONOGRAMA ACTIVIDADES'!V$40)*($G104/$F104)))</f>
        <v>0</v>
      </c>
      <c r="Z104" s="498">
        <f>IF($F104=0,0,((($F104/$E$100)*'CRONOGRAMA ACTIVIDADES'!W$40)*($G104/$F104)))</f>
        <v>0</v>
      </c>
      <c r="AA104" s="498">
        <f>IF($F104=0,0,((($F104/$E$100)*'CRONOGRAMA ACTIVIDADES'!X$40)*($G104/$F104)))</f>
        <v>0</v>
      </c>
      <c r="AB104" s="498">
        <f>IF($F104=0,0,((($F104/$E$100)*'CRONOGRAMA ACTIVIDADES'!Y$40)*($G104/$F104)))</f>
        <v>0</v>
      </c>
      <c r="AC104" s="498">
        <f>IF($F104=0,0,((($F104/$E$100)*'CRONOGRAMA ACTIVIDADES'!Z$40)*($G104/$F104)))</f>
        <v>0</v>
      </c>
      <c r="AD104" s="498">
        <f>IF($F104=0,0,((($F104/$E$100)*'CRONOGRAMA ACTIVIDADES'!AA$40)*($G104/$F104)))</f>
        <v>0</v>
      </c>
      <c r="AE104" s="498">
        <f>IF($F104=0,0,((($F104/$E$100)*'CRONOGRAMA ACTIVIDADES'!AB$40)*($G104/$F104)))</f>
        <v>0</v>
      </c>
      <c r="AF104" s="498">
        <f>IF($F104=0,0,((($F104/$E$100)*'CRONOGRAMA ACTIVIDADES'!AC$40)*($G104/$F104)))</f>
        <v>0</v>
      </c>
      <c r="AG104" s="499">
        <f>U104+V104+W104+X104+Y104+Z104+AA104+AB104+AC104+AD104+AE104+AF104</f>
        <v>0</v>
      </c>
      <c r="AH104" s="503">
        <f>IF($F104=0,0,((($F104/$E$100)*'CRONOGRAMA ACTIVIDADES'!AD$40)*($G104/$F104)))</f>
        <v>0</v>
      </c>
      <c r="AI104" s="498">
        <f>IF($F104=0,0,((($F104/$E$100)*'CRONOGRAMA ACTIVIDADES'!AE$40)*($G104/$F104)))</f>
        <v>0</v>
      </c>
      <c r="AJ104" s="498">
        <f>IF($F104=0,0,((($F104/$E$100)*'CRONOGRAMA ACTIVIDADES'!AF$40)*($G104/$F104)))</f>
        <v>0</v>
      </c>
      <c r="AK104" s="498">
        <f>IF($F104=0,0,((($F104/$E$100)*'CRONOGRAMA ACTIVIDADES'!AG$40)*($G104/$F104)))</f>
        <v>0</v>
      </c>
      <c r="AL104" s="498">
        <f>IF($F104=0,0,((($F104/$E$100)*'CRONOGRAMA ACTIVIDADES'!AH$40)*($G104/$F104)))</f>
        <v>0</v>
      </c>
      <c r="AM104" s="498">
        <f>IF($F104=0,0,((($F104/$E$100)*'CRONOGRAMA ACTIVIDADES'!AI$40)*($G104/$F104)))</f>
        <v>0</v>
      </c>
      <c r="AN104" s="498">
        <f>IF($F104=0,0,((($F104/$E$100)*'CRONOGRAMA ACTIVIDADES'!AJ$40)*($G104/$F104)))</f>
        <v>0</v>
      </c>
      <c r="AO104" s="498">
        <f>IF($F104=0,0,((($F104/$E$100)*'CRONOGRAMA ACTIVIDADES'!AK$40)*($G104/$F104)))</f>
        <v>0</v>
      </c>
      <c r="AP104" s="498">
        <f>IF($F104=0,0,((($F104/$E$100)*'CRONOGRAMA ACTIVIDADES'!AL$40)*($G104/$F104)))</f>
        <v>0</v>
      </c>
      <c r="AQ104" s="498">
        <f>IF($F104=0,0,((($F104/$E$100)*'CRONOGRAMA ACTIVIDADES'!AM$40)*($G104/$F104)))</f>
        <v>0</v>
      </c>
      <c r="AR104" s="498">
        <f>IF($F104=0,0,((($F104/$E$100)*'CRONOGRAMA ACTIVIDADES'!AN$40)*($G104/$F104)))</f>
        <v>0</v>
      </c>
      <c r="AS104" s="498">
        <f>IF($F104=0,0,((($F104/$E$100)*'CRONOGRAMA ACTIVIDADES'!AO$40)*($G104/$F104)))</f>
        <v>0</v>
      </c>
      <c r="AT104" s="501">
        <f>AH104+AI104+AJ104+AK104+AL104+AM104+AN104+AO104+AP104+AQ104+AR104+AS104</f>
        <v>0</v>
      </c>
      <c r="AU104" s="571">
        <f>AS104+AR104+AQ104+AP104+AO104+AN104+AM104+AL104+AK104+AJ104+AI104+AH104+AF104+AE104+AD104+AC104+AB104+AA104+Z104+Y104+X104+W104+V104+U104+S104+R104+Q104+P104+O104+N104+M104+L104+K104+J104+I104+H104</f>
        <v>0</v>
      </c>
      <c r="AV104" s="470">
        <f t="shared" si="30"/>
        <v>0</v>
      </c>
    </row>
    <row r="105" spans="2:48" s="472" customFormat="1" ht="12.75" customHeight="1">
      <c r="B105" s="494" t="str">
        <f>+'FORMATO COSTEO C1'!C$492</f>
        <v>1.3.5.5</v>
      </c>
      <c r="C105" s="495" t="str">
        <f>+'FORMATO COSTEO C1'!B$492</f>
        <v>Categoría de gasto</v>
      </c>
      <c r="D105" s="506"/>
      <c r="E105" s="632"/>
      <c r="F105" s="498">
        <f>+'FORMATO COSTEO C1'!G492</f>
        <v>0</v>
      </c>
      <c r="G105" s="499">
        <f>+'FORMATO COSTEO C1'!H492</f>
        <v>0</v>
      </c>
      <c r="H105" s="503">
        <f>IF($F105=0,0,((($F105/$E$100)*'CRONOGRAMA ACTIVIDADES'!F$40)*($G105/$F105)))</f>
        <v>0</v>
      </c>
      <c r="I105" s="498">
        <f>IF($F105=0,0,((($F105/$E$100)*'CRONOGRAMA ACTIVIDADES'!G$40)*($G105/$F105)))</f>
        <v>0</v>
      </c>
      <c r="J105" s="498">
        <f>IF($F105=0,0,((($F105/$E$100)*'CRONOGRAMA ACTIVIDADES'!H$40)*($G105/$F105)))</f>
        <v>0</v>
      </c>
      <c r="K105" s="498">
        <f>IF($F105=0,0,((($F105/$E$100)*'CRONOGRAMA ACTIVIDADES'!I$40)*($G105/$F105)))</f>
        <v>0</v>
      </c>
      <c r="L105" s="498">
        <f>IF($F105=0,0,((($F105/$E$100)*'CRONOGRAMA ACTIVIDADES'!J$40)*($G105/$F105)))</f>
        <v>0</v>
      </c>
      <c r="M105" s="498">
        <f>IF($F105=0,0,((($F105/$E$100)*'CRONOGRAMA ACTIVIDADES'!K$40)*($G105/$F105)))</f>
        <v>0</v>
      </c>
      <c r="N105" s="498">
        <f>IF($F105=0,0,((($F105/$E$100)*'CRONOGRAMA ACTIVIDADES'!L$40)*($G105/$F105)))</f>
        <v>0</v>
      </c>
      <c r="O105" s="498">
        <f>IF($F105=0,0,((($F105/$E$100)*'CRONOGRAMA ACTIVIDADES'!M$40)*($G105/$F105)))</f>
        <v>0</v>
      </c>
      <c r="P105" s="498">
        <f>IF($F105=0,0,((($F105/$E$100)*'CRONOGRAMA ACTIVIDADES'!N$40)*($G105/$F105)))</f>
        <v>0</v>
      </c>
      <c r="Q105" s="498">
        <f>IF($F105=0,0,((($F105/$E$100)*'CRONOGRAMA ACTIVIDADES'!O$40)*($G105/$F105)))</f>
        <v>0</v>
      </c>
      <c r="R105" s="498">
        <f>IF($F105=0,0,((($F105/$E$100)*'CRONOGRAMA ACTIVIDADES'!P$40)*($G105/$F105)))</f>
        <v>0</v>
      </c>
      <c r="S105" s="498">
        <f>IF($F105=0,0,((($F105/$E$100)*'CRONOGRAMA ACTIVIDADES'!Q$40)*($G105/$F105)))</f>
        <v>0</v>
      </c>
      <c r="T105" s="501">
        <f>H105+I105+J105+K105+L105+M105+N105+O105+P105+Q105+R105+S105</f>
        <v>0</v>
      </c>
      <c r="U105" s="502">
        <f>IF($F105=0,0,((($F105/$E$100)*'CRONOGRAMA ACTIVIDADES'!R$40)*($G105/$F105)))</f>
        <v>0</v>
      </c>
      <c r="V105" s="498">
        <f>IF($F105=0,0,((($F105/$E$100)*'CRONOGRAMA ACTIVIDADES'!S$40)*($G105/$F105)))</f>
        <v>0</v>
      </c>
      <c r="W105" s="498">
        <f>IF($F105=0,0,((($F105/$E$100)*'CRONOGRAMA ACTIVIDADES'!T$40)*($G105/$F105)))</f>
        <v>0</v>
      </c>
      <c r="X105" s="498">
        <f>IF($F105=0,0,((($F105/$E$100)*'CRONOGRAMA ACTIVIDADES'!U$40)*($G105/$F105)))</f>
        <v>0</v>
      </c>
      <c r="Y105" s="498">
        <f>IF($F105=0,0,((($F105/$E$100)*'CRONOGRAMA ACTIVIDADES'!V$40)*($G105/$F105)))</f>
        <v>0</v>
      </c>
      <c r="Z105" s="498">
        <f>IF($F105=0,0,((($F105/$E$100)*'CRONOGRAMA ACTIVIDADES'!W$40)*($G105/$F105)))</f>
        <v>0</v>
      </c>
      <c r="AA105" s="498">
        <f>IF($F105=0,0,((($F105/$E$100)*'CRONOGRAMA ACTIVIDADES'!X$40)*($G105/$F105)))</f>
        <v>0</v>
      </c>
      <c r="AB105" s="498">
        <f>IF($F105=0,0,((($F105/$E$100)*'CRONOGRAMA ACTIVIDADES'!Y$40)*($G105/$F105)))</f>
        <v>0</v>
      </c>
      <c r="AC105" s="498">
        <f>IF($F105=0,0,((($F105/$E$100)*'CRONOGRAMA ACTIVIDADES'!Z$40)*($G105/$F105)))</f>
        <v>0</v>
      </c>
      <c r="AD105" s="498">
        <f>IF($F105=0,0,((($F105/$E$100)*'CRONOGRAMA ACTIVIDADES'!AA$40)*($G105/$F105)))</f>
        <v>0</v>
      </c>
      <c r="AE105" s="498">
        <f>IF($F105=0,0,((($F105/$E$100)*'CRONOGRAMA ACTIVIDADES'!AB$40)*($G105/$F105)))</f>
        <v>0</v>
      </c>
      <c r="AF105" s="498">
        <f>IF($F105=0,0,((($F105/$E$100)*'CRONOGRAMA ACTIVIDADES'!AC$40)*($G105/$F105)))</f>
        <v>0</v>
      </c>
      <c r="AG105" s="499">
        <f>U105+V105+W105+X105+Y105+Z105+AA105+AB105+AC105+AD105+AE105+AF105</f>
        <v>0</v>
      </c>
      <c r="AH105" s="503">
        <f>IF($F105=0,0,((($F105/$E$100)*'CRONOGRAMA ACTIVIDADES'!AD$40)*($G105/$F105)))</f>
        <v>0</v>
      </c>
      <c r="AI105" s="498">
        <f>IF($F105=0,0,((($F105/$E$100)*'CRONOGRAMA ACTIVIDADES'!AE$40)*($G105/$F105)))</f>
        <v>0</v>
      </c>
      <c r="AJ105" s="498">
        <f>IF($F105=0,0,((($F105/$E$100)*'CRONOGRAMA ACTIVIDADES'!AF$40)*($G105/$F105)))</f>
        <v>0</v>
      </c>
      <c r="AK105" s="498">
        <f>IF($F105=0,0,((($F105/$E$100)*'CRONOGRAMA ACTIVIDADES'!AG$40)*($G105/$F105)))</f>
        <v>0</v>
      </c>
      <c r="AL105" s="498">
        <f>IF($F105=0,0,((($F105/$E$100)*'CRONOGRAMA ACTIVIDADES'!AH$40)*($G105/$F105)))</f>
        <v>0</v>
      </c>
      <c r="AM105" s="498">
        <f>IF($F105=0,0,((($F105/$E$100)*'CRONOGRAMA ACTIVIDADES'!AI$40)*($G105/$F105)))</f>
        <v>0</v>
      </c>
      <c r="AN105" s="498">
        <f>IF($F105=0,0,((($F105/$E$100)*'CRONOGRAMA ACTIVIDADES'!AJ$40)*($G105/$F105)))</f>
        <v>0</v>
      </c>
      <c r="AO105" s="498">
        <f>IF($F105=0,0,((($F105/$E$100)*'CRONOGRAMA ACTIVIDADES'!AK$40)*($G105/$F105)))</f>
        <v>0</v>
      </c>
      <c r="AP105" s="498">
        <f>IF($F105=0,0,((($F105/$E$100)*'CRONOGRAMA ACTIVIDADES'!AL$40)*($G105/$F105)))</f>
        <v>0</v>
      </c>
      <c r="AQ105" s="498">
        <f>IF($F105=0,0,((($F105/$E$100)*'CRONOGRAMA ACTIVIDADES'!AM$40)*($G105/$F105)))</f>
        <v>0</v>
      </c>
      <c r="AR105" s="498">
        <f>IF($F105=0,0,((($F105/$E$100)*'CRONOGRAMA ACTIVIDADES'!AN$40)*($G105/$F105)))</f>
        <v>0</v>
      </c>
      <c r="AS105" s="498">
        <f>IF($F105=0,0,((($F105/$E$100)*'CRONOGRAMA ACTIVIDADES'!AO$40)*($G105/$F105)))</f>
        <v>0</v>
      </c>
      <c r="AT105" s="501">
        <f>AH105+AI105+AJ105+AK105+AL105+AM105+AN105+AO105+AP105+AQ105+AR105+AS105</f>
        <v>0</v>
      </c>
      <c r="AU105" s="571">
        <f>AS105+AR105+AQ105+AP105+AO105+AN105+AM105+AL105+AK105+AJ105+AI105+AH105+AF105+AE105+AD105+AC105+AB105+AA105+Z105+Y105+X105+W105+V105+U105+S105+R105+Q105+P105+O105+N105+M105+L105+K105+J105+I105+H105</f>
        <v>0</v>
      </c>
      <c r="AV105" s="470">
        <f t="shared" si="30"/>
        <v>0</v>
      </c>
    </row>
    <row r="106" spans="2:49" s="60" customFormat="1" ht="30" customHeight="1">
      <c r="B106" s="460">
        <f>'FORMATO COSTEO C6'!C12</f>
        <v>6</v>
      </c>
      <c r="C106" s="512" t="str">
        <f>'FORMATO COSTEO C6'!D12</f>
        <v>MANEJO DEL PROYECTO</v>
      </c>
      <c r="D106" s="462"/>
      <c r="E106" s="611"/>
      <c r="F106" s="464">
        <f>+F107+F118+F129</f>
        <v>0</v>
      </c>
      <c r="G106" s="465">
        <f>+G107+G118+G129</f>
        <v>0</v>
      </c>
      <c r="H106" s="466">
        <f>+H107+H118+H129</f>
        <v>0</v>
      </c>
      <c r="I106" s="464">
        <f aca="true" t="shared" si="39" ref="I106:AS106">+I107+I118+I129</f>
        <v>0</v>
      </c>
      <c r="J106" s="464">
        <f t="shared" si="39"/>
        <v>0</v>
      </c>
      <c r="K106" s="464">
        <f t="shared" si="39"/>
        <v>0</v>
      </c>
      <c r="L106" s="464">
        <f t="shared" si="39"/>
        <v>0</v>
      </c>
      <c r="M106" s="464">
        <f t="shared" si="39"/>
        <v>0</v>
      </c>
      <c r="N106" s="464">
        <f t="shared" si="39"/>
        <v>0</v>
      </c>
      <c r="O106" s="464">
        <f t="shared" si="39"/>
        <v>0</v>
      </c>
      <c r="P106" s="464">
        <f t="shared" si="39"/>
        <v>0</v>
      </c>
      <c r="Q106" s="464">
        <f t="shared" si="39"/>
        <v>0</v>
      </c>
      <c r="R106" s="464">
        <f t="shared" si="39"/>
        <v>0</v>
      </c>
      <c r="S106" s="464">
        <f t="shared" si="39"/>
        <v>0</v>
      </c>
      <c r="T106" s="467">
        <f t="shared" si="39"/>
        <v>0</v>
      </c>
      <c r="U106" s="468">
        <f t="shared" si="39"/>
        <v>0</v>
      </c>
      <c r="V106" s="464">
        <f t="shared" si="39"/>
        <v>0</v>
      </c>
      <c r="W106" s="464">
        <f t="shared" si="39"/>
        <v>0</v>
      </c>
      <c r="X106" s="464">
        <f t="shared" si="39"/>
        <v>0</v>
      </c>
      <c r="Y106" s="464">
        <f t="shared" si="39"/>
        <v>0</v>
      </c>
      <c r="Z106" s="464">
        <f t="shared" si="39"/>
        <v>0</v>
      </c>
      <c r="AA106" s="464">
        <f t="shared" si="39"/>
        <v>0</v>
      </c>
      <c r="AB106" s="464">
        <f t="shared" si="39"/>
        <v>0</v>
      </c>
      <c r="AC106" s="464">
        <f t="shared" si="39"/>
        <v>0</v>
      </c>
      <c r="AD106" s="464">
        <f t="shared" si="39"/>
        <v>0</v>
      </c>
      <c r="AE106" s="464">
        <f t="shared" si="39"/>
        <v>0</v>
      </c>
      <c r="AF106" s="464">
        <f t="shared" si="39"/>
        <v>0</v>
      </c>
      <c r="AG106" s="465">
        <f t="shared" si="39"/>
        <v>0</v>
      </c>
      <c r="AH106" s="466">
        <f t="shared" si="39"/>
        <v>0</v>
      </c>
      <c r="AI106" s="464">
        <f t="shared" si="39"/>
        <v>0</v>
      </c>
      <c r="AJ106" s="464">
        <f t="shared" si="39"/>
        <v>0</v>
      </c>
      <c r="AK106" s="464">
        <f t="shared" si="39"/>
        <v>0</v>
      </c>
      <c r="AL106" s="464">
        <f t="shared" si="39"/>
        <v>0</v>
      </c>
      <c r="AM106" s="464">
        <f t="shared" si="39"/>
        <v>0</v>
      </c>
      <c r="AN106" s="464">
        <f t="shared" si="39"/>
        <v>0</v>
      </c>
      <c r="AO106" s="464">
        <f t="shared" si="39"/>
        <v>0</v>
      </c>
      <c r="AP106" s="464">
        <f t="shared" si="39"/>
        <v>0</v>
      </c>
      <c r="AQ106" s="464">
        <f t="shared" si="39"/>
        <v>0</v>
      </c>
      <c r="AR106" s="464">
        <f t="shared" si="39"/>
        <v>0</v>
      </c>
      <c r="AS106" s="464">
        <f t="shared" si="39"/>
        <v>0</v>
      </c>
      <c r="AT106" s="467">
        <f>+AT107+AT118+AT129</f>
        <v>0</v>
      </c>
      <c r="AU106" s="469">
        <f>+AU107+AU118+AU129</f>
        <v>0</v>
      </c>
      <c r="AV106" s="470">
        <f aca="true" t="shared" si="40" ref="AV106:AV113">+G106-AU106</f>
        <v>0</v>
      </c>
      <c r="AW106" s="471"/>
    </row>
    <row r="107" spans="2:48" s="60" customFormat="1" ht="13.5">
      <c r="B107" s="473">
        <f>'FORMATO COSTEO C6'!C15</f>
        <v>6.1</v>
      </c>
      <c r="C107" s="474" t="str">
        <f>+'FORMATO COSTEO C6'!B15</f>
        <v>Equipo técnico del proyecto</v>
      </c>
      <c r="D107" s="513"/>
      <c r="E107" s="616"/>
      <c r="F107" s="477">
        <f>+'FORMATO COSTEO C6'!G15</f>
        <v>0</v>
      </c>
      <c r="G107" s="478">
        <f>+'FORMATO COSTEO C6'!H15</f>
        <v>0</v>
      </c>
      <c r="H107" s="479">
        <f>SUM(H108:H117)</f>
        <v>0</v>
      </c>
      <c r="I107" s="477">
        <f aca="true" t="shared" si="41" ref="I107:AS107">SUM(I108:I117)</f>
        <v>0</v>
      </c>
      <c r="J107" s="477">
        <f t="shared" si="41"/>
        <v>0</v>
      </c>
      <c r="K107" s="477">
        <f t="shared" si="41"/>
        <v>0</v>
      </c>
      <c r="L107" s="477">
        <f t="shared" si="41"/>
        <v>0</v>
      </c>
      <c r="M107" s="477">
        <f t="shared" si="41"/>
        <v>0</v>
      </c>
      <c r="N107" s="477">
        <f t="shared" si="41"/>
        <v>0</v>
      </c>
      <c r="O107" s="477">
        <f t="shared" si="41"/>
        <v>0</v>
      </c>
      <c r="P107" s="477">
        <f t="shared" si="41"/>
        <v>0</v>
      </c>
      <c r="Q107" s="477">
        <f t="shared" si="41"/>
        <v>0</v>
      </c>
      <c r="R107" s="477">
        <f t="shared" si="41"/>
        <v>0</v>
      </c>
      <c r="S107" s="477">
        <f t="shared" si="41"/>
        <v>0</v>
      </c>
      <c r="T107" s="480">
        <f t="shared" si="41"/>
        <v>0</v>
      </c>
      <c r="U107" s="481">
        <f t="shared" si="41"/>
        <v>0</v>
      </c>
      <c r="V107" s="477">
        <f t="shared" si="41"/>
        <v>0</v>
      </c>
      <c r="W107" s="477">
        <f t="shared" si="41"/>
        <v>0</v>
      </c>
      <c r="X107" s="477">
        <f t="shared" si="41"/>
        <v>0</v>
      </c>
      <c r="Y107" s="477">
        <f t="shared" si="41"/>
        <v>0</v>
      </c>
      <c r="Z107" s="477">
        <f t="shared" si="41"/>
        <v>0</v>
      </c>
      <c r="AA107" s="477">
        <f t="shared" si="41"/>
        <v>0</v>
      </c>
      <c r="AB107" s="477">
        <f t="shared" si="41"/>
        <v>0</v>
      </c>
      <c r="AC107" s="477">
        <f t="shared" si="41"/>
        <v>0</v>
      </c>
      <c r="AD107" s="477">
        <f t="shared" si="41"/>
        <v>0</v>
      </c>
      <c r="AE107" s="477">
        <f t="shared" si="41"/>
        <v>0</v>
      </c>
      <c r="AF107" s="477">
        <f t="shared" si="41"/>
        <v>0</v>
      </c>
      <c r="AG107" s="478">
        <f t="shared" si="41"/>
        <v>0</v>
      </c>
      <c r="AH107" s="479">
        <f t="shared" si="41"/>
        <v>0</v>
      </c>
      <c r="AI107" s="477">
        <f t="shared" si="41"/>
        <v>0</v>
      </c>
      <c r="AJ107" s="477">
        <f t="shared" si="41"/>
        <v>0</v>
      </c>
      <c r="AK107" s="477">
        <f t="shared" si="41"/>
        <v>0</v>
      </c>
      <c r="AL107" s="477">
        <f t="shared" si="41"/>
        <v>0</v>
      </c>
      <c r="AM107" s="477">
        <f t="shared" si="41"/>
        <v>0</v>
      </c>
      <c r="AN107" s="477">
        <f t="shared" si="41"/>
        <v>0</v>
      </c>
      <c r="AO107" s="477">
        <f t="shared" si="41"/>
        <v>0</v>
      </c>
      <c r="AP107" s="477">
        <f t="shared" si="41"/>
        <v>0</v>
      </c>
      <c r="AQ107" s="477">
        <f t="shared" si="41"/>
        <v>0</v>
      </c>
      <c r="AR107" s="477">
        <f t="shared" si="41"/>
        <v>0</v>
      </c>
      <c r="AS107" s="477">
        <f t="shared" si="41"/>
        <v>0</v>
      </c>
      <c r="AT107" s="480">
        <f>SUM(AT108:AT117)</f>
        <v>0</v>
      </c>
      <c r="AU107" s="482">
        <f>SUM(AU108:AU117)</f>
        <v>0</v>
      </c>
      <c r="AV107" s="470">
        <f t="shared" si="40"/>
        <v>0</v>
      </c>
    </row>
    <row r="108" spans="2:48" s="60" customFormat="1" ht="13.5">
      <c r="B108" s="494" t="str">
        <f>'FORMATO COSTEO C6'!C16</f>
        <v>6.1.1</v>
      </c>
      <c r="C108" s="590">
        <f>'FORMATO COSTEO C6'!B16</f>
        <v>0</v>
      </c>
      <c r="D108" s="506" t="str">
        <f>'FORMATO COSTEO C6'!D16</f>
        <v>Unidad medida</v>
      </c>
      <c r="E108" s="608">
        <f>'FORMATO COSTEO C6'!E16</f>
        <v>0</v>
      </c>
      <c r="F108" s="517">
        <f>'FORMATO COSTEO C6'!G16</f>
        <v>0</v>
      </c>
      <c r="G108" s="518">
        <f>'FORMATO COSTEO C6'!H16</f>
        <v>0</v>
      </c>
      <c r="H108" s="519">
        <f>IF($F108=0,0,((($F108/$E108)*'CRONOGRAMA ACTIVIDADES'!F$43)*($G108/$F108)))</f>
        <v>0</v>
      </c>
      <c r="I108" s="517">
        <f>IF($F108=0,0,((($F108/$E108)*'CRONOGRAMA ACTIVIDADES'!G$43)*($G108/$F108)))</f>
        <v>0</v>
      </c>
      <c r="J108" s="517">
        <f>IF($F108=0,0,((($F108/$E108)*'CRONOGRAMA ACTIVIDADES'!H$43)*($G108/$F108)))</f>
        <v>0</v>
      </c>
      <c r="K108" s="517">
        <f>IF($F108=0,0,((($F108/$E108)*'CRONOGRAMA ACTIVIDADES'!I$43)*($G108/$F108)))</f>
        <v>0</v>
      </c>
      <c r="L108" s="517">
        <f>IF($F108=0,0,((($F108/$E108)*'CRONOGRAMA ACTIVIDADES'!J$43)*($G108/$F108)))</f>
        <v>0</v>
      </c>
      <c r="M108" s="517">
        <f>IF($F108=0,0,((($F108/$E108)*'CRONOGRAMA ACTIVIDADES'!K$43)*($G108/$F108)))</f>
        <v>0</v>
      </c>
      <c r="N108" s="517">
        <f>IF($F108=0,0,((($F108/$E108)*'CRONOGRAMA ACTIVIDADES'!L$43)*($G108/$F108)))</f>
        <v>0</v>
      </c>
      <c r="O108" s="517">
        <f>IF($F108=0,0,((($F108/$E108)*'CRONOGRAMA ACTIVIDADES'!M$43)*($G108/$F108)))</f>
        <v>0</v>
      </c>
      <c r="P108" s="517">
        <f>IF($F108=0,0,((($F108/$E108)*'CRONOGRAMA ACTIVIDADES'!N$43)*($G108/$F108)))</f>
        <v>0</v>
      </c>
      <c r="Q108" s="517">
        <f>IF($F108=0,0,((($F108/$E108)*'CRONOGRAMA ACTIVIDADES'!O$43)*($G108/$F108)))</f>
        <v>0</v>
      </c>
      <c r="R108" s="517">
        <f>IF($F108=0,0,((($F108/$E108)*'CRONOGRAMA ACTIVIDADES'!P$43)*($G108/$F108)))</f>
        <v>0</v>
      </c>
      <c r="S108" s="517">
        <f>IF($F108=0,0,((($F108/$E108)*'CRONOGRAMA ACTIVIDADES'!Q$43)*($G108/$F108)))</f>
        <v>0</v>
      </c>
      <c r="T108" s="501">
        <f aca="true" t="shared" si="42" ref="T108:T117">H108+I108+J108+K108+L108+M108+N108+O108+P108+Q108+R108+S108</f>
        <v>0</v>
      </c>
      <c r="U108" s="520">
        <f>IF($F108=0,0,((($F108/$E108)*'CRONOGRAMA ACTIVIDADES'!R$43)*($G108/$F108)))</f>
        <v>0</v>
      </c>
      <c r="V108" s="517">
        <f>IF($F108=0,0,((($F108/$E108)*'CRONOGRAMA ACTIVIDADES'!S$43)*($G108/$F108)))</f>
        <v>0</v>
      </c>
      <c r="W108" s="517">
        <f>IF($F108=0,0,((($F108/$E108)*'CRONOGRAMA ACTIVIDADES'!T$43)*($G108/$F108)))</f>
        <v>0</v>
      </c>
      <c r="X108" s="517">
        <f>IF($F108=0,0,((($F108/$E108)*'CRONOGRAMA ACTIVIDADES'!U$43)*($G108/$F108)))</f>
        <v>0</v>
      </c>
      <c r="Y108" s="517">
        <f>IF($F108=0,0,((($F108/$E108)*'CRONOGRAMA ACTIVIDADES'!V$43)*($G108/$F108)))</f>
        <v>0</v>
      </c>
      <c r="Z108" s="517">
        <f>IF($F108=0,0,((($F108/$E108)*'CRONOGRAMA ACTIVIDADES'!W$43)*($G108/$F108)))</f>
        <v>0</v>
      </c>
      <c r="AA108" s="517">
        <f>IF($F108=0,0,((($F108/$E108)*'CRONOGRAMA ACTIVIDADES'!X$43)*($G108/$F108)))</f>
        <v>0</v>
      </c>
      <c r="AB108" s="517">
        <f>IF($F108=0,0,((($F108/$E108)*'CRONOGRAMA ACTIVIDADES'!Y$43)*($G108/$F108)))</f>
        <v>0</v>
      </c>
      <c r="AC108" s="517">
        <f>IF($F108=0,0,((($F108/$E108)*'CRONOGRAMA ACTIVIDADES'!Z$43)*($G108/$F108)))</f>
        <v>0</v>
      </c>
      <c r="AD108" s="517">
        <f>IF($F108=0,0,((($F108/$E108)*'CRONOGRAMA ACTIVIDADES'!AA$43)*($G108/$F108)))</f>
        <v>0</v>
      </c>
      <c r="AE108" s="517">
        <f>IF($F108=0,0,((($F108/$E108)*'CRONOGRAMA ACTIVIDADES'!AB$43)*($G108/$F108)))</f>
        <v>0</v>
      </c>
      <c r="AF108" s="517">
        <f>IF($F108=0,0,((($F108/$E108)*'CRONOGRAMA ACTIVIDADES'!AC$43)*($G108/$F108)))</f>
        <v>0</v>
      </c>
      <c r="AG108" s="499">
        <f aca="true" t="shared" si="43" ref="AG108:AG117">U108+V108+W108+X108+Y108+Z108+AA108+AB108+AC108+AD108+AE108+AF108</f>
        <v>0</v>
      </c>
      <c r="AH108" s="519">
        <f>IF($F108=0,0,((($F108/$E108)*'CRONOGRAMA ACTIVIDADES'!AD$43)*($G108/$F108)))</f>
        <v>0</v>
      </c>
      <c r="AI108" s="517">
        <f>IF($F108=0,0,((($F108/$E108)*'CRONOGRAMA ACTIVIDADES'!AE$43)*($G108/$F108)))</f>
        <v>0</v>
      </c>
      <c r="AJ108" s="517">
        <f>IF($F108=0,0,((($F108/$E108)*'CRONOGRAMA ACTIVIDADES'!AF$43)*($G108/$F108)))</f>
        <v>0</v>
      </c>
      <c r="AK108" s="517">
        <f>IF($F108=0,0,((($F108/$E108)*'CRONOGRAMA ACTIVIDADES'!AG$43)*($G108/$F108)))</f>
        <v>0</v>
      </c>
      <c r="AL108" s="517">
        <f>IF($F108=0,0,((($F108/$E108)*'CRONOGRAMA ACTIVIDADES'!AH$43)*($G108/$F108)))</f>
        <v>0</v>
      </c>
      <c r="AM108" s="517">
        <f>IF($F108=0,0,((($F108/$E108)*'CRONOGRAMA ACTIVIDADES'!AI$43)*($G108/$F108)))</f>
        <v>0</v>
      </c>
      <c r="AN108" s="517">
        <f>IF($F108=0,0,((($F108/$E108)*'CRONOGRAMA ACTIVIDADES'!AJ$43)*($G108/$F108)))</f>
        <v>0</v>
      </c>
      <c r="AO108" s="517">
        <f>IF($F108=0,0,((($F108/$E108)*'CRONOGRAMA ACTIVIDADES'!AK$43)*($G108/$F108)))</f>
        <v>0</v>
      </c>
      <c r="AP108" s="517">
        <f>IF($F108=0,0,((($F108/$E108)*'CRONOGRAMA ACTIVIDADES'!AL$43)*($G108/$F108)))</f>
        <v>0</v>
      </c>
      <c r="AQ108" s="517">
        <f>IF($F108=0,0,((($F108/$E108)*'CRONOGRAMA ACTIVIDADES'!AM$43)*($G108/$F108)))</f>
        <v>0</v>
      </c>
      <c r="AR108" s="517">
        <f>IF($F108=0,0,((($F108/$E108)*'CRONOGRAMA ACTIVIDADES'!AN$43)*($G108/$F108)))</f>
        <v>0</v>
      </c>
      <c r="AS108" s="517">
        <f>IF($F108=0,0,((($F108/$E108)*'CRONOGRAMA ACTIVIDADES'!AO$43)*($G108/$F108)))</f>
        <v>0</v>
      </c>
      <c r="AT108" s="501">
        <f aca="true" t="shared" si="44" ref="AT108:AT117">AH108+AI108+AJ108+AK108+AL108+AM108+AN108+AO108+AP108+AQ108+AR108+AS108</f>
        <v>0</v>
      </c>
      <c r="AU108" s="571">
        <f aca="true" t="shared" si="45" ref="AU108:AU117">AS108+AR108+AQ108+AP108+AO108+AN108+AM108+AL108+AK108+AJ108+AI108+AH108+AF108+AE108+AD108+AC108+AB108+AA108+Z108+Y108+X108+W108+V108+U108+S108+R108+Q108+P108+O108+N108+M108+L108+K108+J108+I108+H108</f>
        <v>0</v>
      </c>
      <c r="AV108" s="470">
        <f t="shared" si="40"/>
        <v>0</v>
      </c>
    </row>
    <row r="109" spans="2:48" s="60" customFormat="1" ht="13.5">
      <c r="B109" s="494" t="str">
        <f>'FORMATO COSTEO C6'!C17</f>
        <v>6.1.2</v>
      </c>
      <c r="C109" s="590">
        <f>'FORMATO COSTEO C6'!B17</f>
        <v>0</v>
      </c>
      <c r="D109" s="506" t="str">
        <f>'FORMATO COSTEO C6'!D17</f>
        <v>Unidad medida</v>
      </c>
      <c r="E109" s="608">
        <f>'FORMATO COSTEO C6'!E17</f>
        <v>0</v>
      </c>
      <c r="F109" s="517">
        <f>'FORMATO COSTEO C6'!G17</f>
        <v>0</v>
      </c>
      <c r="G109" s="518">
        <f>'FORMATO COSTEO C6'!H17</f>
        <v>0</v>
      </c>
      <c r="H109" s="519">
        <f>IF($F109=0,0,((($F109/$E109)*'CRONOGRAMA ACTIVIDADES'!F$44)*($G109/$F109)))</f>
        <v>0</v>
      </c>
      <c r="I109" s="517">
        <f>IF($F109=0,0,((($F109/$E109)*'CRONOGRAMA ACTIVIDADES'!G$44)*($G109/$F109)))</f>
        <v>0</v>
      </c>
      <c r="J109" s="517">
        <f>IF($F109=0,0,((($F109/$E109)*'CRONOGRAMA ACTIVIDADES'!H$44)*($G109/$F109)))</f>
        <v>0</v>
      </c>
      <c r="K109" s="517">
        <f>IF($F109=0,0,((($F109/$E109)*'CRONOGRAMA ACTIVIDADES'!I$44)*($G109/$F109)))</f>
        <v>0</v>
      </c>
      <c r="L109" s="517">
        <f>IF($F109=0,0,((($F109/$E109)*'CRONOGRAMA ACTIVIDADES'!J$44)*($G109/$F109)))</f>
        <v>0</v>
      </c>
      <c r="M109" s="517">
        <f>IF($F109=0,0,((($F109/$E109)*'CRONOGRAMA ACTIVIDADES'!K$44)*($G109/$F109)))</f>
        <v>0</v>
      </c>
      <c r="N109" s="517">
        <f>IF($F109=0,0,((($F109/$E109)*'CRONOGRAMA ACTIVIDADES'!L$44)*($G109/$F109)))</f>
        <v>0</v>
      </c>
      <c r="O109" s="517">
        <f>IF($F109=0,0,((($F109/$E109)*'CRONOGRAMA ACTIVIDADES'!M$44)*($G109/$F109)))</f>
        <v>0</v>
      </c>
      <c r="P109" s="517">
        <f>IF($F109=0,0,((($F109/$E109)*'CRONOGRAMA ACTIVIDADES'!N$44)*($G109/$F109)))</f>
        <v>0</v>
      </c>
      <c r="Q109" s="517">
        <f>IF($F109=0,0,((($F109/$E109)*'CRONOGRAMA ACTIVIDADES'!O$44)*($G109/$F109)))</f>
        <v>0</v>
      </c>
      <c r="R109" s="517">
        <f>IF($F109=0,0,((($F109/$E109)*'CRONOGRAMA ACTIVIDADES'!P$44)*($G109/$F109)))</f>
        <v>0</v>
      </c>
      <c r="S109" s="517">
        <f>IF($F109=0,0,((($F109/$E109)*'CRONOGRAMA ACTIVIDADES'!Q$44)*($G109/$F109)))</f>
        <v>0</v>
      </c>
      <c r="T109" s="501">
        <f t="shared" si="42"/>
        <v>0</v>
      </c>
      <c r="U109" s="520">
        <f>IF($F109=0,0,((($F109/$E109)*'CRONOGRAMA ACTIVIDADES'!R$44)*($G109/$F109)))</f>
        <v>0</v>
      </c>
      <c r="V109" s="517">
        <f>IF($F109=0,0,((($F109/$E109)*'CRONOGRAMA ACTIVIDADES'!S$44)*($G109/$F109)))</f>
        <v>0</v>
      </c>
      <c r="W109" s="517">
        <f>IF($F109=0,0,((($F109/$E109)*'CRONOGRAMA ACTIVIDADES'!T$44)*($G109/$F109)))</f>
        <v>0</v>
      </c>
      <c r="X109" s="517">
        <f>IF($F109=0,0,((($F109/$E109)*'CRONOGRAMA ACTIVIDADES'!U$44)*($G109/$F109)))</f>
        <v>0</v>
      </c>
      <c r="Y109" s="517">
        <f>IF($F109=0,0,((($F109/$E109)*'CRONOGRAMA ACTIVIDADES'!V$44)*($G109/$F109)))</f>
        <v>0</v>
      </c>
      <c r="Z109" s="517">
        <f>IF($F109=0,0,((($F109/$E109)*'CRONOGRAMA ACTIVIDADES'!W$44)*($G109/$F109)))</f>
        <v>0</v>
      </c>
      <c r="AA109" s="517">
        <f>IF($F109=0,0,((($F109/$E109)*'CRONOGRAMA ACTIVIDADES'!X$44)*($G109/$F109)))</f>
        <v>0</v>
      </c>
      <c r="AB109" s="517">
        <f>IF($F109=0,0,((($F109/$E109)*'CRONOGRAMA ACTIVIDADES'!Y$44)*($G109/$F109)))</f>
        <v>0</v>
      </c>
      <c r="AC109" s="517">
        <f>IF($F109=0,0,((($F109/$E109)*'CRONOGRAMA ACTIVIDADES'!Z$44)*($G109/$F109)))</f>
        <v>0</v>
      </c>
      <c r="AD109" s="517">
        <f>IF($F109=0,0,((($F109/$E109)*'CRONOGRAMA ACTIVIDADES'!AA$44)*($G109/$F109)))</f>
        <v>0</v>
      </c>
      <c r="AE109" s="517">
        <f>IF($F109=0,0,((($F109/$E109)*'CRONOGRAMA ACTIVIDADES'!AB$44)*($G109/$F109)))</f>
        <v>0</v>
      </c>
      <c r="AF109" s="517">
        <f>IF($F109=0,0,((($F109/$E109)*'CRONOGRAMA ACTIVIDADES'!AC$44)*($G109/$F109)))</f>
        <v>0</v>
      </c>
      <c r="AG109" s="499">
        <f t="shared" si="43"/>
        <v>0</v>
      </c>
      <c r="AH109" s="519">
        <f>IF($F109=0,0,((($F109/$E109)*'CRONOGRAMA ACTIVIDADES'!AD$44)*($G109/$F109)))</f>
        <v>0</v>
      </c>
      <c r="AI109" s="517">
        <f>IF($F109=0,0,((($F109/$E109)*'CRONOGRAMA ACTIVIDADES'!AE$44)*($G109/$F109)))</f>
        <v>0</v>
      </c>
      <c r="AJ109" s="517">
        <f>IF($F109=0,0,((($F109/$E109)*'CRONOGRAMA ACTIVIDADES'!AF$44)*($G109/$F109)))</f>
        <v>0</v>
      </c>
      <c r="AK109" s="517">
        <f>IF($F109=0,0,((($F109/$E109)*'CRONOGRAMA ACTIVIDADES'!AG$44)*($G109/$F109)))</f>
        <v>0</v>
      </c>
      <c r="AL109" s="517">
        <f>IF($F109=0,0,((($F109/$E109)*'CRONOGRAMA ACTIVIDADES'!AH$44)*($G109/$F109)))</f>
        <v>0</v>
      </c>
      <c r="AM109" s="517">
        <f>IF($F109=0,0,((($F109/$E109)*'CRONOGRAMA ACTIVIDADES'!AI$44)*($G109/$F109)))</f>
        <v>0</v>
      </c>
      <c r="AN109" s="517">
        <f>IF($F109=0,0,((($F109/$E109)*'CRONOGRAMA ACTIVIDADES'!AJ$44)*($G109/$F109)))</f>
        <v>0</v>
      </c>
      <c r="AO109" s="517">
        <f>IF($F109=0,0,((($F109/$E109)*'CRONOGRAMA ACTIVIDADES'!AK$44)*($G109/$F109)))</f>
        <v>0</v>
      </c>
      <c r="AP109" s="517">
        <f>IF($F109=0,0,((($F109/$E109)*'CRONOGRAMA ACTIVIDADES'!AL$44)*($G109/$F109)))</f>
        <v>0</v>
      </c>
      <c r="AQ109" s="517">
        <f>IF($F109=0,0,((($F109/$E109)*'CRONOGRAMA ACTIVIDADES'!AM$44)*($G109/$F109)))</f>
        <v>0</v>
      </c>
      <c r="AR109" s="517">
        <f>IF($F109=0,0,((($F109/$E109)*'CRONOGRAMA ACTIVIDADES'!AN$44)*($G109/$F109)))</f>
        <v>0</v>
      </c>
      <c r="AS109" s="517">
        <f>IF($F109=0,0,((($F109/$E109)*'CRONOGRAMA ACTIVIDADES'!AO$44)*($G109/$F109)))</f>
        <v>0</v>
      </c>
      <c r="AT109" s="501">
        <f t="shared" si="44"/>
        <v>0</v>
      </c>
      <c r="AU109" s="571">
        <f t="shared" si="45"/>
        <v>0</v>
      </c>
      <c r="AV109" s="470">
        <f t="shared" si="40"/>
        <v>0</v>
      </c>
    </row>
    <row r="110" spans="2:48" s="60" customFormat="1" ht="13.5">
      <c r="B110" s="494" t="str">
        <f>'FORMATO COSTEO C6'!C18</f>
        <v>6.1.3</v>
      </c>
      <c r="C110" s="515">
        <f>'FORMATO COSTEO C6'!B18</f>
        <v>0</v>
      </c>
      <c r="D110" s="506" t="str">
        <f>'FORMATO COSTEO C6'!D18</f>
        <v>Unidad medida</v>
      </c>
      <c r="E110" s="608">
        <f>'FORMATO COSTEO C6'!E18</f>
        <v>0</v>
      </c>
      <c r="F110" s="517">
        <f>'FORMATO COSTEO C6'!G18</f>
        <v>0</v>
      </c>
      <c r="G110" s="518">
        <f>'FORMATO COSTEO C6'!H18</f>
        <v>0</v>
      </c>
      <c r="H110" s="519">
        <f>IF($F110=0,0,((($F110/$E110)*'CRONOGRAMA ACTIVIDADES'!F$45)*($G110/$F110)))</f>
        <v>0</v>
      </c>
      <c r="I110" s="517">
        <f>IF($F110=0,0,((($F110/$E110)*'CRONOGRAMA ACTIVIDADES'!G$45)*($G110/$F110)))</f>
        <v>0</v>
      </c>
      <c r="J110" s="517">
        <f>IF($F110=0,0,((($F110/$E110)*'CRONOGRAMA ACTIVIDADES'!H$45)*($G110/$F110)))</f>
        <v>0</v>
      </c>
      <c r="K110" s="517">
        <f>IF($F110=0,0,((($F110/$E110)*'CRONOGRAMA ACTIVIDADES'!I$45)*($G110/$F110)))</f>
        <v>0</v>
      </c>
      <c r="L110" s="517">
        <f>IF($F110=0,0,((($F110/$E110)*'CRONOGRAMA ACTIVIDADES'!J$45)*($G110/$F110)))</f>
        <v>0</v>
      </c>
      <c r="M110" s="517">
        <f>IF($F110=0,0,((($F110/$E110)*'CRONOGRAMA ACTIVIDADES'!K$45)*($G110/$F110)))</f>
        <v>0</v>
      </c>
      <c r="N110" s="517">
        <f>IF($F110=0,0,((($F110/$E110)*'CRONOGRAMA ACTIVIDADES'!L$45)*($G110/$F110)))</f>
        <v>0</v>
      </c>
      <c r="O110" s="517">
        <f>IF($F110=0,0,((($F110/$E110)*'CRONOGRAMA ACTIVIDADES'!M$45)*($G110/$F110)))</f>
        <v>0</v>
      </c>
      <c r="P110" s="517">
        <f>IF($F110=0,0,((($F110/$E110)*'CRONOGRAMA ACTIVIDADES'!N$45)*($G110/$F110)))</f>
        <v>0</v>
      </c>
      <c r="Q110" s="517">
        <f>IF($F110=0,0,((($F110/$E110)*'CRONOGRAMA ACTIVIDADES'!O$45)*($G110/$F110)))</f>
        <v>0</v>
      </c>
      <c r="R110" s="517">
        <f>IF($F110=0,0,((($F110/$E110)*'CRONOGRAMA ACTIVIDADES'!P$45)*($G110/$F110)))</f>
        <v>0</v>
      </c>
      <c r="S110" s="517">
        <f>IF($F110=0,0,((($F110/$E110)*'CRONOGRAMA ACTIVIDADES'!Q$45)*($G110/$F110)))</f>
        <v>0</v>
      </c>
      <c r="T110" s="501">
        <f t="shared" si="42"/>
        <v>0</v>
      </c>
      <c r="U110" s="520">
        <f>IF($F110=0,0,((($F110/$E110)*'CRONOGRAMA ACTIVIDADES'!R$45)*($G110/$F110)))</f>
        <v>0</v>
      </c>
      <c r="V110" s="517">
        <f>IF($F110=0,0,((($F110/$E110)*'CRONOGRAMA ACTIVIDADES'!S$45)*($G110/$F110)))</f>
        <v>0</v>
      </c>
      <c r="W110" s="517">
        <f>IF($F110=0,0,((($F110/$E110)*'CRONOGRAMA ACTIVIDADES'!T$45)*($G110/$F110)))</f>
        <v>0</v>
      </c>
      <c r="X110" s="517">
        <f>IF($F110=0,0,((($F110/$E110)*'CRONOGRAMA ACTIVIDADES'!U$45)*($G110/$F110)))</f>
        <v>0</v>
      </c>
      <c r="Y110" s="517">
        <f>IF($F110=0,0,((($F110/$E110)*'CRONOGRAMA ACTIVIDADES'!V$45)*($G110/$F110)))</f>
        <v>0</v>
      </c>
      <c r="Z110" s="517">
        <f>IF($F110=0,0,((($F110/$E110)*'CRONOGRAMA ACTIVIDADES'!W$45)*($G110/$F110)))</f>
        <v>0</v>
      </c>
      <c r="AA110" s="517">
        <f>IF($F110=0,0,((($F110/$E110)*'CRONOGRAMA ACTIVIDADES'!X$45)*($G110/$F110)))</f>
        <v>0</v>
      </c>
      <c r="AB110" s="517">
        <f>IF($F110=0,0,((($F110/$E110)*'CRONOGRAMA ACTIVIDADES'!Y$45)*($G110/$F110)))</f>
        <v>0</v>
      </c>
      <c r="AC110" s="517">
        <f>IF($F110=0,0,((($F110/$E110)*'CRONOGRAMA ACTIVIDADES'!Z$45)*($G110/$F110)))</f>
        <v>0</v>
      </c>
      <c r="AD110" s="517">
        <f>IF($F110=0,0,((($F110/$E110)*'CRONOGRAMA ACTIVIDADES'!AA$45)*($G110/$F110)))</f>
        <v>0</v>
      </c>
      <c r="AE110" s="517">
        <f>IF($F110=0,0,((($F110/$E110)*'CRONOGRAMA ACTIVIDADES'!AB$45)*($G110/$F110)))</f>
        <v>0</v>
      </c>
      <c r="AF110" s="517">
        <f>IF($F110=0,0,((($F110/$E110)*'CRONOGRAMA ACTIVIDADES'!AC$45)*($G110/$F110)))</f>
        <v>0</v>
      </c>
      <c r="AG110" s="499">
        <f t="shared" si="43"/>
        <v>0</v>
      </c>
      <c r="AH110" s="519">
        <f>IF($F110=0,0,((($F110/$E110)*'CRONOGRAMA ACTIVIDADES'!AD$45)*($G110/$F110)))</f>
        <v>0</v>
      </c>
      <c r="AI110" s="517">
        <f>IF($F110=0,0,((($F110/$E110)*'CRONOGRAMA ACTIVIDADES'!AE$45)*($G110/$F110)))</f>
        <v>0</v>
      </c>
      <c r="AJ110" s="517">
        <f>IF($F110=0,0,((($F110/$E110)*'CRONOGRAMA ACTIVIDADES'!AF$45)*($G110/$F110)))</f>
        <v>0</v>
      </c>
      <c r="AK110" s="517">
        <f>IF($F110=0,0,((($F110/$E110)*'CRONOGRAMA ACTIVIDADES'!AG$45)*($G110/$F110)))</f>
        <v>0</v>
      </c>
      <c r="AL110" s="517">
        <f>IF($F110=0,0,((($F110/$E110)*'CRONOGRAMA ACTIVIDADES'!AH$45)*($G110/$F110)))</f>
        <v>0</v>
      </c>
      <c r="AM110" s="517">
        <f>IF($F110=0,0,((($F110/$E110)*'CRONOGRAMA ACTIVIDADES'!AI$45)*($G110/$F110)))</f>
        <v>0</v>
      </c>
      <c r="AN110" s="517">
        <f>IF($F110=0,0,((($F110/$E110)*'CRONOGRAMA ACTIVIDADES'!AJ$45)*($G110/$F110)))</f>
        <v>0</v>
      </c>
      <c r="AO110" s="517">
        <f>IF($F110=0,0,((($F110/$E110)*'CRONOGRAMA ACTIVIDADES'!AK$45)*($G110/$F110)))</f>
        <v>0</v>
      </c>
      <c r="AP110" s="517">
        <f>IF($F110=0,0,((($F110/$E110)*'CRONOGRAMA ACTIVIDADES'!AL$45)*($G110/$F110)))</f>
        <v>0</v>
      </c>
      <c r="AQ110" s="517">
        <f>IF($F110=0,0,((($F110/$E110)*'CRONOGRAMA ACTIVIDADES'!AM$45)*($G110/$F110)))</f>
        <v>0</v>
      </c>
      <c r="AR110" s="517">
        <f>IF($F110=0,0,((($F110/$E110)*'CRONOGRAMA ACTIVIDADES'!AN$45)*($G110/$F110)))</f>
        <v>0</v>
      </c>
      <c r="AS110" s="517">
        <f>IF($F110=0,0,((($F110/$E110)*'CRONOGRAMA ACTIVIDADES'!AO$45)*($G110/$F110)))</f>
        <v>0</v>
      </c>
      <c r="AT110" s="501">
        <f t="shared" si="44"/>
        <v>0</v>
      </c>
      <c r="AU110" s="571">
        <f t="shared" si="45"/>
        <v>0</v>
      </c>
      <c r="AV110" s="470">
        <f t="shared" si="40"/>
        <v>0</v>
      </c>
    </row>
    <row r="111" spans="2:48" s="60" customFormat="1" ht="13.5">
      <c r="B111" s="494" t="str">
        <f>'FORMATO COSTEO C6'!C19</f>
        <v>6.1.4</v>
      </c>
      <c r="C111" s="515">
        <f>'FORMATO COSTEO C6'!B19</f>
        <v>0</v>
      </c>
      <c r="D111" s="506" t="str">
        <f>'FORMATO COSTEO C6'!D19</f>
        <v>Unidad medida</v>
      </c>
      <c r="E111" s="608">
        <f>'FORMATO COSTEO C6'!E19</f>
        <v>0</v>
      </c>
      <c r="F111" s="517">
        <f>'FORMATO COSTEO C6'!G19</f>
        <v>0</v>
      </c>
      <c r="G111" s="518">
        <f>'FORMATO COSTEO C6'!H19</f>
        <v>0</v>
      </c>
      <c r="H111" s="519">
        <f>IF($F111=0,0,((($F111/$E111)*'CRONOGRAMA ACTIVIDADES'!F$46)*($G111/$F111)))</f>
        <v>0</v>
      </c>
      <c r="I111" s="517">
        <f>IF($F111=0,0,((($F111/$E111)*'CRONOGRAMA ACTIVIDADES'!G$46)*($G111/$F111)))</f>
        <v>0</v>
      </c>
      <c r="J111" s="517">
        <f>IF($F111=0,0,((($F111/$E111)*'CRONOGRAMA ACTIVIDADES'!H$46)*($G111/$F111)))</f>
        <v>0</v>
      </c>
      <c r="K111" s="517">
        <f>IF($F111=0,0,((($F111/$E111)*'CRONOGRAMA ACTIVIDADES'!I$46)*($G111/$F111)))</f>
        <v>0</v>
      </c>
      <c r="L111" s="517">
        <f>IF($F111=0,0,((($F111/$E111)*'CRONOGRAMA ACTIVIDADES'!J$46)*($G111/$F111)))</f>
        <v>0</v>
      </c>
      <c r="M111" s="517">
        <f>IF($F111=0,0,((($F111/$E111)*'CRONOGRAMA ACTIVIDADES'!K$46)*($G111/$F111)))</f>
        <v>0</v>
      </c>
      <c r="N111" s="517">
        <f>IF($F111=0,0,((($F111/$E111)*'CRONOGRAMA ACTIVIDADES'!L$46)*($G111/$F111)))</f>
        <v>0</v>
      </c>
      <c r="O111" s="517">
        <f>IF($F111=0,0,((($F111/$E111)*'CRONOGRAMA ACTIVIDADES'!M$46)*($G111/$F111)))</f>
        <v>0</v>
      </c>
      <c r="P111" s="517">
        <f>IF($F111=0,0,((($F111/$E111)*'CRONOGRAMA ACTIVIDADES'!N$46)*($G111/$F111)))</f>
        <v>0</v>
      </c>
      <c r="Q111" s="517">
        <f>IF($F111=0,0,((($F111/$E111)*'CRONOGRAMA ACTIVIDADES'!O$46)*($G111/$F111)))</f>
        <v>0</v>
      </c>
      <c r="R111" s="517">
        <f>IF($F111=0,0,((($F111/$E111)*'CRONOGRAMA ACTIVIDADES'!P$46)*($G111/$F111)))</f>
        <v>0</v>
      </c>
      <c r="S111" s="517">
        <f>IF($F111=0,0,((($F111/$E111)*'CRONOGRAMA ACTIVIDADES'!Q$46)*($G111/$F111)))</f>
        <v>0</v>
      </c>
      <c r="T111" s="501">
        <f t="shared" si="42"/>
        <v>0</v>
      </c>
      <c r="U111" s="520">
        <f>IF($F111=0,0,((($F111/$E111)*'CRONOGRAMA ACTIVIDADES'!R$46)*($G111/$F111)))</f>
        <v>0</v>
      </c>
      <c r="V111" s="517">
        <f>IF($F111=0,0,((($F111/$E111)*'CRONOGRAMA ACTIVIDADES'!S$46)*($G111/$F111)))</f>
        <v>0</v>
      </c>
      <c r="W111" s="517">
        <f>IF($F111=0,0,((($F111/$E111)*'CRONOGRAMA ACTIVIDADES'!T$46)*($G111/$F111)))</f>
        <v>0</v>
      </c>
      <c r="X111" s="517">
        <f>IF($F111=0,0,((($F111/$E111)*'CRONOGRAMA ACTIVIDADES'!U$46)*($G111/$F111)))</f>
        <v>0</v>
      </c>
      <c r="Y111" s="517">
        <f>IF($F111=0,0,((($F111/$E111)*'CRONOGRAMA ACTIVIDADES'!V$46)*($G111/$F111)))</f>
        <v>0</v>
      </c>
      <c r="Z111" s="517">
        <f>IF($F111=0,0,((($F111/$E111)*'CRONOGRAMA ACTIVIDADES'!W$46)*($G111/$F111)))</f>
        <v>0</v>
      </c>
      <c r="AA111" s="517">
        <f>IF($F111=0,0,((($F111/$E111)*'CRONOGRAMA ACTIVIDADES'!X$46)*($G111/$F111)))</f>
        <v>0</v>
      </c>
      <c r="AB111" s="517">
        <f>IF($F111=0,0,((($F111/$E111)*'CRONOGRAMA ACTIVIDADES'!Y$46)*($G111/$F111)))</f>
        <v>0</v>
      </c>
      <c r="AC111" s="517">
        <f>IF($F111=0,0,((($F111/$E111)*'CRONOGRAMA ACTIVIDADES'!Z$46)*($G111/$F111)))</f>
        <v>0</v>
      </c>
      <c r="AD111" s="517">
        <f>IF($F111=0,0,((($F111/$E111)*'CRONOGRAMA ACTIVIDADES'!AA$46)*($G111/$F111)))</f>
        <v>0</v>
      </c>
      <c r="AE111" s="517">
        <f>IF($F111=0,0,((($F111/$E111)*'CRONOGRAMA ACTIVIDADES'!AB$46)*($G111/$F111)))</f>
        <v>0</v>
      </c>
      <c r="AF111" s="517">
        <f>IF($F111=0,0,((($F111/$E111)*'CRONOGRAMA ACTIVIDADES'!AC$46)*($G111/$F111)))</f>
        <v>0</v>
      </c>
      <c r="AG111" s="499">
        <f t="shared" si="43"/>
        <v>0</v>
      </c>
      <c r="AH111" s="519">
        <f>IF($F111=0,0,((($F111/$E111)*'CRONOGRAMA ACTIVIDADES'!AD$46)*($G111/$F111)))</f>
        <v>0</v>
      </c>
      <c r="AI111" s="517">
        <f>IF($F111=0,0,((($F111/$E111)*'CRONOGRAMA ACTIVIDADES'!AE$46)*($G111/$F111)))</f>
        <v>0</v>
      </c>
      <c r="AJ111" s="517">
        <f>IF($F111=0,0,((($F111/$E111)*'CRONOGRAMA ACTIVIDADES'!AF$46)*($G111/$F111)))</f>
        <v>0</v>
      </c>
      <c r="AK111" s="517">
        <f>IF($F111=0,0,((($F111/$E111)*'CRONOGRAMA ACTIVIDADES'!AG$46)*($G111/$F111)))</f>
        <v>0</v>
      </c>
      <c r="AL111" s="517">
        <f>IF($F111=0,0,((($F111/$E111)*'CRONOGRAMA ACTIVIDADES'!AH$46)*($G111/$F111)))</f>
        <v>0</v>
      </c>
      <c r="AM111" s="517">
        <f>IF($F111=0,0,((($F111/$E111)*'CRONOGRAMA ACTIVIDADES'!AI$46)*($G111/$F111)))</f>
        <v>0</v>
      </c>
      <c r="AN111" s="517">
        <f>IF($F111=0,0,((($F111/$E111)*'CRONOGRAMA ACTIVIDADES'!AJ$46)*($G111/$F111)))</f>
        <v>0</v>
      </c>
      <c r="AO111" s="517">
        <f>IF($F111=0,0,((($F111/$E111)*'CRONOGRAMA ACTIVIDADES'!AK$46)*($G111/$F111)))</f>
        <v>0</v>
      </c>
      <c r="AP111" s="517">
        <f>IF($F111=0,0,((($F111/$E111)*'CRONOGRAMA ACTIVIDADES'!AL$46)*($G111/$F111)))</f>
        <v>0</v>
      </c>
      <c r="AQ111" s="517">
        <f>IF($F111=0,0,((($F111/$E111)*'CRONOGRAMA ACTIVIDADES'!AM$46)*($G111/$F111)))</f>
        <v>0</v>
      </c>
      <c r="AR111" s="517">
        <f>IF($F111=0,0,((($F111/$E111)*'CRONOGRAMA ACTIVIDADES'!AN$46)*($G111/$F111)))</f>
        <v>0</v>
      </c>
      <c r="AS111" s="517">
        <f>IF($F111=0,0,((($F111/$E111)*'CRONOGRAMA ACTIVIDADES'!AO$46)*($G111/$F111)))</f>
        <v>0</v>
      </c>
      <c r="AT111" s="501">
        <f t="shared" si="44"/>
        <v>0</v>
      </c>
      <c r="AU111" s="571">
        <f t="shared" si="45"/>
        <v>0</v>
      </c>
      <c r="AV111" s="470">
        <f t="shared" si="40"/>
        <v>0</v>
      </c>
    </row>
    <row r="112" spans="2:48" s="60" customFormat="1" ht="13.5">
      <c r="B112" s="494" t="str">
        <f>'FORMATO COSTEO C6'!C20</f>
        <v>6.1.5</v>
      </c>
      <c r="C112" s="515">
        <f>'FORMATO COSTEO C6'!B20</f>
        <v>0</v>
      </c>
      <c r="D112" s="506" t="str">
        <f>'FORMATO COSTEO C6'!D20</f>
        <v>Unidad medida</v>
      </c>
      <c r="E112" s="608">
        <f>'FORMATO COSTEO C6'!E20</f>
        <v>0</v>
      </c>
      <c r="F112" s="517">
        <f>'FORMATO COSTEO C6'!G20</f>
        <v>0</v>
      </c>
      <c r="G112" s="518">
        <f>'FORMATO COSTEO C6'!H20</f>
        <v>0</v>
      </c>
      <c r="H112" s="519">
        <f>IF($F112=0,0,((($F112/$E112)*'CRONOGRAMA ACTIVIDADES'!F$47)*($G112/$F112)))</f>
        <v>0</v>
      </c>
      <c r="I112" s="517">
        <f>IF($F112=0,0,((($F112/$E112)*'CRONOGRAMA ACTIVIDADES'!G$47)*($G112/$F112)))</f>
        <v>0</v>
      </c>
      <c r="J112" s="517">
        <f>IF($F112=0,0,((($F112/$E112)*'CRONOGRAMA ACTIVIDADES'!H$47)*($G112/$F112)))</f>
        <v>0</v>
      </c>
      <c r="K112" s="517">
        <f>IF($F112=0,0,((($F112/$E112)*'CRONOGRAMA ACTIVIDADES'!I$47)*($G112/$F112)))</f>
        <v>0</v>
      </c>
      <c r="L112" s="517">
        <f>IF($F112=0,0,((($F112/$E112)*'CRONOGRAMA ACTIVIDADES'!J$47)*($G112/$F112)))</f>
        <v>0</v>
      </c>
      <c r="M112" s="517">
        <f>IF($F112=0,0,((($F112/$E112)*'CRONOGRAMA ACTIVIDADES'!K$47)*($G112/$F112)))</f>
        <v>0</v>
      </c>
      <c r="N112" s="517">
        <f>IF($F112=0,0,((($F112/$E112)*'CRONOGRAMA ACTIVIDADES'!L$47)*($G112/$F112)))</f>
        <v>0</v>
      </c>
      <c r="O112" s="517">
        <f>IF($F112=0,0,((($F112/$E112)*'CRONOGRAMA ACTIVIDADES'!M$47)*($G112/$F112)))</f>
        <v>0</v>
      </c>
      <c r="P112" s="517">
        <f>IF($F112=0,0,((($F112/$E112)*'CRONOGRAMA ACTIVIDADES'!N$47)*($G112/$F112)))</f>
        <v>0</v>
      </c>
      <c r="Q112" s="517">
        <f>IF($F112=0,0,((($F112/$E112)*'CRONOGRAMA ACTIVIDADES'!O$47)*($G112/$F112)))</f>
        <v>0</v>
      </c>
      <c r="R112" s="517">
        <f>IF($F112=0,0,((($F112/$E112)*'CRONOGRAMA ACTIVIDADES'!P$47)*($G112/$F112)))</f>
        <v>0</v>
      </c>
      <c r="S112" s="517">
        <f>IF($F112=0,0,((($F112/$E112)*'CRONOGRAMA ACTIVIDADES'!Q$47)*($G112/$F112)))</f>
        <v>0</v>
      </c>
      <c r="T112" s="501">
        <f t="shared" si="42"/>
        <v>0</v>
      </c>
      <c r="U112" s="520">
        <f>IF($F112=0,0,((($F112/$E112)*'CRONOGRAMA ACTIVIDADES'!R$47)*($G112/$F112)))</f>
        <v>0</v>
      </c>
      <c r="V112" s="517">
        <f>IF($F112=0,0,((($F112/$E112)*'CRONOGRAMA ACTIVIDADES'!S$47)*($G112/$F112)))</f>
        <v>0</v>
      </c>
      <c r="W112" s="517">
        <f>IF($F112=0,0,((($F112/$E112)*'CRONOGRAMA ACTIVIDADES'!T$47)*($G112/$F112)))</f>
        <v>0</v>
      </c>
      <c r="X112" s="517">
        <f>IF($F112=0,0,((($F112/$E112)*'CRONOGRAMA ACTIVIDADES'!U$47)*($G112/$F112)))</f>
        <v>0</v>
      </c>
      <c r="Y112" s="517">
        <f>IF($F112=0,0,((($F112/$E112)*'CRONOGRAMA ACTIVIDADES'!V$47)*($G112/$F112)))</f>
        <v>0</v>
      </c>
      <c r="Z112" s="517">
        <f>IF($F112=0,0,((($F112/$E112)*'CRONOGRAMA ACTIVIDADES'!W$47)*($G112/$F112)))</f>
        <v>0</v>
      </c>
      <c r="AA112" s="517">
        <f>IF($F112=0,0,((($F112/$E112)*'CRONOGRAMA ACTIVIDADES'!X$47)*($G112/$F112)))</f>
        <v>0</v>
      </c>
      <c r="AB112" s="517">
        <f>IF($F112=0,0,((($F112/$E112)*'CRONOGRAMA ACTIVIDADES'!Y$47)*($G112/$F112)))</f>
        <v>0</v>
      </c>
      <c r="AC112" s="517">
        <f>IF($F112=0,0,((($F112/$E112)*'CRONOGRAMA ACTIVIDADES'!Z$47)*($G112/$F112)))</f>
        <v>0</v>
      </c>
      <c r="AD112" s="517">
        <f>IF($F112=0,0,((($F112/$E112)*'CRONOGRAMA ACTIVIDADES'!AA$47)*($G112/$F112)))</f>
        <v>0</v>
      </c>
      <c r="AE112" s="517">
        <f>IF($F112=0,0,((($F112/$E112)*'CRONOGRAMA ACTIVIDADES'!AB$47)*($G112/$F112)))</f>
        <v>0</v>
      </c>
      <c r="AF112" s="517">
        <f>IF($F112=0,0,((($F112/$E112)*'CRONOGRAMA ACTIVIDADES'!AC$47)*($G112/$F112)))</f>
        <v>0</v>
      </c>
      <c r="AG112" s="499">
        <f t="shared" si="43"/>
        <v>0</v>
      </c>
      <c r="AH112" s="519">
        <f>IF($F112=0,0,((($F112/$E112)*'CRONOGRAMA ACTIVIDADES'!AD$47)*($G112/$F112)))</f>
        <v>0</v>
      </c>
      <c r="AI112" s="517">
        <f>IF($F112=0,0,((($F112/$E112)*'CRONOGRAMA ACTIVIDADES'!AE$47)*($G112/$F112)))</f>
        <v>0</v>
      </c>
      <c r="AJ112" s="517">
        <f>IF($F112=0,0,((($F112/$E112)*'CRONOGRAMA ACTIVIDADES'!AF$47)*($G112/$F112)))</f>
        <v>0</v>
      </c>
      <c r="AK112" s="517">
        <f>IF($F112=0,0,((($F112/$E112)*'CRONOGRAMA ACTIVIDADES'!AG$47)*($G112/$F112)))</f>
        <v>0</v>
      </c>
      <c r="AL112" s="517">
        <f>IF($F112=0,0,((($F112/$E112)*'CRONOGRAMA ACTIVIDADES'!AH$47)*($G112/$F112)))</f>
        <v>0</v>
      </c>
      <c r="AM112" s="517">
        <f>IF($F112=0,0,((($F112/$E112)*'CRONOGRAMA ACTIVIDADES'!AI$47)*($G112/$F112)))</f>
        <v>0</v>
      </c>
      <c r="AN112" s="517">
        <f>IF($F112=0,0,((($F112/$E112)*'CRONOGRAMA ACTIVIDADES'!AJ$47)*($G112/$F112)))</f>
        <v>0</v>
      </c>
      <c r="AO112" s="517">
        <f>IF($F112=0,0,((($F112/$E112)*'CRONOGRAMA ACTIVIDADES'!AK$47)*($G112/$F112)))</f>
        <v>0</v>
      </c>
      <c r="AP112" s="517">
        <f>IF($F112=0,0,((($F112/$E112)*'CRONOGRAMA ACTIVIDADES'!AL$47)*($G112/$F112)))</f>
        <v>0</v>
      </c>
      <c r="AQ112" s="517">
        <f>IF($F112=0,0,((($F112/$E112)*'CRONOGRAMA ACTIVIDADES'!AM$47)*($G112/$F112)))</f>
        <v>0</v>
      </c>
      <c r="AR112" s="517">
        <f>IF($F112=0,0,((($F112/$E112)*'CRONOGRAMA ACTIVIDADES'!AN$47)*($G112/$F112)))</f>
        <v>0</v>
      </c>
      <c r="AS112" s="517">
        <f>IF($F112=0,0,((($F112/$E112)*'CRONOGRAMA ACTIVIDADES'!AO$47)*($G112/$F112)))</f>
        <v>0</v>
      </c>
      <c r="AT112" s="501">
        <f t="shared" si="44"/>
        <v>0</v>
      </c>
      <c r="AU112" s="571">
        <f t="shared" si="45"/>
        <v>0</v>
      </c>
      <c r="AV112" s="470">
        <f t="shared" si="40"/>
        <v>0</v>
      </c>
    </row>
    <row r="113" spans="2:48" s="60" customFormat="1" ht="13.5">
      <c r="B113" s="494" t="str">
        <f>'FORMATO COSTEO C6'!C21</f>
        <v>6.1.6</v>
      </c>
      <c r="C113" s="515">
        <f>'FORMATO COSTEO C6'!B21</f>
        <v>0</v>
      </c>
      <c r="D113" s="506" t="str">
        <f>'FORMATO COSTEO C6'!D21</f>
        <v>Unidad medida</v>
      </c>
      <c r="E113" s="608">
        <f>'FORMATO COSTEO C6'!E21</f>
        <v>0</v>
      </c>
      <c r="F113" s="517">
        <f>'FORMATO COSTEO C6'!G21</f>
        <v>0</v>
      </c>
      <c r="G113" s="518">
        <f>'FORMATO COSTEO C6'!H21</f>
        <v>0</v>
      </c>
      <c r="H113" s="519">
        <f>IF($F113=0,0,((($F113/$E113)*'CRONOGRAMA ACTIVIDADES'!F$48)*($G113/$F113)))</f>
        <v>0</v>
      </c>
      <c r="I113" s="517">
        <f>IF($F113=0,0,((($F113/$E113)*'CRONOGRAMA ACTIVIDADES'!G$48)*($G113/$F113)))</f>
        <v>0</v>
      </c>
      <c r="J113" s="517">
        <f>IF($F113=0,0,((($F113/$E113)*'CRONOGRAMA ACTIVIDADES'!H$48)*($G113/$F113)))</f>
        <v>0</v>
      </c>
      <c r="K113" s="517">
        <f>IF($F113=0,0,((($F113/$E113)*'CRONOGRAMA ACTIVIDADES'!I$48)*($G113/$F113)))</f>
        <v>0</v>
      </c>
      <c r="L113" s="517">
        <f>IF($F113=0,0,((($F113/$E113)*'CRONOGRAMA ACTIVIDADES'!J$48)*($G113/$F113)))</f>
        <v>0</v>
      </c>
      <c r="M113" s="517">
        <f>IF($F113=0,0,((($F113/$E113)*'CRONOGRAMA ACTIVIDADES'!K$48)*($G113/$F113)))</f>
        <v>0</v>
      </c>
      <c r="N113" s="517">
        <f>IF($F113=0,0,((($F113/$E113)*'CRONOGRAMA ACTIVIDADES'!L$48)*($G113/$F113)))</f>
        <v>0</v>
      </c>
      <c r="O113" s="517">
        <f>IF($F113=0,0,((($F113/$E113)*'CRONOGRAMA ACTIVIDADES'!M$48)*($G113/$F113)))</f>
        <v>0</v>
      </c>
      <c r="P113" s="517">
        <f>IF($F113=0,0,((($F113/$E113)*'CRONOGRAMA ACTIVIDADES'!N$48)*($G113/$F113)))</f>
        <v>0</v>
      </c>
      <c r="Q113" s="517">
        <f>IF($F113=0,0,((($F113/$E113)*'CRONOGRAMA ACTIVIDADES'!O$48)*($G113/$F113)))</f>
        <v>0</v>
      </c>
      <c r="R113" s="517">
        <f>IF($F113=0,0,((($F113/$E113)*'CRONOGRAMA ACTIVIDADES'!P$48)*($G113/$F113)))</f>
        <v>0</v>
      </c>
      <c r="S113" s="517">
        <f>IF($F113=0,0,((($F113/$E113)*'CRONOGRAMA ACTIVIDADES'!Q$48)*($G113/$F113)))</f>
        <v>0</v>
      </c>
      <c r="T113" s="501">
        <f t="shared" si="42"/>
        <v>0</v>
      </c>
      <c r="U113" s="520">
        <f>IF($F113=0,0,((($F113/$E113)*'CRONOGRAMA ACTIVIDADES'!R$48)*($G113/$F113)))</f>
        <v>0</v>
      </c>
      <c r="V113" s="517">
        <f>IF($F113=0,0,((($F113/$E113)*'CRONOGRAMA ACTIVIDADES'!S$48)*($G113/$F113)))</f>
        <v>0</v>
      </c>
      <c r="W113" s="517">
        <f>IF($F113=0,0,((($F113/$E113)*'CRONOGRAMA ACTIVIDADES'!T$48)*($G113/$F113)))</f>
        <v>0</v>
      </c>
      <c r="X113" s="517">
        <f>IF($F113=0,0,((($F113/$E113)*'CRONOGRAMA ACTIVIDADES'!U$48)*($G113/$F113)))</f>
        <v>0</v>
      </c>
      <c r="Y113" s="517">
        <f>IF($F113=0,0,((($F113/$E113)*'CRONOGRAMA ACTIVIDADES'!V$48)*($G113/$F113)))</f>
        <v>0</v>
      </c>
      <c r="Z113" s="517">
        <f>IF($F113=0,0,((($F113/$E113)*'CRONOGRAMA ACTIVIDADES'!W$48)*($G113/$F113)))</f>
        <v>0</v>
      </c>
      <c r="AA113" s="517">
        <f>IF($F113=0,0,((($F113/$E113)*'CRONOGRAMA ACTIVIDADES'!X$48)*($G113/$F113)))</f>
        <v>0</v>
      </c>
      <c r="AB113" s="517">
        <f>IF($F113=0,0,((($F113/$E113)*'CRONOGRAMA ACTIVIDADES'!Y$48)*($G113/$F113)))</f>
        <v>0</v>
      </c>
      <c r="AC113" s="517">
        <f>IF($F113=0,0,((($F113/$E113)*'CRONOGRAMA ACTIVIDADES'!Z$48)*($G113/$F113)))</f>
        <v>0</v>
      </c>
      <c r="AD113" s="517">
        <f>IF($F113=0,0,((($F113/$E113)*'CRONOGRAMA ACTIVIDADES'!AA$48)*($G113/$F113)))</f>
        <v>0</v>
      </c>
      <c r="AE113" s="517">
        <f>IF($F113=0,0,((($F113/$E113)*'CRONOGRAMA ACTIVIDADES'!AB$48)*($G113/$F113)))</f>
        <v>0</v>
      </c>
      <c r="AF113" s="517">
        <f>IF($F113=0,0,((($F113/$E113)*'CRONOGRAMA ACTIVIDADES'!AC$48)*($G113/$F113)))</f>
        <v>0</v>
      </c>
      <c r="AG113" s="499">
        <f t="shared" si="43"/>
        <v>0</v>
      </c>
      <c r="AH113" s="519">
        <f>IF($F113=0,0,((($F113/$E113)*'CRONOGRAMA ACTIVIDADES'!AD$48)*($G113/$F113)))</f>
        <v>0</v>
      </c>
      <c r="AI113" s="517">
        <f>IF($F113=0,0,((($F113/$E113)*'CRONOGRAMA ACTIVIDADES'!AE$48)*($G113/$F113)))</f>
        <v>0</v>
      </c>
      <c r="AJ113" s="517">
        <f>IF($F113=0,0,((($F113/$E113)*'CRONOGRAMA ACTIVIDADES'!AF$48)*($G113/$F113)))</f>
        <v>0</v>
      </c>
      <c r="AK113" s="517">
        <f>IF($F113=0,0,((($F113/$E113)*'CRONOGRAMA ACTIVIDADES'!AG$48)*($G113/$F113)))</f>
        <v>0</v>
      </c>
      <c r="AL113" s="517">
        <f>IF($F113=0,0,((($F113/$E113)*'CRONOGRAMA ACTIVIDADES'!AH$48)*($G113/$F113)))</f>
        <v>0</v>
      </c>
      <c r="AM113" s="517">
        <f>IF($F113=0,0,((($F113/$E113)*'CRONOGRAMA ACTIVIDADES'!AI$48)*($G113/$F113)))</f>
        <v>0</v>
      </c>
      <c r="AN113" s="517">
        <f>IF($F113=0,0,((($F113/$E113)*'CRONOGRAMA ACTIVIDADES'!AJ$48)*($G113/$F113)))</f>
        <v>0</v>
      </c>
      <c r="AO113" s="517">
        <f>IF($F113=0,0,((($F113/$E113)*'CRONOGRAMA ACTIVIDADES'!AK$48)*($G113/$F113)))</f>
        <v>0</v>
      </c>
      <c r="AP113" s="517">
        <f>IF($F113=0,0,((($F113/$E113)*'CRONOGRAMA ACTIVIDADES'!AL$48)*($G113/$F113)))</f>
        <v>0</v>
      </c>
      <c r="AQ113" s="517">
        <f>IF($F113=0,0,((($F113/$E113)*'CRONOGRAMA ACTIVIDADES'!AM$48)*($G113/$F113)))</f>
        <v>0</v>
      </c>
      <c r="AR113" s="517">
        <f>IF($F113=0,0,((($F113/$E113)*'CRONOGRAMA ACTIVIDADES'!AN$48)*($G113/$F113)))</f>
        <v>0</v>
      </c>
      <c r="AS113" s="517">
        <f>IF($F113=0,0,((($F113/$E113)*'CRONOGRAMA ACTIVIDADES'!AO$48)*($G113/$F113)))</f>
        <v>0</v>
      </c>
      <c r="AT113" s="501">
        <f t="shared" si="44"/>
        <v>0</v>
      </c>
      <c r="AU113" s="571">
        <f t="shared" si="45"/>
        <v>0</v>
      </c>
      <c r="AV113" s="470">
        <f t="shared" si="40"/>
        <v>0</v>
      </c>
    </row>
    <row r="114" spans="2:48" s="60" customFormat="1" ht="13.5">
      <c r="B114" s="494" t="str">
        <f>'FORMATO COSTEO C6'!C22</f>
        <v>6.1.7</v>
      </c>
      <c r="C114" s="515">
        <f>'FORMATO COSTEO C6'!B22</f>
        <v>0</v>
      </c>
      <c r="D114" s="506" t="str">
        <f>'FORMATO COSTEO C6'!D22</f>
        <v>Unidad medida</v>
      </c>
      <c r="E114" s="608">
        <f>'FORMATO COSTEO C6'!E22</f>
        <v>0</v>
      </c>
      <c r="F114" s="517">
        <f>'FORMATO COSTEO C6'!G22</f>
        <v>0</v>
      </c>
      <c r="G114" s="518">
        <f>'FORMATO COSTEO C6'!H22</f>
        <v>0</v>
      </c>
      <c r="H114" s="519">
        <f>IF($F114=0,0,((($F114/$E114)*'CRONOGRAMA ACTIVIDADES'!F$49)*($G114/$F114)))</f>
        <v>0</v>
      </c>
      <c r="I114" s="517">
        <f>IF($F114=0,0,((($F114/$E114)*'CRONOGRAMA ACTIVIDADES'!G$49)*($G114/$F114)))</f>
        <v>0</v>
      </c>
      <c r="J114" s="517">
        <f>IF($F114=0,0,((($F114/$E114)*'CRONOGRAMA ACTIVIDADES'!H$49)*($G114/$F114)))</f>
        <v>0</v>
      </c>
      <c r="K114" s="517">
        <f>IF($F114=0,0,((($F114/$E114)*'CRONOGRAMA ACTIVIDADES'!I$49)*($G114/$F114)))</f>
        <v>0</v>
      </c>
      <c r="L114" s="517">
        <f>IF($F114=0,0,((($F114/$E114)*'CRONOGRAMA ACTIVIDADES'!J$49)*($G114/$F114)))</f>
        <v>0</v>
      </c>
      <c r="M114" s="517">
        <f>IF($F114=0,0,((($F114/$E114)*'CRONOGRAMA ACTIVIDADES'!K$49)*($G114/$F114)))</f>
        <v>0</v>
      </c>
      <c r="N114" s="517">
        <f>IF($F114=0,0,((($F114/$E114)*'CRONOGRAMA ACTIVIDADES'!L$49)*($G114/$F114)))</f>
        <v>0</v>
      </c>
      <c r="O114" s="517">
        <f>IF($F114=0,0,((($F114/$E114)*'CRONOGRAMA ACTIVIDADES'!M$49)*($G114/$F114)))</f>
        <v>0</v>
      </c>
      <c r="P114" s="517">
        <f>IF($F114=0,0,((($F114/$E114)*'CRONOGRAMA ACTIVIDADES'!N$49)*($G114/$F114)))</f>
        <v>0</v>
      </c>
      <c r="Q114" s="517">
        <f>IF($F114=0,0,((($F114/$E114)*'CRONOGRAMA ACTIVIDADES'!O$49)*($G114/$F114)))</f>
        <v>0</v>
      </c>
      <c r="R114" s="517">
        <f>IF($F114=0,0,((($F114/$E114)*'CRONOGRAMA ACTIVIDADES'!P$49)*($G114/$F114)))</f>
        <v>0</v>
      </c>
      <c r="S114" s="517">
        <f>IF($F114=0,0,((($F114/$E114)*'CRONOGRAMA ACTIVIDADES'!Q$49)*($G114/$F114)))</f>
        <v>0</v>
      </c>
      <c r="T114" s="501">
        <f t="shared" si="42"/>
        <v>0</v>
      </c>
      <c r="U114" s="520">
        <f>IF($F114=0,0,((($F114/$E114)*'CRONOGRAMA ACTIVIDADES'!R$49)*($G114/$F114)))</f>
        <v>0</v>
      </c>
      <c r="V114" s="517">
        <f>IF($F114=0,0,((($F114/$E114)*'CRONOGRAMA ACTIVIDADES'!S$49)*($G114/$F114)))</f>
        <v>0</v>
      </c>
      <c r="W114" s="517">
        <f>IF($F114=0,0,((($F114/$E114)*'CRONOGRAMA ACTIVIDADES'!T$49)*($G114/$F114)))</f>
        <v>0</v>
      </c>
      <c r="X114" s="517">
        <f>IF($F114=0,0,((($F114/$E114)*'CRONOGRAMA ACTIVIDADES'!U$49)*($G114/$F114)))</f>
        <v>0</v>
      </c>
      <c r="Y114" s="517">
        <f>IF($F114=0,0,((($F114/$E114)*'CRONOGRAMA ACTIVIDADES'!V$49)*($G114/$F114)))</f>
        <v>0</v>
      </c>
      <c r="Z114" s="517">
        <f>IF($F114=0,0,((($F114/$E114)*'CRONOGRAMA ACTIVIDADES'!W$49)*($G114/$F114)))</f>
        <v>0</v>
      </c>
      <c r="AA114" s="517">
        <f>IF($F114=0,0,((($F114/$E114)*'CRONOGRAMA ACTIVIDADES'!X$49)*($G114/$F114)))</f>
        <v>0</v>
      </c>
      <c r="AB114" s="517">
        <f>IF($F114=0,0,((($F114/$E114)*'CRONOGRAMA ACTIVIDADES'!Y$49)*($G114/$F114)))</f>
        <v>0</v>
      </c>
      <c r="AC114" s="517">
        <f>IF($F114=0,0,((($F114/$E114)*'CRONOGRAMA ACTIVIDADES'!Z$49)*($G114/$F114)))</f>
        <v>0</v>
      </c>
      <c r="AD114" s="517">
        <f>IF($F114=0,0,((($F114/$E114)*'CRONOGRAMA ACTIVIDADES'!AA$49)*($G114/$F114)))</f>
        <v>0</v>
      </c>
      <c r="AE114" s="517">
        <f>IF($F114=0,0,((($F114/$E114)*'CRONOGRAMA ACTIVIDADES'!AB$49)*($G114/$F114)))</f>
        <v>0</v>
      </c>
      <c r="AF114" s="517">
        <f>IF($F114=0,0,((($F114/$E114)*'CRONOGRAMA ACTIVIDADES'!AC$49)*($G114/$F114)))</f>
        <v>0</v>
      </c>
      <c r="AG114" s="499">
        <f t="shared" si="43"/>
        <v>0</v>
      </c>
      <c r="AH114" s="519">
        <f>IF($F114=0,0,((($F114/$E114)*'CRONOGRAMA ACTIVIDADES'!AD$49)*($G114/$F114)))</f>
        <v>0</v>
      </c>
      <c r="AI114" s="517">
        <f>IF($F114=0,0,((($F114/$E114)*'CRONOGRAMA ACTIVIDADES'!AE$49)*($G114/$F114)))</f>
        <v>0</v>
      </c>
      <c r="AJ114" s="517">
        <f>IF($F114=0,0,((($F114/$E114)*'CRONOGRAMA ACTIVIDADES'!AF$49)*($G114/$F114)))</f>
        <v>0</v>
      </c>
      <c r="AK114" s="517">
        <f>IF($F114=0,0,((($F114/$E114)*'CRONOGRAMA ACTIVIDADES'!AG$49)*($G114/$F114)))</f>
        <v>0</v>
      </c>
      <c r="AL114" s="517">
        <f>IF($F114=0,0,((($F114/$E114)*'CRONOGRAMA ACTIVIDADES'!AH$49)*($G114/$F114)))</f>
        <v>0</v>
      </c>
      <c r="AM114" s="517">
        <f>IF($F114=0,0,((($F114/$E114)*'CRONOGRAMA ACTIVIDADES'!AI$49)*($G114/$F114)))</f>
        <v>0</v>
      </c>
      <c r="AN114" s="517">
        <f>IF($F114=0,0,((($F114/$E114)*'CRONOGRAMA ACTIVIDADES'!AJ$49)*($G114/$F114)))</f>
        <v>0</v>
      </c>
      <c r="AO114" s="517">
        <f>IF($F114=0,0,((($F114/$E114)*'CRONOGRAMA ACTIVIDADES'!AK$49)*($G114/$F114)))</f>
        <v>0</v>
      </c>
      <c r="AP114" s="517">
        <f>IF($F114=0,0,((($F114/$E114)*'CRONOGRAMA ACTIVIDADES'!AL$49)*($G114/$F114)))</f>
        <v>0</v>
      </c>
      <c r="AQ114" s="517">
        <f>IF($F114=0,0,((($F114/$E114)*'CRONOGRAMA ACTIVIDADES'!AM$49)*($G114/$F114)))</f>
        <v>0</v>
      </c>
      <c r="AR114" s="517">
        <f>IF($F114=0,0,((($F114/$E114)*'CRONOGRAMA ACTIVIDADES'!AN$49)*($G114/$F114)))</f>
        <v>0</v>
      </c>
      <c r="AS114" s="517">
        <f>IF($F114=0,0,((($F114/$E114)*'CRONOGRAMA ACTIVIDADES'!AO$49)*($G114/$F114)))</f>
        <v>0</v>
      </c>
      <c r="AT114" s="501">
        <f t="shared" si="44"/>
        <v>0</v>
      </c>
      <c r="AU114" s="571">
        <f t="shared" si="45"/>
        <v>0</v>
      </c>
      <c r="AV114" s="470">
        <f aca="true" t="shared" si="46" ref="AV114:AV157">+G114-AU114</f>
        <v>0</v>
      </c>
    </row>
    <row r="115" spans="2:48" s="60" customFormat="1" ht="13.5">
      <c r="B115" s="494" t="str">
        <f>'FORMATO COSTEO C6'!C23</f>
        <v>6.1.8</v>
      </c>
      <c r="C115" s="515">
        <f>'FORMATO COSTEO C6'!B23</f>
        <v>0</v>
      </c>
      <c r="D115" s="506" t="str">
        <f>'FORMATO COSTEO C6'!D23</f>
        <v>Unidad medida</v>
      </c>
      <c r="E115" s="608">
        <f>'FORMATO COSTEO C6'!E23</f>
        <v>0</v>
      </c>
      <c r="F115" s="517">
        <f>'FORMATO COSTEO C6'!G23</f>
        <v>0</v>
      </c>
      <c r="G115" s="518">
        <f>'FORMATO COSTEO C6'!H23</f>
        <v>0</v>
      </c>
      <c r="H115" s="519">
        <f>IF($F115=0,0,((($F115/$E115)*'CRONOGRAMA ACTIVIDADES'!F$50)*($G115/$F115)))</f>
        <v>0</v>
      </c>
      <c r="I115" s="517">
        <f>IF($F115=0,0,((($F115/$E115)*'CRONOGRAMA ACTIVIDADES'!G$50)*($G115/$F115)))</f>
        <v>0</v>
      </c>
      <c r="J115" s="517">
        <f>IF($F115=0,0,((($F115/$E115)*'CRONOGRAMA ACTIVIDADES'!H$50)*($G115/$F115)))</f>
        <v>0</v>
      </c>
      <c r="K115" s="517">
        <f>IF($F115=0,0,((($F115/$E115)*'CRONOGRAMA ACTIVIDADES'!I$50)*($G115/$F115)))</f>
        <v>0</v>
      </c>
      <c r="L115" s="517">
        <f>IF($F115=0,0,((($F115/$E115)*'CRONOGRAMA ACTIVIDADES'!J$50)*($G115/$F115)))</f>
        <v>0</v>
      </c>
      <c r="M115" s="517">
        <f>IF($F115=0,0,((($F115/$E115)*'CRONOGRAMA ACTIVIDADES'!K$50)*($G115/$F115)))</f>
        <v>0</v>
      </c>
      <c r="N115" s="517">
        <f>IF($F115=0,0,((($F115/$E115)*'CRONOGRAMA ACTIVIDADES'!L$50)*($G115/$F115)))</f>
        <v>0</v>
      </c>
      <c r="O115" s="517">
        <f>IF($F115=0,0,((($F115/$E115)*'CRONOGRAMA ACTIVIDADES'!M$50)*($G115/$F115)))</f>
        <v>0</v>
      </c>
      <c r="P115" s="517">
        <f>IF($F115=0,0,((($F115/$E115)*'CRONOGRAMA ACTIVIDADES'!N$50)*($G115/$F115)))</f>
        <v>0</v>
      </c>
      <c r="Q115" s="517">
        <f>IF($F115=0,0,((($F115/$E115)*'CRONOGRAMA ACTIVIDADES'!O$50)*($G115/$F115)))</f>
        <v>0</v>
      </c>
      <c r="R115" s="517">
        <f>IF($F115=0,0,((($F115/$E115)*'CRONOGRAMA ACTIVIDADES'!P$50)*($G115/$F115)))</f>
        <v>0</v>
      </c>
      <c r="S115" s="517">
        <f>IF($F115=0,0,((($F115/$E115)*'CRONOGRAMA ACTIVIDADES'!Q$50)*($G115/$F115)))</f>
        <v>0</v>
      </c>
      <c r="T115" s="501">
        <f t="shared" si="42"/>
        <v>0</v>
      </c>
      <c r="U115" s="520">
        <f>IF($F115=0,0,((($F115/$E115)*'CRONOGRAMA ACTIVIDADES'!R$50)*($G115/$F115)))</f>
        <v>0</v>
      </c>
      <c r="V115" s="517">
        <f>IF($F115=0,0,((($F115/$E115)*'CRONOGRAMA ACTIVIDADES'!S$50)*($G115/$F115)))</f>
        <v>0</v>
      </c>
      <c r="W115" s="517">
        <f>IF($F115=0,0,((($F115/$E115)*'CRONOGRAMA ACTIVIDADES'!T$50)*($G115/$F115)))</f>
        <v>0</v>
      </c>
      <c r="X115" s="517">
        <f>IF($F115=0,0,((($F115/$E115)*'CRONOGRAMA ACTIVIDADES'!U$50)*($G115/$F115)))</f>
        <v>0</v>
      </c>
      <c r="Y115" s="517">
        <f>IF($F115=0,0,((($F115/$E115)*'CRONOGRAMA ACTIVIDADES'!V$50)*($G115/$F115)))</f>
        <v>0</v>
      </c>
      <c r="Z115" s="517">
        <f>IF($F115=0,0,((($F115/$E115)*'CRONOGRAMA ACTIVIDADES'!W$50)*($G115/$F115)))</f>
        <v>0</v>
      </c>
      <c r="AA115" s="517">
        <f>IF($F115=0,0,((($F115/$E115)*'CRONOGRAMA ACTIVIDADES'!X$50)*($G115/$F115)))</f>
        <v>0</v>
      </c>
      <c r="AB115" s="517">
        <f>IF($F115=0,0,((($F115/$E115)*'CRONOGRAMA ACTIVIDADES'!Y$50)*($G115/$F115)))</f>
        <v>0</v>
      </c>
      <c r="AC115" s="517">
        <f>IF($F115=0,0,((($F115/$E115)*'CRONOGRAMA ACTIVIDADES'!Z$50)*($G115/$F115)))</f>
        <v>0</v>
      </c>
      <c r="AD115" s="517">
        <f>IF($F115=0,0,((($F115/$E115)*'CRONOGRAMA ACTIVIDADES'!AA$50)*($G115/$F115)))</f>
        <v>0</v>
      </c>
      <c r="AE115" s="517">
        <f>IF($F115=0,0,((($F115/$E115)*'CRONOGRAMA ACTIVIDADES'!AB$50)*($G115/$F115)))</f>
        <v>0</v>
      </c>
      <c r="AF115" s="517">
        <f>IF($F115=0,0,((($F115/$E115)*'CRONOGRAMA ACTIVIDADES'!AC$50)*($G115/$F115)))</f>
        <v>0</v>
      </c>
      <c r="AG115" s="499">
        <f t="shared" si="43"/>
        <v>0</v>
      </c>
      <c r="AH115" s="519">
        <f>IF($F115=0,0,((($F115/$E115)*'CRONOGRAMA ACTIVIDADES'!AD$50)*($G115/$F115)))</f>
        <v>0</v>
      </c>
      <c r="AI115" s="517">
        <f>IF($F115=0,0,((($F115/$E115)*'CRONOGRAMA ACTIVIDADES'!AE$50)*($G115/$F115)))</f>
        <v>0</v>
      </c>
      <c r="AJ115" s="517">
        <f>IF($F115=0,0,((($F115/$E115)*'CRONOGRAMA ACTIVIDADES'!AF$50)*($G115/$F115)))</f>
        <v>0</v>
      </c>
      <c r="AK115" s="517">
        <f>IF($F115=0,0,((($F115/$E115)*'CRONOGRAMA ACTIVIDADES'!AG$50)*($G115/$F115)))</f>
        <v>0</v>
      </c>
      <c r="AL115" s="517">
        <f>IF($F115=0,0,((($F115/$E115)*'CRONOGRAMA ACTIVIDADES'!AH$50)*($G115/$F115)))</f>
        <v>0</v>
      </c>
      <c r="AM115" s="517">
        <f>IF($F115=0,0,((($F115/$E115)*'CRONOGRAMA ACTIVIDADES'!AI$50)*($G115/$F115)))</f>
        <v>0</v>
      </c>
      <c r="AN115" s="517">
        <f>IF($F115=0,0,((($F115/$E115)*'CRONOGRAMA ACTIVIDADES'!AJ$50)*($G115/$F115)))</f>
        <v>0</v>
      </c>
      <c r="AO115" s="517">
        <f>IF($F115=0,0,((($F115/$E115)*'CRONOGRAMA ACTIVIDADES'!AK$50)*($G115/$F115)))</f>
        <v>0</v>
      </c>
      <c r="AP115" s="517">
        <f>IF($F115=0,0,((($F115/$E115)*'CRONOGRAMA ACTIVIDADES'!AL$50)*($G115/$F115)))</f>
        <v>0</v>
      </c>
      <c r="AQ115" s="517">
        <f>IF($F115=0,0,((($F115/$E115)*'CRONOGRAMA ACTIVIDADES'!AM$50)*($G115/$F115)))</f>
        <v>0</v>
      </c>
      <c r="AR115" s="517">
        <f>IF($F115=0,0,((($F115/$E115)*'CRONOGRAMA ACTIVIDADES'!AN$50)*($G115/$F115)))</f>
        <v>0</v>
      </c>
      <c r="AS115" s="517">
        <f>IF($F115=0,0,((($F115/$E115)*'CRONOGRAMA ACTIVIDADES'!AO$50)*($G115/$F115)))</f>
        <v>0</v>
      </c>
      <c r="AT115" s="501">
        <f t="shared" si="44"/>
        <v>0</v>
      </c>
      <c r="AU115" s="571">
        <f t="shared" si="45"/>
        <v>0</v>
      </c>
      <c r="AV115" s="470">
        <f t="shared" si="46"/>
        <v>0</v>
      </c>
    </row>
    <row r="116" spans="2:48" s="60" customFormat="1" ht="13.5">
      <c r="B116" s="494" t="str">
        <f>'FORMATO COSTEO C6'!C24</f>
        <v>6.1.9</v>
      </c>
      <c r="C116" s="515">
        <f>'FORMATO COSTEO C6'!B24</f>
        <v>0</v>
      </c>
      <c r="D116" s="506" t="str">
        <f>'FORMATO COSTEO C6'!D24</f>
        <v>Unidad medida</v>
      </c>
      <c r="E116" s="608">
        <f>'FORMATO COSTEO C6'!E24</f>
        <v>0</v>
      </c>
      <c r="F116" s="517">
        <f>'FORMATO COSTEO C6'!G24</f>
        <v>0</v>
      </c>
      <c r="G116" s="518">
        <f>'FORMATO COSTEO C6'!H24</f>
        <v>0</v>
      </c>
      <c r="H116" s="519">
        <f>IF($F116=0,0,((($F116/$E116)*'CRONOGRAMA ACTIVIDADES'!F$51)*($G116/$F116)))</f>
        <v>0</v>
      </c>
      <c r="I116" s="517">
        <f>IF($F116=0,0,((($F116/$E116)*'CRONOGRAMA ACTIVIDADES'!G$51)*($G116/$F116)))</f>
        <v>0</v>
      </c>
      <c r="J116" s="517">
        <f>IF($F116=0,0,((($F116/$E116)*'CRONOGRAMA ACTIVIDADES'!H$51)*($G116/$F116)))</f>
        <v>0</v>
      </c>
      <c r="K116" s="517">
        <f>IF($F116=0,0,((($F116/$E116)*'CRONOGRAMA ACTIVIDADES'!I$51)*($G116/$F116)))</f>
        <v>0</v>
      </c>
      <c r="L116" s="517">
        <f>IF($F116=0,0,((($F116/$E116)*'CRONOGRAMA ACTIVIDADES'!J$51)*($G116/$F116)))</f>
        <v>0</v>
      </c>
      <c r="M116" s="517">
        <f>IF($F116=0,0,((($F116/$E116)*'CRONOGRAMA ACTIVIDADES'!K$51)*($G116/$F116)))</f>
        <v>0</v>
      </c>
      <c r="N116" s="517">
        <f>IF($F116=0,0,((($F116/$E116)*'CRONOGRAMA ACTIVIDADES'!L$51)*($G116/$F116)))</f>
        <v>0</v>
      </c>
      <c r="O116" s="517">
        <f>IF($F116=0,0,((($F116/$E116)*'CRONOGRAMA ACTIVIDADES'!M$51)*($G116/$F116)))</f>
        <v>0</v>
      </c>
      <c r="P116" s="517">
        <f>IF($F116=0,0,((($F116/$E116)*'CRONOGRAMA ACTIVIDADES'!N$51)*($G116/$F116)))</f>
        <v>0</v>
      </c>
      <c r="Q116" s="517">
        <f>IF($F116=0,0,((($F116/$E116)*'CRONOGRAMA ACTIVIDADES'!O$51)*($G116/$F116)))</f>
        <v>0</v>
      </c>
      <c r="R116" s="517">
        <f>IF($F116=0,0,((($F116/$E116)*'CRONOGRAMA ACTIVIDADES'!P$51)*($G116/$F116)))</f>
        <v>0</v>
      </c>
      <c r="S116" s="517">
        <f>IF($F116=0,0,((($F116/$E116)*'CRONOGRAMA ACTIVIDADES'!Q$51)*($G116/$F116)))</f>
        <v>0</v>
      </c>
      <c r="T116" s="501">
        <f t="shared" si="42"/>
        <v>0</v>
      </c>
      <c r="U116" s="520">
        <f>IF($F116=0,0,((($F116/$E116)*'CRONOGRAMA ACTIVIDADES'!R$51)*($G116/$F116)))</f>
        <v>0</v>
      </c>
      <c r="V116" s="517">
        <f>IF($F116=0,0,((($F116/$E116)*'CRONOGRAMA ACTIVIDADES'!S$51)*($G116/$F116)))</f>
        <v>0</v>
      </c>
      <c r="W116" s="517">
        <f>IF($F116=0,0,((($F116/$E116)*'CRONOGRAMA ACTIVIDADES'!T$51)*($G116/$F116)))</f>
        <v>0</v>
      </c>
      <c r="X116" s="517">
        <f>IF($F116=0,0,((($F116/$E116)*'CRONOGRAMA ACTIVIDADES'!U$51)*($G116/$F116)))</f>
        <v>0</v>
      </c>
      <c r="Y116" s="517">
        <f>IF($F116=0,0,((($F116/$E116)*'CRONOGRAMA ACTIVIDADES'!V$51)*($G116/$F116)))</f>
        <v>0</v>
      </c>
      <c r="Z116" s="517">
        <f>IF($F116=0,0,((($F116/$E116)*'CRONOGRAMA ACTIVIDADES'!W$51)*($G116/$F116)))</f>
        <v>0</v>
      </c>
      <c r="AA116" s="517">
        <f>IF($F116=0,0,((($F116/$E116)*'CRONOGRAMA ACTIVIDADES'!X$51)*($G116/$F116)))</f>
        <v>0</v>
      </c>
      <c r="AB116" s="517">
        <f>IF($F116=0,0,((($F116/$E116)*'CRONOGRAMA ACTIVIDADES'!Y$51)*($G116/$F116)))</f>
        <v>0</v>
      </c>
      <c r="AC116" s="517">
        <f>IF($F116=0,0,((($F116/$E116)*'CRONOGRAMA ACTIVIDADES'!Z$51)*($G116/$F116)))</f>
        <v>0</v>
      </c>
      <c r="AD116" s="517">
        <f>IF($F116=0,0,((($F116/$E116)*'CRONOGRAMA ACTIVIDADES'!AA$51)*($G116/$F116)))</f>
        <v>0</v>
      </c>
      <c r="AE116" s="517">
        <f>IF($F116=0,0,((($F116/$E116)*'CRONOGRAMA ACTIVIDADES'!AB$51)*($G116/$F116)))</f>
        <v>0</v>
      </c>
      <c r="AF116" s="517">
        <f>IF($F116=0,0,((($F116/$E116)*'CRONOGRAMA ACTIVIDADES'!AC$51)*($G116/$F116)))</f>
        <v>0</v>
      </c>
      <c r="AG116" s="499">
        <f t="shared" si="43"/>
        <v>0</v>
      </c>
      <c r="AH116" s="519">
        <f>IF($F116=0,0,((($F116/$E116)*'CRONOGRAMA ACTIVIDADES'!AD$51)*($G116/$F116)))</f>
        <v>0</v>
      </c>
      <c r="AI116" s="517">
        <f>IF($F116=0,0,((($F116/$E116)*'CRONOGRAMA ACTIVIDADES'!AE$51)*($G116/$F116)))</f>
        <v>0</v>
      </c>
      <c r="AJ116" s="517">
        <f>IF($F116=0,0,((($F116/$E116)*'CRONOGRAMA ACTIVIDADES'!AF$51)*($G116/$F116)))</f>
        <v>0</v>
      </c>
      <c r="AK116" s="517">
        <f>IF($F116=0,0,((($F116/$E116)*'CRONOGRAMA ACTIVIDADES'!AG$51)*($G116/$F116)))</f>
        <v>0</v>
      </c>
      <c r="AL116" s="517">
        <f>IF($F116=0,0,((($F116/$E116)*'CRONOGRAMA ACTIVIDADES'!AH$51)*($G116/$F116)))</f>
        <v>0</v>
      </c>
      <c r="AM116" s="517">
        <f>IF($F116=0,0,((($F116/$E116)*'CRONOGRAMA ACTIVIDADES'!AI$51)*($G116/$F116)))</f>
        <v>0</v>
      </c>
      <c r="AN116" s="517">
        <f>IF($F116=0,0,((($F116/$E116)*'CRONOGRAMA ACTIVIDADES'!AJ$51)*($G116/$F116)))</f>
        <v>0</v>
      </c>
      <c r="AO116" s="517">
        <f>IF($F116=0,0,((($F116/$E116)*'CRONOGRAMA ACTIVIDADES'!AK$51)*($G116/$F116)))</f>
        <v>0</v>
      </c>
      <c r="AP116" s="517">
        <f>IF($F116=0,0,((($F116/$E116)*'CRONOGRAMA ACTIVIDADES'!AL$51)*($G116/$F116)))</f>
        <v>0</v>
      </c>
      <c r="AQ116" s="517">
        <f>IF($F116=0,0,((($F116/$E116)*'CRONOGRAMA ACTIVIDADES'!AM$51)*($G116/$F116)))</f>
        <v>0</v>
      </c>
      <c r="AR116" s="517">
        <f>IF($F116=0,0,((($F116/$E116)*'CRONOGRAMA ACTIVIDADES'!AN$51)*($G116/$F116)))</f>
        <v>0</v>
      </c>
      <c r="AS116" s="517">
        <f>IF($F116=0,0,((($F116/$E116)*'CRONOGRAMA ACTIVIDADES'!AO$51)*($G116/$F116)))</f>
        <v>0</v>
      </c>
      <c r="AT116" s="501">
        <f t="shared" si="44"/>
        <v>0</v>
      </c>
      <c r="AU116" s="571">
        <f t="shared" si="45"/>
        <v>0</v>
      </c>
      <c r="AV116" s="470">
        <f t="shared" si="46"/>
        <v>0</v>
      </c>
    </row>
    <row r="117" spans="2:48" s="60" customFormat="1" ht="13.5">
      <c r="B117" s="494" t="str">
        <f>'FORMATO COSTEO C6'!C25</f>
        <v>6.1.10</v>
      </c>
      <c r="C117" s="515">
        <f>'FORMATO COSTEO C6'!B25</f>
        <v>0</v>
      </c>
      <c r="D117" s="506" t="str">
        <f>'FORMATO COSTEO C6'!D25</f>
        <v>Unidad medida</v>
      </c>
      <c r="E117" s="608">
        <f>'FORMATO COSTEO C6'!E25</f>
        <v>0</v>
      </c>
      <c r="F117" s="517">
        <f>'FORMATO COSTEO C6'!G25</f>
        <v>0</v>
      </c>
      <c r="G117" s="518">
        <f>'FORMATO COSTEO C6'!H25</f>
        <v>0</v>
      </c>
      <c r="H117" s="519">
        <f>IF($F117=0,0,((($F117/$E117)*'CRONOGRAMA ACTIVIDADES'!F$52)*($G117/$F117)))</f>
        <v>0</v>
      </c>
      <c r="I117" s="517">
        <f>IF($F117=0,0,((($F117/$E117)*'CRONOGRAMA ACTIVIDADES'!G$52)*($G117/$F117)))</f>
        <v>0</v>
      </c>
      <c r="J117" s="517">
        <f>IF($F117=0,0,((($F117/$E117)*'CRONOGRAMA ACTIVIDADES'!H$52)*($G117/$F117)))</f>
        <v>0</v>
      </c>
      <c r="K117" s="517">
        <f>IF($F117=0,0,((($F117/$E117)*'CRONOGRAMA ACTIVIDADES'!I$52)*($G117/$F117)))</f>
        <v>0</v>
      </c>
      <c r="L117" s="517">
        <f>IF($F117=0,0,((($F117/$E117)*'CRONOGRAMA ACTIVIDADES'!J$52)*($G117/$F117)))</f>
        <v>0</v>
      </c>
      <c r="M117" s="517">
        <f>IF($F117=0,0,((($F117/$E117)*'CRONOGRAMA ACTIVIDADES'!K$52)*($G117/$F117)))</f>
        <v>0</v>
      </c>
      <c r="N117" s="517">
        <f>IF($F117=0,0,((($F117/$E117)*'CRONOGRAMA ACTIVIDADES'!L$52)*($G117/$F117)))</f>
        <v>0</v>
      </c>
      <c r="O117" s="517">
        <f>IF($F117=0,0,((($F117/$E117)*'CRONOGRAMA ACTIVIDADES'!M$52)*($G117/$F117)))</f>
        <v>0</v>
      </c>
      <c r="P117" s="517">
        <f>IF($F117=0,0,((($F117/$E117)*'CRONOGRAMA ACTIVIDADES'!N$52)*($G117/$F117)))</f>
        <v>0</v>
      </c>
      <c r="Q117" s="517">
        <f>IF($F117=0,0,((($F117/$E117)*'CRONOGRAMA ACTIVIDADES'!O$52)*($G117/$F117)))</f>
        <v>0</v>
      </c>
      <c r="R117" s="517">
        <f>IF($F117=0,0,((($F117/$E117)*'CRONOGRAMA ACTIVIDADES'!P$52)*($G117/$F117)))</f>
        <v>0</v>
      </c>
      <c r="S117" s="517">
        <f>IF($F117=0,0,((($F117/$E117)*'CRONOGRAMA ACTIVIDADES'!Q$52)*($G117/$F117)))</f>
        <v>0</v>
      </c>
      <c r="T117" s="501">
        <f t="shared" si="42"/>
        <v>0</v>
      </c>
      <c r="U117" s="520">
        <f>IF($F117=0,0,((($F117/$E117)*'CRONOGRAMA ACTIVIDADES'!R$52)*($G117/$F117)))</f>
        <v>0</v>
      </c>
      <c r="V117" s="517">
        <f>IF($F117=0,0,((($F117/$E117)*'CRONOGRAMA ACTIVIDADES'!S$52)*($G117/$F117)))</f>
        <v>0</v>
      </c>
      <c r="W117" s="517">
        <f>IF($F117=0,0,((($F117/$E117)*'CRONOGRAMA ACTIVIDADES'!T$52)*($G117/$F117)))</f>
        <v>0</v>
      </c>
      <c r="X117" s="517">
        <f>IF($F117=0,0,((($F117/$E117)*'CRONOGRAMA ACTIVIDADES'!U$52)*($G117/$F117)))</f>
        <v>0</v>
      </c>
      <c r="Y117" s="517">
        <f>IF($F117=0,0,((($F117/$E117)*'CRONOGRAMA ACTIVIDADES'!V$52)*($G117/$F117)))</f>
        <v>0</v>
      </c>
      <c r="Z117" s="517">
        <f>IF($F117=0,0,((($F117/$E117)*'CRONOGRAMA ACTIVIDADES'!W$52)*($G117/$F117)))</f>
        <v>0</v>
      </c>
      <c r="AA117" s="517">
        <f>IF($F117=0,0,((($F117/$E117)*'CRONOGRAMA ACTIVIDADES'!X$52)*($G117/$F117)))</f>
        <v>0</v>
      </c>
      <c r="AB117" s="517">
        <f>IF($F117=0,0,((($F117/$E117)*'CRONOGRAMA ACTIVIDADES'!Y$52)*($G117/$F117)))</f>
        <v>0</v>
      </c>
      <c r="AC117" s="517">
        <f>IF($F117=0,0,((($F117/$E117)*'CRONOGRAMA ACTIVIDADES'!Z$52)*($G117/$F117)))</f>
        <v>0</v>
      </c>
      <c r="AD117" s="517">
        <f>IF($F117=0,0,((($F117/$E117)*'CRONOGRAMA ACTIVIDADES'!AA$52)*($G117/$F117)))</f>
        <v>0</v>
      </c>
      <c r="AE117" s="517">
        <f>IF($F117=0,0,((($F117/$E117)*'CRONOGRAMA ACTIVIDADES'!AB$52)*($G117/$F117)))</f>
        <v>0</v>
      </c>
      <c r="AF117" s="517">
        <f>IF($F117=0,0,((($F117/$E117)*'CRONOGRAMA ACTIVIDADES'!AC$52)*($G117/$F117)))</f>
        <v>0</v>
      </c>
      <c r="AG117" s="499">
        <f t="shared" si="43"/>
        <v>0</v>
      </c>
      <c r="AH117" s="519">
        <f>IF($F117=0,0,((($F117/$E117)*'CRONOGRAMA ACTIVIDADES'!AD$52)*($G117/$F117)))</f>
        <v>0</v>
      </c>
      <c r="AI117" s="517">
        <f>IF($F117=0,0,((($F117/$E117)*'CRONOGRAMA ACTIVIDADES'!AE$52)*($G117/$F117)))</f>
        <v>0</v>
      </c>
      <c r="AJ117" s="517">
        <f>IF($F117=0,0,((($F117/$E117)*'CRONOGRAMA ACTIVIDADES'!AF$52)*($G117/$F117)))</f>
        <v>0</v>
      </c>
      <c r="AK117" s="517">
        <f>IF($F117=0,0,((($F117/$E117)*'CRONOGRAMA ACTIVIDADES'!AG$52)*($G117/$F117)))</f>
        <v>0</v>
      </c>
      <c r="AL117" s="517">
        <f>IF($F117=0,0,((($F117/$E117)*'CRONOGRAMA ACTIVIDADES'!AH$52)*($G117/$F117)))</f>
        <v>0</v>
      </c>
      <c r="AM117" s="517">
        <f>IF($F117=0,0,((($F117/$E117)*'CRONOGRAMA ACTIVIDADES'!AI$52)*($G117/$F117)))</f>
        <v>0</v>
      </c>
      <c r="AN117" s="517">
        <f>IF($F117=0,0,((($F117/$E117)*'CRONOGRAMA ACTIVIDADES'!AJ$52)*($G117/$F117)))</f>
        <v>0</v>
      </c>
      <c r="AO117" s="517">
        <f>IF($F117=0,0,((($F117/$E117)*'CRONOGRAMA ACTIVIDADES'!AK$52)*($G117/$F117)))</f>
        <v>0</v>
      </c>
      <c r="AP117" s="517">
        <f>IF($F117=0,0,((($F117/$E117)*'CRONOGRAMA ACTIVIDADES'!AL$52)*($G117/$F117)))</f>
        <v>0</v>
      </c>
      <c r="AQ117" s="517">
        <f>IF($F117=0,0,((($F117/$E117)*'CRONOGRAMA ACTIVIDADES'!AM$52)*($G117/$F117)))</f>
        <v>0</v>
      </c>
      <c r="AR117" s="517">
        <f>IF($F117=0,0,((($F117/$E117)*'CRONOGRAMA ACTIVIDADES'!AN$52)*($G117/$F117)))</f>
        <v>0</v>
      </c>
      <c r="AS117" s="517">
        <f>IF($F117=0,0,((($F117/$E117)*'CRONOGRAMA ACTIVIDADES'!AO$52)*($G117/$F117)))</f>
        <v>0</v>
      </c>
      <c r="AT117" s="501">
        <f t="shared" si="44"/>
        <v>0</v>
      </c>
      <c r="AU117" s="571">
        <f t="shared" si="45"/>
        <v>0</v>
      </c>
      <c r="AV117" s="470">
        <f t="shared" si="46"/>
        <v>0</v>
      </c>
    </row>
    <row r="118" spans="2:48" s="60" customFormat="1" ht="13.5">
      <c r="B118" s="473">
        <f>'FORMATO COSTEO C6'!C29</f>
        <v>6.2</v>
      </c>
      <c r="C118" s="474" t="str">
        <f>+'FORMATO COSTEO C6'!B29</f>
        <v>Equipamiento para gestión del proyecto</v>
      </c>
      <c r="D118" s="513"/>
      <c r="E118" s="609"/>
      <c r="F118" s="477">
        <f>+'FORMATO COSTEO C6'!G29</f>
        <v>0</v>
      </c>
      <c r="G118" s="478">
        <f>+'FORMATO COSTEO C6'!H29</f>
        <v>0</v>
      </c>
      <c r="H118" s="479">
        <f>SUM(H119:H128)</f>
        <v>0</v>
      </c>
      <c r="I118" s="477">
        <f aca="true" t="shared" si="47" ref="I118:AS118">SUM(I119:I128)</f>
        <v>0</v>
      </c>
      <c r="J118" s="477">
        <f t="shared" si="47"/>
        <v>0</v>
      </c>
      <c r="K118" s="477">
        <f t="shared" si="47"/>
        <v>0</v>
      </c>
      <c r="L118" s="477">
        <f t="shared" si="47"/>
        <v>0</v>
      </c>
      <c r="M118" s="477">
        <f t="shared" si="47"/>
        <v>0</v>
      </c>
      <c r="N118" s="477">
        <f t="shared" si="47"/>
        <v>0</v>
      </c>
      <c r="O118" s="477">
        <f t="shared" si="47"/>
        <v>0</v>
      </c>
      <c r="P118" s="477">
        <f t="shared" si="47"/>
        <v>0</v>
      </c>
      <c r="Q118" s="477">
        <f t="shared" si="47"/>
        <v>0</v>
      </c>
      <c r="R118" s="477">
        <f t="shared" si="47"/>
        <v>0</v>
      </c>
      <c r="S118" s="477">
        <f t="shared" si="47"/>
        <v>0</v>
      </c>
      <c r="T118" s="480">
        <f t="shared" si="47"/>
        <v>0</v>
      </c>
      <c r="U118" s="481">
        <f t="shared" si="47"/>
        <v>0</v>
      </c>
      <c r="V118" s="477">
        <f t="shared" si="47"/>
        <v>0</v>
      </c>
      <c r="W118" s="477">
        <f t="shared" si="47"/>
        <v>0</v>
      </c>
      <c r="X118" s="477">
        <f t="shared" si="47"/>
        <v>0</v>
      </c>
      <c r="Y118" s="477">
        <f t="shared" si="47"/>
        <v>0</v>
      </c>
      <c r="Z118" s="477">
        <f t="shared" si="47"/>
        <v>0</v>
      </c>
      <c r="AA118" s="477">
        <f t="shared" si="47"/>
        <v>0</v>
      </c>
      <c r="AB118" s="477">
        <f t="shared" si="47"/>
        <v>0</v>
      </c>
      <c r="AC118" s="477">
        <f t="shared" si="47"/>
        <v>0</v>
      </c>
      <c r="AD118" s="477">
        <f t="shared" si="47"/>
        <v>0</v>
      </c>
      <c r="AE118" s="477">
        <f t="shared" si="47"/>
        <v>0</v>
      </c>
      <c r="AF118" s="477">
        <f t="shared" si="47"/>
        <v>0</v>
      </c>
      <c r="AG118" s="478">
        <f t="shared" si="47"/>
        <v>0</v>
      </c>
      <c r="AH118" s="479">
        <f t="shared" si="47"/>
        <v>0</v>
      </c>
      <c r="AI118" s="477">
        <f t="shared" si="47"/>
        <v>0</v>
      </c>
      <c r="AJ118" s="477">
        <f t="shared" si="47"/>
        <v>0</v>
      </c>
      <c r="AK118" s="477">
        <f t="shared" si="47"/>
        <v>0</v>
      </c>
      <c r="AL118" s="477">
        <f t="shared" si="47"/>
        <v>0</v>
      </c>
      <c r="AM118" s="477">
        <f t="shared" si="47"/>
        <v>0</v>
      </c>
      <c r="AN118" s="477">
        <f t="shared" si="47"/>
        <v>0</v>
      </c>
      <c r="AO118" s="477">
        <f t="shared" si="47"/>
        <v>0</v>
      </c>
      <c r="AP118" s="477">
        <f t="shared" si="47"/>
        <v>0</v>
      </c>
      <c r="AQ118" s="477">
        <f t="shared" si="47"/>
        <v>0</v>
      </c>
      <c r="AR118" s="477">
        <f t="shared" si="47"/>
        <v>0</v>
      </c>
      <c r="AS118" s="477">
        <f t="shared" si="47"/>
        <v>0</v>
      </c>
      <c r="AT118" s="480">
        <f>SUM(AT119:AT128)</f>
        <v>0</v>
      </c>
      <c r="AU118" s="482">
        <f>SUM(AU119:AU128)</f>
        <v>0</v>
      </c>
      <c r="AV118" s="470">
        <f t="shared" si="46"/>
        <v>0</v>
      </c>
    </row>
    <row r="119" spans="2:48" s="60" customFormat="1" ht="13.5">
      <c r="B119" s="494" t="str">
        <f>'FORMATO COSTEO C6'!C30</f>
        <v>6.2.1</v>
      </c>
      <c r="C119" s="515">
        <f>'FORMATO COSTEO C6'!B30</f>
        <v>0</v>
      </c>
      <c r="D119" s="506" t="str">
        <f>'FORMATO COSTEO C6'!D30</f>
        <v>Unidad medida</v>
      </c>
      <c r="E119" s="608">
        <f>'FORMATO COSTEO C6'!E30</f>
        <v>0</v>
      </c>
      <c r="F119" s="517">
        <f>'FORMATO COSTEO C6'!G30</f>
        <v>0</v>
      </c>
      <c r="G119" s="518">
        <f>'FORMATO COSTEO C6'!H30</f>
        <v>0</v>
      </c>
      <c r="H119" s="519">
        <f>IF($F119=0,0,((($F119/$E119)*'CRONOGRAMA ACTIVIDADES'!F$54)*($G119/$F119)))</f>
        <v>0</v>
      </c>
      <c r="I119" s="517">
        <f>IF($F119=0,0,((($F119/$E119)*'CRONOGRAMA ACTIVIDADES'!G$54)*($G119/$F119)))</f>
        <v>0</v>
      </c>
      <c r="J119" s="517">
        <f>IF($F119=0,0,((($F119/$E119)*'CRONOGRAMA ACTIVIDADES'!H$54)*($G119/$F119)))</f>
        <v>0</v>
      </c>
      <c r="K119" s="517">
        <f>IF($F119=0,0,((($F119/$E119)*'CRONOGRAMA ACTIVIDADES'!I$54)*($G119/$F119)))</f>
        <v>0</v>
      </c>
      <c r="L119" s="517">
        <f>IF($F119=0,0,((($F119/$E119)*'CRONOGRAMA ACTIVIDADES'!J$54)*($G119/$F119)))</f>
        <v>0</v>
      </c>
      <c r="M119" s="517">
        <f>IF($F119=0,0,((($F119/$E119)*'CRONOGRAMA ACTIVIDADES'!K$54)*($G119/$F119)))</f>
        <v>0</v>
      </c>
      <c r="N119" s="517">
        <f>IF($F119=0,0,((($F119/$E119)*'CRONOGRAMA ACTIVIDADES'!L$54)*($G119/$F119)))</f>
        <v>0</v>
      </c>
      <c r="O119" s="517">
        <f>IF($F119=0,0,((($F119/$E119)*'CRONOGRAMA ACTIVIDADES'!M$54)*($G119/$F119)))</f>
        <v>0</v>
      </c>
      <c r="P119" s="517">
        <f>IF($F119=0,0,((($F119/$E119)*'CRONOGRAMA ACTIVIDADES'!N$54)*($G119/$F119)))</f>
        <v>0</v>
      </c>
      <c r="Q119" s="517">
        <f>IF($F119=0,0,((($F119/$E119)*'CRONOGRAMA ACTIVIDADES'!O$54)*($G119/$F119)))</f>
        <v>0</v>
      </c>
      <c r="R119" s="517">
        <f>IF($F119=0,0,((($F119/$E119)*'CRONOGRAMA ACTIVIDADES'!P$54)*($G119/$F119)))</f>
        <v>0</v>
      </c>
      <c r="S119" s="517">
        <f>IF($F119=0,0,((($F119/$E119)*'CRONOGRAMA ACTIVIDADES'!Q$54)*($G119/$F119)))</f>
        <v>0</v>
      </c>
      <c r="T119" s="501">
        <f aca="true" t="shared" si="48" ref="T119:T128">H119+I119+J119+K119+L119+M119+N119+O119+P119+Q119+R119+S119</f>
        <v>0</v>
      </c>
      <c r="U119" s="520">
        <f>IF($F119=0,0,((($F119/$E119)*'CRONOGRAMA ACTIVIDADES'!R$54)*($G119/$F119)))</f>
        <v>0</v>
      </c>
      <c r="V119" s="517">
        <f>IF($F119=0,0,((($F119/$E119)*'CRONOGRAMA ACTIVIDADES'!S$54)*($G119/$F119)))</f>
        <v>0</v>
      </c>
      <c r="W119" s="517">
        <f>IF($F119=0,0,((($F119/$E119)*'CRONOGRAMA ACTIVIDADES'!T$54)*($G119/$F119)))</f>
        <v>0</v>
      </c>
      <c r="X119" s="517">
        <f>IF($F119=0,0,((($F119/$E119)*'CRONOGRAMA ACTIVIDADES'!U$54)*($G119/$F119)))</f>
        <v>0</v>
      </c>
      <c r="Y119" s="517">
        <f>IF($F119=0,0,((($F119/$E119)*'CRONOGRAMA ACTIVIDADES'!V$54)*($G119/$F119)))</f>
        <v>0</v>
      </c>
      <c r="Z119" s="517">
        <f>IF($F119=0,0,((($F119/$E119)*'CRONOGRAMA ACTIVIDADES'!W$54)*($G119/$F119)))</f>
        <v>0</v>
      </c>
      <c r="AA119" s="517">
        <f>IF($F119=0,0,((($F119/$E119)*'CRONOGRAMA ACTIVIDADES'!X$54)*($G119/$F119)))</f>
        <v>0</v>
      </c>
      <c r="AB119" s="517">
        <f>IF($F119=0,0,((($F119/$E119)*'CRONOGRAMA ACTIVIDADES'!Y$54)*($G119/$F119)))</f>
        <v>0</v>
      </c>
      <c r="AC119" s="517">
        <f>IF($F119=0,0,((($F119/$E119)*'CRONOGRAMA ACTIVIDADES'!Z$54)*($G119/$F119)))</f>
        <v>0</v>
      </c>
      <c r="AD119" s="517">
        <f>IF($F119=0,0,((($F119/$E119)*'CRONOGRAMA ACTIVIDADES'!AA$54)*($G119/$F119)))</f>
        <v>0</v>
      </c>
      <c r="AE119" s="517">
        <f>IF($F119=0,0,((($F119/$E119)*'CRONOGRAMA ACTIVIDADES'!AB$54)*($G119/$F119)))</f>
        <v>0</v>
      </c>
      <c r="AF119" s="517">
        <f>IF($F119=0,0,((($F119/$E119)*'CRONOGRAMA ACTIVIDADES'!AC$54)*($G119/$F119)))</f>
        <v>0</v>
      </c>
      <c r="AG119" s="499">
        <f aca="true" t="shared" si="49" ref="AG119:AG128">U119+V119+W119+X119+Y119+Z119+AA119+AB119+AC119+AD119+AE119+AF119</f>
        <v>0</v>
      </c>
      <c r="AH119" s="519">
        <f>IF($F119=0,0,((($F119/$E119)*'CRONOGRAMA ACTIVIDADES'!AD$54)*($G119/$F119)))</f>
        <v>0</v>
      </c>
      <c r="AI119" s="517">
        <f>IF($F119=0,0,((($F119/$E119)*'CRONOGRAMA ACTIVIDADES'!AE$54)*($G119/$F119)))</f>
        <v>0</v>
      </c>
      <c r="AJ119" s="517">
        <f>IF($F119=0,0,((($F119/$E119)*'CRONOGRAMA ACTIVIDADES'!AF$54)*($G119/$F119)))</f>
        <v>0</v>
      </c>
      <c r="AK119" s="517">
        <f>IF($F119=0,0,((($F119/$E119)*'CRONOGRAMA ACTIVIDADES'!AG$54)*($G119/$F119)))</f>
        <v>0</v>
      </c>
      <c r="AL119" s="517">
        <f>IF($F119=0,0,((($F119/$E119)*'CRONOGRAMA ACTIVIDADES'!AH$54)*($G119/$F119)))</f>
        <v>0</v>
      </c>
      <c r="AM119" s="517">
        <f>IF($F119=0,0,((($F119/$E119)*'CRONOGRAMA ACTIVIDADES'!AI$54)*($G119/$F119)))</f>
        <v>0</v>
      </c>
      <c r="AN119" s="517">
        <f>IF($F119=0,0,((($F119/$E119)*'CRONOGRAMA ACTIVIDADES'!AJ$54)*($G119/$F119)))</f>
        <v>0</v>
      </c>
      <c r="AO119" s="517">
        <f>IF($F119=0,0,((($F119/$E119)*'CRONOGRAMA ACTIVIDADES'!AK$54)*($G119/$F119)))</f>
        <v>0</v>
      </c>
      <c r="AP119" s="517">
        <f>IF($F119=0,0,((($F119/$E119)*'CRONOGRAMA ACTIVIDADES'!AL$54)*($G119/$F119)))</f>
        <v>0</v>
      </c>
      <c r="AQ119" s="517">
        <f>IF($F119=0,0,((($F119/$E119)*'CRONOGRAMA ACTIVIDADES'!AM$54)*($G119/$F119)))</f>
        <v>0</v>
      </c>
      <c r="AR119" s="517">
        <f>IF($F119=0,0,((($F119/$E119)*'CRONOGRAMA ACTIVIDADES'!AN$54)*($G119/$F119)))</f>
        <v>0</v>
      </c>
      <c r="AS119" s="517">
        <f>IF($F119=0,0,((($F119/$E119)*'CRONOGRAMA ACTIVIDADES'!AO$54)*($G119/$F119)))</f>
        <v>0</v>
      </c>
      <c r="AT119" s="501">
        <f aca="true" t="shared" si="50" ref="AT119:AT128">AH119+AI119+AJ119+AK119+AL119+AM119+AN119+AO119+AP119+AQ119+AR119+AS119</f>
        <v>0</v>
      </c>
      <c r="AU119" s="571">
        <f aca="true" t="shared" si="51" ref="AU119:AU128">AS119+AR119+AQ119+AP119+AO119+AN119+AM119+AL119+AK119+AJ119+AI119+AH119+AF119+AE119+AD119+AC119+AB119+AA119+Z119+Y119+X119+W119+V119+U119+S119+R119+Q119+P119+O119+N119+M119+L119+K119+J119+I119+H119</f>
        <v>0</v>
      </c>
      <c r="AV119" s="470">
        <f t="shared" si="46"/>
        <v>0</v>
      </c>
    </row>
    <row r="120" spans="2:48" s="60" customFormat="1" ht="13.5">
      <c r="B120" s="494" t="str">
        <f>'FORMATO COSTEO C6'!C31</f>
        <v>6.2.2</v>
      </c>
      <c r="C120" s="515">
        <f>'FORMATO COSTEO C6'!B31</f>
        <v>0</v>
      </c>
      <c r="D120" s="506" t="str">
        <f>'FORMATO COSTEO C6'!D31</f>
        <v>Unidad medida</v>
      </c>
      <c r="E120" s="608">
        <f>'FORMATO COSTEO C6'!E31</f>
        <v>0</v>
      </c>
      <c r="F120" s="517">
        <f>'FORMATO COSTEO C6'!G31</f>
        <v>0</v>
      </c>
      <c r="G120" s="518">
        <f>'FORMATO COSTEO C6'!H31</f>
        <v>0</v>
      </c>
      <c r="H120" s="519">
        <f>IF($F120=0,0,((($F120/$E120)*'CRONOGRAMA ACTIVIDADES'!F$55)*($G120/$F120)))</f>
        <v>0</v>
      </c>
      <c r="I120" s="517">
        <f>IF($F120=0,0,((($F120/$E120)*'CRONOGRAMA ACTIVIDADES'!G$55)*($G120/$F120)))</f>
        <v>0</v>
      </c>
      <c r="J120" s="517">
        <f>IF($F120=0,0,((($F120/$E120)*'CRONOGRAMA ACTIVIDADES'!H$55)*($G120/$F120)))</f>
        <v>0</v>
      </c>
      <c r="K120" s="517">
        <f>IF($F120=0,0,((($F120/$E120)*'CRONOGRAMA ACTIVIDADES'!I$55)*($G120/$F120)))</f>
        <v>0</v>
      </c>
      <c r="L120" s="517">
        <f>IF($F120=0,0,((($F120/$E120)*'CRONOGRAMA ACTIVIDADES'!J$55)*($G120/$F120)))</f>
        <v>0</v>
      </c>
      <c r="M120" s="517">
        <f>IF($F120=0,0,((($F120/$E120)*'CRONOGRAMA ACTIVIDADES'!K$55)*($G120/$F120)))</f>
        <v>0</v>
      </c>
      <c r="N120" s="517">
        <f>IF($F120=0,0,((($F120/$E120)*'CRONOGRAMA ACTIVIDADES'!L$55)*($G120/$F120)))</f>
        <v>0</v>
      </c>
      <c r="O120" s="517">
        <f>IF($F120=0,0,((($F120/$E120)*'CRONOGRAMA ACTIVIDADES'!M$55)*($G120/$F120)))</f>
        <v>0</v>
      </c>
      <c r="P120" s="517">
        <f>IF($F120=0,0,((($F120/$E120)*'CRONOGRAMA ACTIVIDADES'!N$55)*($G120/$F120)))</f>
        <v>0</v>
      </c>
      <c r="Q120" s="517">
        <f>IF($F120=0,0,((($F120/$E120)*'CRONOGRAMA ACTIVIDADES'!O$55)*($G120/$F120)))</f>
        <v>0</v>
      </c>
      <c r="R120" s="517">
        <f>IF($F120=0,0,((($F120/$E120)*'CRONOGRAMA ACTIVIDADES'!P$55)*($G120/$F120)))</f>
        <v>0</v>
      </c>
      <c r="S120" s="517">
        <f>IF($F120=0,0,((($F120/$E120)*'CRONOGRAMA ACTIVIDADES'!Q$55)*($G120/$F120)))</f>
        <v>0</v>
      </c>
      <c r="T120" s="501">
        <f t="shared" si="48"/>
        <v>0</v>
      </c>
      <c r="U120" s="520">
        <f>IF($F120=0,0,((($F120/$E120)*'CRONOGRAMA ACTIVIDADES'!R$55)*($G120/$F120)))</f>
        <v>0</v>
      </c>
      <c r="V120" s="517">
        <f>IF($F120=0,0,((($F120/$E120)*'CRONOGRAMA ACTIVIDADES'!S$55)*($G120/$F120)))</f>
        <v>0</v>
      </c>
      <c r="W120" s="517">
        <f>IF($F120=0,0,((($F120/$E120)*'CRONOGRAMA ACTIVIDADES'!T$55)*($G120/$F120)))</f>
        <v>0</v>
      </c>
      <c r="X120" s="517">
        <f>IF($F120=0,0,((($F120/$E120)*'CRONOGRAMA ACTIVIDADES'!U$55)*($G120/$F120)))</f>
        <v>0</v>
      </c>
      <c r="Y120" s="517">
        <f>IF($F120=0,0,((($F120/$E120)*'CRONOGRAMA ACTIVIDADES'!V$55)*($G120/$F120)))</f>
        <v>0</v>
      </c>
      <c r="Z120" s="517">
        <f>IF($F120=0,0,((($F120/$E120)*'CRONOGRAMA ACTIVIDADES'!W$55)*($G120/$F120)))</f>
        <v>0</v>
      </c>
      <c r="AA120" s="517">
        <f>IF($F120=0,0,((($F120/$E120)*'CRONOGRAMA ACTIVIDADES'!X$55)*($G120/$F120)))</f>
        <v>0</v>
      </c>
      <c r="AB120" s="517">
        <f>IF($F120=0,0,((($F120/$E120)*'CRONOGRAMA ACTIVIDADES'!Y$55)*($G120/$F120)))</f>
        <v>0</v>
      </c>
      <c r="AC120" s="517">
        <f>IF($F120=0,0,((($F120/$E120)*'CRONOGRAMA ACTIVIDADES'!Z$55)*($G120/$F120)))</f>
        <v>0</v>
      </c>
      <c r="AD120" s="517">
        <f>IF($F120=0,0,((($F120/$E120)*'CRONOGRAMA ACTIVIDADES'!AA$55)*($G120/$F120)))</f>
        <v>0</v>
      </c>
      <c r="AE120" s="517">
        <f>IF($F120=0,0,((($F120/$E120)*'CRONOGRAMA ACTIVIDADES'!AB$55)*($G120/$F120)))</f>
        <v>0</v>
      </c>
      <c r="AF120" s="517">
        <f>IF($F120=0,0,((($F120/$E120)*'CRONOGRAMA ACTIVIDADES'!AC$55)*($G120/$F120)))</f>
        <v>0</v>
      </c>
      <c r="AG120" s="499">
        <f t="shared" si="49"/>
        <v>0</v>
      </c>
      <c r="AH120" s="519">
        <f>IF($F120=0,0,((($F120/$E120)*'CRONOGRAMA ACTIVIDADES'!AD$55)*($G120/$F120)))</f>
        <v>0</v>
      </c>
      <c r="AI120" s="517">
        <f>IF($F120=0,0,((($F120/$E120)*'CRONOGRAMA ACTIVIDADES'!AE$55)*($G120/$F120)))</f>
        <v>0</v>
      </c>
      <c r="AJ120" s="517">
        <f>IF($F120=0,0,((($F120/$E120)*'CRONOGRAMA ACTIVIDADES'!AF$55)*($G120/$F120)))</f>
        <v>0</v>
      </c>
      <c r="AK120" s="517">
        <f>IF($F120=0,0,((($F120/$E120)*'CRONOGRAMA ACTIVIDADES'!AG$55)*($G120/$F120)))</f>
        <v>0</v>
      </c>
      <c r="AL120" s="517">
        <f>IF($F120=0,0,((($F120/$E120)*'CRONOGRAMA ACTIVIDADES'!AH$55)*($G120/$F120)))</f>
        <v>0</v>
      </c>
      <c r="AM120" s="517">
        <f>IF($F120=0,0,((($F120/$E120)*'CRONOGRAMA ACTIVIDADES'!AI$55)*($G120/$F120)))</f>
        <v>0</v>
      </c>
      <c r="AN120" s="517">
        <f>IF($F120=0,0,((($F120/$E120)*'CRONOGRAMA ACTIVIDADES'!AJ$55)*($G120/$F120)))</f>
        <v>0</v>
      </c>
      <c r="AO120" s="517">
        <f>IF($F120=0,0,((($F120/$E120)*'CRONOGRAMA ACTIVIDADES'!AK$55)*($G120/$F120)))</f>
        <v>0</v>
      </c>
      <c r="AP120" s="517">
        <f>IF($F120=0,0,((($F120/$E120)*'CRONOGRAMA ACTIVIDADES'!AL$55)*($G120/$F120)))</f>
        <v>0</v>
      </c>
      <c r="AQ120" s="517">
        <f>IF($F120=0,0,((($F120/$E120)*'CRONOGRAMA ACTIVIDADES'!AM$55)*($G120/$F120)))</f>
        <v>0</v>
      </c>
      <c r="AR120" s="517">
        <f>IF($F120=0,0,((($F120/$E120)*'CRONOGRAMA ACTIVIDADES'!AN$55)*($G120/$F120)))</f>
        <v>0</v>
      </c>
      <c r="AS120" s="517">
        <f>IF($F120=0,0,((($F120/$E120)*'CRONOGRAMA ACTIVIDADES'!AO$55)*($G120/$F120)))</f>
        <v>0</v>
      </c>
      <c r="AT120" s="501">
        <f t="shared" si="50"/>
        <v>0</v>
      </c>
      <c r="AU120" s="571">
        <f t="shared" si="51"/>
        <v>0</v>
      </c>
      <c r="AV120" s="470">
        <f t="shared" si="46"/>
        <v>0</v>
      </c>
    </row>
    <row r="121" spans="2:48" s="60" customFormat="1" ht="13.5">
      <c r="B121" s="494" t="str">
        <f>'FORMATO COSTEO C6'!C32</f>
        <v>6.2.3</v>
      </c>
      <c r="C121" s="515">
        <f>'FORMATO COSTEO C6'!B32</f>
        <v>0</v>
      </c>
      <c r="D121" s="506" t="str">
        <f>'FORMATO COSTEO C6'!D32</f>
        <v>Unidad medida</v>
      </c>
      <c r="E121" s="608">
        <f>'FORMATO COSTEO C6'!E32</f>
        <v>0</v>
      </c>
      <c r="F121" s="517">
        <f>'FORMATO COSTEO C6'!G32</f>
        <v>0</v>
      </c>
      <c r="G121" s="518">
        <f>'FORMATO COSTEO C6'!H32</f>
        <v>0</v>
      </c>
      <c r="H121" s="519">
        <f>IF($F121=0,0,((($F121/$E121)*'CRONOGRAMA ACTIVIDADES'!F$56)*($G121/$F121)))</f>
        <v>0</v>
      </c>
      <c r="I121" s="517">
        <f>IF($F121=0,0,((($F121/$E121)*'CRONOGRAMA ACTIVIDADES'!G$56)*($G121/$F121)))</f>
        <v>0</v>
      </c>
      <c r="J121" s="517">
        <f>IF($F121=0,0,((($F121/$E121)*'CRONOGRAMA ACTIVIDADES'!H$56)*($G121/$F121)))</f>
        <v>0</v>
      </c>
      <c r="K121" s="517">
        <f>IF($F121=0,0,((($F121/$E121)*'CRONOGRAMA ACTIVIDADES'!I$56)*($G121/$F121)))</f>
        <v>0</v>
      </c>
      <c r="L121" s="517">
        <f>IF($F121=0,0,((($F121/$E121)*'CRONOGRAMA ACTIVIDADES'!J$56)*($G121/$F121)))</f>
        <v>0</v>
      </c>
      <c r="M121" s="517">
        <f>IF($F121=0,0,((($F121/$E121)*'CRONOGRAMA ACTIVIDADES'!K$56)*($G121/$F121)))</f>
        <v>0</v>
      </c>
      <c r="N121" s="517">
        <f>IF($F121=0,0,((($F121/$E121)*'CRONOGRAMA ACTIVIDADES'!L$56)*($G121/$F121)))</f>
        <v>0</v>
      </c>
      <c r="O121" s="517">
        <f>IF($F121=0,0,((($F121/$E121)*'CRONOGRAMA ACTIVIDADES'!M$56)*($G121/$F121)))</f>
        <v>0</v>
      </c>
      <c r="P121" s="517">
        <f>IF($F121=0,0,((($F121/$E121)*'CRONOGRAMA ACTIVIDADES'!N$56)*($G121/$F121)))</f>
        <v>0</v>
      </c>
      <c r="Q121" s="517">
        <f>IF($F121=0,0,((($F121/$E121)*'CRONOGRAMA ACTIVIDADES'!O$56)*($G121/$F121)))</f>
        <v>0</v>
      </c>
      <c r="R121" s="517">
        <f>IF($F121=0,0,((($F121/$E121)*'CRONOGRAMA ACTIVIDADES'!P$56)*($G121/$F121)))</f>
        <v>0</v>
      </c>
      <c r="S121" s="517">
        <f>IF($F121=0,0,((($F121/$E121)*'CRONOGRAMA ACTIVIDADES'!Q$56)*($G121/$F121)))</f>
        <v>0</v>
      </c>
      <c r="T121" s="501">
        <f t="shared" si="48"/>
        <v>0</v>
      </c>
      <c r="U121" s="520">
        <f>IF($F121=0,0,((($F121/$E121)*'CRONOGRAMA ACTIVIDADES'!R$56)*($G121/$F121)))</f>
        <v>0</v>
      </c>
      <c r="V121" s="517">
        <f>IF($F121=0,0,((($F121/$E121)*'CRONOGRAMA ACTIVIDADES'!S$56)*($G121/$F121)))</f>
        <v>0</v>
      </c>
      <c r="W121" s="517">
        <f>IF($F121=0,0,((($F121/$E121)*'CRONOGRAMA ACTIVIDADES'!T$56)*($G121/$F121)))</f>
        <v>0</v>
      </c>
      <c r="X121" s="517">
        <f>IF($F121=0,0,((($F121/$E121)*'CRONOGRAMA ACTIVIDADES'!U$56)*($G121/$F121)))</f>
        <v>0</v>
      </c>
      <c r="Y121" s="517">
        <f>IF($F121=0,0,((($F121/$E121)*'CRONOGRAMA ACTIVIDADES'!V$56)*($G121/$F121)))</f>
        <v>0</v>
      </c>
      <c r="Z121" s="517">
        <f>IF($F121=0,0,((($F121/$E121)*'CRONOGRAMA ACTIVIDADES'!W$56)*($G121/$F121)))</f>
        <v>0</v>
      </c>
      <c r="AA121" s="517">
        <f>IF($F121=0,0,((($F121/$E121)*'CRONOGRAMA ACTIVIDADES'!X$56)*($G121/$F121)))</f>
        <v>0</v>
      </c>
      <c r="AB121" s="517">
        <f>IF($F121=0,0,((($F121/$E121)*'CRONOGRAMA ACTIVIDADES'!Y$56)*($G121/$F121)))</f>
        <v>0</v>
      </c>
      <c r="AC121" s="517">
        <f>IF($F121=0,0,((($F121/$E121)*'CRONOGRAMA ACTIVIDADES'!Z$56)*($G121/$F121)))</f>
        <v>0</v>
      </c>
      <c r="AD121" s="517">
        <f>IF($F121=0,0,((($F121/$E121)*'CRONOGRAMA ACTIVIDADES'!AA$56)*($G121/$F121)))</f>
        <v>0</v>
      </c>
      <c r="AE121" s="517">
        <f>IF($F121=0,0,((($F121/$E121)*'CRONOGRAMA ACTIVIDADES'!AB$56)*($G121/$F121)))</f>
        <v>0</v>
      </c>
      <c r="AF121" s="517">
        <f>IF($F121=0,0,((($F121/$E121)*'CRONOGRAMA ACTIVIDADES'!AC$56)*($G121/$F121)))</f>
        <v>0</v>
      </c>
      <c r="AG121" s="499">
        <f t="shared" si="49"/>
        <v>0</v>
      </c>
      <c r="AH121" s="519">
        <f>IF($F121=0,0,((($F121/$E121)*'CRONOGRAMA ACTIVIDADES'!AD$56)*($G121/$F121)))</f>
        <v>0</v>
      </c>
      <c r="AI121" s="517">
        <f>IF($F121=0,0,((($F121/$E121)*'CRONOGRAMA ACTIVIDADES'!AE$56)*($G121/$F121)))</f>
        <v>0</v>
      </c>
      <c r="AJ121" s="517">
        <f>IF($F121=0,0,((($F121/$E121)*'CRONOGRAMA ACTIVIDADES'!AF$56)*($G121/$F121)))</f>
        <v>0</v>
      </c>
      <c r="AK121" s="517">
        <f>IF($F121=0,0,((($F121/$E121)*'CRONOGRAMA ACTIVIDADES'!AG$56)*($G121/$F121)))</f>
        <v>0</v>
      </c>
      <c r="AL121" s="517">
        <f>IF($F121=0,0,((($F121/$E121)*'CRONOGRAMA ACTIVIDADES'!AH$56)*($G121/$F121)))</f>
        <v>0</v>
      </c>
      <c r="AM121" s="517">
        <f>IF($F121=0,0,((($F121/$E121)*'CRONOGRAMA ACTIVIDADES'!AI$56)*($G121/$F121)))</f>
        <v>0</v>
      </c>
      <c r="AN121" s="517">
        <f>IF($F121=0,0,((($F121/$E121)*'CRONOGRAMA ACTIVIDADES'!AJ$56)*($G121/$F121)))</f>
        <v>0</v>
      </c>
      <c r="AO121" s="517">
        <f>IF($F121=0,0,((($F121/$E121)*'CRONOGRAMA ACTIVIDADES'!AK$56)*($G121/$F121)))</f>
        <v>0</v>
      </c>
      <c r="AP121" s="517">
        <f>IF($F121=0,0,((($F121/$E121)*'CRONOGRAMA ACTIVIDADES'!AL$56)*($G121/$F121)))</f>
        <v>0</v>
      </c>
      <c r="AQ121" s="517">
        <f>IF($F121=0,0,((($F121/$E121)*'CRONOGRAMA ACTIVIDADES'!AM$56)*($G121/$F121)))</f>
        <v>0</v>
      </c>
      <c r="AR121" s="517">
        <f>IF($F121=0,0,((($F121/$E121)*'CRONOGRAMA ACTIVIDADES'!AN$56)*($G121/$F121)))</f>
        <v>0</v>
      </c>
      <c r="AS121" s="517">
        <f>IF($F121=0,0,((($F121/$E121)*'CRONOGRAMA ACTIVIDADES'!AO$56)*($G121/$F121)))</f>
        <v>0</v>
      </c>
      <c r="AT121" s="501">
        <f t="shared" si="50"/>
        <v>0</v>
      </c>
      <c r="AU121" s="571">
        <f t="shared" si="51"/>
        <v>0</v>
      </c>
      <c r="AV121" s="470">
        <f t="shared" si="46"/>
        <v>0</v>
      </c>
    </row>
    <row r="122" spans="2:48" s="60" customFormat="1" ht="13.5">
      <c r="B122" s="494" t="str">
        <f>'FORMATO COSTEO C6'!C33</f>
        <v>6.2.4</v>
      </c>
      <c r="C122" s="515">
        <f>'FORMATO COSTEO C6'!B33</f>
        <v>0</v>
      </c>
      <c r="D122" s="506" t="str">
        <f>'FORMATO COSTEO C6'!D33</f>
        <v>Unidad medida</v>
      </c>
      <c r="E122" s="608">
        <f>'FORMATO COSTEO C6'!E33</f>
        <v>0</v>
      </c>
      <c r="F122" s="517">
        <f>'FORMATO COSTEO C6'!G33</f>
        <v>0</v>
      </c>
      <c r="G122" s="518">
        <f>'FORMATO COSTEO C6'!H33</f>
        <v>0</v>
      </c>
      <c r="H122" s="519">
        <f>IF($F122=0,0,((($F122/$E122)*'CRONOGRAMA ACTIVIDADES'!F$57)*($G122/$F122)))</f>
        <v>0</v>
      </c>
      <c r="I122" s="517">
        <f>IF($F122=0,0,((($F122/$E122)*'CRONOGRAMA ACTIVIDADES'!G$57)*($G122/$F122)))</f>
        <v>0</v>
      </c>
      <c r="J122" s="517">
        <f>IF($F122=0,0,((($F122/$E122)*'CRONOGRAMA ACTIVIDADES'!H$57)*($G122/$F122)))</f>
        <v>0</v>
      </c>
      <c r="K122" s="517">
        <f>IF($F122=0,0,((($F122/$E122)*'CRONOGRAMA ACTIVIDADES'!I$57)*($G122/$F122)))</f>
        <v>0</v>
      </c>
      <c r="L122" s="517">
        <f>IF($F122=0,0,((($F122/$E122)*'CRONOGRAMA ACTIVIDADES'!J$57)*($G122/$F122)))</f>
        <v>0</v>
      </c>
      <c r="M122" s="517">
        <f>IF($F122=0,0,((($F122/$E122)*'CRONOGRAMA ACTIVIDADES'!K$57)*($G122/$F122)))</f>
        <v>0</v>
      </c>
      <c r="N122" s="517">
        <f>IF($F122=0,0,((($F122/$E122)*'CRONOGRAMA ACTIVIDADES'!L$57)*($G122/$F122)))</f>
        <v>0</v>
      </c>
      <c r="O122" s="517">
        <f>IF($F122=0,0,((($F122/$E122)*'CRONOGRAMA ACTIVIDADES'!M$57)*($G122/$F122)))</f>
        <v>0</v>
      </c>
      <c r="P122" s="517">
        <f>IF($F122=0,0,((($F122/$E122)*'CRONOGRAMA ACTIVIDADES'!N$57)*($G122/$F122)))</f>
        <v>0</v>
      </c>
      <c r="Q122" s="517">
        <f>IF($F122=0,0,((($F122/$E122)*'CRONOGRAMA ACTIVIDADES'!O$57)*($G122/$F122)))</f>
        <v>0</v>
      </c>
      <c r="R122" s="517">
        <f>IF($F122=0,0,((($F122/$E122)*'CRONOGRAMA ACTIVIDADES'!P$57)*($G122/$F122)))</f>
        <v>0</v>
      </c>
      <c r="S122" s="517">
        <f>IF($F122=0,0,((($F122/$E122)*'CRONOGRAMA ACTIVIDADES'!Q$57)*($G122/$F122)))</f>
        <v>0</v>
      </c>
      <c r="T122" s="501">
        <f t="shared" si="48"/>
        <v>0</v>
      </c>
      <c r="U122" s="520">
        <f>IF($F122=0,0,((($F122/$E122)*'CRONOGRAMA ACTIVIDADES'!R$57)*($G122/$F122)))</f>
        <v>0</v>
      </c>
      <c r="V122" s="517">
        <f>IF($F122=0,0,((($F122/$E122)*'CRONOGRAMA ACTIVIDADES'!S$57)*($G122/$F122)))</f>
        <v>0</v>
      </c>
      <c r="W122" s="517">
        <f>IF($F122=0,0,((($F122/$E122)*'CRONOGRAMA ACTIVIDADES'!T$57)*($G122/$F122)))</f>
        <v>0</v>
      </c>
      <c r="X122" s="517">
        <f>IF($F122=0,0,((($F122/$E122)*'CRONOGRAMA ACTIVIDADES'!U$57)*($G122/$F122)))</f>
        <v>0</v>
      </c>
      <c r="Y122" s="517">
        <f>IF($F122=0,0,((($F122/$E122)*'CRONOGRAMA ACTIVIDADES'!V$57)*($G122/$F122)))</f>
        <v>0</v>
      </c>
      <c r="Z122" s="517">
        <f>IF($F122=0,0,((($F122/$E122)*'CRONOGRAMA ACTIVIDADES'!W$57)*($G122/$F122)))</f>
        <v>0</v>
      </c>
      <c r="AA122" s="517">
        <f>IF($F122=0,0,((($F122/$E122)*'CRONOGRAMA ACTIVIDADES'!X$57)*($G122/$F122)))</f>
        <v>0</v>
      </c>
      <c r="AB122" s="517">
        <f>IF($F122=0,0,((($F122/$E122)*'CRONOGRAMA ACTIVIDADES'!Y$57)*($G122/$F122)))</f>
        <v>0</v>
      </c>
      <c r="AC122" s="517">
        <f>IF($F122=0,0,((($F122/$E122)*'CRONOGRAMA ACTIVIDADES'!Z$57)*($G122/$F122)))</f>
        <v>0</v>
      </c>
      <c r="AD122" s="517">
        <f>IF($F122=0,0,((($F122/$E122)*'CRONOGRAMA ACTIVIDADES'!AA$57)*($G122/$F122)))</f>
        <v>0</v>
      </c>
      <c r="AE122" s="517">
        <f>IF($F122=0,0,((($F122/$E122)*'CRONOGRAMA ACTIVIDADES'!AB$57)*($G122/$F122)))</f>
        <v>0</v>
      </c>
      <c r="AF122" s="517">
        <f>IF($F122=0,0,((($F122/$E122)*'CRONOGRAMA ACTIVIDADES'!AC$57)*($G122/$F122)))</f>
        <v>0</v>
      </c>
      <c r="AG122" s="499">
        <f t="shared" si="49"/>
        <v>0</v>
      </c>
      <c r="AH122" s="519">
        <f>IF($F122=0,0,((($F122/$E122)*'CRONOGRAMA ACTIVIDADES'!AD$57)*($G122/$F122)))</f>
        <v>0</v>
      </c>
      <c r="AI122" s="517">
        <f>IF($F122=0,0,((($F122/$E122)*'CRONOGRAMA ACTIVIDADES'!AE$57)*($G122/$F122)))</f>
        <v>0</v>
      </c>
      <c r="AJ122" s="517">
        <f>IF($F122=0,0,((($F122/$E122)*'CRONOGRAMA ACTIVIDADES'!AF$57)*($G122/$F122)))</f>
        <v>0</v>
      </c>
      <c r="AK122" s="517">
        <f>IF($F122=0,0,((($F122/$E122)*'CRONOGRAMA ACTIVIDADES'!AG$57)*($G122/$F122)))</f>
        <v>0</v>
      </c>
      <c r="AL122" s="517">
        <f>IF($F122=0,0,((($F122/$E122)*'CRONOGRAMA ACTIVIDADES'!AH$57)*($G122/$F122)))</f>
        <v>0</v>
      </c>
      <c r="AM122" s="517">
        <f>IF($F122=0,0,((($F122/$E122)*'CRONOGRAMA ACTIVIDADES'!AI$57)*($G122/$F122)))</f>
        <v>0</v>
      </c>
      <c r="AN122" s="517">
        <f>IF($F122=0,0,((($F122/$E122)*'CRONOGRAMA ACTIVIDADES'!AJ$57)*($G122/$F122)))</f>
        <v>0</v>
      </c>
      <c r="AO122" s="517">
        <f>IF($F122=0,0,((($F122/$E122)*'CRONOGRAMA ACTIVIDADES'!AK$57)*($G122/$F122)))</f>
        <v>0</v>
      </c>
      <c r="AP122" s="517">
        <f>IF($F122=0,0,((($F122/$E122)*'CRONOGRAMA ACTIVIDADES'!AL$57)*($G122/$F122)))</f>
        <v>0</v>
      </c>
      <c r="AQ122" s="517">
        <f>IF($F122=0,0,((($F122/$E122)*'CRONOGRAMA ACTIVIDADES'!AM$57)*($G122/$F122)))</f>
        <v>0</v>
      </c>
      <c r="AR122" s="517">
        <f>IF($F122=0,0,((($F122/$E122)*'CRONOGRAMA ACTIVIDADES'!AN$57)*($G122/$F122)))</f>
        <v>0</v>
      </c>
      <c r="AS122" s="517">
        <f>IF($F122=0,0,((($F122/$E122)*'CRONOGRAMA ACTIVIDADES'!AO$57)*($G122/$F122)))</f>
        <v>0</v>
      </c>
      <c r="AT122" s="501">
        <f t="shared" si="50"/>
        <v>0</v>
      </c>
      <c r="AU122" s="571">
        <f t="shared" si="51"/>
        <v>0</v>
      </c>
      <c r="AV122" s="470">
        <f t="shared" si="46"/>
        <v>0</v>
      </c>
    </row>
    <row r="123" spans="2:48" s="60" customFormat="1" ht="13.5">
      <c r="B123" s="494" t="str">
        <f>'FORMATO COSTEO C6'!C34</f>
        <v>6.2.5</v>
      </c>
      <c r="C123" s="515">
        <f>'FORMATO COSTEO C6'!B34</f>
        <v>0</v>
      </c>
      <c r="D123" s="506" t="str">
        <f>'FORMATO COSTEO C6'!D34</f>
        <v>Unidad medida</v>
      </c>
      <c r="E123" s="608">
        <f>'FORMATO COSTEO C6'!E34</f>
        <v>0</v>
      </c>
      <c r="F123" s="517">
        <f>'FORMATO COSTEO C6'!G34</f>
        <v>0</v>
      </c>
      <c r="G123" s="518">
        <f>'FORMATO COSTEO C6'!H34</f>
        <v>0</v>
      </c>
      <c r="H123" s="519">
        <f>IF($F123=0,0,((($F123/$E123)*'CRONOGRAMA ACTIVIDADES'!F$58)*($G123/$F123)))</f>
        <v>0</v>
      </c>
      <c r="I123" s="517">
        <f>IF($F123=0,0,((($F123/$E123)*'CRONOGRAMA ACTIVIDADES'!G$58)*($G123/$F123)))</f>
        <v>0</v>
      </c>
      <c r="J123" s="517">
        <f>IF($F123=0,0,((($F123/$E123)*'CRONOGRAMA ACTIVIDADES'!H$58)*($G123/$F123)))</f>
        <v>0</v>
      </c>
      <c r="K123" s="517">
        <f>IF($F123=0,0,((($F123/$E123)*'CRONOGRAMA ACTIVIDADES'!I$58)*($G123/$F123)))</f>
        <v>0</v>
      </c>
      <c r="L123" s="517">
        <f>IF($F123=0,0,((($F123/$E123)*'CRONOGRAMA ACTIVIDADES'!J$58)*($G123/$F123)))</f>
        <v>0</v>
      </c>
      <c r="M123" s="517">
        <f>IF($F123=0,0,((($F123/$E123)*'CRONOGRAMA ACTIVIDADES'!K$58)*($G123/$F123)))</f>
        <v>0</v>
      </c>
      <c r="N123" s="517">
        <f>IF($F123=0,0,((($F123/$E123)*'CRONOGRAMA ACTIVIDADES'!L$58)*($G123/$F123)))</f>
        <v>0</v>
      </c>
      <c r="O123" s="517">
        <f>IF($F123=0,0,((($F123/$E123)*'CRONOGRAMA ACTIVIDADES'!M$58)*($G123/$F123)))</f>
        <v>0</v>
      </c>
      <c r="P123" s="517">
        <f>IF($F123=0,0,((($F123/$E123)*'CRONOGRAMA ACTIVIDADES'!N$58)*($G123/$F123)))</f>
        <v>0</v>
      </c>
      <c r="Q123" s="517">
        <f>IF($F123=0,0,((($F123/$E123)*'CRONOGRAMA ACTIVIDADES'!O$58)*($G123/$F123)))</f>
        <v>0</v>
      </c>
      <c r="R123" s="517">
        <f>IF($F123=0,0,((($F123/$E123)*'CRONOGRAMA ACTIVIDADES'!P$58)*($G123/$F123)))</f>
        <v>0</v>
      </c>
      <c r="S123" s="517">
        <f>IF($F123=0,0,((($F123/$E123)*'CRONOGRAMA ACTIVIDADES'!Q$58)*($G123/$F123)))</f>
        <v>0</v>
      </c>
      <c r="T123" s="501">
        <f t="shared" si="48"/>
        <v>0</v>
      </c>
      <c r="U123" s="520">
        <f>IF($F123=0,0,((($F123/$E123)*'CRONOGRAMA ACTIVIDADES'!R$58)*($G123/$F123)))</f>
        <v>0</v>
      </c>
      <c r="V123" s="517">
        <f>IF($F123=0,0,((($F123/$E123)*'CRONOGRAMA ACTIVIDADES'!S$58)*($G123/$F123)))</f>
        <v>0</v>
      </c>
      <c r="W123" s="517">
        <f>IF($F123=0,0,((($F123/$E123)*'CRONOGRAMA ACTIVIDADES'!T$58)*($G123/$F123)))</f>
        <v>0</v>
      </c>
      <c r="X123" s="517">
        <f>IF($F123=0,0,((($F123/$E123)*'CRONOGRAMA ACTIVIDADES'!U$58)*($G123/$F123)))</f>
        <v>0</v>
      </c>
      <c r="Y123" s="517">
        <f>IF($F123=0,0,((($F123/$E123)*'CRONOGRAMA ACTIVIDADES'!V$58)*($G123/$F123)))</f>
        <v>0</v>
      </c>
      <c r="Z123" s="517">
        <f>IF($F123=0,0,((($F123/$E123)*'CRONOGRAMA ACTIVIDADES'!W$58)*($G123/$F123)))</f>
        <v>0</v>
      </c>
      <c r="AA123" s="517">
        <f>IF($F123=0,0,((($F123/$E123)*'CRONOGRAMA ACTIVIDADES'!X$58)*($G123/$F123)))</f>
        <v>0</v>
      </c>
      <c r="AB123" s="517">
        <f>IF($F123=0,0,((($F123/$E123)*'CRONOGRAMA ACTIVIDADES'!Y$58)*($G123/$F123)))</f>
        <v>0</v>
      </c>
      <c r="AC123" s="517">
        <f>IF($F123=0,0,((($F123/$E123)*'CRONOGRAMA ACTIVIDADES'!Z$58)*($G123/$F123)))</f>
        <v>0</v>
      </c>
      <c r="AD123" s="517">
        <f>IF($F123=0,0,((($F123/$E123)*'CRONOGRAMA ACTIVIDADES'!AA$58)*($G123/$F123)))</f>
        <v>0</v>
      </c>
      <c r="AE123" s="517">
        <f>IF($F123=0,0,((($F123/$E123)*'CRONOGRAMA ACTIVIDADES'!AB$58)*($G123/$F123)))</f>
        <v>0</v>
      </c>
      <c r="AF123" s="517">
        <f>IF($F123=0,0,((($F123/$E123)*'CRONOGRAMA ACTIVIDADES'!AC$58)*($G123/$F123)))</f>
        <v>0</v>
      </c>
      <c r="AG123" s="499">
        <f t="shared" si="49"/>
        <v>0</v>
      </c>
      <c r="AH123" s="519">
        <f>IF($F123=0,0,((($F123/$E123)*'CRONOGRAMA ACTIVIDADES'!AD$58)*($G123/$F123)))</f>
        <v>0</v>
      </c>
      <c r="AI123" s="517">
        <f>IF($F123=0,0,((($F123/$E123)*'CRONOGRAMA ACTIVIDADES'!AE$58)*($G123/$F123)))</f>
        <v>0</v>
      </c>
      <c r="AJ123" s="517">
        <f>IF($F123=0,0,((($F123/$E123)*'CRONOGRAMA ACTIVIDADES'!AF$58)*($G123/$F123)))</f>
        <v>0</v>
      </c>
      <c r="AK123" s="517">
        <f>IF($F123=0,0,((($F123/$E123)*'CRONOGRAMA ACTIVIDADES'!AG$58)*($G123/$F123)))</f>
        <v>0</v>
      </c>
      <c r="AL123" s="517">
        <f>IF($F123=0,0,((($F123/$E123)*'CRONOGRAMA ACTIVIDADES'!AH$58)*($G123/$F123)))</f>
        <v>0</v>
      </c>
      <c r="AM123" s="517">
        <f>IF($F123=0,0,((($F123/$E123)*'CRONOGRAMA ACTIVIDADES'!AI$58)*($G123/$F123)))</f>
        <v>0</v>
      </c>
      <c r="AN123" s="517">
        <f>IF($F123=0,0,((($F123/$E123)*'CRONOGRAMA ACTIVIDADES'!AJ$58)*($G123/$F123)))</f>
        <v>0</v>
      </c>
      <c r="AO123" s="517">
        <f>IF($F123=0,0,((($F123/$E123)*'CRONOGRAMA ACTIVIDADES'!AK$58)*($G123/$F123)))</f>
        <v>0</v>
      </c>
      <c r="AP123" s="517">
        <f>IF($F123=0,0,((($F123/$E123)*'CRONOGRAMA ACTIVIDADES'!AL$58)*($G123/$F123)))</f>
        <v>0</v>
      </c>
      <c r="AQ123" s="517">
        <f>IF($F123=0,0,((($F123/$E123)*'CRONOGRAMA ACTIVIDADES'!AM$58)*($G123/$F123)))</f>
        <v>0</v>
      </c>
      <c r="AR123" s="517">
        <f>IF($F123=0,0,((($F123/$E123)*'CRONOGRAMA ACTIVIDADES'!AN$58)*($G123/$F123)))</f>
        <v>0</v>
      </c>
      <c r="AS123" s="517">
        <f>IF($F123=0,0,((($F123/$E123)*'CRONOGRAMA ACTIVIDADES'!AO$58)*($G123/$F123)))</f>
        <v>0</v>
      </c>
      <c r="AT123" s="501">
        <f t="shared" si="50"/>
        <v>0</v>
      </c>
      <c r="AU123" s="571">
        <f t="shared" si="51"/>
        <v>0</v>
      </c>
      <c r="AV123" s="470">
        <f t="shared" si="46"/>
        <v>0</v>
      </c>
    </row>
    <row r="124" spans="2:48" s="60" customFormat="1" ht="13.5">
      <c r="B124" s="494" t="str">
        <f>'FORMATO COSTEO C6'!C35</f>
        <v>6.2.6</v>
      </c>
      <c r="C124" s="515">
        <f>'FORMATO COSTEO C6'!B35</f>
        <v>0</v>
      </c>
      <c r="D124" s="506" t="str">
        <f>'FORMATO COSTEO C6'!D35</f>
        <v>Unidad medida</v>
      </c>
      <c r="E124" s="608">
        <f>'FORMATO COSTEO C6'!E35</f>
        <v>0</v>
      </c>
      <c r="F124" s="517">
        <f>'FORMATO COSTEO C6'!G35</f>
        <v>0</v>
      </c>
      <c r="G124" s="518">
        <f>'FORMATO COSTEO C6'!H35</f>
        <v>0</v>
      </c>
      <c r="H124" s="519">
        <f>IF($F124=0,0,((($F124/$E124)*'CRONOGRAMA ACTIVIDADES'!F$59)*($G124/$F124)))</f>
        <v>0</v>
      </c>
      <c r="I124" s="517">
        <f>IF($F124=0,0,((($F124/$E124)*'CRONOGRAMA ACTIVIDADES'!G$59)*($G124/$F124)))</f>
        <v>0</v>
      </c>
      <c r="J124" s="517">
        <f>IF($F124=0,0,((($F124/$E124)*'CRONOGRAMA ACTIVIDADES'!H$59)*($G124/$F124)))</f>
        <v>0</v>
      </c>
      <c r="K124" s="517">
        <f>IF($F124=0,0,((($F124/$E124)*'CRONOGRAMA ACTIVIDADES'!I$59)*($G124/$F124)))</f>
        <v>0</v>
      </c>
      <c r="L124" s="517">
        <f>IF($F124=0,0,((($F124/$E124)*'CRONOGRAMA ACTIVIDADES'!J$59)*($G124/$F124)))</f>
        <v>0</v>
      </c>
      <c r="M124" s="517">
        <f>IF($F124=0,0,((($F124/$E124)*'CRONOGRAMA ACTIVIDADES'!K$59)*($G124/$F124)))</f>
        <v>0</v>
      </c>
      <c r="N124" s="517">
        <f>IF($F124=0,0,((($F124/$E124)*'CRONOGRAMA ACTIVIDADES'!L$59)*($G124/$F124)))</f>
        <v>0</v>
      </c>
      <c r="O124" s="517">
        <f>IF($F124=0,0,((($F124/$E124)*'CRONOGRAMA ACTIVIDADES'!M$59)*($G124/$F124)))</f>
        <v>0</v>
      </c>
      <c r="P124" s="517">
        <f>IF($F124=0,0,((($F124/$E124)*'CRONOGRAMA ACTIVIDADES'!N$59)*($G124/$F124)))</f>
        <v>0</v>
      </c>
      <c r="Q124" s="517">
        <f>IF($F124=0,0,((($F124/$E124)*'CRONOGRAMA ACTIVIDADES'!O$59)*($G124/$F124)))</f>
        <v>0</v>
      </c>
      <c r="R124" s="517">
        <f>IF($F124=0,0,((($F124/$E124)*'CRONOGRAMA ACTIVIDADES'!P$59)*($G124/$F124)))</f>
        <v>0</v>
      </c>
      <c r="S124" s="517">
        <f>IF($F124=0,0,((($F124/$E124)*'CRONOGRAMA ACTIVIDADES'!Q$59)*($G124/$F124)))</f>
        <v>0</v>
      </c>
      <c r="T124" s="501">
        <f t="shared" si="48"/>
        <v>0</v>
      </c>
      <c r="U124" s="520">
        <f>IF($F124=0,0,((($F124/$E124)*'CRONOGRAMA ACTIVIDADES'!R$59)*($G124/$F124)))</f>
        <v>0</v>
      </c>
      <c r="V124" s="517">
        <f>IF($F124=0,0,((($F124/$E124)*'CRONOGRAMA ACTIVIDADES'!S$59)*($G124/$F124)))</f>
        <v>0</v>
      </c>
      <c r="W124" s="517">
        <f>IF($F124=0,0,((($F124/$E124)*'CRONOGRAMA ACTIVIDADES'!T$59)*($G124/$F124)))</f>
        <v>0</v>
      </c>
      <c r="X124" s="517">
        <f>IF($F124=0,0,((($F124/$E124)*'CRONOGRAMA ACTIVIDADES'!U$59)*($G124/$F124)))</f>
        <v>0</v>
      </c>
      <c r="Y124" s="517">
        <f>IF($F124=0,0,((($F124/$E124)*'CRONOGRAMA ACTIVIDADES'!V$59)*($G124/$F124)))</f>
        <v>0</v>
      </c>
      <c r="Z124" s="517">
        <f>IF($F124=0,0,((($F124/$E124)*'CRONOGRAMA ACTIVIDADES'!W$59)*($G124/$F124)))</f>
        <v>0</v>
      </c>
      <c r="AA124" s="517">
        <f>IF($F124=0,0,((($F124/$E124)*'CRONOGRAMA ACTIVIDADES'!X$59)*($G124/$F124)))</f>
        <v>0</v>
      </c>
      <c r="AB124" s="517">
        <f>IF($F124=0,0,((($F124/$E124)*'CRONOGRAMA ACTIVIDADES'!Y$59)*($G124/$F124)))</f>
        <v>0</v>
      </c>
      <c r="AC124" s="517">
        <f>IF($F124=0,0,((($F124/$E124)*'CRONOGRAMA ACTIVIDADES'!Z$59)*($G124/$F124)))</f>
        <v>0</v>
      </c>
      <c r="AD124" s="517">
        <f>IF($F124=0,0,((($F124/$E124)*'CRONOGRAMA ACTIVIDADES'!AA$59)*($G124/$F124)))</f>
        <v>0</v>
      </c>
      <c r="AE124" s="517">
        <f>IF($F124=0,0,((($F124/$E124)*'CRONOGRAMA ACTIVIDADES'!AB$59)*($G124/$F124)))</f>
        <v>0</v>
      </c>
      <c r="AF124" s="517">
        <f>IF($F124=0,0,((($F124/$E124)*'CRONOGRAMA ACTIVIDADES'!AC$59)*($G124/$F124)))</f>
        <v>0</v>
      </c>
      <c r="AG124" s="499">
        <f t="shared" si="49"/>
        <v>0</v>
      </c>
      <c r="AH124" s="519">
        <f>IF($F124=0,0,((($F124/$E124)*'CRONOGRAMA ACTIVIDADES'!AD$59)*($G124/$F124)))</f>
        <v>0</v>
      </c>
      <c r="AI124" s="517">
        <f>IF($F124=0,0,((($F124/$E124)*'CRONOGRAMA ACTIVIDADES'!AE$59)*($G124/$F124)))</f>
        <v>0</v>
      </c>
      <c r="AJ124" s="517">
        <f>IF($F124=0,0,((($F124/$E124)*'CRONOGRAMA ACTIVIDADES'!AF$59)*($G124/$F124)))</f>
        <v>0</v>
      </c>
      <c r="AK124" s="517">
        <f>IF($F124=0,0,((($F124/$E124)*'CRONOGRAMA ACTIVIDADES'!AG$59)*($G124/$F124)))</f>
        <v>0</v>
      </c>
      <c r="AL124" s="517">
        <f>IF($F124=0,0,((($F124/$E124)*'CRONOGRAMA ACTIVIDADES'!AH$59)*($G124/$F124)))</f>
        <v>0</v>
      </c>
      <c r="AM124" s="517">
        <f>IF($F124=0,0,((($F124/$E124)*'CRONOGRAMA ACTIVIDADES'!AI$59)*($G124/$F124)))</f>
        <v>0</v>
      </c>
      <c r="AN124" s="517">
        <f>IF($F124=0,0,((($F124/$E124)*'CRONOGRAMA ACTIVIDADES'!AJ$59)*($G124/$F124)))</f>
        <v>0</v>
      </c>
      <c r="AO124" s="517">
        <f>IF($F124=0,0,((($F124/$E124)*'CRONOGRAMA ACTIVIDADES'!AK$59)*($G124/$F124)))</f>
        <v>0</v>
      </c>
      <c r="AP124" s="517">
        <f>IF($F124=0,0,((($F124/$E124)*'CRONOGRAMA ACTIVIDADES'!AL$59)*($G124/$F124)))</f>
        <v>0</v>
      </c>
      <c r="AQ124" s="517">
        <f>IF($F124=0,0,((($F124/$E124)*'CRONOGRAMA ACTIVIDADES'!AM$59)*($G124/$F124)))</f>
        <v>0</v>
      </c>
      <c r="AR124" s="517">
        <f>IF($F124=0,0,((($F124/$E124)*'CRONOGRAMA ACTIVIDADES'!AN$59)*($G124/$F124)))</f>
        <v>0</v>
      </c>
      <c r="AS124" s="517">
        <f>IF($F124=0,0,((($F124/$E124)*'CRONOGRAMA ACTIVIDADES'!AO$59)*($G124/$F124)))</f>
        <v>0</v>
      </c>
      <c r="AT124" s="501">
        <f t="shared" si="50"/>
        <v>0</v>
      </c>
      <c r="AU124" s="571">
        <f t="shared" si="51"/>
        <v>0</v>
      </c>
      <c r="AV124" s="470">
        <f t="shared" si="46"/>
        <v>0</v>
      </c>
    </row>
    <row r="125" spans="2:48" s="60" customFormat="1" ht="13.5">
      <c r="B125" s="494" t="str">
        <f>'FORMATO COSTEO C6'!C36</f>
        <v>6.2.7</v>
      </c>
      <c r="C125" s="515">
        <f>'FORMATO COSTEO C6'!B36</f>
        <v>0</v>
      </c>
      <c r="D125" s="506" t="str">
        <f>'FORMATO COSTEO C6'!D36</f>
        <v>Unidad medida</v>
      </c>
      <c r="E125" s="608">
        <f>'FORMATO COSTEO C6'!E36</f>
        <v>0</v>
      </c>
      <c r="F125" s="517">
        <f>'FORMATO COSTEO C6'!G36</f>
        <v>0</v>
      </c>
      <c r="G125" s="518">
        <f>'FORMATO COSTEO C6'!H36</f>
        <v>0</v>
      </c>
      <c r="H125" s="519">
        <f>IF($F125=0,0,((($F125/$E125)*'CRONOGRAMA ACTIVIDADES'!F$60)*($G125/$F125)))</f>
        <v>0</v>
      </c>
      <c r="I125" s="517">
        <f>IF($F125=0,0,((($F125/$E125)*'CRONOGRAMA ACTIVIDADES'!G$60)*($G125/$F125)))</f>
        <v>0</v>
      </c>
      <c r="J125" s="517">
        <f>IF($F125=0,0,((($F125/$E125)*'CRONOGRAMA ACTIVIDADES'!H$60)*($G125/$F125)))</f>
        <v>0</v>
      </c>
      <c r="K125" s="517">
        <f>IF($F125=0,0,((($F125/$E125)*'CRONOGRAMA ACTIVIDADES'!I$60)*($G125/$F125)))</f>
        <v>0</v>
      </c>
      <c r="L125" s="517">
        <f>IF($F125=0,0,((($F125/$E125)*'CRONOGRAMA ACTIVIDADES'!J$60)*($G125/$F125)))</f>
        <v>0</v>
      </c>
      <c r="M125" s="517">
        <f>IF($F125=0,0,((($F125/$E125)*'CRONOGRAMA ACTIVIDADES'!K$60)*($G125/$F125)))</f>
        <v>0</v>
      </c>
      <c r="N125" s="517">
        <f>IF($F125=0,0,((($F125/$E125)*'CRONOGRAMA ACTIVIDADES'!L$60)*($G125/$F125)))</f>
        <v>0</v>
      </c>
      <c r="O125" s="517">
        <f>IF($F125=0,0,((($F125/$E125)*'CRONOGRAMA ACTIVIDADES'!M$60)*($G125/$F125)))</f>
        <v>0</v>
      </c>
      <c r="P125" s="517">
        <f>IF($F125=0,0,((($F125/$E125)*'CRONOGRAMA ACTIVIDADES'!N$60)*($G125/$F125)))</f>
        <v>0</v>
      </c>
      <c r="Q125" s="517">
        <f>IF($F125=0,0,((($F125/$E125)*'CRONOGRAMA ACTIVIDADES'!O$60)*($G125/$F125)))</f>
        <v>0</v>
      </c>
      <c r="R125" s="517">
        <f>IF($F125=0,0,((($F125/$E125)*'CRONOGRAMA ACTIVIDADES'!P$60)*($G125/$F125)))</f>
        <v>0</v>
      </c>
      <c r="S125" s="517">
        <f>IF($F125=0,0,((($F125/$E125)*'CRONOGRAMA ACTIVIDADES'!Q$60)*($G125/$F125)))</f>
        <v>0</v>
      </c>
      <c r="T125" s="501">
        <f t="shared" si="48"/>
        <v>0</v>
      </c>
      <c r="U125" s="520">
        <f>IF($F125=0,0,((($F125/$E125)*'CRONOGRAMA ACTIVIDADES'!R$60)*($G125/$F125)))</f>
        <v>0</v>
      </c>
      <c r="V125" s="517">
        <f>IF($F125=0,0,((($F125/$E125)*'CRONOGRAMA ACTIVIDADES'!S$60)*($G125/$F125)))</f>
        <v>0</v>
      </c>
      <c r="W125" s="517">
        <f>IF($F125=0,0,((($F125/$E125)*'CRONOGRAMA ACTIVIDADES'!T$60)*($G125/$F125)))</f>
        <v>0</v>
      </c>
      <c r="X125" s="517">
        <f>IF($F125=0,0,((($F125/$E125)*'CRONOGRAMA ACTIVIDADES'!U$60)*($G125/$F125)))</f>
        <v>0</v>
      </c>
      <c r="Y125" s="517">
        <f>IF($F125=0,0,((($F125/$E125)*'CRONOGRAMA ACTIVIDADES'!V$60)*($G125/$F125)))</f>
        <v>0</v>
      </c>
      <c r="Z125" s="517">
        <f>IF($F125=0,0,((($F125/$E125)*'CRONOGRAMA ACTIVIDADES'!W$60)*($G125/$F125)))</f>
        <v>0</v>
      </c>
      <c r="AA125" s="517">
        <f>IF($F125=0,0,((($F125/$E125)*'CRONOGRAMA ACTIVIDADES'!X$60)*($G125/$F125)))</f>
        <v>0</v>
      </c>
      <c r="AB125" s="517">
        <f>IF($F125=0,0,((($F125/$E125)*'CRONOGRAMA ACTIVIDADES'!Y$60)*($G125/$F125)))</f>
        <v>0</v>
      </c>
      <c r="AC125" s="517">
        <f>IF($F125=0,0,((($F125/$E125)*'CRONOGRAMA ACTIVIDADES'!Z$60)*($G125/$F125)))</f>
        <v>0</v>
      </c>
      <c r="AD125" s="517">
        <f>IF($F125=0,0,((($F125/$E125)*'CRONOGRAMA ACTIVIDADES'!AA$60)*($G125/$F125)))</f>
        <v>0</v>
      </c>
      <c r="AE125" s="517">
        <f>IF($F125=0,0,((($F125/$E125)*'CRONOGRAMA ACTIVIDADES'!AB$60)*($G125/$F125)))</f>
        <v>0</v>
      </c>
      <c r="AF125" s="517">
        <f>IF($F125=0,0,((($F125/$E125)*'CRONOGRAMA ACTIVIDADES'!AC$60)*($G125/$F125)))</f>
        <v>0</v>
      </c>
      <c r="AG125" s="499">
        <f t="shared" si="49"/>
        <v>0</v>
      </c>
      <c r="AH125" s="519">
        <f>IF($F125=0,0,((($F125/$E125)*'CRONOGRAMA ACTIVIDADES'!AD$60)*($G125/$F125)))</f>
        <v>0</v>
      </c>
      <c r="AI125" s="517">
        <f>IF($F125=0,0,((($F125/$E125)*'CRONOGRAMA ACTIVIDADES'!AE$60)*($G125/$F125)))</f>
        <v>0</v>
      </c>
      <c r="AJ125" s="517">
        <f>IF($F125=0,0,((($F125/$E125)*'CRONOGRAMA ACTIVIDADES'!AF$60)*($G125/$F125)))</f>
        <v>0</v>
      </c>
      <c r="AK125" s="517">
        <f>IF($F125=0,0,((($F125/$E125)*'CRONOGRAMA ACTIVIDADES'!AG$60)*($G125/$F125)))</f>
        <v>0</v>
      </c>
      <c r="AL125" s="517">
        <f>IF($F125=0,0,((($F125/$E125)*'CRONOGRAMA ACTIVIDADES'!AH$60)*($G125/$F125)))</f>
        <v>0</v>
      </c>
      <c r="AM125" s="517">
        <f>IF($F125=0,0,((($F125/$E125)*'CRONOGRAMA ACTIVIDADES'!AI$60)*($G125/$F125)))</f>
        <v>0</v>
      </c>
      <c r="AN125" s="517">
        <f>IF($F125=0,0,((($F125/$E125)*'CRONOGRAMA ACTIVIDADES'!AJ$60)*($G125/$F125)))</f>
        <v>0</v>
      </c>
      <c r="AO125" s="517">
        <f>IF($F125=0,0,((($F125/$E125)*'CRONOGRAMA ACTIVIDADES'!AK$60)*($G125/$F125)))</f>
        <v>0</v>
      </c>
      <c r="AP125" s="517">
        <f>IF($F125=0,0,((($F125/$E125)*'CRONOGRAMA ACTIVIDADES'!AL$60)*($G125/$F125)))</f>
        <v>0</v>
      </c>
      <c r="AQ125" s="517">
        <f>IF($F125=0,0,((($F125/$E125)*'CRONOGRAMA ACTIVIDADES'!AM$60)*($G125/$F125)))</f>
        <v>0</v>
      </c>
      <c r="AR125" s="517">
        <f>IF($F125=0,0,((($F125/$E125)*'CRONOGRAMA ACTIVIDADES'!AN$60)*($G125/$F125)))</f>
        <v>0</v>
      </c>
      <c r="AS125" s="517">
        <f>IF($F125=0,0,((($F125/$E125)*'CRONOGRAMA ACTIVIDADES'!AO$60)*($G125/$F125)))</f>
        <v>0</v>
      </c>
      <c r="AT125" s="501">
        <f t="shared" si="50"/>
        <v>0</v>
      </c>
      <c r="AU125" s="571">
        <f t="shared" si="51"/>
        <v>0</v>
      </c>
      <c r="AV125" s="470">
        <f t="shared" si="46"/>
        <v>0</v>
      </c>
    </row>
    <row r="126" spans="2:48" s="60" customFormat="1" ht="13.5">
      <c r="B126" s="494" t="str">
        <f>'FORMATO COSTEO C6'!C37</f>
        <v>6.2.8</v>
      </c>
      <c r="C126" s="515">
        <f>'FORMATO COSTEO C6'!B37</f>
        <v>0</v>
      </c>
      <c r="D126" s="506" t="str">
        <f>'FORMATO COSTEO C6'!D37</f>
        <v>Unidad medida</v>
      </c>
      <c r="E126" s="608">
        <f>'FORMATO COSTEO C6'!E37</f>
        <v>0</v>
      </c>
      <c r="F126" s="517">
        <f>'FORMATO COSTEO C6'!G37</f>
        <v>0</v>
      </c>
      <c r="G126" s="518">
        <f>'FORMATO COSTEO C6'!H37</f>
        <v>0</v>
      </c>
      <c r="H126" s="519">
        <f>IF($F126=0,0,((($F126/$E126)*'CRONOGRAMA ACTIVIDADES'!F$61)*($G126/$F126)))</f>
        <v>0</v>
      </c>
      <c r="I126" s="517">
        <f>IF($F126=0,0,((($F126/$E126)*'CRONOGRAMA ACTIVIDADES'!G$61)*($G126/$F126)))</f>
        <v>0</v>
      </c>
      <c r="J126" s="517">
        <f>IF($F126=0,0,((($F126/$E126)*'CRONOGRAMA ACTIVIDADES'!H$61)*($G126/$F126)))</f>
        <v>0</v>
      </c>
      <c r="K126" s="517">
        <f>IF($F126=0,0,((($F126/$E126)*'CRONOGRAMA ACTIVIDADES'!I$61)*($G126/$F126)))</f>
        <v>0</v>
      </c>
      <c r="L126" s="517">
        <f>IF($F126=0,0,((($F126/$E126)*'CRONOGRAMA ACTIVIDADES'!J$61)*($G126/$F126)))</f>
        <v>0</v>
      </c>
      <c r="M126" s="517">
        <f>IF($F126=0,0,((($F126/$E126)*'CRONOGRAMA ACTIVIDADES'!K$61)*($G126/$F126)))</f>
        <v>0</v>
      </c>
      <c r="N126" s="517">
        <f>IF($F126=0,0,((($F126/$E126)*'CRONOGRAMA ACTIVIDADES'!L$61)*($G126/$F126)))</f>
        <v>0</v>
      </c>
      <c r="O126" s="517">
        <f>IF($F126=0,0,((($F126/$E126)*'CRONOGRAMA ACTIVIDADES'!M$61)*($G126/$F126)))</f>
        <v>0</v>
      </c>
      <c r="P126" s="517">
        <f>IF($F126=0,0,((($F126/$E126)*'CRONOGRAMA ACTIVIDADES'!N$61)*($G126/$F126)))</f>
        <v>0</v>
      </c>
      <c r="Q126" s="517">
        <f>IF($F126=0,0,((($F126/$E126)*'CRONOGRAMA ACTIVIDADES'!O$61)*($G126/$F126)))</f>
        <v>0</v>
      </c>
      <c r="R126" s="517">
        <f>IF($F126=0,0,((($F126/$E126)*'CRONOGRAMA ACTIVIDADES'!P$61)*($G126/$F126)))</f>
        <v>0</v>
      </c>
      <c r="S126" s="517">
        <f>IF($F126=0,0,((($F126/$E126)*'CRONOGRAMA ACTIVIDADES'!Q$61)*($G126/$F126)))</f>
        <v>0</v>
      </c>
      <c r="T126" s="501">
        <f t="shared" si="48"/>
        <v>0</v>
      </c>
      <c r="U126" s="520">
        <f>IF($F126=0,0,((($F126/$E126)*'CRONOGRAMA ACTIVIDADES'!R$61)*($G126/$F126)))</f>
        <v>0</v>
      </c>
      <c r="V126" s="517">
        <f>IF($F126=0,0,((($F126/$E126)*'CRONOGRAMA ACTIVIDADES'!S$61)*($G126/$F126)))</f>
        <v>0</v>
      </c>
      <c r="W126" s="517">
        <f>IF($F126=0,0,((($F126/$E126)*'CRONOGRAMA ACTIVIDADES'!T$61)*($G126/$F126)))</f>
        <v>0</v>
      </c>
      <c r="X126" s="517">
        <f>IF($F126=0,0,((($F126/$E126)*'CRONOGRAMA ACTIVIDADES'!U$61)*($G126/$F126)))</f>
        <v>0</v>
      </c>
      <c r="Y126" s="517">
        <f>IF($F126=0,0,((($F126/$E126)*'CRONOGRAMA ACTIVIDADES'!V$61)*($G126/$F126)))</f>
        <v>0</v>
      </c>
      <c r="Z126" s="517">
        <f>IF($F126=0,0,((($F126/$E126)*'CRONOGRAMA ACTIVIDADES'!W$61)*($G126/$F126)))</f>
        <v>0</v>
      </c>
      <c r="AA126" s="517">
        <f>IF($F126=0,0,((($F126/$E126)*'CRONOGRAMA ACTIVIDADES'!X$61)*($G126/$F126)))</f>
        <v>0</v>
      </c>
      <c r="AB126" s="517">
        <f>IF($F126=0,0,((($F126/$E126)*'CRONOGRAMA ACTIVIDADES'!Y$61)*($G126/$F126)))</f>
        <v>0</v>
      </c>
      <c r="AC126" s="517">
        <f>IF($F126=0,0,((($F126/$E126)*'CRONOGRAMA ACTIVIDADES'!Z$61)*($G126/$F126)))</f>
        <v>0</v>
      </c>
      <c r="AD126" s="517">
        <f>IF($F126=0,0,((($F126/$E126)*'CRONOGRAMA ACTIVIDADES'!AA$61)*($G126/$F126)))</f>
        <v>0</v>
      </c>
      <c r="AE126" s="517">
        <f>IF($F126=0,0,((($F126/$E126)*'CRONOGRAMA ACTIVIDADES'!AB$61)*($G126/$F126)))</f>
        <v>0</v>
      </c>
      <c r="AF126" s="517">
        <f>IF($F126=0,0,((($F126/$E126)*'CRONOGRAMA ACTIVIDADES'!AC$61)*($G126/$F126)))</f>
        <v>0</v>
      </c>
      <c r="AG126" s="499">
        <f t="shared" si="49"/>
        <v>0</v>
      </c>
      <c r="AH126" s="519">
        <f>IF($F126=0,0,((($F126/$E126)*'CRONOGRAMA ACTIVIDADES'!AD$61)*($G126/$F126)))</f>
        <v>0</v>
      </c>
      <c r="AI126" s="517">
        <f>IF($F126=0,0,((($F126/$E126)*'CRONOGRAMA ACTIVIDADES'!AE$61)*($G126/$F126)))</f>
        <v>0</v>
      </c>
      <c r="AJ126" s="517">
        <f>IF($F126=0,0,((($F126/$E126)*'CRONOGRAMA ACTIVIDADES'!AF$61)*($G126/$F126)))</f>
        <v>0</v>
      </c>
      <c r="AK126" s="517">
        <f>IF($F126=0,0,((($F126/$E126)*'CRONOGRAMA ACTIVIDADES'!AG$61)*($G126/$F126)))</f>
        <v>0</v>
      </c>
      <c r="AL126" s="517">
        <f>IF($F126=0,0,((($F126/$E126)*'CRONOGRAMA ACTIVIDADES'!AH$61)*($G126/$F126)))</f>
        <v>0</v>
      </c>
      <c r="AM126" s="517">
        <f>IF($F126=0,0,((($F126/$E126)*'CRONOGRAMA ACTIVIDADES'!AI$61)*($G126/$F126)))</f>
        <v>0</v>
      </c>
      <c r="AN126" s="517">
        <f>IF($F126=0,0,((($F126/$E126)*'CRONOGRAMA ACTIVIDADES'!AJ$61)*($G126/$F126)))</f>
        <v>0</v>
      </c>
      <c r="AO126" s="517">
        <f>IF($F126=0,0,((($F126/$E126)*'CRONOGRAMA ACTIVIDADES'!AK$61)*($G126/$F126)))</f>
        <v>0</v>
      </c>
      <c r="AP126" s="517">
        <f>IF($F126=0,0,((($F126/$E126)*'CRONOGRAMA ACTIVIDADES'!AL$61)*($G126/$F126)))</f>
        <v>0</v>
      </c>
      <c r="AQ126" s="517">
        <f>IF($F126=0,0,((($F126/$E126)*'CRONOGRAMA ACTIVIDADES'!AM$61)*($G126/$F126)))</f>
        <v>0</v>
      </c>
      <c r="AR126" s="517">
        <f>IF($F126=0,0,((($F126/$E126)*'CRONOGRAMA ACTIVIDADES'!AN$61)*($G126/$F126)))</f>
        <v>0</v>
      </c>
      <c r="AS126" s="517">
        <f>IF($F126=0,0,((($F126/$E126)*'CRONOGRAMA ACTIVIDADES'!AO$61)*($G126/$F126)))</f>
        <v>0</v>
      </c>
      <c r="AT126" s="501">
        <f t="shared" si="50"/>
        <v>0</v>
      </c>
      <c r="AU126" s="571">
        <f t="shared" si="51"/>
        <v>0</v>
      </c>
      <c r="AV126" s="470">
        <f t="shared" si="46"/>
        <v>0</v>
      </c>
    </row>
    <row r="127" spans="2:48" s="60" customFormat="1" ht="13.5">
      <c r="B127" s="494" t="str">
        <f>'FORMATO COSTEO C6'!C38</f>
        <v>6.2.9</v>
      </c>
      <c r="C127" s="515">
        <f>'FORMATO COSTEO C6'!B38</f>
        <v>0</v>
      </c>
      <c r="D127" s="506" t="str">
        <f>'FORMATO COSTEO C6'!D38</f>
        <v>Unidad medida</v>
      </c>
      <c r="E127" s="608">
        <f>'FORMATO COSTEO C6'!E38</f>
        <v>0</v>
      </c>
      <c r="F127" s="517">
        <f>'FORMATO COSTEO C6'!G38</f>
        <v>0</v>
      </c>
      <c r="G127" s="518">
        <f>'FORMATO COSTEO C6'!H38</f>
        <v>0</v>
      </c>
      <c r="H127" s="519">
        <f>IF($F127=0,0,((($F127/$E127)*'CRONOGRAMA ACTIVIDADES'!F$62)*($G127/$F127)))</f>
        <v>0</v>
      </c>
      <c r="I127" s="517">
        <f>IF($F127=0,0,((($F127/$E127)*'CRONOGRAMA ACTIVIDADES'!G$62)*($G127/$F127)))</f>
        <v>0</v>
      </c>
      <c r="J127" s="517">
        <f>IF($F127=0,0,((($F127/$E127)*'CRONOGRAMA ACTIVIDADES'!H$62)*($G127/$F127)))</f>
        <v>0</v>
      </c>
      <c r="K127" s="517">
        <f>IF($F127=0,0,((($F127/$E127)*'CRONOGRAMA ACTIVIDADES'!I$62)*($G127/$F127)))</f>
        <v>0</v>
      </c>
      <c r="L127" s="517">
        <f>IF($F127=0,0,((($F127/$E127)*'CRONOGRAMA ACTIVIDADES'!J$62)*($G127/$F127)))</f>
        <v>0</v>
      </c>
      <c r="M127" s="517">
        <f>IF($F127=0,0,((($F127/$E127)*'CRONOGRAMA ACTIVIDADES'!K$62)*($G127/$F127)))</f>
        <v>0</v>
      </c>
      <c r="N127" s="517">
        <f>IF($F127=0,0,((($F127/$E127)*'CRONOGRAMA ACTIVIDADES'!L$62)*($G127/$F127)))</f>
        <v>0</v>
      </c>
      <c r="O127" s="517">
        <f>IF($F127=0,0,((($F127/$E127)*'CRONOGRAMA ACTIVIDADES'!M$62)*($G127/$F127)))</f>
        <v>0</v>
      </c>
      <c r="P127" s="517">
        <f>IF($F127=0,0,((($F127/$E127)*'CRONOGRAMA ACTIVIDADES'!N$62)*($G127/$F127)))</f>
        <v>0</v>
      </c>
      <c r="Q127" s="517">
        <f>IF($F127=0,0,((($F127/$E127)*'CRONOGRAMA ACTIVIDADES'!O$62)*($G127/$F127)))</f>
        <v>0</v>
      </c>
      <c r="R127" s="517">
        <f>IF($F127=0,0,((($F127/$E127)*'CRONOGRAMA ACTIVIDADES'!P$62)*($G127/$F127)))</f>
        <v>0</v>
      </c>
      <c r="S127" s="517">
        <f>IF($F127=0,0,((($F127/$E127)*'CRONOGRAMA ACTIVIDADES'!Q$62)*($G127/$F127)))</f>
        <v>0</v>
      </c>
      <c r="T127" s="501">
        <f t="shared" si="48"/>
        <v>0</v>
      </c>
      <c r="U127" s="520">
        <f>IF($F127=0,0,((($F127/$E127)*'CRONOGRAMA ACTIVIDADES'!R$62)*($G127/$F127)))</f>
        <v>0</v>
      </c>
      <c r="V127" s="517">
        <f>IF($F127=0,0,((($F127/$E127)*'CRONOGRAMA ACTIVIDADES'!S$62)*($G127/$F127)))</f>
        <v>0</v>
      </c>
      <c r="W127" s="517">
        <f>IF($F127=0,0,((($F127/$E127)*'CRONOGRAMA ACTIVIDADES'!T$62)*($G127/$F127)))</f>
        <v>0</v>
      </c>
      <c r="X127" s="517">
        <f>IF($F127=0,0,((($F127/$E127)*'CRONOGRAMA ACTIVIDADES'!U$62)*($G127/$F127)))</f>
        <v>0</v>
      </c>
      <c r="Y127" s="517">
        <f>IF($F127=0,0,((($F127/$E127)*'CRONOGRAMA ACTIVIDADES'!V$62)*($G127/$F127)))</f>
        <v>0</v>
      </c>
      <c r="Z127" s="517">
        <f>IF($F127=0,0,((($F127/$E127)*'CRONOGRAMA ACTIVIDADES'!W$62)*($G127/$F127)))</f>
        <v>0</v>
      </c>
      <c r="AA127" s="517">
        <f>IF($F127=0,0,((($F127/$E127)*'CRONOGRAMA ACTIVIDADES'!X$62)*($G127/$F127)))</f>
        <v>0</v>
      </c>
      <c r="AB127" s="517">
        <f>IF($F127=0,0,((($F127/$E127)*'CRONOGRAMA ACTIVIDADES'!Y$62)*($G127/$F127)))</f>
        <v>0</v>
      </c>
      <c r="AC127" s="517">
        <f>IF($F127=0,0,((($F127/$E127)*'CRONOGRAMA ACTIVIDADES'!Z$62)*($G127/$F127)))</f>
        <v>0</v>
      </c>
      <c r="AD127" s="517">
        <f>IF($F127=0,0,((($F127/$E127)*'CRONOGRAMA ACTIVIDADES'!AA$62)*($G127/$F127)))</f>
        <v>0</v>
      </c>
      <c r="AE127" s="517">
        <f>IF($F127=0,0,((($F127/$E127)*'CRONOGRAMA ACTIVIDADES'!AB$62)*($G127/$F127)))</f>
        <v>0</v>
      </c>
      <c r="AF127" s="517">
        <f>IF($F127=0,0,((($F127/$E127)*'CRONOGRAMA ACTIVIDADES'!AC$62)*($G127/$F127)))</f>
        <v>0</v>
      </c>
      <c r="AG127" s="499">
        <f t="shared" si="49"/>
        <v>0</v>
      </c>
      <c r="AH127" s="519">
        <f>IF($F127=0,0,((($F127/$E127)*'CRONOGRAMA ACTIVIDADES'!AD$62)*($G127/$F127)))</f>
        <v>0</v>
      </c>
      <c r="AI127" s="517">
        <f>IF($F127=0,0,((($F127/$E127)*'CRONOGRAMA ACTIVIDADES'!AE$62)*($G127/$F127)))</f>
        <v>0</v>
      </c>
      <c r="AJ127" s="517">
        <f>IF($F127=0,0,((($F127/$E127)*'CRONOGRAMA ACTIVIDADES'!AF$62)*($G127/$F127)))</f>
        <v>0</v>
      </c>
      <c r="AK127" s="517">
        <f>IF($F127=0,0,((($F127/$E127)*'CRONOGRAMA ACTIVIDADES'!AG$62)*($G127/$F127)))</f>
        <v>0</v>
      </c>
      <c r="AL127" s="517">
        <f>IF($F127=0,0,((($F127/$E127)*'CRONOGRAMA ACTIVIDADES'!AH$62)*($G127/$F127)))</f>
        <v>0</v>
      </c>
      <c r="AM127" s="517">
        <f>IF($F127=0,0,((($F127/$E127)*'CRONOGRAMA ACTIVIDADES'!AI$62)*($G127/$F127)))</f>
        <v>0</v>
      </c>
      <c r="AN127" s="517">
        <f>IF($F127=0,0,((($F127/$E127)*'CRONOGRAMA ACTIVIDADES'!AJ$62)*($G127/$F127)))</f>
        <v>0</v>
      </c>
      <c r="AO127" s="517">
        <f>IF($F127=0,0,((($F127/$E127)*'CRONOGRAMA ACTIVIDADES'!AK$62)*($G127/$F127)))</f>
        <v>0</v>
      </c>
      <c r="AP127" s="517">
        <f>IF($F127=0,0,((($F127/$E127)*'CRONOGRAMA ACTIVIDADES'!AL$62)*($G127/$F127)))</f>
        <v>0</v>
      </c>
      <c r="AQ127" s="517">
        <f>IF($F127=0,0,((($F127/$E127)*'CRONOGRAMA ACTIVIDADES'!AM$62)*($G127/$F127)))</f>
        <v>0</v>
      </c>
      <c r="AR127" s="517">
        <f>IF($F127=0,0,((($F127/$E127)*'CRONOGRAMA ACTIVIDADES'!AN$62)*($G127/$F127)))</f>
        <v>0</v>
      </c>
      <c r="AS127" s="517">
        <f>IF($F127=0,0,((($F127/$E127)*'CRONOGRAMA ACTIVIDADES'!AO$62)*($G127/$F127)))</f>
        <v>0</v>
      </c>
      <c r="AT127" s="501">
        <f t="shared" si="50"/>
        <v>0</v>
      </c>
      <c r="AU127" s="571">
        <f t="shared" si="51"/>
        <v>0</v>
      </c>
      <c r="AV127" s="470">
        <f t="shared" si="46"/>
        <v>0</v>
      </c>
    </row>
    <row r="128" spans="2:48" s="60" customFormat="1" ht="13.5">
      <c r="B128" s="494" t="str">
        <f>'FORMATO COSTEO C6'!C39</f>
        <v>6.2.10</v>
      </c>
      <c r="C128" s="515">
        <f>'FORMATO COSTEO C6'!B39</f>
        <v>0</v>
      </c>
      <c r="D128" s="506" t="str">
        <f>'FORMATO COSTEO C6'!D39</f>
        <v>Unidad medida</v>
      </c>
      <c r="E128" s="608">
        <f>'FORMATO COSTEO C6'!E39</f>
        <v>0</v>
      </c>
      <c r="F128" s="517">
        <f>'FORMATO COSTEO C6'!G39</f>
        <v>0</v>
      </c>
      <c r="G128" s="518">
        <f>'FORMATO COSTEO C6'!H39</f>
        <v>0</v>
      </c>
      <c r="H128" s="519">
        <f>IF($F128=0,0,((($F128/$E128)*'CRONOGRAMA ACTIVIDADES'!F$63)*($G128/$F128)))</f>
        <v>0</v>
      </c>
      <c r="I128" s="517">
        <f>IF($F128=0,0,((($F128/$E128)*'CRONOGRAMA ACTIVIDADES'!G$63)*($G128/$F128)))</f>
        <v>0</v>
      </c>
      <c r="J128" s="517">
        <f>IF($F128=0,0,((($F128/$E128)*'CRONOGRAMA ACTIVIDADES'!H$63)*($G128/$F128)))</f>
        <v>0</v>
      </c>
      <c r="K128" s="517">
        <f>IF($F128=0,0,((($F128/$E128)*'CRONOGRAMA ACTIVIDADES'!I$63)*($G128/$F128)))</f>
        <v>0</v>
      </c>
      <c r="L128" s="517">
        <f>IF($F128=0,0,((($F128/$E128)*'CRONOGRAMA ACTIVIDADES'!J$63)*($G128/$F128)))</f>
        <v>0</v>
      </c>
      <c r="M128" s="517">
        <f>IF($F128=0,0,((($F128/$E128)*'CRONOGRAMA ACTIVIDADES'!K$63)*($G128/$F128)))</f>
        <v>0</v>
      </c>
      <c r="N128" s="517">
        <f>IF($F128=0,0,((($F128/$E128)*'CRONOGRAMA ACTIVIDADES'!L$63)*($G128/$F128)))</f>
        <v>0</v>
      </c>
      <c r="O128" s="517">
        <f>IF($F128=0,0,((($F128/$E128)*'CRONOGRAMA ACTIVIDADES'!M$63)*($G128/$F128)))</f>
        <v>0</v>
      </c>
      <c r="P128" s="517">
        <f>IF($F128=0,0,((($F128/$E128)*'CRONOGRAMA ACTIVIDADES'!N$63)*($G128/$F128)))</f>
        <v>0</v>
      </c>
      <c r="Q128" s="517">
        <f>IF($F128=0,0,((($F128/$E128)*'CRONOGRAMA ACTIVIDADES'!O$63)*($G128/$F128)))</f>
        <v>0</v>
      </c>
      <c r="R128" s="517">
        <f>IF($F128=0,0,((($F128/$E128)*'CRONOGRAMA ACTIVIDADES'!P$63)*($G128/$F128)))</f>
        <v>0</v>
      </c>
      <c r="S128" s="517">
        <f>IF($F128=0,0,((($F128/$E128)*'CRONOGRAMA ACTIVIDADES'!Q$63)*($G128/$F128)))</f>
        <v>0</v>
      </c>
      <c r="T128" s="501">
        <f t="shared" si="48"/>
        <v>0</v>
      </c>
      <c r="U128" s="520">
        <f>IF($F128=0,0,((($F128/$E128)*'CRONOGRAMA ACTIVIDADES'!R$63)*($G128/$F128)))</f>
        <v>0</v>
      </c>
      <c r="V128" s="517">
        <f>IF($F128=0,0,((($F128/$E128)*'CRONOGRAMA ACTIVIDADES'!S$63)*($G128/$F128)))</f>
        <v>0</v>
      </c>
      <c r="W128" s="517">
        <f>IF($F128=0,0,((($F128/$E128)*'CRONOGRAMA ACTIVIDADES'!T$63)*($G128/$F128)))</f>
        <v>0</v>
      </c>
      <c r="X128" s="517">
        <f>IF($F128=0,0,((($F128/$E128)*'CRONOGRAMA ACTIVIDADES'!U$63)*($G128/$F128)))</f>
        <v>0</v>
      </c>
      <c r="Y128" s="517">
        <f>IF($F128=0,0,((($F128/$E128)*'CRONOGRAMA ACTIVIDADES'!V$63)*($G128/$F128)))</f>
        <v>0</v>
      </c>
      <c r="Z128" s="517">
        <f>IF($F128=0,0,((($F128/$E128)*'CRONOGRAMA ACTIVIDADES'!W$63)*($G128/$F128)))</f>
        <v>0</v>
      </c>
      <c r="AA128" s="517">
        <f>IF($F128=0,0,((($F128/$E128)*'CRONOGRAMA ACTIVIDADES'!X$63)*($G128/$F128)))</f>
        <v>0</v>
      </c>
      <c r="AB128" s="517">
        <f>IF($F128=0,0,((($F128/$E128)*'CRONOGRAMA ACTIVIDADES'!Y$63)*($G128/$F128)))</f>
        <v>0</v>
      </c>
      <c r="AC128" s="517">
        <f>IF($F128=0,0,((($F128/$E128)*'CRONOGRAMA ACTIVIDADES'!Z$63)*($G128/$F128)))</f>
        <v>0</v>
      </c>
      <c r="AD128" s="517">
        <f>IF($F128=0,0,((($F128/$E128)*'CRONOGRAMA ACTIVIDADES'!AA$63)*($G128/$F128)))</f>
        <v>0</v>
      </c>
      <c r="AE128" s="517">
        <f>IF($F128=0,0,((($F128/$E128)*'CRONOGRAMA ACTIVIDADES'!AB$63)*($G128/$F128)))</f>
        <v>0</v>
      </c>
      <c r="AF128" s="517">
        <f>IF($F128=0,0,((($F128/$E128)*'CRONOGRAMA ACTIVIDADES'!AC$63)*($G128/$F128)))</f>
        <v>0</v>
      </c>
      <c r="AG128" s="499">
        <f t="shared" si="49"/>
        <v>0</v>
      </c>
      <c r="AH128" s="519">
        <f>IF($F128=0,0,((($F128/$E128)*'CRONOGRAMA ACTIVIDADES'!AD$63)*($G128/$F128)))</f>
        <v>0</v>
      </c>
      <c r="AI128" s="517">
        <f>IF($F128=0,0,((($F128/$E128)*'CRONOGRAMA ACTIVIDADES'!AE$63)*($G128/$F128)))</f>
        <v>0</v>
      </c>
      <c r="AJ128" s="517">
        <f>IF($F128=0,0,((($F128/$E128)*'CRONOGRAMA ACTIVIDADES'!AF$63)*($G128/$F128)))</f>
        <v>0</v>
      </c>
      <c r="AK128" s="517">
        <f>IF($F128=0,0,((($F128/$E128)*'CRONOGRAMA ACTIVIDADES'!AG$63)*($G128/$F128)))</f>
        <v>0</v>
      </c>
      <c r="AL128" s="517">
        <f>IF($F128=0,0,((($F128/$E128)*'CRONOGRAMA ACTIVIDADES'!AH$63)*($G128/$F128)))</f>
        <v>0</v>
      </c>
      <c r="AM128" s="517">
        <f>IF($F128=0,0,((($F128/$E128)*'CRONOGRAMA ACTIVIDADES'!AI$63)*($G128/$F128)))</f>
        <v>0</v>
      </c>
      <c r="AN128" s="517">
        <f>IF($F128=0,0,((($F128/$E128)*'CRONOGRAMA ACTIVIDADES'!AJ$63)*($G128/$F128)))</f>
        <v>0</v>
      </c>
      <c r="AO128" s="517">
        <f>IF($F128=0,0,((($F128/$E128)*'CRONOGRAMA ACTIVIDADES'!AK$63)*($G128/$F128)))</f>
        <v>0</v>
      </c>
      <c r="AP128" s="517">
        <f>IF($F128=0,0,((($F128/$E128)*'CRONOGRAMA ACTIVIDADES'!AL$63)*($G128/$F128)))</f>
        <v>0</v>
      </c>
      <c r="AQ128" s="517">
        <f>IF($F128=0,0,((($F128/$E128)*'CRONOGRAMA ACTIVIDADES'!AM$63)*($G128/$F128)))</f>
        <v>0</v>
      </c>
      <c r="AR128" s="517">
        <f>IF($F128=0,0,((($F128/$E128)*'CRONOGRAMA ACTIVIDADES'!AN$63)*($G128/$F128)))</f>
        <v>0</v>
      </c>
      <c r="AS128" s="517">
        <f>IF($F128=0,0,((($F128/$E128)*'CRONOGRAMA ACTIVIDADES'!AO$63)*($G128/$F128)))</f>
        <v>0</v>
      </c>
      <c r="AT128" s="501">
        <f t="shared" si="50"/>
        <v>0</v>
      </c>
      <c r="AU128" s="571">
        <f t="shared" si="51"/>
        <v>0</v>
      </c>
      <c r="AV128" s="470">
        <f t="shared" si="46"/>
        <v>0</v>
      </c>
    </row>
    <row r="129" spans="2:48" s="60" customFormat="1" ht="13.5">
      <c r="B129" s="473">
        <f>'FORMATO COSTEO C6'!C41</f>
        <v>6.3</v>
      </c>
      <c r="C129" s="474" t="str">
        <f>'FORMATO COSTEO C6'!D41</f>
        <v>GASTOS DE FUNCIONAMIENTO</v>
      </c>
      <c r="D129" s="513"/>
      <c r="E129" s="609"/>
      <c r="F129" s="477">
        <f>F130+F134+F138+F142+F146+F150+F154</f>
        <v>0</v>
      </c>
      <c r="G129" s="478">
        <f>G130+G134+G138+G142+G146+G150+G154</f>
        <v>0</v>
      </c>
      <c r="H129" s="479">
        <f>H130+H134+H138+H142+H146+H150+H154</f>
        <v>0</v>
      </c>
      <c r="I129" s="477">
        <f aca="true" t="shared" si="52" ref="I129:AS129">I130+I134+I138+I142+I146+I150+I154</f>
        <v>0</v>
      </c>
      <c r="J129" s="477">
        <f t="shared" si="52"/>
        <v>0</v>
      </c>
      <c r="K129" s="477">
        <f t="shared" si="52"/>
        <v>0</v>
      </c>
      <c r="L129" s="477">
        <f t="shared" si="52"/>
        <v>0</v>
      </c>
      <c r="M129" s="477">
        <f t="shared" si="52"/>
        <v>0</v>
      </c>
      <c r="N129" s="477">
        <f t="shared" si="52"/>
        <v>0</v>
      </c>
      <c r="O129" s="477">
        <f t="shared" si="52"/>
        <v>0</v>
      </c>
      <c r="P129" s="477">
        <f t="shared" si="52"/>
        <v>0</v>
      </c>
      <c r="Q129" s="477">
        <f t="shared" si="52"/>
        <v>0</v>
      </c>
      <c r="R129" s="477">
        <f t="shared" si="52"/>
        <v>0</v>
      </c>
      <c r="S129" s="477">
        <f t="shared" si="52"/>
        <v>0</v>
      </c>
      <c r="T129" s="480">
        <f t="shared" si="52"/>
        <v>0</v>
      </c>
      <c r="U129" s="481">
        <f t="shared" si="52"/>
        <v>0</v>
      </c>
      <c r="V129" s="477">
        <f t="shared" si="52"/>
        <v>0</v>
      </c>
      <c r="W129" s="477">
        <f t="shared" si="52"/>
        <v>0</v>
      </c>
      <c r="X129" s="477">
        <f t="shared" si="52"/>
        <v>0</v>
      </c>
      <c r="Y129" s="477">
        <f t="shared" si="52"/>
        <v>0</v>
      </c>
      <c r="Z129" s="477">
        <f t="shared" si="52"/>
        <v>0</v>
      </c>
      <c r="AA129" s="477">
        <f t="shared" si="52"/>
        <v>0</v>
      </c>
      <c r="AB129" s="477">
        <f t="shared" si="52"/>
        <v>0</v>
      </c>
      <c r="AC129" s="477">
        <f t="shared" si="52"/>
        <v>0</v>
      </c>
      <c r="AD129" s="477">
        <f t="shared" si="52"/>
        <v>0</v>
      </c>
      <c r="AE129" s="477">
        <f t="shared" si="52"/>
        <v>0</v>
      </c>
      <c r="AF129" s="477">
        <f t="shared" si="52"/>
        <v>0</v>
      </c>
      <c r="AG129" s="478">
        <f t="shared" si="52"/>
        <v>0</v>
      </c>
      <c r="AH129" s="479">
        <f t="shared" si="52"/>
        <v>0</v>
      </c>
      <c r="AI129" s="477">
        <f t="shared" si="52"/>
        <v>0</v>
      </c>
      <c r="AJ129" s="477">
        <f t="shared" si="52"/>
        <v>0</v>
      </c>
      <c r="AK129" s="477">
        <f t="shared" si="52"/>
        <v>0</v>
      </c>
      <c r="AL129" s="477">
        <f t="shared" si="52"/>
        <v>0</v>
      </c>
      <c r="AM129" s="477">
        <f t="shared" si="52"/>
        <v>0</v>
      </c>
      <c r="AN129" s="477">
        <f t="shared" si="52"/>
        <v>0</v>
      </c>
      <c r="AO129" s="477">
        <f t="shared" si="52"/>
        <v>0</v>
      </c>
      <c r="AP129" s="477">
        <f t="shared" si="52"/>
        <v>0</v>
      </c>
      <c r="AQ129" s="477">
        <f t="shared" si="52"/>
        <v>0</v>
      </c>
      <c r="AR129" s="477">
        <f t="shared" si="52"/>
        <v>0</v>
      </c>
      <c r="AS129" s="477">
        <f t="shared" si="52"/>
        <v>0</v>
      </c>
      <c r="AT129" s="480">
        <f>AT130+AT134+AT138+AT142+AT146+AT150+AT154</f>
        <v>0</v>
      </c>
      <c r="AU129" s="482">
        <f>AU130+AU134+AU138+AU142+AU146+AU150+AU154</f>
        <v>0</v>
      </c>
      <c r="AV129" s="470">
        <f t="shared" si="46"/>
        <v>0</v>
      </c>
    </row>
    <row r="130" spans="2:48" s="60" customFormat="1" ht="13.5">
      <c r="B130" s="522" t="str">
        <f>'FORMATO COSTEO C6'!C43</f>
        <v>6.3.1</v>
      </c>
      <c r="C130" s="523" t="str">
        <f>'FORMATO COSTEO C6'!B43</f>
        <v>Combustibles y lubricantes</v>
      </c>
      <c r="D130" s="524"/>
      <c r="E130" s="617"/>
      <c r="F130" s="526">
        <f>'FORMATO COSTEO C6'!G43</f>
        <v>0</v>
      </c>
      <c r="G130" s="527">
        <f>'FORMATO COSTEO C6'!H43</f>
        <v>0</v>
      </c>
      <c r="H130" s="528">
        <f>SUM(H131:H133)</f>
        <v>0</v>
      </c>
      <c r="I130" s="526">
        <f aca="true" t="shared" si="53" ref="I130:AS130">SUM(I131:I133)</f>
        <v>0</v>
      </c>
      <c r="J130" s="526">
        <f t="shared" si="53"/>
        <v>0</v>
      </c>
      <c r="K130" s="526">
        <f t="shared" si="53"/>
        <v>0</v>
      </c>
      <c r="L130" s="526">
        <f t="shared" si="53"/>
        <v>0</v>
      </c>
      <c r="M130" s="526">
        <f t="shared" si="53"/>
        <v>0</v>
      </c>
      <c r="N130" s="526">
        <f t="shared" si="53"/>
        <v>0</v>
      </c>
      <c r="O130" s="526">
        <f t="shared" si="53"/>
        <v>0</v>
      </c>
      <c r="P130" s="526">
        <f t="shared" si="53"/>
        <v>0</v>
      </c>
      <c r="Q130" s="526">
        <f t="shared" si="53"/>
        <v>0</v>
      </c>
      <c r="R130" s="526">
        <f t="shared" si="53"/>
        <v>0</v>
      </c>
      <c r="S130" s="526">
        <f t="shared" si="53"/>
        <v>0</v>
      </c>
      <c r="T130" s="529">
        <f t="shared" si="53"/>
        <v>0</v>
      </c>
      <c r="U130" s="530">
        <f t="shared" si="53"/>
        <v>0</v>
      </c>
      <c r="V130" s="526">
        <f t="shared" si="53"/>
        <v>0</v>
      </c>
      <c r="W130" s="526">
        <f t="shared" si="53"/>
        <v>0</v>
      </c>
      <c r="X130" s="526">
        <f t="shared" si="53"/>
        <v>0</v>
      </c>
      <c r="Y130" s="526">
        <f t="shared" si="53"/>
        <v>0</v>
      </c>
      <c r="Z130" s="526">
        <f t="shared" si="53"/>
        <v>0</v>
      </c>
      <c r="AA130" s="526">
        <f t="shared" si="53"/>
        <v>0</v>
      </c>
      <c r="AB130" s="526">
        <f t="shared" si="53"/>
        <v>0</v>
      </c>
      <c r="AC130" s="526">
        <f t="shared" si="53"/>
        <v>0</v>
      </c>
      <c r="AD130" s="526">
        <f t="shared" si="53"/>
        <v>0</v>
      </c>
      <c r="AE130" s="526">
        <f t="shared" si="53"/>
        <v>0</v>
      </c>
      <c r="AF130" s="526">
        <f t="shared" si="53"/>
        <v>0</v>
      </c>
      <c r="AG130" s="527">
        <f t="shared" si="53"/>
        <v>0</v>
      </c>
      <c r="AH130" s="528">
        <f t="shared" si="53"/>
        <v>0</v>
      </c>
      <c r="AI130" s="526">
        <f t="shared" si="53"/>
        <v>0</v>
      </c>
      <c r="AJ130" s="526">
        <f t="shared" si="53"/>
        <v>0</v>
      </c>
      <c r="AK130" s="526">
        <f t="shared" si="53"/>
        <v>0</v>
      </c>
      <c r="AL130" s="526">
        <f t="shared" si="53"/>
        <v>0</v>
      </c>
      <c r="AM130" s="526">
        <f t="shared" si="53"/>
        <v>0</v>
      </c>
      <c r="AN130" s="526">
        <f t="shared" si="53"/>
        <v>0</v>
      </c>
      <c r="AO130" s="526">
        <f t="shared" si="53"/>
        <v>0</v>
      </c>
      <c r="AP130" s="526">
        <f t="shared" si="53"/>
        <v>0</v>
      </c>
      <c r="AQ130" s="526">
        <f t="shared" si="53"/>
        <v>0</v>
      </c>
      <c r="AR130" s="526">
        <f t="shared" si="53"/>
        <v>0</v>
      </c>
      <c r="AS130" s="526">
        <f t="shared" si="53"/>
        <v>0</v>
      </c>
      <c r="AT130" s="529">
        <f>SUM(AT131:AT133)</f>
        <v>0</v>
      </c>
      <c r="AU130" s="531">
        <f>SUM(AU131:AU133)</f>
        <v>0</v>
      </c>
      <c r="AV130" s="470">
        <f t="shared" si="46"/>
        <v>0</v>
      </c>
    </row>
    <row r="131" spans="2:48" s="60" customFormat="1" ht="13.5">
      <c r="B131" s="494" t="str">
        <f>'FORMATO COSTEO C6'!C44</f>
        <v>6.3.1.1</v>
      </c>
      <c r="C131" s="515">
        <f>'FORMATO COSTEO C6'!B44</f>
        <v>0</v>
      </c>
      <c r="D131" s="506" t="str">
        <f>'FORMATO COSTEO C6'!D44</f>
        <v>Unidad medida</v>
      </c>
      <c r="E131" s="608">
        <f>'FORMATO COSTEO C6'!E44</f>
        <v>0</v>
      </c>
      <c r="F131" s="517">
        <f>'FORMATO COSTEO C6'!G44</f>
        <v>0</v>
      </c>
      <c r="G131" s="518">
        <f>'FORMATO COSTEO C6'!H44</f>
        <v>0</v>
      </c>
      <c r="H131" s="519">
        <f>IF($F131=0,0,((($F131/$E131)*'CRONOGRAMA ACTIVIDADES'!F$66)*($G131/$F131)))</f>
        <v>0</v>
      </c>
      <c r="I131" s="517">
        <f>IF($F131=0,0,((($F131/$E131)*'CRONOGRAMA ACTIVIDADES'!G$66)*($G131/$F131)))</f>
        <v>0</v>
      </c>
      <c r="J131" s="517">
        <f>IF($F131=0,0,((($F131/$E131)*'CRONOGRAMA ACTIVIDADES'!H$66)*($G131/$F131)))</f>
        <v>0</v>
      </c>
      <c r="K131" s="517">
        <f>IF($F131=0,0,((($F131/$E131)*'CRONOGRAMA ACTIVIDADES'!I$66)*($G131/$F131)))</f>
        <v>0</v>
      </c>
      <c r="L131" s="517">
        <f>IF($F131=0,0,((($F131/$E131)*'CRONOGRAMA ACTIVIDADES'!J$66)*($G131/$F131)))</f>
        <v>0</v>
      </c>
      <c r="M131" s="517">
        <f>IF($F131=0,0,((($F131/$E131)*'CRONOGRAMA ACTIVIDADES'!K$66)*($G131/$F131)))</f>
        <v>0</v>
      </c>
      <c r="N131" s="517">
        <f>IF($F131=0,0,((($F131/$E131)*'CRONOGRAMA ACTIVIDADES'!L$66)*($G131/$F131)))</f>
        <v>0</v>
      </c>
      <c r="O131" s="517">
        <f>IF($F131=0,0,((($F131/$E131)*'CRONOGRAMA ACTIVIDADES'!M$66)*($G131/$F131)))</f>
        <v>0</v>
      </c>
      <c r="P131" s="517">
        <f>IF($F131=0,0,((($F131/$E131)*'CRONOGRAMA ACTIVIDADES'!N$66)*($G131/$F131)))</f>
        <v>0</v>
      </c>
      <c r="Q131" s="517">
        <f>IF($F131=0,0,((($F131/$E131)*'CRONOGRAMA ACTIVIDADES'!O$66)*($G131/$F131)))</f>
        <v>0</v>
      </c>
      <c r="R131" s="517">
        <f>IF($F131=0,0,((($F131/$E131)*'CRONOGRAMA ACTIVIDADES'!P$66)*($G131/$F131)))</f>
        <v>0</v>
      </c>
      <c r="S131" s="517">
        <f>IF($F131=0,0,((($F131/$E131)*'CRONOGRAMA ACTIVIDADES'!Q$66)*($G131/$F131)))</f>
        <v>0</v>
      </c>
      <c r="T131" s="501">
        <f aca="true" t="shared" si="54" ref="T131:T157">H131+I131+J131+K131+L131+M131+N131+O131+P131+Q131+R131+S131</f>
        <v>0</v>
      </c>
      <c r="U131" s="520">
        <f>IF($F131=0,0,((($F131/$E131)*'CRONOGRAMA ACTIVIDADES'!R$66)*($G131/$F131)))</f>
        <v>0</v>
      </c>
      <c r="V131" s="517">
        <f>IF($F131=0,0,((($F131/$E131)*'CRONOGRAMA ACTIVIDADES'!S$66)*($G131/$F131)))</f>
        <v>0</v>
      </c>
      <c r="W131" s="517">
        <f>IF($F131=0,0,((($F131/$E131)*'CRONOGRAMA ACTIVIDADES'!T$66)*($G131/$F131)))</f>
        <v>0</v>
      </c>
      <c r="X131" s="517">
        <f>IF($F131=0,0,((($F131/$E131)*'CRONOGRAMA ACTIVIDADES'!U$66)*($G131/$F131)))</f>
        <v>0</v>
      </c>
      <c r="Y131" s="517">
        <f>IF($F131=0,0,((($F131/$E131)*'CRONOGRAMA ACTIVIDADES'!V$66)*($G131/$F131)))</f>
        <v>0</v>
      </c>
      <c r="Z131" s="517">
        <f>IF($F131=0,0,((($F131/$E131)*'CRONOGRAMA ACTIVIDADES'!W$66)*($G131/$F131)))</f>
        <v>0</v>
      </c>
      <c r="AA131" s="517">
        <f>IF($F131=0,0,((($F131/$E131)*'CRONOGRAMA ACTIVIDADES'!X$66)*($G131/$F131)))</f>
        <v>0</v>
      </c>
      <c r="AB131" s="517">
        <f>IF($F131=0,0,((($F131/$E131)*'CRONOGRAMA ACTIVIDADES'!Y$66)*($G131/$F131)))</f>
        <v>0</v>
      </c>
      <c r="AC131" s="517">
        <f>IF($F131=0,0,((($F131/$E131)*'CRONOGRAMA ACTIVIDADES'!Z$66)*($G131/$F131)))</f>
        <v>0</v>
      </c>
      <c r="AD131" s="517">
        <f>IF($F131=0,0,((($F131/$E131)*'CRONOGRAMA ACTIVIDADES'!AA$66)*($G131/$F131)))</f>
        <v>0</v>
      </c>
      <c r="AE131" s="517">
        <f>IF($F131=0,0,((($F131/$E131)*'CRONOGRAMA ACTIVIDADES'!AB$66)*($G131/$F131)))</f>
        <v>0</v>
      </c>
      <c r="AF131" s="517">
        <f>IF($F131=0,0,((($F131/$E131)*'CRONOGRAMA ACTIVIDADES'!AC$66)*($G131/$F131)))</f>
        <v>0</v>
      </c>
      <c r="AG131" s="499">
        <f aca="true" t="shared" si="55" ref="AG131:AG157">U131+V131+W131+X131+Y131+Z131+AA131+AB131+AC131+AD131+AE131+AF131</f>
        <v>0</v>
      </c>
      <c r="AH131" s="519">
        <f>IF($F131=0,0,((($F131/$E131)*'CRONOGRAMA ACTIVIDADES'!AD$66)*($G131/$F131)))</f>
        <v>0</v>
      </c>
      <c r="AI131" s="517">
        <f>IF($F131=0,0,((($F131/$E131)*'CRONOGRAMA ACTIVIDADES'!AE$66)*($G131/$F131)))</f>
        <v>0</v>
      </c>
      <c r="AJ131" s="517">
        <f>IF($F131=0,0,((($F131/$E131)*'CRONOGRAMA ACTIVIDADES'!AF$66)*($G131/$F131)))</f>
        <v>0</v>
      </c>
      <c r="AK131" s="517">
        <f>IF($F131=0,0,((($F131/$E131)*'CRONOGRAMA ACTIVIDADES'!AG$66)*($G131/$F131)))</f>
        <v>0</v>
      </c>
      <c r="AL131" s="517">
        <f>IF($F131=0,0,((($F131/$E131)*'CRONOGRAMA ACTIVIDADES'!AH$66)*($G131/$F131)))</f>
        <v>0</v>
      </c>
      <c r="AM131" s="517">
        <f>IF($F131=0,0,((($F131/$E131)*'CRONOGRAMA ACTIVIDADES'!AI$66)*($G131/$F131)))</f>
        <v>0</v>
      </c>
      <c r="AN131" s="517">
        <f>IF($F131=0,0,((($F131/$E131)*'CRONOGRAMA ACTIVIDADES'!AJ$66)*($G131/$F131)))</f>
        <v>0</v>
      </c>
      <c r="AO131" s="517">
        <f>IF($F131=0,0,((($F131/$E131)*'CRONOGRAMA ACTIVIDADES'!AK$66)*($G131/$F131)))</f>
        <v>0</v>
      </c>
      <c r="AP131" s="517">
        <f>IF($F131=0,0,((($F131/$E131)*'CRONOGRAMA ACTIVIDADES'!AL$66)*($G131/$F131)))</f>
        <v>0</v>
      </c>
      <c r="AQ131" s="517">
        <f>IF($F131=0,0,((($F131/$E131)*'CRONOGRAMA ACTIVIDADES'!AM$66)*($G131/$F131)))</f>
        <v>0</v>
      </c>
      <c r="AR131" s="517">
        <f>IF($F131=0,0,((($F131/$E131)*'CRONOGRAMA ACTIVIDADES'!AN$66)*($G131/$F131)))</f>
        <v>0</v>
      </c>
      <c r="AS131" s="517">
        <f>IF($F131=0,0,((($F131/$E131)*'CRONOGRAMA ACTIVIDADES'!AO$66)*($G131/$F131)))</f>
        <v>0</v>
      </c>
      <c r="AT131" s="501">
        <f aca="true" t="shared" si="56" ref="AT131:AT157">AH131+AI131+AJ131+AK131+AL131+AM131+AN131+AO131+AP131+AQ131+AR131+AS131</f>
        <v>0</v>
      </c>
      <c r="AU131" s="571">
        <f>AS131+AR131+AQ131+AP131+AO131+AN131+AM131+AL131+AK131+AJ131+AI131+AH131+AF131+AE131+AD131+AC131+AB131+AA131+Z131+Y131+X131+W131+V131+U131+S131+R131+Q131+P131+O131+N131+M131+L131+K131+J131+I131+H131</f>
        <v>0</v>
      </c>
      <c r="AV131" s="470">
        <f t="shared" si="46"/>
        <v>0</v>
      </c>
    </row>
    <row r="132" spans="2:48" s="60" customFormat="1" ht="13.5">
      <c r="B132" s="494" t="str">
        <f>'FORMATO COSTEO C6'!C45</f>
        <v>6.3.1.2</v>
      </c>
      <c r="C132" s="515">
        <f>'FORMATO COSTEO C6'!B45</f>
        <v>0</v>
      </c>
      <c r="D132" s="506" t="str">
        <f>'FORMATO COSTEO C6'!D45</f>
        <v>Unidad medida</v>
      </c>
      <c r="E132" s="608">
        <f>'FORMATO COSTEO C6'!E45</f>
        <v>0</v>
      </c>
      <c r="F132" s="517">
        <f>'FORMATO COSTEO C6'!G45</f>
        <v>0</v>
      </c>
      <c r="G132" s="518">
        <f>'FORMATO COSTEO C6'!H45</f>
        <v>0</v>
      </c>
      <c r="H132" s="519">
        <f>IF($F132=0,0,((($F132/$E132)*'CRONOGRAMA ACTIVIDADES'!F$67)*($G132/$F132)))</f>
        <v>0</v>
      </c>
      <c r="I132" s="517">
        <f>IF($F132=0,0,((($F132/$E132)*'CRONOGRAMA ACTIVIDADES'!G$67)*($G132/$F132)))</f>
        <v>0</v>
      </c>
      <c r="J132" s="517">
        <f>IF($F132=0,0,((($F132/$E132)*'CRONOGRAMA ACTIVIDADES'!H$67)*($G132/$F132)))</f>
        <v>0</v>
      </c>
      <c r="K132" s="517">
        <f>IF($F132=0,0,((($F132/$E132)*'CRONOGRAMA ACTIVIDADES'!I$67)*($G132/$F132)))</f>
        <v>0</v>
      </c>
      <c r="L132" s="517">
        <f>IF($F132=0,0,((($F132/$E132)*'CRONOGRAMA ACTIVIDADES'!J$67)*($G132/$F132)))</f>
        <v>0</v>
      </c>
      <c r="M132" s="517">
        <f>IF($F132=0,0,((($F132/$E132)*'CRONOGRAMA ACTIVIDADES'!K$67)*($G132/$F132)))</f>
        <v>0</v>
      </c>
      <c r="N132" s="517">
        <f>IF($F132=0,0,((($F132/$E132)*'CRONOGRAMA ACTIVIDADES'!L$67)*($G132/$F132)))</f>
        <v>0</v>
      </c>
      <c r="O132" s="517">
        <f>IF($F132=0,0,((($F132/$E132)*'CRONOGRAMA ACTIVIDADES'!M$67)*($G132/$F132)))</f>
        <v>0</v>
      </c>
      <c r="P132" s="517">
        <f>IF($F132=0,0,((($F132/$E132)*'CRONOGRAMA ACTIVIDADES'!N$67)*($G132/$F132)))</f>
        <v>0</v>
      </c>
      <c r="Q132" s="517">
        <f>IF($F132=0,0,((($F132/$E132)*'CRONOGRAMA ACTIVIDADES'!O$67)*($G132/$F132)))</f>
        <v>0</v>
      </c>
      <c r="R132" s="517">
        <f>IF($F132=0,0,((($F132/$E132)*'CRONOGRAMA ACTIVIDADES'!P$67)*($G132/$F132)))</f>
        <v>0</v>
      </c>
      <c r="S132" s="517">
        <f>IF($F132=0,0,((($F132/$E132)*'CRONOGRAMA ACTIVIDADES'!Q$67)*($G132/$F132)))</f>
        <v>0</v>
      </c>
      <c r="T132" s="501">
        <f t="shared" si="54"/>
        <v>0</v>
      </c>
      <c r="U132" s="520">
        <f>IF($F132=0,0,((($F132/$E132)*'CRONOGRAMA ACTIVIDADES'!R$67)*($G132/$F132)))</f>
        <v>0</v>
      </c>
      <c r="V132" s="517">
        <f>IF($F132=0,0,((($F132/$E132)*'CRONOGRAMA ACTIVIDADES'!S$67)*($G132/$F132)))</f>
        <v>0</v>
      </c>
      <c r="W132" s="517">
        <f>IF($F132=0,0,((($F132/$E132)*'CRONOGRAMA ACTIVIDADES'!T$67)*($G132/$F132)))</f>
        <v>0</v>
      </c>
      <c r="X132" s="517">
        <f>IF($F132=0,0,((($F132/$E132)*'CRONOGRAMA ACTIVIDADES'!U$67)*($G132/$F132)))</f>
        <v>0</v>
      </c>
      <c r="Y132" s="517">
        <f>IF($F132=0,0,((($F132/$E132)*'CRONOGRAMA ACTIVIDADES'!V$67)*($G132/$F132)))</f>
        <v>0</v>
      </c>
      <c r="Z132" s="517">
        <f>IF($F132=0,0,((($F132/$E132)*'CRONOGRAMA ACTIVIDADES'!W$67)*($G132/$F132)))</f>
        <v>0</v>
      </c>
      <c r="AA132" s="517">
        <f>IF($F132=0,0,((($F132/$E132)*'CRONOGRAMA ACTIVIDADES'!X$67)*($G132/$F132)))</f>
        <v>0</v>
      </c>
      <c r="AB132" s="517">
        <f>IF($F132=0,0,((($F132/$E132)*'CRONOGRAMA ACTIVIDADES'!Y$67)*($G132/$F132)))</f>
        <v>0</v>
      </c>
      <c r="AC132" s="517">
        <f>IF($F132=0,0,((($F132/$E132)*'CRONOGRAMA ACTIVIDADES'!Z$67)*($G132/$F132)))</f>
        <v>0</v>
      </c>
      <c r="AD132" s="517">
        <f>IF($F132=0,0,((($F132/$E132)*'CRONOGRAMA ACTIVIDADES'!AA$67)*($G132/$F132)))</f>
        <v>0</v>
      </c>
      <c r="AE132" s="517">
        <f>IF($F132=0,0,((($F132/$E132)*'CRONOGRAMA ACTIVIDADES'!AB$67)*($G132/$F132)))</f>
        <v>0</v>
      </c>
      <c r="AF132" s="517">
        <f>IF($F132=0,0,((($F132/$E132)*'CRONOGRAMA ACTIVIDADES'!AC$67)*($G132/$F132)))</f>
        <v>0</v>
      </c>
      <c r="AG132" s="499">
        <f t="shared" si="55"/>
        <v>0</v>
      </c>
      <c r="AH132" s="519">
        <f>IF($F132=0,0,((($F132/$E132)*'CRONOGRAMA ACTIVIDADES'!AD$67)*($G132/$F132)))</f>
        <v>0</v>
      </c>
      <c r="AI132" s="517">
        <f>IF($F132=0,0,((($F132/$E132)*'CRONOGRAMA ACTIVIDADES'!AE$67)*($G132/$F132)))</f>
        <v>0</v>
      </c>
      <c r="AJ132" s="517">
        <f>IF($F132=0,0,((($F132/$E132)*'CRONOGRAMA ACTIVIDADES'!AF$67)*($G132/$F132)))</f>
        <v>0</v>
      </c>
      <c r="AK132" s="517">
        <f>IF($F132=0,0,((($F132/$E132)*'CRONOGRAMA ACTIVIDADES'!AG$67)*($G132/$F132)))</f>
        <v>0</v>
      </c>
      <c r="AL132" s="517">
        <f>IF($F132=0,0,((($F132/$E132)*'CRONOGRAMA ACTIVIDADES'!AH$67)*($G132/$F132)))</f>
        <v>0</v>
      </c>
      <c r="AM132" s="517">
        <f>IF($F132=0,0,((($F132/$E132)*'CRONOGRAMA ACTIVIDADES'!AI$67)*($G132/$F132)))</f>
        <v>0</v>
      </c>
      <c r="AN132" s="517">
        <f>IF($F132=0,0,((($F132/$E132)*'CRONOGRAMA ACTIVIDADES'!AJ$67)*($G132/$F132)))</f>
        <v>0</v>
      </c>
      <c r="AO132" s="517">
        <f>IF($F132=0,0,((($F132/$E132)*'CRONOGRAMA ACTIVIDADES'!AK$67)*($G132/$F132)))</f>
        <v>0</v>
      </c>
      <c r="AP132" s="517">
        <f>IF($F132=0,0,((($F132/$E132)*'CRONOGRAMA ACTIVIDADES'!AL$67)*($G132/$F132)))</f>
        <v>0</v>
      </c>
      <c r="AQ132" s="517">
        <f>IF($F132=0,0,((($F132/$E132)*'CRONOGRAMA ACTIVIDADES'!AM$67)*($G132/$F132)))</f>
        <v>0</v>
      </c>
      <c r="AR132" s="517">
        <f>IF($F132=0,0,((($F132/$E132)*'CRONOGRAMA ACTIVIDADES'!AN$67)*($G132/$F132)))</f>
        <v>0</v>
      </c>
      <c r="AS132" s="517">
        <f>IF($F132=0,0,((($F132/$E132)*'CRONOGRAMA ACTIVIDADES'!AO$67)*($G132/$F132)))</f>
        <v>0</v>
      </c>
      <c r="AT132" s="501">
        <f t="shared" si="56"/>
        <v>0</v>
      </c>
      <c r="AU132" s="571">
        <f>AS132+AR132+AQ132+AP132+AO132+AN132+AM132+AL132+AK132+AJ132+AI132+AH132+AF132+AE132+AD132+AC132+AB132+AA132+Z132+Y132+X132+W132+V132+U132+S132+R132+Q132+P132+O132+N132+M132+L132+K132+J132+I132+H132</f>
        <v>0</v>
      </c>
      <c r="AV132" s="470">
        <f t="shared" si="46"/>
        <v>0</v>
      </c>
    </row>
    <row r="133" spans="2:48" s="60" customFormat="1" ht="13.5">
      <c r="B133" s="494" t="str">
        <f>'FORMATO COSTEO C6'!C46</f>
        <v>6.3.1.3</v>
      </c>
      <c r="C133" s="515">
        <f>'FORMATO COSTEO C6'!B46</f>
        <v>0</v>
      </c>
      <c r="D133" s="506" t="str">
        <f>'FORMATO COSTEO C6'!D46</f>
        <v>Unidad medida</v>
      </c>
      <c r="E133" s="608">
        <f>'FORMATO COSTEO C6'!E46</f>
        <v>0</v>
      </c>
      <c r="F133" s="517">
        <f>'FORMATO COSTEO C6'!G46</f>
        <v>0</v>
      </c>
      <c r="G133" s="518">
        <f>'FORMATO COSTEO C6'!H46</f>
        <v>0</v>
      </c>
      <c r="H133" s="519">
        <f>IF($F133=0,0,((($F133/$E133)*'CRONOGRAMA ACTIVIDADES'!F$68)*($G133/$F133)))</f>
        <v>0</v>
      </c>
      <c r="I133" s="517">
        <f>IF($F133=0,0,((($F133/$E133)*'CRONOGRAMA ACTIVIDADES'!G$68)*($G133/$F133)))</f>
        <v>0</v>
      </c>
      <c r="J133" s="517">
        <f>IF($F133=0,0,((($F133/$E133)*'CRONOGRAMA ACTIVIDADES'!H$68)*($G133/$F133)))</f>
        <v>0</v>
      </c>
      <c r="K133" s="517">
        <f>IF($F133=0,0,((($F133/$E133)*'CRONOGRAMA ACTIVIDADES'!I$68)*($G133/$F133)))</f>
        <v>0</v>
      </c>
      <c r="L133" s="517">
        <f>IF($F133=0,0,((($F133/$E133)*'CRONOGRAMA ACTIVIDADES'!J$68)*($G133/$F133)))</f>
        <v>0</v>
      </c>
      <c r="M133" s="517">
        <f>IF($F133=0,0,((($F133/$E133)*'CRONOGRAMA ACTIVIDADES'!K$68)*($G133/$F133)))</f>
        <v>0</v>
      </c>
      <c r="N133" s="517">
        <f>IF($F133=0,0,((($F133/$E133)*'CRONOGRAMA ACTIVIDADES'!L$68)*($G133/$F133)))</f>
        <v>0</v>
      </c>
      <c r="O133" s="517">
        <f>IF($F133=0,0,((($F133/$E133)*'CRONOGRAMA ACTIVIDADES'!M$68)*($G133/$F133)))</f>
        <v>0</v>
      </c>
      <c r="P133" s="517">
        <f>IF($F133=0,0,((($F133/$E133)*'CRONOGRAMA ACTIVIDADES'!N$68)*($G133/$F133)))</f>
        <v>0</v>
      </c>
      <c r="Q133" s="517">
        <f>IF($F133=0,0,((($F133/$E133)*'CRONOGRAMA ACTIVIDADES'!O$68)*($G133/$F133)))</f>
        <v>0</v>
      </c>
      <c r="R133" s="517">
        <f>IF($F133=0,0,((($F133/$E133)*'CRONOGRAMA ACTIVIDADES'!P$68)*($G133/$F133)))</f>
        <v>0</v>
      </c>
      <c r="S133" s="517">
        <f>IF($F133=0,0,((($F133/$E133)*'CRONOGRAMA ACTIVIDADES'!Q$68)*($G133/$F133)))</f>
        <v>0</v>
      </c>
      <c r="T133" s="501">
        <f t="shared" si="54"/>
        <v>0</v>
      </c>
      <c r="U133" s="520">
        <f>IF($F133=0,0,((($F133/$E133)*'CRONOGRAMA ACTIVIDADES'!R$68)*($G133/$F133)))</f>
        <v>0</v>
      </c>
      <c r="V133" s="517">
        <f>IF($F133=0,0,((($F133/$E133)*'CRONOGRAMA ACTIVIDADES'!S$68)*($G133/$F133)))</f>
        <v>0</v>
      </c>
      <c r="W133" s="517">
        <f>IF($F133=0,0,((($F133/$E133)*'CRONOGRAMA ACTIVIDADES'!T$68)*($G133/$F133)))</f>
        <v>0</v>
      </c>
      <c r="X133" s="517">
        <f>IF($F133=0,0,((($F133/$E133)*'CRONOGRAMA ACTIVIDADES'!U$68)*($G133/$F133)))</f>
        <v>0</v>
      </c>
      <c r="Y133" s="517">
        <f>IF($F133=0,0,((($F133/$E133)*'CRONOGRAMA ACTIVIDADES'!V$68)*($G133/$F133)))</f>
        <v>0</v>
      </c>
      <c r="Z133" s="517">
        <f>IF($F133=0,0,((($F133/$E133)*'CRONOGRAMA ACTIVIDADES'!W$68)*($G133/$F133)))</f>
        <v>0</v>
      </c>
      <c r="AA133" s="517">
        <f>IF($F133=0,0,((($F133/$E133)*'CRONOGRAMA ACTIVIDADES'!X$68)*($G133/$F133)))</f>
        <v>0</v>
      </c>
      <c r="AB133" s="517">
        <f>IF($F133=0,0,((($F133/$E133)*'CRONOGRAMA ACTIVIDADES'!Y$68)*($G133/$F133)))</f>
        <v>0</v>
      </c>
      <c r="AC133" s="517">
        <f>IF($F133=0,0,((($F133/$E133)*'CRONOGRAMA ACTIVIDADES'!Z$68)*($G133/$F133)))</f>
        <v>0</v>
      </c>
      <c r="AD133" s="517">
        <f>IF($F133=0,0,((($F133/$E133)*'CRONOGRAMA ACTIVIDADES'!AA$68)*($G133/$F133)))</f>
        <v>0</v>
      </c>
      <c r="AE133" s="517">
        <f>IF($F133=0,0,((($F133/$E133)*'CRONOGRAMA ACTIVIDADES'!AB$68)*($G133/$F133)))</f>
        <v>0</v>
      </c>
      <c r="AF133" s="517">
        <f>IF($F133=0,0,((($F133/$E133)*'CRONOGRAMA ACTIVIDADES'!AC$68)*($G133/$F133)))</f>
        <v>0</v>
      </c>
      <c r="AG133" s="499">
        <f t="shared" si="55"/>
        <v>0</v>
      </c>
      <c r="AH133" s="519">
        <f>IF($F133=0,0,((($F133/$E133)*'CRONOGRAMA ACTIVIDADES'!AD$68)*($G133/$F133)))</f>
        <v>0</v>
      </c>
      <c r="AI133" s="517">
        <f>IF($F133=0,0,((($F133/$E133)*'CRONOGRAMA ACTIVIDADES'!AE$68)*($G133/$F133)))</f>
        <v>0</v>
      </c>
      <c r="AJ133" s="517">
        <f>IF($F133=0,0,((($F133/$E133)*'CRONOGRAMA ACTIVIDADES'!AF$68)*($G133/$F133)))</f>
        <v>0</v>
      </c>
      <c r="AK133" s="517">
        <f>IF($F133=0,0,((($F133/$E133)*'CRONOGRAMA ACTIVIDADES'!AG$68)*($G133/$F133)))</f>
        <v>0</v>
      </c>
      <c r="AL133" s="517">
        <f>IF($F133=0,0,((($F133/$E133)*'CRONOGRAMA ACTIVIDADES'!AH$68)*($G133/$F133)))</f>
        <v>0</v>
      </c>
      <c r="AM133" s="517">
        <f>IF($F133=0,0,((($F133/$E133)*'CRONOGRAMA ACTIVIDADES'!AI$68)*($G133/$F133)))</f>
        <v>0</v>
      </c>
      <c r="AN133" s="517">
        <f>IF($F133=0,0,((($F133/$E133)*'CRONOGRAMA ACTIVIDADES'!AJ$68)*($G133/$F133)))</f>
        <v>0</v>
      </c>
      <c r="AO133" s="517">
        <f>IF($F133=0,0,((($F133/$E133)*'CRONOGRAMA ACTIVIDADES'!AK$68)*($G133/$F133)))</f>
        <v>0</v>
      </c>
      <c r="AP133" s="517">
        <f>IF($F133=0,0,((($F133/$E133)*'CRONOGRAMA ACTIVIDADES'!AL$68)*($G133/$F133)))</f>
        <v>0</v>
      </c>
      <c r="AQ133" s="517">
        <f>IF($F133=0,0,((($F133/$E133)*'CRONOGRAMA ACTIVIDADES'!AM$68)*($G133/$F133)))</f>
        <v>0</v>
      </c>
      <c r="AR133" s="517">
        <f>IF($F133=0,0,((($F133/$E133)*'CRONOGRAMA ACTIVIDADES'!AN$68)*($G133/$F133)))</f>
        <v>0</v>
      </c>
      <c r="AS133" s="517">
        <f>IF($F133=0,0,((($F133/$E133)*'CRONOGRAMA ACTIVIDADES'!AO$68)*($G133/$F133)))</f>
        <v>0</v>
      </c>
      <c r="AT133" s="501">
        <f t="shared" si="56"/>
        <v>0</v>
      </c>
      <c r="AU133" s="571">
        <f>AS133+AR133+AQ133+AP133+AO133+AN133+AM133+AL133+AK133+AJ133+AI133+AH133+AF133+AE133+AD133+AC133+AB133+AA133+Z133+Y133+X133+W133+V133+U133+S133+R133+Q133+P133+O133+N133+M133+L133+K133+J133+I133+H133</f>
        <v>0</v>
      </c>
      <c r="AV133" s="470">
        <f t="shared" si="46"/>
        <v>0</v>
      </c>
    </row>
    <row r="134" spans="2:48" s="60" customFormat="1" ht="13.5">
      <c r="B134" s="522" t="str">
        <f>'FORMATO COSTEO C6'!C47</f>
        <v>6.3.2</v>
      </c>
      <c r="C134" s="523" t="str">
        <f>+'FORMATO COSTEO C6'!B47</f>
        <v>Mantenimiento y reparaciones</v>
      </c>
      <c r="D134" s="524"/>
      <c r="E134" s="617"/>
      <c r="F134" s="526">
        <f>+'FORMATO COSTEO C6'!G47</f>
        <v>0</v>
      </c>
      <c r="G134" s="527">
        <f>+'FORMATO COSTEO C6'!H47</f>
        <v>0</v>
      </c>
      <c r="H134" s="528">
        <f>SUM(H135:H137)</f>
        <v>0</v>
      </c>
      <c r="I134" s="526">
        <f aca="true" t="shared" si="57" ref="I134:AS134">SUM(I135:I137)</f>
        <v>0</v>
      </c>
      <c r="J134" s="526">
        <f t="shared" si="57"/>
        <v>0</v>
      </c>
      <c r="K134" s="526">
        <f t="shared" si="57"/>
        <v>0</v>
      </c>
      <c r="L134" s="526">
        <f t="shared" si="57"/>
        <v>0</v>
      </c>
      <c r="M134" s="526">
        <f t="shared" si="57"/>
        <v>0</v>
      </c>
      <c r="N134" s="526">
        <f t="shared" si="57"/>
        <v>0</v>
      </c>
      <c r="O134" s="526">
        <f t="shared" si="57"/>
        <v>0</v>
      </c>
      <c r="P134" s="526">
        <f t="shared" si="57"/>
        <v>0</v>
      </c>
      <c r="Q134" s="526">
        <f t="shared" si="57"/>
        <v>0</v>
      </c>
      <c r="R134" s="526">
        <f t="shared" si="57"/>
        <v>0</v>
      </c>
      <c r="S134" s="526">
        <f t="shared" si="57"/>
        <v>0</v>
      </c>
      <c r="T134" s="529">
        <f t="shared" si="57"/>
        <v>0</v>
      </c>
      <c r="U134" s="530">
        <f t="shared" si="57"/>
        <v>0</v>
      </c>
      <c r="V134" s="526">
        <f t="shared" si="57"/>
        <v>0</v>
      </c>
      <c r="W134" s="526">
        <f t="shared" si="57"/>
        <v>0</v>
      </c>
      <c r="X134" s="526">
        <f t="shared" si="57"/>
        <v>0</v>
      </c>
      <c r="Y134" s="526">
        <f t="shared" si="57"/>
        <v>0</v>
      </c>
      <c r="Z134" s="526">
        <f t="shared" si="57"/>
        <v>0</v>
      </c>
      <c r="AA134" s="526">
        <f t="shared" si="57"/>
        <v>0</v>
      </c>
      <c r="AB134" s="526">
        <f t="shared" si="57"/>
        <v>0</v>
      </c>
      <c r="AC134" s="526">
        <f t="shared" si="57"/>
        <v>0</v>
      </c>
      <c r="AD134" s="526">
        <f t="shared" si="57"/>
        <v>0</v>
      </c>
      <c r="AE134" s="526">
        <f t="shared" si="57"/>
        <v>0</v>
      </c>
      <c r="AF134" s="526">
        <f t="shared" si="57"/>
        <v>0</v>
      </c>
      <c r="AG134" s="527">
        <f t="shared" si="57"/>
        <v>0</v>
      </c>
      <c r="AH134" s="528">
        <f t="shared" si="57"/>
        <v>0</v>
      </c>
      <c r="AI134" s="526">
        <f t="shared" si="57"/>
        <v>0</v>
      </c>
      <c r="AJ134" s="526">
        <f t="shared" si="57"/>
        <v>0</v>
      </c>
      <c r="AK134" s="526">
        <f t="shared" si="57"/>
        <v>0</v>
      </c>
      <c r="AL134" s="526">
        <f t="shared" si="57"/>
        <v>0</v>
      </c>
      <c r="AM134" s="526">
        <f t="shared" si="57"/>
        <v>0</v>
      </c>
      <c r="AN134" s="526">
        <f t="shared" si="57"/>
        <v>0</v>
      </c>
      <c r="AO134" s="526">
        <f t="shared" si="57"/>
        <v>0</v>
      </c>
      <c r="AP134" s="526">
        <f t="shared" si="57"/>
        <v>0</v>
      </c>
      <c r="AQ134" s="526">
        <f t="shared" si="57"/>
        <v>0</v>
      </c>
      <c r="AR134" s="526">
        <f t="shared" si="57"/>
        <v>0</v>
      </c>
      <c r="AS134" s="526">
        <f t="shared" si="57"/>
        <v>0</v>
      </c>
      <c r="AT134" s="529">
        <f>SUM(AT135:AT137)</f>
        <v>0</v>
      </c>
      <c r="AU134" s="531">
        <f>SUM(AU135:AU137)</f>
        <v>0</v>
      </c>
      <c r="AV134" s="470">
        <f t="shared" si="46"/>
        <v>0</v>
      </c>
    </row>
    <row r="135" spans="2:48" s="60" customFormat="1" ht="13.5">
      <c r="B135" s="494" t="str">
        <f>'FORMATO COSTEO C6'!C48</f>
        <v>6.3.2.1</v>
      </c>
      <c r="C135" s="515">
        <f>'FORMATO COSTEO C6'!B48</f>
        <v>0</v>
      </c>
      <c r="D135" s="506" t="str">
        <f>'FORMATO COSTEO C6'!D48</f>
        <v>Unidad medida</v>
      </c>
      <c r="E135" s="608">
        <f>'FORMATO COSTEO C6'!E48</f>
        <v>0</v>
      </c>
      <c r="F135" s="517">
        <f>'FORMATO COSTEO C6'!G48</f>
        <v>0</v>
      </c>
      <c r="G135" s="518">
        <f>'FORMATO COSTEO C6'!H48</f>
        <v>0</v>
      </c>
      <c r="H135" s="519">
        <f>IF($F135=0,0,((($F135/$E135)*'CRONOGRAMA ACTIVIDADES'!F$70)*($G135/$F135)))</f>
        <v>0</v>
      </c>
      <c r="I135" s="517">
        <f>IF($F135=0,0,((($F135/$E135)*'CRONOGRAMA ACTIVIDADES'!G$70)*($G135/$F135)))</f>
        <v>0</v>
      </c>
      <c r="J135" s="517">
        <f>IF($F135=0,0,((($F135/$E135)*'CRONOGRAMA ACTIVIDADES'!H$70)*($G135/$F135)))</f>
        <v>0</v>
      </c>
      <c r="K135" s="517">
        <f>IF($F135=0,0,((($F135/$E135)*'CRONOGRAMA ACTIVIDADES'!I$70)*($G135/$F135)))</f>
        <v>0</v>
      </c>
      <c r="L135" s="517">
        <f>IF($F135=0,0,((($F135/$E135)*'CRONOGRAMA ACTIVIDADES'!J$70)*($G135/$F135)))</f>
        <v>0</v>
      </c>
      <c r="M135" s="517">
        <f>IF($F135=0,0,((($F135/$E135)*'CRONOGRAMA ACTIVIDADES'!K$70)*($G135/$F135)))</f>
        <v>0</v>
      </c>
      <c r="N135" s="517">
        <f>IF($F135=0,0,((($F135/$E135)*'CRONOGRAMA ACTIVIDADES'!L$70)*($G135/$F135)))</f>
        <v>0</v>
      </c>
      <c r="O135" s="517">
        <f>IF($F135=0,0,((($F135/$E135)*'CRONOGRAMA ACTIVIDADES'!M$70)*($G135/$F135)))</f>
        <v>0</v>
      </c>
      <c r="P135" s="517">
        <f>IF($F135=0,0,((($F135/$E135)*'CRONOGRAMA ACTIVIDADES'!N$70)*($G135/$F135)))</f>
        <v>0</v>
      </c>
      <c r="Q135" s="517">
        <f>IF($F135=0,0,((($F135/$E135)*'CRONOGRAMA ACTIVIDADES'!O$70)*($G135/$F135)))</f>
        <v>0</v>
      </c>
      <c r="R135" s="517">
        <f>IF($F135=0,0,((($F135/$E135)*'CRONOGRAMA ACTIVIDADES'!P$70)*($G135/$F135)))</f>
        <v>0</v>
      </c>
      <c r="S135" s="517">
        <f>IF($F135=0,0,((($F135/$E135)*'CRONOGRAMA ACTIVIDADES'!Q$70)*($G135/$F135)))</f>
        <v>0</v>
      </c>
      <c r="T135" s="501">
        <f t="shared" si="54"/>
        <v>0</v>
      </c>
      <c r="U135" s="520">
        <f>IF($F135=0,0,((($F135/$E135)*'CRONOGRAMA ACTIVIDADES'!R$70)*($G135/$F135)))</f>
        <v>0</v>
      </c>
      <c r="V135" s="517">
        <f>IF($F135=0,0,((($F135/$E135)*'CRONOGRAMA ACTIVIDADES'!S$70)*($G135/$F135)))</f>
        <v>0</v>
      </c>
      <c r="W135" s="517">
        <f>IF($F135=0,0,((($F135/$E135)*'CRONOGRAMA ACTIVIDADES'!T$70)*($G135/$F135)))</f>
        <v>0</v>
      </c>
      <c r="X135" s="517">
        <f>IF($F135=0,0,((($F135/$E135)*'CRONOGRAMA ACTIVIDADES'!U$70)*($G135/$F135)))</f>
        <v>0</v>
      </c>
      <c r="Y135" s="517">
        <f>IF($F135=0,0,((($F135/$E135)*'CRONOGRAMA ACTIVIDADES'!V$70)*($G135/$F135)))</f>
        <v>0</v>
      </c>
      <c r="Z135" s="517">
        <f>IF($F135=0,0,((($F135/$E135)*'CRONOGRAMA ACTIVIDADES'!W$70)*($G135/$F135)))</f>
        <v>0</v>
      </c>
      <c r="AA135" s="517">
        <f>IF($F135=0,0,((($F135/$E135)*'CRONOGRAMA ACTIVIDADES'!X$70)*($G135/$F135)))</f>
        <v>0</v>
      </c>
      <c r="AB135" s="517">
        <f>IF($F135=0,0,((($F135/$E135)*'CRONOGRAMA ACTIVIDADES'!Y$70)*($G135/$F135)))</f>
        <v>0</v>
      </c>
      <c r="AC135" s="517">
        <f>IF($F135=0,0,((($F135/$E135)*'CRONOGRAMA ACTIVIDADES'!Z$70)*($G135/$F135)))</f>
        <v>0</v>
      </c>
      <c r="AD135" s="517">
        <f>IF($F135=0,0,((($F135/$E135)*'CRONOGRAMA ACTIVIDADES'!AA$70)*($G135/$F135)))</f>
        <v>0</v>
      </c>
      <c r="AE135" s="517">
        <f>IF($F135=0,0,((($F135/$E135)*'CRONOGRAMA ACTIVIDADES'!AB$70)*($G135/$F135)))</f>
        <v>0</v>
      </c>
      <c r="AF135" s="517">
        <f>IF($F135=0,0,((($F135/$E135)*'CRONOGRAMA ACTIVIDADES'!AC$70)*($G135/$F135)))</f>
        <v>0</v>
      </c>
      <c r="AG135" s="499">
        <f t="shared" si="55"/>
        <v>0</v>
      </c>
      <c r="AH135" s="519">
        <f>IF($F135=0,0,((($F135/$E135)*'CRONOGRAMA ACTIVIDADES'!AD$70)*($G135/$F135)))</f>
        <v>0</v>
      </c>
      <c r="AI135" s="517">
        <f>IF($F135=0,0,((($F135/$E135)*'CRONOGRAMA ACTIVIDADES'!AE$70)*($G135/$F135)))</f>
        <v>0</v>
      </c>
      <c r="AJ135" s="517">
        <f>IF($F135=0,0,((($F135/$E135)*'CRONOGRAMA ACTIVIDADES'!AF$70)*($G135/$F135)))</f>
        <v>0</v>
      </c>
      <c r="AK135" s="517">
        <f>IF($F135=0,0,((($F135/$E135)*'CRONOGRAMA ACTIVIDADES'!AG$70)*($G135/$F135)))</f>
        <v>0</v>
      </c>
      <c r="AL135" s="517">
        <f>IF($F135=0,0,((($F135/$E135)*'CRONOGRAMA ACTIVIDADES'!AH$70)*($G135/$F135)))</f>
        <v>0</v>
      </c>
      <c r="AM135" s="517">
        <f>IF($F135=0,0,((($F135/$E135)*'CRONOGRAMA ACTIVIDADES'!AI$70)*($G135/$F135)))</f>
        <v>0</v>
      </c>
      <c r="AN135" s="517">
        <f>IF($F135=0,0,((($F135/$E135)*'CRONOGRAMA ACTIVIDADES'!AJ$70)*($G135/$F135)))</f>
        <v>0</v>
      </c>
      <c r="AO135" s="517">
        <f>IF($F135=0,0,((($F135/$E135)*'CRONOGRAMA ACTIVIDADES'!AK$70)*($G135/$F135)))</f>
        <v>0</v>
      </c>
      <c r="AP135" s="517">
        <f>IF($F135=0,0,((($F135/$E135)*'CRONOGRAMA ACTIVIDADES'!AL$70)*($G135/$F135)))</f>
        <v>0</v>
      </c>
      <c r="AQ135" s="517">
        <f>IF($F135=0,0,((($F135/$E135)*'CRONOGRAMA ACTIVIDADES'!AM$70)*($G135/$F135)))</f>
        <v>0</v>
      </c>
      <c r="AR135" s="517">
        <f>IF($F135=0,0,((($F135/$E135)*'CRONOGRAMA ACTIVIDADES'!AN$70)*($G135/$F135)))</f>
        <v>0</v>
      </c>
      <c r="AS135" s="517">
        <f>IF($F135=0,0,((($F135/$E135)*'CRONOGRAMA ACTIVIDADES'!AO$70)*($G135/$F135)))</f>
        <v>0</v>
      </c>
      <c r="AT135" s="501">
        <f t="shared" si="56"/>
        <v>0</v>
      </c>
      <c r="AU135" s="571">
        <f>AS135+AR135+AQ135+AP135+AO135+AN135+AM135+AL135+AK135+AJ135+AI135+AH135+AF135+AE135+AD135+AC135+AB135+AA135+Z135+Y135+X135+W135+V135+U135+S135+R135+Q135+P135+O135+N135+M135+L135+K135+J135+I135+H135</f>
        <v>0</v>
      </c>
      <c r="AV135" s="470">
        <f t="shared" si="46"/>
        <v>0</v>
      </c>
    </row>
    <row r="136" spans="2:48" s="60" customFormat="1" ht="13.5">
      <c r="B136" s="494" t="str">
        <f>'FORMATO COSTEO C6'!C49</f>
        <v>6.3.2.2</v>
      </c>
      <c r="C136" s="515">
        <f>'FORMATO COSTEO C6'!B49</f>
        <v>0</v>
      </c>
      <c r="D136" s="506" t="str">
        <f>'FORMATO COSTEO C6'!D49</f>
        <v>Unidad medida</v>
      </c>
      <c r="E136" s="608">
        <f>'FORMATO COSTEO C6'!E49</f>
        <v>0</v>
      </c>
      <c r="F136" s="517">
        <f>'FORMATO COSTEO C6'!G49</f>
        <v>0</v>
      </c>
      <c r="G136" s="518">
        <f>'FORMATO COSTEO C6'!H49</f>
        <v>0</v>
      </c>
      <c r="H136" s="519">
        <f>IF($F136=0,0,((($F136/$E136)*'CRONOGRAMA ACTIVIDADES'!F$71)*($G136/$F136)))</f>
        <v>0</v>
      </c>
      <c r="I136" s="517">
        <f>IF($F136=0,0,((($F136/$E136)*'CRONOGRAMA ACTIVIDADES'!G$71)*($G136/$F136)))</f>
        <v>0</v>
      </c>
      <c r="J136" s="517">
        <f>IF($F136=0,0,((($F136/$E136)*'CRONOGRAMA ACTIVIDADES'!H$71)*($G136/$F136)))</f>
        <v>0</v>
      </c>
      <c r="K136" s="517">
        <f>IF($F136=0,0,((($F136/$E136)*'CRONOGRAMA ACTIVIDADES'!I$71)*($G136/$F136)))</f>
        <v>0</v>
      </c>
      <c r="L136" s="517">
        <f>IF($F136=0,0,((($F136/$E136)*'CRONOGRAMA ACTIVIDADES'!J$71)*($G136/$F136)))</f>
        <v>0</v>
      </c>
      <c r="M136" s="517">
        <f>IF($F136=0,0,((($F136/$E136)*'CRONOGRAMA ACTIVIDADES'!K$71)*($G136/$F136)))</f>
        <v>0</v>
      </c>
      <c r="N136" s="517">
        <f>IF($F136=0,0,((($F136/$E136)*'CRONOGRAMA ACTIVIDADES'!L$71)*($G136/$F136)))</f>
        <v>0</v>
      </c>
      <c r="O136" s="517">
        <f>IF($F136=0,0,((($F136/$E136)*'CRONOGRAMA ACTIVIDADES'!M$71)*($G136/$F136)))</f>
        <v>0</v>
      </c>
      <c r="P136" s="517">
        <f>IF($F136=0,0,((($F136/$E136)*'CRONOGRAMA ACTIVIDADES'!N$71)*($G136/$F136)))</f>
        <v>0</v>
      </c>
      <c r="Q136" s="517">
        <f>IF($F136=0,0,((($F136/$E136)*'CRONOGRAMA ACTIVIDADES'!O$71)*($G136/$F136)))</f>
        <v>0</v>
      </c>
      <c r="R136" s="517">
        <f>IF($F136=0,0,((($F136/$E136)*'CRONOGRAMA ACTIVIDADES'!P$71)*($G136/$F136)))</f>
        <v>0</v>
      </c>
      <c r="S136" s="517">
        <f>IF($F136=0,0,((($F136/$E136)*'CRONOGRAMA ACTIVIDADES'!Q$71)*($G136/$F136)))</f>
        <v>0</v>
      </c>
      <c r="T136" s="501">
        <f t="shared" si="54"/>
        <v>0</v>
      </c>
      <c r="U136" s="520">
        <f>IF($F136=0,0,((($F136/$E136)*'CRONOGRAMA ACTIVIDADES'!R$71)*($G136/$F136)))</f>
        <v>0</v>
      </c>
      <c r="V136" s="517">
        <f>IF($F136=0,0,((($F136/$E136)*'CRONOGRAMA ACTIVIDADES'!S$71)*($G136/$F136)))</f>
        <v>0</v>
      </c>
      <c r="W136" s="517">
        <f>IF($F136=0,0,((($F136/$E136)*'CRONOGRAMA ACTIVIDADES'!T$71)*($G136/$F136)))</f>
        <v>0</v>
      </c>
      <c r="X136" s="517">
        <f>IF($F136=0,0,((($F136/$E136)*'CRONOGRAMA ACTIVIDADES'!U$71)*($G136/$F136)))</f>
        <v>0</v>
      </c>
      <c r="Y136" s="517">
        <f>IF($F136=0,0,((($F136/$E136)*'CRONOGRAMA ACTIVIDADES'!V$71)*($G136/$F136)))</f>
        <v>0</v>
      </c>
      <c r="Z136" s="517">
        <f>IF($F136=0,0,((($F136/$E136)*'CRONOGRAMA ACTIVIDADES'!W$71)*($G136/$F136)))</f>
        <v>0</v>
      </c>
      <c r="AA136" s="517">
        <f>IF($F136=0,0,((($F136/$E136)*'CRONOGRAMA ACTIVIDADES'!X$71)*($G136/$F136)))</f>
        <v>0</v>
      </c>
      <c r="AB136" s="517">
        <f>IF($F136=0,0,((($F136/$E136)*'CRONOGRAMA ACTIVIDADES'!Y$71)*($G136/$F136)))</f>
        <v>0</v>
      </c>
      <c r="AC136" s="517">
        <f>IF($F136=0,0,((($F136/$E136)*'CRONOGRAMA ACTIVIDADES'!Z$71)*($G136/$F136)))</f>
        <v>0</v>
      </c>
      <c r="AD136" s="517">
        <f>IF($F136=0,0,((($F136/$E136)*'CRONOGRAMA ACTIVIDADES'!AA$71)*($G136/$F136)))</f>
        <v>0</v>
      </c>
      <c r="AE136" s="517">
        <f>IF($F136=0,0,((($F136/$E136)*'CRONOGRAMA ACTIVIDADES'!AB$71)*($G136/$F136)))</f>
        <v>0</v>
      </c>
      <c r="AF136" s="517">
        <f>IF($F136=0,0,((($F136/$E136)*'CRONOGRAMA ACTIVIDADES'!AC$71)*($G136/$F136)))</f>
        <v>0</v>
      </c>
      <c r="AG136" s="499">
        <f t="shared" si="55"/>
        <v>0</v>
      </c>
      <c r="AH136" s="519">
        <f>IF($F136=0,0,((($F136/$E136)*'CRONOGRAMA ACTIVIDADES'!AD$71)*($G136/$F136)))</f>
        <v>0</v>
      </c>
      <c r="AI136" s="517">
        <f>IF($F136=0,0,((($F136/$E136)*'CRONOGRAMA ACTIVIDADES'!AE$71)*($G136/$F136)))</f>
        <v>0</v>
      </c>
      <c r="AJ136" s="517">
        <f>IF($F136=0,0,((($F136/$E136)*'CRONOGRAMA ACTIVIDADES'!AF$71)*($G136/$F136)))</f>
        <v>0</v>
      </c>
      <c r="AK136" s="517">
        <f>IF($F136=0,0,((($F136/$E136)*'CRONOGRAMA ACTIVIDADES'!AG$71)*($G136/$F136)))</f>
        <v>0</v>
      </c>
      <c r="AL136" s="517">
        <f>IF($F136=0,0,((($F136/$E136)*'CRONOGRAMA ACTIVIDADES'!AH$71)*($G136/$F136)))</f>
        <v>0</v>
      </c>
      <c r="AM136" s="517">
        <f>IF($F136=0,0,((($F136/$E136)*'CRONOGRAMA ACTIVIDADES'!AI$71)*($G136/$F136)))</f>
        <v>0</v>
      </c>
      <c r="AN136" s="517">
        <f>IF($F136=0,0,((($F136/$E136)*'CRONOGRAMA ACTIVIDADES'!AJ$71)*($G136/$F136)))</f>
        <v>0</v>
      </c>
      <c r="AO136" s="517">
        <f>IF($F136=0,0,((($F136/$E136)*'CRONOGRAMA ACTIVIDADES'!AK$71)*($G136/$F136)))</f>
        <v>0</v>
      </c>
      <c r="AP136" s="517">
        <f>IF($F136=0,0,((($F136/$E136)*'CRONOGRAMA ACTIVIDADES'!AL$71)*($G136/$F136)))</f>
        <v>0</v>
      </c>
      <c r="AQ136" s="517">
        <f>IF($F136=0,0,((($F136/$E136)*'CRONOGRAMA ACTIVIDADES'!AM$71)*($G136/$F136)))</f>
        <v>0</v>
      </c>
      <c r="AR136" s="517">
        <f>IF($F136=0,0,((($F136/$E136)*'CRONOGRAMA ACTIVIDADES'!AN$71)*($G136/$F136)))</f>
        <v>0</v>
      </c>
      <c r="AS136" s="517">
        <f>IF($F136=0,0,((($F136/$E136)*'CRONOGRAMA ACTIVIDADES'!AO$71)*($G136/$F136)))</f>
        <v>0</v>
      </c>
      <c r="AT136" s="501">
        <f t="shared" si="56"/>
        <v>0</v>
      </c>
      <c r="AU136" s="571">
        <f>AS136+AR136+AQ136+AP136+AO136+AN136+AM136+AL136+AK136+AJ136+AI136+AH136+AF136+AE136+AD136+AC136+AB136+AA136+Z136+Y136+X136+W136+V136+U136+S136+R136+Q136+P136+O136+N136+M136+L136+K136+J136+I136+H136</f>
        <v>0</v>
      </c>
      <c r="AV136" s="470">
        <f t="shared" si="46"/>
        <v>0</v>
      </c>
    </row>
    <row r="137" spans="2:48" s="60" customFormat="1" ht="13.5">
      <c r="B137" s="494" t="str">
        <f>'FORMATO COSTEO C6'!C50</f>
        <v>6.3.2.3</v>
      </c>
      <c r="C137" s="515">
        <f>'FORMATO COSTEO C6'!B50</f>
        <v>0</v>
      </c>
      <c r="D137" s="506" t="str">
        <f>'FORMATO COSTEO C6'!D50</f>
        <v>Unidad medida</v>
      </c>
      <c r="E137" s="608">
        <f>'FORMATO COSTEO C6'!E50</f>
        <v>0</v>
      </c>
      <c r="F137" s="517">
        <f>'FORMATO COSTEO C6'!G50</f>
        <v>0</v>
      </c>
      <c r="G137" s="518">
        <f>'FORMATO COSTEO C6'!H50</f>
        <v>0</v>
      </c>
      <c r="H137" s="519">
        <f>IF($F137=0,0,((($F137/$E137)*'CRONOGRAMA ACTIVIDADES'!F$72)*($G137/$F137)))</f>
        <v>0</v>
      </c>
      <c r="I137" s="517">
        <f>IF($F137=0,0,((($F137/$E137)*'CRONOGRAMA ACTIVIDADES'!G$72)*($G137/$F137)))</f>
        <v>0</v>
      </c>
      <c r="J137" s="517">
        <f>IF($F137=0,0,((($F137/$E137)*'CRONOGRAMA ACTIVIDADES'!H$72)*($G137/$F137)))</f>
        <v>0</v>
      </c>
      <c r="K137" s="517">
        <f>IF($F137=0,0,((($F137/$E137)*'CRONOGRAMA ACTIVIDADES'!I$72)*($G137/$F137)))</f>
        <v>0</v>
      </c>
      <c r="L137" s="517">
        <f>IF($F137=0,0,((($F137/$E137)*'CRONOGRAMA ACTIVIDADES'!J$72)*($G137/$F137)))</f>
        <v>0</v>
      </c>
      <c r="M137" s="517">
        <f>IF($F137=0,0,((($F137/$E137)*'CRONOGRAMA ACTIVIDADES'!K$72)*($G137/$F137)))</f>
        <v>0</v>
      </c>
      <c r="N137" s="517">
        <f>IF($F137=0,0,((($F137/$E137)*'CRONOGRAMA ACTIVIDADES'!L$72)*($G137/$F137)))</f>
        <v>0</v>
      </c>
      <c r="O137" s="517">
        <f>IF($F137=0,0,((($F137/$E137)*'CRONOGRAMA ACTIVIDADES'!M$72)*($G137/$F137)))</f>
        <v>0</v>
      </c>
      <c r="P137" s="517">
        <f>IF($F137=0,0,((($F137/$E137)*'CRONOGRAMA ACTIVIDADES'!N$72)*($G137/$F137)))</f>
        <v>0</v>
      </c>
      <c r="Q137" s="517">
        <f>IF($F137=0,0,((($F137/$E137)*'CRONOGRAMA ACTIVIDADES'!O$72)*($G137/$F137)))</f>
        <v>0</v>
      </c>
      <c r="R137" s="517">
        <f>IF($F137=0,0,((($F137/$E137)*'CRONOGRAMA ACTIVIDADES'!P$72)*($G137/$F137)))</f>
        <v>0</v>
      </c>
      <c r="S137" s="517">
        <f>IF($F137=0,0,((($F137/$E137)*'CRONOGRAMA ACTIVIDADES'!Q$72)*($G137/$F137)))</f>
        <v>0</v>
      </c>
      <c r="T137" s="501">
        <f t="shared" si="54"/>
        <v>0</v>
      </c>
      <c r="U137" s="520">
        <f>IF($F137=0,0,((($F137/$E137)*'CRONOGRAMA ACTIVIDADES'!R$72)*($G137/$F137)))</f>
        <v>0</v>
      </c>
      <c r="V137" s="517">
        <f>IF($F137=0,0,((($F137/$E137)*'CRONOGRAMA ACTIVIDADES'!S$72)*($G137/$F137)))</f>
        <v>0</v>
      </c>
      <c r="W137" s="517">
        <f>IF($F137=0,0,((($F137/$E137)*'CRONOGRAMA ACTIVIDADES'!T$72)*($G137/$F137)))</f>
        <v>0</v>
      </c>
      <c r="X137" s="517">
        <f>IF($F137=0,0,((($F137/$E137)*'CRONOGRAMA ACTIVIDADES'!U$72)*($G137/$F137)))</f>
        <v>0</v>
      </c>
      <c r="Y137" s="517">
        <f>IF($F137=0,0,((($F137/$E137)*'CRONOGRAMA ACTIVIDADES'!V$72)*($G137/$F137)))</f>
        <v>0</v>
      </c>
      <c r="Z137" s="517">
        <f>IF($F137=0,0,((($F137/$E137)*'CRONOGRAMA ACTIVIDADES'!W$72)*($G137/$F137)))</f>
        <v>0</v>
      </c>
      <c r="AA137" s="517">
        <f>IF($F137=0,0,((($F137/$E137)*'CRONOGRAMA ACTIVIDADES'!X$72)*($G137/$F137)))</f>
        <v>0</v>
      </c>
      <c r="AB137" s="517">
        <f>IF($F137=0,0,((($F137/$E137)*'CRONOGRAMA ACTIVIDADES'!Y$72)*($G137/$F137)))</f>
        <v>0</v>
      </c>
      <c r="AC137" s="517">
        <f>IF($F137=0,0,((($F137/$E137)*'CRONOGRAMA ACTIVIDADES'!Z$72)*($G137/$F137)))</f>
        <v>0</v>
      </c>
      <c r="AD137" s="517">
        <f>IF($F137=0,0,((($F137/$E137)*'CRONOGRAMA ACTIVIDADES'!AA$72)*($G137/$F137)))</f>
        <v>0</v>
      </c>
      <c r="AE137" s="517">
        <f>IF($F137=0,0,((($F137/$E137)*'CRONOGRAMA ACTIVIDADES'!AB$72)*($G137/$F137)))</f>
        <v>0</v>
      </c>
      <c r="AF137" s="517">
        <f>IF($F137=0,0,((($F137/$E137)*'CRONOGRAMA ACTIVIDADES'!AC$72)*($G137/$F137)))</f>
        <v>0</v>
      </c>
      <c r="AG137" s="499">
        <f t="shared" si="55"/>
        <v>0</v>
      </c>
      <c r="AH137" s="519">
        <f>IF($F137=0,0,((($F137/$E137)*'CRONOGRAMA ACTIVIDADES'!AD$72)*($G137/$F137)))</f>
        <v>0</v>
      </c>
      <c r="AI137" s="517">
        <f>IF($F137=0,0,((($F137/$E137)*'CRONOGRAMA ACTIVIDADES'!AE$72)*($G137/$F137)))</f>
        <v>0</v>
      </c>
      <c r="AJ137" s="517">
        <f>IF($F137=0,0,((($F137/$E137)*'CRONOGRAMA ACTIVIDADES'!AF$72)*($G137/$F137)))</f>
        <v>0</v>
      </c>
      <c r="AK137" s="517">
        <f>IF($F137=0,0,((($F137/$E137)*'CRONOGRAMA ACTIVIDADES'!AG$72)*($G137/$F137)))</f>
        <v>0</v>
      </c>
      <c r="AL137" s="517">
        <f>IF($F137=0,0,((($F137/$E137)*'CRONOGRAMA ACTIVIDADES'!AH$72)*($G137/$F137)))</f>
        <v>0</v>
      </c>
      <c r="AM137" s="517">
        <f>IF($F137=0,0,((($F137/$E137)*'CRONOGRAMA ACTIVIDADES'!AI$72)*($G137/$F137)))</f>
        <v>0</v>
      </c>
      <c r="AN137" s="517">
        <f>IF($F137=0,0,((($F137/$E137)*'CRONOGRAMA ACTIVIDADES'!AJ$72)*($G137/$F137)))</f>
        <v>0</v>
      </c>
      <c r="AO137" s="517">
        <f>IF($F137=0,0,((($F137/$E137)*'CRONOGRAMA ACTIVIDADES'!AK$72)*($G137/$F137)))</f>
        <v>0</v>
      </c>
      <c r="AP137" s="517">
        <f>IF($F137=0,0,((($F137/$E137)*'CRONOGRAMA ACTIVIDADES'!AL$72)*($G137/$F137)))</f>
        <v>0</v>
      </c>
      <c r="AQ137" s="517">
        <f>IF($F137=0,0,((($F137/$E137)*'CRONOGRAMA ACTIVIDADES'!AM$72)*($G137/$F137)))</f>
        <v>0</v>
      </c>
      <c r="AR137" s="517">
        <f>IF($F137=0,0,((($F137/$E137)*'CRONOGRAMA ACTIVIDADES'!AN$72)*($G137/$F137)))</f>
        <v>0</v>
      </c>
      <c r="AS137" s="517">
        <f>IF($F137=0,0,((($F137/$E137)*'CRONOGRAMA ACTIVIDADES'!AO$72)*($G137/$F137)))</f>
        <v>0</v>
      </c>
      <c r="AT137" s="501">
        <f t="shared" si="56"/>
        <v>0</v>
      </c>
      <c r="AU137" s="571">
        <f>AS137+AR137+AQ137+AP137+AO137+AN137+AM137+AL137+AK137+AJ137+AI137+AH137+AF137+AE137+AD137+AC137+AB137+AA137+Z137+Y137+X137+W137+V137+U137+S137+R137+Q137+P137+O137+N137+M137+L137+K137+J137+I137+H137</f>
        <v>0</v>
      </c>
      <c r="AV137" s="470">
        <f t="shared" si="46"/>
        <v>0</v>
      </c>
    </row>
    <row r="138" spans="2:48" s="60" customFormat="1" ht="13.5">
      <c r="B138" s="522" t="str">
        <f>'FORMATO COSTEO C6'!C51</f>
        <v>6.3.3</v>
      </c>
      <c r="C138" s="523" t="str">
        <f>+'FORMATO COSTEO C6'!B51</f>
        <v>Seguros</v>
      </c>
      <c r="D138" s="524"/>
      <c r="E138" s="617"/>
      <c r="F138" s="526">
        <f>+'FORMATO COSTEO C6'!G51</f>
        <v>0</v>
      </c>
      <c r="G138" s="527">
        <f>+'FORMATO COSTEO C6'!H51</f>
        <v>0</v>
      </c>
      <c r="H138" s="528">
        <f>SUM(H139:H141)</f>
        <v>0</v>
      </c>
      <c r="I138" s="526">
        <f aca="true" t="shared" si="58" ref="I138:AS138">SUM(I139:I141)</f>
        <v>0</v>
      </c>
      <c r="J138" s="526">
        <f t="shared" si="58"/>
        <v>0</v>
      </c>
      <c r="K138" s="526">
        <f t="shared" si="58"/>
        <v>0</v>
      </c>
      <c r="L138" s="526">
        <f t="shared" si="58"/>
        <v>0</v>
      </c>
      <c r="M138" s="526">
        <f t="shared" si="58"/>
        <v>0</v>
      </c>
      <c r="N138" s="526">
        <f t="shared" si="58"/>
        <v>0</v>
      </c>
      <c r="O138" s="526">
        <f t="shared" si="58"/>
        <v>0</v>
      </c>
      <c r="P138" s="526">
        <f t="shared" si="58"/>
        <v>0</v>
      </c>
      <c r="Q138" s="526">
        <f t="shared" si="58"/>
        <v>0</v>
      </c>
      <c r="R138" s="526">
        <f t="shared" si="58"/>
        <v>0</v>
      </c>
      <c r="S138" s="526">
        <f t="shared" si="58"/>
        <v>0</v>
      </c>
      <c r="T138" s="529">
        <f t="shared" si="58"/>
        <v>0</v>
      </c>
      <c r="U138" s="530">
        <f t="shared" si="58"/>
        <v>0</v>
      </c>
      <c r="V138" s="526">
        <f t="shared" si="58"/>
        <v>0</v>
      </c>
      <c r="W138" s="526">
        <f t="shared" si="58"/>
        <v>0</v>
      </c>
      <c r="X138" s="526">
        <f t="shared" si="58"/>
        <v>0</v>
      </c>
      <c r="Y138" s="526">
        <f t="shared" si="58"/>
        <v>0</v>
      </c>
      <c r="Z138" s="526">
        <f t="shared" si="58"/>
        <v>0</v>
      </c>
      <c r="AA138" s="526">
        <f t="shared" si="58"/>
        <v>0</v>
      </c>
      <c r="AB138" s="526">
        <f t="shared" si="58"/>
        <v>0</v>
      </c>
      <c r="AC138" s="526">
        <f t="shared" si="58"/>
        <v>0</v>
      </c>
      <c r="AD138" s="526">
        <f t="shared" si="58"/>
        <v>0</v>
      </c>
      <c r="AE138" s="526">
        <f t="shared" si="58"/>
        <v>0</v>
      </c>
      <c r="AF138" s="526">
        <f t="shared" si="58"/>
        <v>0</v>
      </c>
      <c r="AG138" s="527">
        <f t="shared" si="58"/>
        <v>0</v>
      </c>
      <c r="AH138" s="528">
        <f t="shared" si="58"/>
        <v>0</v>
      </c>
      <c r="AI138" s="526">
        <f t="shared" si="58"/>
        <v>0</v>
      </c>
      <c r="AJ138" s="526">
        <f t="shared" si="58"/>
        <v>0</v>
      </c>
      <c r="AK138" s="526">
        <f t="shared" si="58"/>
        <v>0</v>
      </c>
      <c r="AL138" s="526">
        <f t="shared" si="58"/>
        <v>0</v>
      </c>
      <c r="AM138" s="526">
        <f t="shared" si="58"/>
        <v>0</v>
      </c>
      <c r="AN138" s="526">
        <f t="shared" si="58"/>
        <v>0</v>
      </c>
      <c r="AO138" s="526">
        <f t="shared" si="58"/>
        <v>0</v>
      </c>
      <c r="AP138" s="526">
        <f t="shared" si="58"/>
        <v>0</v>
      </c>
      <c r="AQ138" s="526">
        <f t="shared" si="58"/>
        <v>0</v>
      </c>
      <c r="AR138" s="526">
        <f t="shared" si="58"/>
        <v>0</v>
      </c>
      <c r="AS138" s="526">
        <f t="shared" si="58"/>
        <v>0</v>
      </c>
      <c r="AT138" s="529">
        <f>SUM(AT139:AT141)</f>
        <v>0</v>
      </c>
      <c r="AU138" s="531">
        <f>SUM(AU139:AU141)</f>
        <v>0</v>
      </c>
      <c r="AV138" s="470">
        <f t="shared" si="46"/>
        <v>0</v>
      </c>
    </row>
    <row r="139" spans="2:48" s="60" customFormat="1" ht="13.5">
      <c r="B139" s="494" t="str">
        <f>'FORMATO COSTEO C6'!C52</f>
        <v>6.3.3.1</v>
      </c>
      <c r="C139" s="515">
        <f>'FORMATO COSTEO C6'!B52</f>
        <v>0</v>
      </c>
      <c r="D139" s="506" t="str">
        <f>'FORMATO COSTEO C6'!D52</f>
        <v>Unidad medida</v>
      </c>
      <c r="E139" s="608">
        <f>'FORMATO COSTEO C6'!E52</f>
        <v>0</v>
      </c>
      <c r="F139" s="517">
        <f>'FORMATO COSTEO C6'!G52</f>
        <v>0</v>
      </c>
      <c r="G139" s="518">
        <f>'FORMATO COSTEO C6'!H52</f>
        <v>0</v>
      </c>
      <c r="H139" s="519">
        <f>IF($F139=0,0,((($F139/$E139)*'CRONOGRAMA ACTIVIDADES'!F$74)*($G139/$F139)))</f>
        <v>0</v>
      </c>
      <c r="I139" s="517">
        <f>IF($F139=0,0,((($F139/$E139)*'CRONOGRAMA ACTIVIDADES'!G$74)*($G139/$F139)))</f>
        <v>0</v>
      </c>
      <c r="J139" s="517">
        <f>IF($F139=0,0,((($F139/$E139)*'CRONOGRAMA ACTIVIDADES'!H$74)*($G139/$F139)))</f>
        <v>0</v>
      </c>
      <c r="K139" s="517">
        <f>IF($F139=0,0,((($F139/$E139)*'CRONOGRAMA ACTIVIDADES'!I$74)*($G139/$F139)))</f>
        <v>0</v>
      </c>
      <c r="L139" s="517">
        <f>IF($F139=0,0,((($F139/$E139)*'CRONOGRAMA ACTIVIDADES'!J$74)*($G139/$F139)))</f>
        <v>0</v>
      </c>
      <c r="M139" s="517">
        <f>IF($F139=0,0,((($F139/$E139)*'CRONOGRAMA ACTIVIDADES'!K$74)*($G139/$F139)))</f>
        <v>0</v>
      </c>
      <c r="N139" s="517">
        <f>IF($F139=0,0,((($F139/$E139)*'CRONOGRAMA ACTIVIDADES'!L$74)*($G139/$F139)))</f>
        <v>0</v>
      </c>
      <c r="O139" s="517">
        <f>IF($F139=0,0,((($F139/$E139)*'CRONOGRAMA ACTIVIDADES'!M$74)*($G139/$F139)))</f>
        <v>0</v>
      </c>
      <c r="P139" s="517">
        <f>IF($F139=0,0,((($F139/$E139)*'CRONOGRAMA ACTIVIDADES'!N$74)*($G139/$F139)))</f>
        <v>0</v>
      </c>
      <c r="Q139" s="517">
        <f>IF($F139=0,0,((($F139/$E139)*'CRONOGRAMA ACTIVIDADES'!O$74)*($G139/$F139)))</f>
        <v>0</v>
      </c>
      <c r="R139" s="517">
        <f>IF($F139=0,0,((($F139/$E139)*'CRONOGRAMA ACTIVIDADES'!P$74)*($G139/$F139)))</f>
        <v>0</v>
      </c>
      <c r="S139" s="517">
        <f>IF($F139=0,0,((($F139/$E139)*'CRONOGRAMA ACTIVIDADES'!Q$74)*($G139/$F139)))</f>
        <v>0</v>
      </c>
      <c r="T139" s="501">
        <f t="shared" si="54"/>
        <v>0</v>
      </c>
      <c r="U139" s="520">
        <f>IF($F139=0,0,((($F139/$E139)*'CRONOGRAMA ACTIVIDADES'!R$74)*($G139/$F139)))</f>
        <v>0</v>
      </c>
      <c r="V139" s="517">
        <f>IF($F139=0,0,((($F139/$E139)*'CRONOGRAMA ACTIVIDADES'!S$74)*($G139/$F139)))</f>
        <v>0</v>
      </c>
      <c r="W139" s="517">
        <f>IF($F139=0,0,((($F139/$E139)*'CRONOGRAMA ACTIVIDADES'!T$74)*($G139/$F139)))</f>
        <v>0</v>
      </c>
      <c r="X139" s="517">
        <f>IF($F139=0,0,((($F139/$E139)*'CRONOGRAMA ACTIVIDADES'!U$74)*($G139/$F139)))</f>
        <v>0</v>
      </c>
      <c r="Y139" s="517">
        <f>IF($F139=0,0,((($F139/$E139)*'CRONOGRAMA ACTIVIDADES'!V$74)*($G139/$F139)))</f>
        <v>0</v>
      </c>
      <c r="Z139" s="517">
        <f>IF($F139=0,0,((($F139/$E139)*'CRONOGRAMA ACTIVIDADES'!W$74)*($G139/$F139)))</f>
        <v>0</v>
      </c>
      <c r="AA139" s="517">
        <f>IF($F139=0,0,((($F139/$E139)*'CRONOGRAMA ACTIVIDADES'!X$74)*($G139/$F139)))</f>
        <v>0</v>
      </c>
      <c r="AB139" s="517">
        <f>IF($F139=0,0,((($F139/$E139)*'CRONOGRAMA ACTIVIDADES'!Y$74)*($G139/$F139)))</f>
        <v>0</v>
      </c>
      <c r="AC139" s="517">
        <f>IF($F139=0,0,((($F139/$E139)*'CRONOGRAMA ACTIVIDADES'!Z$74)*($G139/$F139)))</f>
        <v>0</v>
      </c>
      <c r="AD139" s="517">
        <f>IF($F139=0,0,((($F139/$E139)*'CRONOGRAMA ACTIVIDADES'!AA$74)*($G139/$F139)))</f>
        <v>0</v>
      </c>
      <c r="AE139" s="517">
        <f>IF($F139=0,0,((($F139/$E139)*'CRONOGRAMA ACTIVIDADES'!AB$74)*($G139/$F139)))</f>
        <v>0</v>
      </c>
      <c r="AF139" s="517">
        <f>IF($F139=0,0,((($F139/$E139)*'CRONOGRAMA ACTIVIDADES'!AC$74)*($G139/$F139)))</f>
        <v>0</v>
      </c>
      <c r="AG139" s="499">
        <f t="shared" si="55"/>
        <v>0</v>
      </c>
      <c r="AH139" s="519">
        <f>IF($F139=0,0,((($F139/$E139)*'CRONOGRAMA ACTIVIDADES'!AD$74)*($G139/$F139)))</f>
        <v>0</v>
      </c>
      <c r="AI139" s="517">
        <f>IF($F139=0,0,((($F139/$E139)*'CRONOGRAMA ACTIVIDADES'!AE$74)*($G139/$F139)))</f>
        <v>0</v>
      </c>
      <c r="AJ139" s="517">
        <f>IF($F139=0,0,((($F139/$E139)*'CRONOGRAMA ACTIVIDADES'!AF$74)*($G139/$F139)))</f>
        <v>0</v>
      </c>
      <c r="AK139" s="517">
        <f>IF($F139=0,0,((($F139/$E139)*'CRONOGRAMA ACTIVIDADES'!AG$74)*($G139/$F139)))</f>
        <v>0</v>
      </c>
      <c r="AL139" s="517">
        <f>IF($F139=0,0,((($F139/$E139)*'CRONOGRAMA ACTIVIDADES'!AH$74)*($G139/$F139)))</f>
        <v>0</v>
      </c>
      <c r="AM139" s="517">
        <f>IF($F139=0,0,((($F139/$E139)*'CRONOGRAMA ACTIVIDADES'!AI$74)*($G139/$F139)))</f>
        <v>0</v>
      </c>
      <c r="AN139" s="517">
        <f>IF($F139=0,0,((($F139/$E139)*'CRONOGRAMA ACTIVIDADES'!AJ$74)*($G139/$F139)))</f>
        <v>0</v>
      </c>
      <c r="AO139" s="517">
        <f>IF($F139=0,0,((($F139/$E139)*'CRONOGRAMA ACTIVIDADES'!AK$74)*($G139/$F139)))</f>
        <v>0</v>
      </c>
      <c r="AP139" s="517">
        <f>IF($F139=0,0,((($F139/$E139)*'CRONOGRAMA ACTIVIDADES'!AL$74)*($G139/$F139)))</f>
        <v>0</v>
      </c>
      <c r="AQ139" s="517">
        <f>IF($F139=0,0,((($F139/$E139)*'CRONOGRAMA ACTIVIDADES'!AM$74)*($G139/$F139)))</f>
        <v>0</v>
      </c>
      <c r="AR139" s="517">
        <f>IF($F139=0,0,((($F139/$E139)*'CRONOGRAMA ACTIVIDADES'!AN$74)*($G139/$F139)))</f>
        <v>0</v>
      </c>
      <c r="AS139" s="517">
        <f>IF($F139=0,0,((($F139/$E139)*'CRONOGRAMA ACTIVIDADES'!AO$74)*($G139/$F139)))</f>
        <v>0</v>
      </c>
      <c r="AT139" s="501">
        <f t="shared" si="56"/>
        <v>0</v>
      </c>
      <c r="AU139" s="571">
        <f>AS139+AR139+AQ139+AP139+AO139+AN139+AM139+AL139+AK139+AJ139+AI139+AH139+AF139+AE139+AD139+AC139+AB139+AA139+Z139+Y139+X139+W139+V139+U139+S139+R139+Q139+P139+O139+N139+M139+L139+K139+J139+I139+H139</f>
        <v>0</v>
      </c>
      <c r="AV139" s="470">
        <f t="shared" si="46"/>
        <v>0</v>
      </c>
    </row>
    <row r="140" spans="2:48" s="60" customFormat="1" ht="13.5">
      <c r="B140" s="494" t="str">
        <f>'FORMATO COSTEO C6'!C53</f>
        <v>6.3.3.2</v>
      </c>
      <c r="C140" s="515">
        <f>'FORMATO COSTEO C6'!B53</f>
        <v>0</v>
      </c>
      <c r="D140" s="506" t="str">
        <f>'FORMATO COSTEO C6'!D53</f>
        <v>Unidad medida</v>
      </c>
      <c r="E140" s="608">
        <f>'FORMATO COSTEO C6'!E53</f>
        <v>0</v>
      </c>
      <c r="F140" s="517">
        <f>'FORMATO COSTEO C6'!G53</f>
        <v>0</v>
      </c>
      <c r="G140" s="518">
        <f>'FORMATO COSTEO C6'!H53</f>
        <v>0</v>
      </c>
      <c r="H140" s="519">
        <f>IF($F140=0,0,((($F140/$E140)*'CRONOGRAMA ACTIVIDADES'!F$75)*($G140/$F140)))</f>
        <v>0</v>
      </c>
      <c r="I140" s="517">
        <f>IF($F140=0,0,((($F140/$E140)*'CRONOGRAMA ACTIVIDADES'!G$75)*($G140/$F140)))</f>
        <v>0</v>
      </c>
      <c r="J140" s="517">
        <f>IF($F140=0,0,((($F140/$E140)*'CRONOGRAMA ACTIVIDADES'!H$75)*($G140/$F140)))</f>
        <v>0</v>
      </c>
      <c r="K140" s="517">
        <f>IF($F140=0,0,((($F140/$E140)*'CRONOGRAMA ACTIVIDADES'!I$75)*($G140/$F140)))</f>
        <v>0</v>
      </c>
      <c r="L140" s="517">
        <f>IF($F140=0,0,((($F140/$E140)*'CRONOGRAMA ACTIVIDADES'!J$75)*($G140/$F140)))</f>
        <v>0</v>
      </c>
      <c r="M140" s="517">
        <f>IF($F140=0,0,((($F140/$E140)*'CRONOGRAMA ACTIVIDADES'!K$75)*($G140/$F140)))</f>
        <v>0</v>
      </c>
      <c r="N140" s="517">
        <f>IF($F140=0,0,((($F140/$E140)*'CRONOGRAMA ACTIVIDADES'!L$75)*($G140/$F140)))</f>
        <v>0</v>
      </c>
      <c r="O140" s="517">
        <f>IF($F140=0,0,((($F140/$E140)*'CRONOGRAMA ACTIVIDADES'!M$75)*($G140/$F140)))</f>
        <v>0</v>
      </c>
      <c r="P140" s="517">
        <f>IF($F140=0,0,((($F140/$E140)*'CRONOGRAMA ACTIVIDADES'!N$75)*($G140/$F140)))</f>
        <v>0</v>
      </c>
      <c r="Q140" s="517">
        <f>IF($F140=0,0,((($F140/$E140)*'CRONOGRAMA ACTIVIDADES'!O$75)*($G140/$F140)))</f>
        <v>0</v>
      </c>
      <c r="R140" s="517">
        <f>IF($F140=0,0,((($F140/$E140)*'CRONOGRAMA ACTIVIDADES'!P$75)*($G140/$F140)))</f>
        <v>0</v>
      </c>
      <c r="S140" s="517">
        <f>IF($F140=0,0,((($F140/$E140)*'CRONOGRAMA ACTIVIDADES'!Q$75)*($G140/$F140)))</f>
        <v>0</v>
      </c>
      <c r="T140" s="501">
        <f t="shared" si="54"/>
        <v>0</v>
      </c>
      <c r="U140" s="520">
        <f>IF($F140=0,0,((($F140/$E140)*'CRONOGRAMA ACTIVIDADES'!R$75)*($G140/$F140)))</f>
        <v>0</v>
      </c>
      <c r="V140" s="517">
        <f>IF($F140=0,0,((($F140/$E140)*'CRONOGRAMA ACTIVIDADES'!S$75)*($G140/$F140)))</f>
        <v>0</v>
      </c>
      <c r="W140" s="517">
        <f>IF($F140=0,0,((($F140/$E140)*'CRONOGRAMA ACTIVIDADES'!T$75)*($G140/$F140)))</f>
        <v>0</v>
      </c>
      <c r="X140" s="517">
        <f>IF($F140=0,0,((($F140/$E140)*'CRONOGRAMA ACTIVIDADES'!U$75)*($G140/$F140)))</f>
        <v>0</v>
      </c>
      <c r="Y140" s="517">
        <f>IF($F140=0,0,((($F140/$E140)*'CRONOGRAMA ACTIVIDADES'!V$75)*($G140/$F140)))</f>
        <v>0</v>
      </c>
      <c r="Z140" s="517">
        <f>IF($F140=0,0,((($F140/$E140)*'CRONOGRAMA ACTIVIDADES'!W$75)*($G140/$F140)))</f>
        <v>0</v>
      </c>
      <c r="AA140" s="517">
        <f>IF($F140=0,0,((($F140/$E140)*'CRONOGRAMA ACTIVIDADES'!X$75)*($G140/$F140)))</f>
        <v>0</v>
      </c>
      <c r="AB140" s="517">
        <f>IF($F140=0,0,((($F140/$E140)*'CRONOGRAMA ACTIVIDADES'!Y$75)*($G140/$F140)))</f>
        <v>0</v>
      </c>
      <c r="AC140" s="517">
        <f>IF($F140=0,0,((($F140/$E140)*'CRONOGRAMA ACTIVIDADES'!Z$75)*($G140/$F140)))</f>
        <v>0</v>
      </c>
      <c r="AD140" s="517">
        <f>IF($F140=0,0,((($F140/$E140)*'CRONOGRAMA ACTIVIDADES'!AA$75)*($G140/$F140)))</f>
        <v>0</v>
      </c>
      <c r="AE140" s="517">
        <f>IF($F140=0,0,((($F140/$E140)*'CRONOGRAMA ACTIVIDADES'!AB$75)*($G140/$F140)))</f>
        <v>0</v>
      </c>
      <c r="AF140" s="517">
        <f>IF($F140=0,0,((($F140/$E140)*'CRONOGRAMA ACTIVIDADES'!AC$75)*($G140/$F140)))</f>
        <v>0</v>
      </c>
      <c r="AG140" s="499">
        <f t="shared" si="55"/>
        <v>0</v>
      </c>
      <c r="AH140" s="519">
        <f>IF($F140=0,0,((($F140/$E140)*'CRONOGRAMA ACTIVIDADES'!AD$75)*($G140/$F140)))</f>
        <v>0</v>
      </c>
      <c r="AI140" s="517">
        <f>IF($F140=0,0,((($F140/$E140)*'CRONOGRAMA ACTIVIDADES'!AE$75)*($G140/$F140)))</f>
        <v>0</v>
      </c>
      <c r="AJ140" s="517">
        <f>IF($F140=0,0,((($F140/$E140)*'CRONOGRAMA ACTIVIDADES'!AF$75)*($G140/$F140)))</f>
        <v>0</v>
      </c>
      <c r="AK140" s="517">
        <f>IF($F140=0,0,((($F140/$E140)*'CRONOGRAMA ACTIVIDADES'!AG$75)*($G140/$F140)))</f>
        <v>0</v>
      </c>
      <c r="AL140" s="517">
        <f>IF($F140=0,0,((($F140/$E140)*'CRONOGRAMA ACTIVIDADES'!AH$75)*($G140/$F140)))</f>
        <v>0</v>
      </c>
      <c r="AM140" s="517">
        <f>IF($F140=0,0,((($F140/$E140)*'CRONOGRAMA ACTIVIDADES'!AI$75)*($G140/$F140)))</f>
        <v>0</v>
      </c>
      <c r="AN140" s="517">
        <f>IF($F140=0,0,((($F140/$E140)*'CRONOGRAMA ACTIVIDADES'!AJ$75)*($G140/$F140)))</f>
        <v>0</v>
      </c>
      <c r="AO140" s="517">
        <f>IF($F140=0,0,((($F140/$E140)*'CRONOGRAMA ACTIVIDADES'!AK$75)*($G140/$F140)))</f>
        <v>0</v>
      </c>
      <c r="AP140" s="517">
        <f>IF($F140=0,0,((($F140/$E140)*'CRONOGRAMA ACTIVIDADES'!AL$75)*($G140/$F140)))</f>
        <v>0</v>
      </c>
      <c r="AQ140" s="517">
        <f>IF($F140=0,0,((($F140/$E140)*'CRONOGRAMA ACTIVIDADES'!AM$75)*($G140/$F140)))</f>
        <v>0</v>
      </c>
      <c r="AR140" s="517">
        <f>IF($F140=0,0,((($F140/$E140)*'CRONOGRAMA ACTIVIDADES'!AN$75)*($G140/$F140)))</f>
        <v>0</v>
      </c>
      <c r="AS140" s="517">
        <f>IF($F140=0,0,((($F140/$E140)*'CRONOGRAMA ACTIVIDADES'!AO$75)*($G140/$F140)))</f>
        <v>0</v>
      </c>
      <c r="AT140" s="501">
        <f t="shared" si="56"/>
        <v>0</v>
      </c>
      <c r="AU140" s="571">
        <f>AS140+AR140+AQ140+AP140+AO140+AN140+AM140+AL140+AK140+AJ140+AI140+AH140+AF140+AE140+AD140+AC140+AB140+AA140+Z140+Y140+X140+W140+V140+U140+S140+R140+Q140+P140+O140+N140+M140+L140+K140+J140+I140+H140</f>
        <v>0</v>
      </c>
      <c r="AV140" s="470">
        <f t="shared" si="46"/>
        <v>0</v>
      </c>
    </row>
    <row r="141" spans="2:48" s="60" customFormat="1" ht="13.5">
      <c r="B141" s="494" t="str">
        <f>'FORMATO COSTEO C6'!C54</f>
        <v>6.3.3.3</v>
      </c>
      <c r="C141" s="515">
        <f>'FORMATO COSTEO C6'!B54</f>
        <v>0</v>
      </c>
      <c r="D141" s="506" t="str">
        <f>'FORMATO COSTEO C6'!D54</f>
        <v>Unidad medida</v>
      </c>
      <c r="E141" s="608">
        <f>'FORMATO COSTEO C6'!E54</f>
        <v>0</v>
      </c>
      <c r="F141" s="517">
        <f>'FORMATO COSTEO C6'!G54</f>
        <v>0</v>
      </c>
      <c r="G141" s="518">
        <f>'FORMATO COSTEO C6'!H54</f>
        <v>0</v>
      </c>
      <c r="H141" s="519">
        <f>IF($F141=0,0,((($F141/$E141)*'CRONOGRAMA ACTIVIDADES'!F$76)*($G141/$F141)))</f>
        <v>0</v>
      </c>
      <c r="I141" s="517">
        <f>IF($F141=0,0,((($F141/$E141)*'CRONOGRAMA ACTIVIDADES'!G$76)*($G141/$F141)))</f>
        <v>0</v>
      </c>
      <c r="J141" s="517">
        <f>IF($F141=0,0,((($F141/$E141)*'CRONOGRAMA ACTIVIDADES'!H$76)*($G141/$F141)))</f>
        <v>0</v>
      </c>
      <c r="K141" s="517">
        <f>IF($F141=0,0,((($F141/$E141)*'CRONOGRAMA ACTIVIDADES'!I$76)*($G141/$F141)))</f>
        <v>0</v>
      </c>
      <c r="L141" s="517">
        <f>IF($F141=0,0,((($F141/$E141)*'CRONOGRAMA ACTIVIDADES'!J$76)*($G141/$F141)))</f>
        <v>0</v>
      </c>
      <c r="M141" s="517">
        <f>IF($F141=0,0,((($F141/$E141)*'CRONOGRAMA ACTIVIDADES'!K$76)*($G141/$F141)))</f>
        <v>0</v>
      </c>
      <c r="N141" s="517">
        <f>IF($F141=0,0,((($F141/$E141)*'CRONOGRAMA ACTIVIDADES'!L$76)*($G141/$F141)))</f>
        <v>0</v>
      </c>
      <c r="O141" s="517">
        <f>IF($F141=0,0,((($F141/$E141)*'CRONOGRAMA ACTIVIDADES'!M$76)*($G141/$F141)))</f>
        <v>0</v>
      </c>
      <c r="P141" s="517">
        <f>IF($F141=0,0,((($F141/$E141)*'CRONOGRAMA ACTIVIDADES'!N$76)*($G141/$F141)))</f>
        <v>0</v>
      </c>
      <c r="Q141" s="517">
        <f>IF($F141=0,0,((($F141/$E141)*'CRONOGRAMA ACTIVIDADES'!O$76)*($G141/$F141)))</f>
        <v>0</v>
      </c>
      <c r="R141" s="517">
        <f>IF($F141=0,0,((($F141/$E141)*'CRONOGRAMA ACTIVIDADES'!P$76)*($G141/$F141)))</f>
        <v>0</v>
      </c>
      <c r="S141" s="517">
        <f>IF($F141=0,0,((($F141/$E141)*'CRONOGRAMA ACTIVIDADES'!Q$76)*($G141/$F141)))</f>
        <v>0</v>
      </c>
      <c r="T141" s="501">
        <f t="shared" si="54"/>
        <v>0</v>
      </c>
      <c r="U141" s="520">
        <f>IF($F141=0,0,((($F141/$E141)*'CRONOGRAMA ACTIVIDADES'!R$76)*($G141/$F141)))</f>
        <v>0</v>
      </c>
      <c r="V141" s="517">
        <f>IF($F141=0,0,((($F141/$E141)*'CRONOGRAMA ACTIVIDADES'!S$76)*($G141/$F141)))</f>
        <v>0</v>
      </c>
      <c r="W141" s="517">
        <f>IF($F141=0,0,((($F141/$E141)*'CRONOGRAMA ACTIVIDADES'!T$76)*($G141/$F141)))</f>
        <v>0</v>
      </c>
      <c r="X141" s="517">
        <f>IF($F141=0,0,((($F141/$E141)*'CRONOGRAMA ACTIVIDADES'!U$76)*($G141/$F141)))</f>
        <v>0</v>
      </c>
      <c r="Y141" s="517">
        <f>IF($F141=0,0,((($F141/$E141)*'CRONOGRAMA ACTIVIDADES'!V$76)*($G141/$F141)))</f>
        <v>0</v>
      </c>
      <c r="Z141" s="517">
        <f>IF($F141=0,0,((($F141/$E141)*'CRONOGRAMA ACTIVIDADES'!W$76)*($G141/$F141)))</f>
        <v>0</v>
      </c>
      <c r="AA141" s="517">
        <f>IF($F141=0,0,((($F141/$E141)*'CRONOGRAMA ACTIVIDADES'!X$76)*($G141/$F141)))</f>
        <v>0</v>
      </c>
      <c r="AB141" s="517">
        <f>IF($F141=0,0,((($F141/$E141)*'CRONOGRAMA ACTIVIDADES'!Y$76)*($G141/$F141)))</f>
        <v>0</v>
      </c>
      <c r="AC141" s="517">
        <f>IF($F141=0,0,((($F141/$E141)*'CRONOGRAMA ACTIVIDADES'!Z$76)*($G141/$F141)))</f>
        <v>0</v>
      </c>
      <c r="AD141" s="517">
        <f>IF($F141=0,0,((($F141/$E141)*'CRONOGRAMA ACTIVIDADES'!AA$76)*($G141/$F141)))</f>
        <v>0</v>
      </c>
      <c r="AE141" s="517">
        <f>IF($F141=0,0,((($F141/$E141)*'CRONOGRAMA ACTIVIDADES'!AB$76)*($G141/$F141)))</f>
        <v>0</v>
      </c>
      <c r="AF141" s="517">
        <f>IF($F141=0,0,((($F141/$E141)*'CRONOGRAMA ACTIVIDADES'!AC$76)*($G141/$F141)))</f>
        <v>0</v>
      </c>
      <c r="AG141" s="499">
        <f t="shared" si="55"/>
        <v>0</v>
      </c>
      <c r="AH141" s="519">
        <f>IF($F141=0,0,((($F141/$E141)*'CRONOGRAMA ACTIVIDADES'!AD$76)*($G141/$F141)))</f>
        <v>0</v>
      </c>
      <c r="AI141" s="517">
        <f>IF($F141=0,0,((($F141/$E141)*'CRONOGRAMA ACTIVIDADES'!AE$76)*($G141/$F141)))</f>
        <v>0</v>
      </c>
      <c r="AJ141" s="517">
        <f>IF($F141=0,0,((($F141/$E141)*'CRONOGRAMA ACTIVIDADES'!AF$76)*($G141/$F141)))</f>
        <v>0</v>
      </c>
      <c r="AK141" s="517">
        <f>IF($F141=0,0,((($F141/$E141)*'CRONOGRAMA ACTIVIDADES'!AG$76)*($G141/$F141)))</f>
        <v>0</v>
      </c>
      <c r="AL141" s="517">
        <f>IF($F141=0,0,((($F141/$E141)*'CRONOGRAMA ACTIVIDADES'!AH$76)*($G141/$F141)))</f>
        <v>0</v>
      </c>
      <c r="AM141" s="517">
        <f>IF($F141=0,0,((($F141/$E141)*'CRONOGRAMA ACTIVIDADES'!AI$76)*($G141/$F141)))</f>
        <v>0</v>
      </c>
      <c r="AN141" s="517">
        <f>IF($F141=0,0,((($F141/$E141)*'CRONOGRAMA ACTIVIDADES'!AJ$76)*($G141/$F141)))</f>
        <v>0</v>
      </c>
      <c r="AO141" s="517">
        <f>IF($F141=0,0,((($F141/$E141)*'CRONOGRAMA ACTIVIDADES'!AK$76)*($G141/$F141)))</f>
        <v>0</v>
      </c>
      <c r="AP141" s="517">
        <f>IF($F141=0,0,((($F141/$E141)*'CRONOGRAMA ACTIVIDADES'!AL$76)*($G141/$F141)))</f>
        <v>0</v>
      </c>
      <c r="AQ141" s="517">
        <f>IF($F141=0,0,((($F141/$E141)*'CRONOGRAMA ACTIVIDADES'!AM$76)*($G141/$F141)))</f>
        <v>0</v>
      </c>
      <c r="AR141" s="517">
        <f>IF($F141=0,0,((($F141/$E141)*'CRONOGRAMA ACTIVIDADES'!AN$76)*($G141/$F141)))</f>
        <v>0</v>
      </c>
      <c r="AS141" s="517">
        <f>IF($F141=0,0,((($F141/$E141)*'CRONOGRAMA ACTIVIDADES'!AO$76)*($G141/$F141)))</f>
        <v>0</v>
      </c>
      <c r="AT141" s="501">
        <f t="shared" si="56"/>
        <v>0</v>
      </c>
      <c r="AU141" s="571">
        <f>AS141+AR141+AQ141+AP141+AO141+AN141+AM141+AL141+AK141+AJ141+AI141+AH141+AF141+AE141+AD141+AC141+AB141+AA141+Z141+Y141+X141+W141+V141+U141+S141+R141+Q141+P141+O141+N141+M141+L141+K141+J141+I141+H141</f>
        <v>0</v>
      </c>
      <c r="AV141" s="470">
        <f t="shared" si="46"/>
        <v>0</v>
      </c>
    </row>
    <row r="142" spans="2:48" s="60" customFormat="1" ht="13.5">
      <c r="B142" s="533" t="str">
        <f>'FORMATO COSTEO C6'!C55</f>
        <v>6.3.4</v>
      </c>
      <c r="C142" s="523" t="str">
        <f>+'FORMATO COSTEO C6'!B55</f>
        <v>Oficina de proyecto</v>
      </c>
      <c r="D142" s="534"/>
      <c r="E142" s="617"/>
      <c r="F142" s="526">
        <f>+'FORMATO COSTEO C6'!G55</f>
        <v>0</v>
      </c>
      <c r="G142" s="527">
        <f>+'FORMATO COSTEO C6'!H55</f>
        <v>0</v>
      </c>
      <c r="H142" s="528">
        <f>SUM(H143:H145)</f>
        <v>0</v>
      </c>
      <c r="I142" s="526">
        <f aca="true" t="shared" si="59" ref="I142:AS142">SUM(I143:I145)</f>
        <v>0</v>
      </c>
      <c r="J142" s="526">
        <f t="shared" si="59"/>
        <v>0</v>
      </c>
      <c r="K142" s="526">
        <f t="shared" si="59"/>
        <v>0</v>
      </c>
      <c r="L142" s="526">
        <f t="shared" si="59"/>
        <v>0</v>
      </c>
      <c r="M142" s="526">
        <f t="shared" si="59"/>
        <v>0</v>
      </c>
      <c r="N142" s="526">
        <f t="shared" si="59"/>
        <v>0</v>
      </c>
      <c r="O142" s="526">
        <f t="shared" si="59"/>
        <v>0</v>
      </c>
      <c r="P142" s="526">
        <f t="shared" si="59"/>
        <v>0</v>
      </c>
      <c r="Q142" s="526">
        <f t="shared" si="59"/>
        <v>0</v>
      </c>
      <c r="R142" s="526">
        <f t="shared" si="59"/>
        <v>0</v>
      </c>
      <c r="S142" s="526">
        <f t="shared" si="59"/>
        <v>0</v>
      </c>
      <c r="T142" s="529">
        <f t="shared" si="59"/>
        <v>0</v>
      </c>
      <c r="U142" s="530">
        <f t="shared" si="59"/>
        <v>0</v>
      </c>
      <c r="V142" s="526">
        <f t="shared" si="59"/>
        <v>0</v>
      </c>
      <c r="W142" s="526">
        <f t="shared" si="59"/>
        <v>0</v>
      </c>
      <c r="X142" s="526">
        <f t="shared" si="59"/>
        <v>0</v>
      </c>
      <c r="Y142" s="526">
        <f t="shared" si="59"/>
        <v>0</v>
      </c>
      <c r="Z142" s="526">
        <f t="shared" si="59"/>
        <v>0</v>
      </c>
      <c r="AA142" s="526">
        <f t="shared" si="59"/>
        <v>0</v>
      </c>
      <c r="AB142" s="526">
        <f t="shared" si="59"/>
        <v>0</v>
      </c>
      <c r="AC142" s="526">
        <f t="shared" si="59"/>
        <v>0</v>
      </c>
      <c r="AD142" s="526">
        <f t="shared" si="59"/>
        <v>0</v>
      </c>
      <c r="AE142" s="526">
        <f t="shared" si="59"/>
        <v>0</v>
      </c>
      <c r="AF142" s="526">
        <f t="shared" si="59"/>
        <v>0</v>
      </c>
      <c r="AG142" s="527">
        <f t="shared" si="59"/>
        <v>0</v>
      </c>
      <c r="AH142" s="528">
        <f t="shared" si="59"/>
        <v>0</v>
      </c>
      <c r="AI142" s="526">
        <f t="shared" si="59"/>
        <v>0</v>
      </c>
      <c r="AJ142" s="526">
        <f t="shared" si="59"/>
        <v>0</v>
      </c>
      <c r="AK142" s="526">
        <f t="shared" si="59"/>
        <v>0</v>
      </c>
      <c r="AL142" s="526">
        <f t="shared" si="59"/>
        <v>0</v>
      </c>
      <c r="AM142" s="526">
        <f t="shared" si="59"/>
        <v>0</v>
      </c>
      <c r="AN142" s="526">
        <f t="shared" si="59"/>
        <v>0</v>
      </c>
      <c r="AO142" s="526">
        <f t="shared" si="59"/>
        <v>0</v>
      </c>
      <c r="AP142" s="526">
        <f t="shared" si="59"/>
        <v>0</v>
      </c>
      <c r="AQ142" s="526">
        <f t="shared" si="59"/>
        <v>0</v>
      </c>
      <c r="AR142" s="526">
        <f t="shared" si="59"/>
        <v>0</v>
      </c>
      <c r="AS142" s="526">
        <f t="shared" si="59"/>
        <v>0</v>
      </c>
      <c r="AT142" s="529">
        <f>SUM(AT143:AT145)</f>
        <v>0</v>
      </c>
      <c r="AU142" s="531">
        <f>SUM(AU143:AU145)</f>
        <v>0</v>
      </c>
      <c r="AV142" s="470">
        <f t="shared" si="46"/>
        <v>0</v>
      </c>
    </row>
    <row r="143" spans="2:48" s="60" customFormat="1" ht="13.5">
      <c r="B143" s="494" t="str">
        <f>'FORMATO COSTEO C6'!C56</f>
        <v>6.3.4.1</v>
      </c>
      <c r="C143" s="515">
        <f>'FORMATO COSTEO C6'!B56</f>
        <v>0</v>
      </c>
      <c r="D143" s="506" t="str">
        <f>'FORMATO COSTEO C6'!D56</f>
        <v>Unidad medida</v>
      </c>
      <c r="E143" s="608">
        <f>'FORMATO COSTEO C6'!E56</f>
        <v>0</v>
      </c>
      <c r="F143" s="517">
        <f>'FORMATO COSTEO C6'!G56</f>
        <v>0</v>
      </c>
      <c r="G143" s="518">
        <f>'FORMATO COSTEO C6'!H56</f>
        <v>0</v>
      </c>
      <c r="H143" s="519">
        <f>IF($F143=0,0,((($F143/$E143)*'CRONOGRAMA ACTIVIDADES'!F$78)*($G143/$F143)))</f>
        <v>0</v>
      </c>
      <c r="I143" s="517">
        <f>IF($F143=0,0,((($F143/$E143)*'CRONOGRAMA ACTIVIDADES'!G$78)*($G143/$F143)))</f>
        <v>0</v>
      </c>
      <c r="J143" s="517">
        <f>IF($F143=0,0,((($F143/$E143)*'CRONOGRAMA ACTIVIDADES'!H$78)*($G143/$F143)))</f>
        <v>0</v>
      </c>
      <c r="K143" s="517">
        <f>IF($F143=0,0,((($F143/$E143)*'CRONOGRAMA ACTIVIDADES'!I$78)*($G143/$F143)))</f>
        <v>0</v>
      </c>
      <c r="L143" s="517">
        <f>IF($F143=0,0,((($F143/$E143)*'CRONOGRAMA ACTIVIDADES'!J$78)*($G143/$F143)))</f>
        <v>0</v>
      </c>
      <c r="M143" s="517">
        <f>IF($F143=0,0,((($F143/$E143)*'CRONOGRAMA ACTIVIDADES'!K$78)*($G143/$F143)))</f>
        <v>0</v>
      </c>
      <c r="N143" s="517">
        <f>IF($F143=0,0,((($F143/$E143)*'CRONOGRAMA ACTIVIDADES'!L$78)*($G143/$F143)))</f>
        <v>0</v>
      </c>
      <c r="O143" s="517">
        <f>IF($F143=0,0,((($F143/$E143)*'CRONOGRAMA ACTIVIDADES'!M$78)*($G143/$F143)))</f>
        <v>0</v>
      </c>
      <c r="P143" s="517">
        <f>IF($F143=0,0,((($F143/$E143)*'CRONOGRAMA ACTIVIDADES'!N$78)*($G143/$F143)))</f>
        <v>0</v>
      </c>
      <c r="Q143" s="517">
        <f>IF($F143=0,0,((($F143/$E143)*'CRONOGRAMA ACTIVIDADES'!O$78)*($G143/$F143)))</f>
        <v>0</v>
      </c>
      <c r="R143" s="517">
        <f>IF($F143=0,0,((($F143/$E143)*'CRONOGRAMA ACTIVIDADES'!P$78)*($G143/$F143)))</f>
        <v>0</v>
      </c>
      <c r="S143" s="517">
        <f>IF($F143=0,0,((($F143/$E143)*'CRONOGRAMA ACTIVIDADES'!Q$78)*($G143/$F143)))</f>
        <v>0</v>
      </c>
      <c r="T143" s="501">
        <f t="shared" si="54"/>
        <v>0</v>
      </c>
      <c r="U143" s="520">
        <f>IF($F143=0,0,((($F143/$E143)*'CRONOGRAMA ACTIVIDADES'!R$78)*($G143/$F143)))</f>
        <v>0</v>
      </c>
      <c r="V143" s="517">
        <f>IF($F143=0,0,((($F143/$E143)*'CRONOGRAMA ACTIVIDADES'!S$78)*($G143/$F143)))</f>
        <v>0</v>
      </c>
      <c r="W143" s="517">
        <f>IF($F143=0,0,((($F143/$E143)*'CRONOGRAMA ACTIVIDADES'!T$78)*($G143/$F143)))</f>
        <v>0</v>
      </c>
      <c r="X143" s="517">
        <f>IF($F143=0,0,((($F143/$E143)*'CRONOGRAMA ACTIVIDADES'!U$78)*($G143/$F143)))</f>
        <v>0</v>
      </c>
      <c r="Y143" s="517">
        <f>IF($F143=0,0,((($F143/$E143)*'CRONOGRAMA ACTIVIDADES'!V$78)*($G143/$F143)))</f>
        <v>0</v>
      </c>
      <c r="Z143" s="517">
        <f>IF($F143=0,0,((($F143/$E143)*'CRONOGRAMA ACTIVIDADES'!W$78)*($G143/$F143)))</f>
        <v>0</v>
      </c>
      <c r="AA143" s="517">
        <f>IF($F143=0,0,((($F143/$E143)*'CRONOGRAMA ACTIVIDADES'!X$78)*($G143/$F143)))</f>
        <v>0</v>
      </c>
      <c r="AB143" s="517">
        <f>IF($F143=0,0,((($F143/$E143)*'CRONOGRAMA ACTIVIDADES'!Y$78)*($G143/$F143)))</f>
        <v>0</v>
      </c>
      <c r="AC143" s="517">
        <f>IF($F143=0,0,((($F143/$E143)*'CRONOGRAMA ACTIVIDADES'!Z$78)*($G143/$F143)))</f>
        <v>0</v>
      </c>
      <c r="AD143" s="517">
        <f>IF($F143=0,0,((($F143/$E143)*'CRONOGRAMA ACTIVIDADES'!AA$78)*($G143/$F143)))</f>
        <v>0</v>
      </c>
      <c r="AE143" s="517">
        <f>IF($F143=0,0,((($F143/$E143)*'CRONOGRAMA ACTIVIDADES'!AB$78)*($G143/$F143)))</f>
        <v>0</v>
      </c>
      <c r="AF143" s="517">
        <f>IF($F143=0,0,((($F143/$E143)*'CRONOGRAMA ACTIVIDADES'!AC$78)*($G143/$F143)))</f>
        <v>0</v>
      </c>
      <c r="AG143" s="499">
        <f t="shared" si="55"/>
        <v>0</v>
      </c>
      <c r="AH143" s="519">
        <f>IF($F143=0,0,((($F143/$E143)*'CRONOGRAMA ACTIVIDADES'!AD$78)*($G143/$F143)))</f>
        <v>0</v>
      </c>
      <c r="AI143" s="517">
        <f>IF($F143=0,0,((($F143/$E143)*'CRONOGRAMA ACTIVIDADES'!AE$78)*($G143/$F143)))</f>
        <v>0</v>
      </c>
      <c r="AJ143" s="517">
        <f>IF($F143=0,0,((($F143/$E143)*'CRONOGRAMA ACTIVIDADES'!AF$78)*($G143/$F143)))</f>
        <v>0</v>
      </c>
      <c r="AK143" s="517">
        <f>IF($F143=0,0,((($F143/$E143)*'CRONOGRAMA ACTIVIDADES'!AG$78)*($G143/$F143)))</f>
        <v>0</v>
      </c>
      <c r="AL143" s="517">
        <f>IF($F143=0,0,((($F143/$E143)*'CRONOGRAMA ACTIVIDADES'!AH$78)*($G143/$F143)))</f>
        <v>0</v>
      </c>
      <c r="AM143" s="517">
        <f>IF($F143=0,0,((($F143/$E143)*'CRONOGRAMA ACTIVIDADES'!AI$78)*($G143/$F143)))</f>
        <v>0</v>
      </c>
      <c r="AN143" s="517">
        <f>IF($F143=0,0,((($F143/$E143)*'CRONOGRAMA ACTIVIDADES'!AJ$78)*($G143/$F143)))</f>
        <v>0</v>
      </c>
      <c r="AO143" s="517">
        <f>IF($F143=0,0,((($F143/$E143)*'CRONOGRAMA ACTIVIDADES'!AK$78)*($G143/$F143)))</f>
        <v>0</v>
      </c>
      <c r="AP143" s="517">
        <f>IF($F143=0,0,((($F143/$E143)*'CRONOGRAMA ACTIVIDADES'!AL$78)*($G143/$F143)))</f>
        <v>0</v>
      </c>
      <c r="AQ143" s="517">
        <f>IF($F143=0,0,((($F143/$E143)*'CRONOGRAMA ACTIVIDADES'!AM$78)*($G143/$F143)))</f>
        <v>0</v>
      </c>
      <c r="AR143" s="517">
        <f>IF($F143=0,0,((($F143/$E143)*'CRONOGRAMA ACTIVIDADES'!AN$78)*($G143/$F143)))</f>
        <v>0</v>
      </c>
      <c r="AS143" s="517">
        <f>IF($F143=0,0,((($F143/$E143)*'CRONOGRAMA ACTIVIDADES'!AO$78)*($G143/$F143)))</f>
        <v>0</v>
      </c>
      <c r="AT143" s="501">
        <f t="shared" si="56"/>
        <v>0</v>
      </c>
      <c r="AU143" s="571">
        <f>AS143+AR143+AQ143+AP143+AO143+AN143+AM143+AL143+AK143+AJ143+AI143+AH143+AF143+AE143+AD143+AC143+AB143+AA143+Z143+Y143+X143+W143+V143+U143+S143+R143+Q143+P143+O143+N143+M143+L143+K143+J143+I143+H143</f>
        <v>0</v>
      </c>
      <c r="AV143" s="470">
        <f t="shared" si="46"/>
        <v>0</v>
      </c>
    </row>
    <row r="144" spans="2:48" s="60" customFormat="1" ht="13.5">
      <c r="B144" s="494" t="str">
        <f>'FORMATO COSTEO C6'!C57</f>
        <v>6.3.4.2</v>
      </c>
      <c r="C144" s="515">
        <f>'FORMATO COSTEO C6'!B57</f>
        <v>0</v>
      </c>
      <c r="D144" s="506" t="str">
        <f>'FORMATO COSTEO C6'!D57</f>
        <v>Unidad medida</v>
      </c>
      <c r="E144" s="608">
        <f>'FORMATO COSTEO C6'!E57</f>
        <v>0</v>
      </c>
      <c r="F144" s="517">
        <f>'FORMATO COSTEO C6'!G57</f>
        <v>0</v>
      </c>
      <c r="G144" s="518">
        <f>'FORMATO COSTEO C6'!H57</f>
        <v>0</v>
      </c>
      <c r="H144" s="519">
        <f>IF($F144=0,0,((($F144/$E144)*'CRONOGRAMA ACTIVIDADES'!F$79)*($G144/$F144)))</f>
        <v>0</v>
      </c>
      <c r="I144" s="517">
        <f>IF($F144=0,0,((($F144/$E144)*'CRONOGRAMA ACTIVIDADES'!G$79)*($G144/$F144)))</f>
        <v>0</v>
      </c>
      <c r="J144" s="517">
        <f>IF($F144=0,0,((($F144/$E144)*'CRONOGRAMA ACTIVIDADES'!H$79)*($G144/$F144)))</f>
        <v>0</v>
      </c>
      <c r="K144" s="517">
        <f>IF($F144=0,0,((($F144/$E144)*'CRONOGRAMA ACTIVIDADES'!I$79)*($G144/$F144)))</f>
        <v>0</v>
      </c>
      <c r="L144" s="517">
        <f>IF($F144=0,0,((($F144/$E144)*'CRONOGRAMA ACTIVIDADES'!J$79)*($G144/$F144)))</f>
        <v>0</v>
      </c>
      <c r="M144" s="517">
        <f>IF($F144=0,0,((($F144/$E144)*'CRONOGRAMA ACTIVIDADES'!K$79)*($G144/$F144)))</f>
        <v>0</v>
      </c>
      <c r="N144" s="517">
        <f>IF($F144=0,0,((($F144/$E144)*'CRONOGRAMA ACTIVIDADES'!L$79)*($G144/$F144)))</f>
        <v>0</v>
      </c>
      <c r="O144" s="517">
        <f>IF($F144=0,0,((($F144/$E144)*'CRONOGRAMA ACTIVIDADES'!M$79)*($G144/$F144)))</f>
        <v>0</v>
      </c>
      <c r="P144" s="517">
        <f>IF($F144=0,0,((($F144/$E144)*'CRONOGRAMA ACTIVIDADES'!N$79)*($G144/$F144)))</f>
        <v>0</v>
      </c>
      <c r="Q144" s="517">
        <f>IF($F144=0,0,((($F144/$E144)*'CRONOGRAMA ACTIVIDADES'!O$79)*($G144/$F144)))</f>
        <v>0</v>
      </c>
      <c r="R144" s="517">
        <f>IF($F144=0,0,((($F144/$E144)*'CRONOGRAMA ACTIVIDADES'!P$79)*($G144/$F144)))</f>
        <v>0</v>
      </c>
      <c r="S144" s="517">
        <f>IF($F144=0,0,((($F144/$E144)*'CRONOGRAMA ACTIVIDADES'!Q$79)*($G144/$F144)))</f>
        <v>0</v>
      </c>
      <c r="T144" s="501">
        <f t="shared" si="54"/>
        <v>0</v>
      </c>
      <c r="U144" s="520">
        <f>IF($F144=0,0,((($F144/$E144)*'CRONOGRAMA ACTIVIDADES'!R$79)*($G144/$F144)))</f>
        <v>0</v>
      </c>
      <c r="V144" s="517">
        <f>IF($F144=0,0,((($F144/$E144)*'CRONOGRAMA ACTIVIDADES'!S$79)*($G144/$F144)))</f>
        <v>0</v>
      </c>
      <c r="W144" s="517">
        <f>IF($F144=0,0,((($F144/$E144)*'CRONOGRAMA ACTIVIDADES'!T$79)*($G144/$F144)))</f>
        <v>0</v>
      </c>
      <c r="X144" s="517">
        <f>IF($F144=0,0,((($F144/$E144)*'CRONOGRAMA ACTIVIDADES'!U$79)*($G144/$F144)))</f>
        <v>0</v>
      </c>
      <c r="Y144" s="517">
        <f>IF($F144=0,0,((($F144/$E144)*'CRONOGRAMA ACTIVIDADES'!V$79)*($G144/$F144)))</f>
        <v>0</v>
      </c>
      <c r="Z144" s="517">
        <f>IF($F144=0,0,((($F144/$E144)*'CRONOGRAMA ACTIVIDADES'!W$79)*($G144/$F144)))</f>
        <v>0</v>
      </c>
      <c r="AA144" s="517">
        <f>IF($F144=0,0,((($F144/$E144)*'CRONOGRAMA ACTIVIDADES'!X$79)*($G144/$F144)))</f>
        <v>0</v>
      </c>
      <c r="AB144" s="517">
        <f>IF($F144=0,0,((($F144/$E144)*'CRONOGRAMA ACTIVIDADES'!Y$79)*($G144/$F144)))</f>
        <v>0</v>
      </c>
      <c r="AC144" s="517">
        <f>IF($F144=0,0,((($F144/$E144)*'CRONOGRAMA ACTIVIDADES'!Z$79)*($G144/$F144)))</f>
        <v>0</v>
      </c>
      <c r="AD144" s="517">
        <f>IF($F144=0,0,((($F144/$E144)*'CRONOGRAMA ACTIVIDADES'!AA$79)*($G144/$F144)))</f>
        <v>0</v>
      </c>
      <c r="AE144" s="517">
        <f>IF($F144=0,0,((($F144/$E144)*'CRONOGRAMA ACTIVIDADES'!AB$79)*($G144/$F144)))</f>
        <v>0</v>
      </c>
      <c r="AF144" s="517">
        <f>IF($F144=0,0,((($F144/$E144)*'CRONOGRAMA ACTIVIDADES'!AC$79)*($G144/$F144)))</f>
        <v>0</v>
      </c>
      <c r="AG144" s="499">
        <f t="shared" si="55"/>
        <v>0</v>
      </c>
      <c r="AH144" s="519">
        <f>IF($F144=0,0,((($F144/$E144)*'CRONOGRAMA ACTIVIDADES'!AD$79)*($G144/$F144)))</f>
        <v>0</v>
      </c>
      <c r="AI144" s="517">
        <f>IF($F144=0,0,((($F144/$E144)*'CRONOGRAMA ACTIVIDADES'!AE$79)*($G144/$F144)))</f>
        <v>0</v>
      </c>
      <c r="AJ144" s="517">
        <f>IF($F144=0,0,((($F144/$E144)*'CRONOGRAMA ACTIVIDADES'!AF$79)*($G144/$F144)))</f>
        <v>0</v>
      </c>
      <c r="AK144" s="517">
        <f>IF($F144=0,0,((($F144/$E144)*'CRONOGRAMA ACTIVIDADES'!AG$79)*($G144/$F144)))</f>
        <v>0</v>
      </c>
      <c r="AL144" s="517">
        <f>IF($F144=0,0,((($F144/$E144)*'CRONOGRAMA ACTIVIDADES'!AH$79)*($G144/$F144)))</f>
        <v>0</v>
      </c>
      <c r="AM144" s="517">
        <f>IF($F144=0,0,((($F144/$E144)*'CRONOGRAMA ACTIVIDADES'!AI$79)*($G144/$F144)))</f>
        <v>0</v>
      </c>
      <c r="AN144" s="517">
        <f>IF($F144=0,0,((($F144/$E144)*'CRONOGRAMA ACTIVIDADES'!AJ$79)*($G144/$F144)))</f>
        <v>0</v>
      </c>
      <c r="AO144" s="517">
        <f>IF($F144=0,0,((($F144/$E144)*'CRONOGRAMA ACTIVIDADES'!AK$79)*($G144/$F144)))</f>
        <v>0</v>
      </c>
      <c r="AP144" s="517">
        <f>IF($F144=0,0,((($F144/$E144)*'CRONOGRAMA ACTIVIDADES'!AL$79)*($G144/$F144)))</f>
        <v>0</v>
      </c>
      <c r="AQ144" s="517">
        <f>IF($F144=0,0,((($F144/$E144)*'CRONOGRAMA ACTIVIDADES'!AM$79)*($G144/$F144)))</f>
        <v>0</v>
      </c>
      <c r="AR144" s="517">
        <f>IF($F144=0,0,((($F144/$E144)*'CRONOGRAMA ACTIVIDADES'!AN$79)*($G144/$F144)))</f>
        <v>0</v>
      </c>
      <c r="AS144" s="517">
        <f>IF($F144=0,0,((($F144/$E144)*'CRONOGRAMA ACTIVIDADES'!AO$79)*($G144/$F144)))</f>
        <v>0</v>
      </c>
      <c r="AT144" s="501">
        <f t="shared" si="56"/>
        <v>0</v>
      </c>
      <c r="AU144" s="571">
        <f>AS144+AR144+AQ144+AP144+AO144+AN144+AM144+AL144+AK144+AJ144+AI144+AH144+AF144+AE144+AD144+AC144+AB144+AA144+Z144+Y144+X144+W144+V144+U144+S144+R144+Q144+P144+O144+N144+M144+L144+K144+J144+I144+H144</f>
        <v>0</v>
      </c>
      <c r="AV144" s="470">
        <f t="shared" si="46"/>
        <v>0</v>
      </c>
    </row>
    <row r="145" spans="2:48" s="60" customFormat="1" ht="13.5">
      <c r="B145" s="494" t="str">
        <f>'FORMATO COSTEO C6'!C58</f>
        <v>6.3.4.3</v>
      </c>
      <c r="C145" s="515">
        <f>'FORMATO COSTEO C6'!B58</f>
        <v>0</v>
      </c>
      <c r="D145" s="506" t="str">
        <f>'FORMATO COSTEO C6'!D58</f>
        <v>Unidad medida</v>
      </c>
      <c r="E145" s="608">
        <f>'FORMATO COSTEO C6'!E58</f>
        <v>0</v>
      </c>
      <c r="F145" s="517">
        <f>'FORMATO COSTEO C6'!G58</f>
        <v>0</v>
      </c>
      <c r="G145" s="518">
        <f>'FORMATO COSTEO C6'!H58</f>
        <v>0</v>
      </c>
      <c r="H145" s="519">
        <f>IF($F145=0,0,((($F145/$E145)*'CRONOGRAMA ACTIVIDADES'!F$80)*($G145/$F145)))</f>
        <v>0</v>
      </c>
      <c r="I145" s="517">
        <f>IF($F145=0,0,((($F145/$E145)*'CRONOGRAMA ACTIVIDADES'!G$80)*($G145/$F145)))</f>
        <v>0</v>
      </c>
      <c r="J145" s="517">
        <f>IF($F145=0,0,((($F145/$E145)*'CRONOGRAMA ACTIVIDADES'!H$80)*($G145/$F145)))</f>
        <v>0</v>
      </c>
      <c r="K145" s="517">
        <f>IF($F145=0,0,((($F145/$E145)*'CRONOGRAMA ACTIVIDADES'!I$80)*($G145/$F145)))</f>
        <v>0</v>
      </c>
      <c r="L145" s="517">
        <f>IF($F145=0,0,((($F145/$E145)*'CRONOGRAMA ACTIVIDADES'!J$80)*($G145/$F145)))</f>
        <v>0</v>
      </c>
      <c r="M145" s="517">
        <f>IF($F145=0,0,((($F145/$E145)*'CRONOGRAMA ACTIVIDADES'!K$80)*($G145/$F145)))</f>
        <v>0</v>
      </c>
      <c r="N145" s="517">
        <f>IF($F145=0,0,((($F145/$E145)*'CRONOGRAMA ACTIVIDADES'!L$80)*($G145/$F145)))</f>
        <v>0</v>
      </c>
      <c r="O145" s="517">
        <f>IF($F145=0,0,((($F145/$E145)*'CRONOGRAMA ACTIVIDADES'!M$80)*($G145/$F145)))</f>
        <v>0</v>
      </c>
      <c r="P145" s="517">
        <f>IF($F145=0,0,((($F145/$E145)*'CRONOGRAMA ACTIVIDADES'!N$80)*($G145/$F145)))</f>
        <v>0</v>
      </c>
      <c r="Q145" s="517">
        <f>IF($F145=0,0,((($F145/$E145)*'CRONOGRAMA ACTIVIDADES'!O$80)*($G145/$F145)))</f>
        <v>0</v>
      </c>
      <c r="R145" s="517">
        <f>IF($F145=0,0,((($F145/$E145)*'CRONOGRAMA ACTIVIDADES'!P$80)*($G145/$F145)))</f>
        <v>0</v>
      </c>
      <c r="S145" s="517">
        <f>IF($F145=0,0,((($F145/$E145)*'CRONOGRAMA ACTIVIDADES'!Q$80)*($G145/$F145)))</f>
        <v>0</v>
      </c>
      <c r="T145" s="501">
        <f t="shared" si="54"/>
        <v>0</v>
      </c>
      <c r="U145" s="520">
        <f>IF($F145=0,0,((($F145/$E145)*'CRONOGRAMA ACTIVIDADES'!R$80)*($G145/$F145)))</f>
        <v>0</v>
      </c>
      <c r="V145" s="517">
        <f>IF($F145=0,0,((($F145/$E145)*'CRONOGRAMA ACTIVIDADES'!S$80)*($G145/$F145)))</f>
        <v>0</v>
      </c>
      <c r="W145" s="517">
        <f>IF($F145=0,0,((($F145/$E145)*'CRONOGRAMA ACTIVIDADES'!T$80)*($G145/$F145)))</f>
        <v>0</v>
      </c>
      <c r="X145" s="517">
        <f>IF($F145=0,0,((($F145/$E145)*'CRONOGRAMA ACTIVIDADES'!U$80)*($G145/$F145)))</f>
        <v>0</v>
      </c>
      <c r="Y145" s="517">
        <f>IF($F145=0,0,((($F145/$E145)*'CRONOGRAMA ACTIVIDADES'!V$80)*($G145/$F145)))</f>
        <v>0</v>
      </c>
      <c r="Z145" s="517">
        <f>IF($F145=0,0,((($F145/$E145)*'CRONOGRAMA ACTIVIDADES'!W$80)*($G145/$F145)))</f>
        <v>0</v>
      </c>
      <c r="AA145" s="517">
        <f>IF($F145=0,0,((($F145/$E145)*'CRONOGRAMA ACTIVIDADES'!X$80)*($G145/$F145)))</f>
        <v>0</v>
      </c>
      <c r="AB145" s="517">
        <f>IF($F145=0,0,((($F145/$E145)*'CRONOGRAMA ACTIVIDADES'!Y$80)*($G145/$F145)))</f>
        <v>0</v>
      </c>
      <c r="AC145" s="517">
        <f>IF($F145=0,0,((($F145/$E145)*'CRONOGRAMA ACTIVIDADES'!Z$80)*($G145/$F145)))</f>
        <v>0</v>
      </c>
      <c r="AD145" s="517">
        <f>IF($F145=0,0,((($F145/$E145)*'CRONOGRAMA ACTIVIDADES'!AA$80)*($G145/$F145)))</f>
        <v>0</v>
      </c>
      <c r="AE145" s="517">
        <f>IF($F145=0,0,((($F145/$E145)*'CRONOGRAMA ACTIVIDADES'!AB$80)*($G145/$F145)))</f>
        <v>0</v>
      </c>
      <c r="AF145" s="517">
        <f>IF($F145=0,0,((($F145/$E145)*'CRONOGRAMA ACTIVIDADES'!AC$80)*($G145/$F145)))</f>
        <v>0</v>
      </c>
      <c r="AG145" s="499">
        <f t="shared" si="55"/>
        <v>0</v>
      </c>
      <c r="AH145" s="519">
        <f>IF($F145=0,0,((($F145/$E145)*'CRONOGRAMA ACTIVIDADES'!AD$80)*($G145/$F145)))</f>
        <v>0</v>
      </c>
      <c r="AI145" s="517">
        <f>IF($F145=0,0,((($F145/$E145)*'CRONOGRAMA ACTIVIDADES'!AE$80)*($G145/$F145)))</f>
        <v>0</v>
      </c>
      <c r="AJ145" s="517">
        <f>IF($F145=0,0,((($F145/$E145)*'CRONOGRAMA ACTIVIDADES'!AF$80)*($G145/$F145)))</f>
        <v>0</v>
      </c>
      <c r="AK145" s="517">
        <f>IF($F145=0,0,((($F145/$E145)*'CRONOGRAMA ACTIVIDADES'!AG$80)*($G145/$F145)))</f>
        <v>0</v>
      </c>
      <c r="AL145" s="517">
        <f>IF($F145=0,0,((($F145/$E145)*'CRONOGRAMA ACTIVIDADES'!AH$80)*($G145/$F145)))</f>
        <v>0</v>
      </c>
      <c r="AM145" s="517">
        <f>IF($F145=0,0,((($F145/$E145)*'CRONOGRAMA ACTIVIDADES'!AI$80)*($G145/$F145)))</f>
        <v>0</v>
      </c>
      <c r="AN145" s="517">
        <f>IF($F145=0,0,((($F145/$E145)*'CRONOGRAMA ACTIVIDADES'!AJ$80)*($G145/$F145)))</f>
        <v>0</v>
      </c>
      <c r="AO145" s="517">
        <f>IF($F145=0,0,((($F145/$E145)*'CRONOGRAMA ACTIVIDADES'!AK$80)*($G145/$F145)))</f>
        <v>0</v>
      </c>
      <c r="AP145" s="517">
        <f>IF($F145=0,0,((($F145/$E145)*'CRONOGRAMA ACTIVIDADES'!AL$80)*($G145/$F145)))</f>
        <v>0</v>
      </c>
      <c r="AQ145" s="517">
        <f>IF($F145=0,0,((($F145/$E145)*'CRONOGRAMA ACTIVIDADES'!AM$80)*($G145/$F145)))</f>
        <v>0</v>
      </c>
      <c r="AR145" s="517">
        <f>IF($F145=0,0,((($F145/$E145)*'CRONOGRAMA ACTIVIDADES'!AN$80)*($G145/$F145)))</f>
        <v>0</v>
      </c>
      <c r="AS145" s="517">
        <f>IF($F145=0,0,((($F145/$E145)*'CRONOGRAMA ACTIVIDADES'!AO$80)*($G145/$F145)))</f>
        <v>0</v>
      </c>
      <c r="AT145" s="501">
        <f t="shared" si="56"/>
        <v>0</v>
      </c>
      <c r="AU145" s="571">
        <f>AS145+AR145+AQ145+AP145+AO145+AN145+AM145+AL145+AK145+AJ145+AI145+AH145+AF145+AE145+AD145+AC145+AB145+AA145+Z145+Y145+X145+W145+V145+U145+S145+R145+Q145+P145+O145+N145+M145+L145+K145+J145+I145+H145</f>
        <v>0</v>
      </c>
      <c r="AV145" s="470">
        <f t="shared" si="46"/>
        <v>0</v>
      </c>
    </row>
    <row r="146" spans="2:48" s="60" customFormat="1" ht="13.5">
      <c r="B146" s="536" t="str">
        <f>+'FORMATO COSTEO C6'!C59</f>
        <v>6.3.5</v>
      </c>
      <c r="C146" s="523" t="str">
        <f>+'FORMATO COSTEO C6'!B59</f>
        <v xml:space="preserve">Servicios básicos para oficina </v>
      </c>
      <c r="D146" s="534"/>
      <c r="E146" s="617"/>
      <c r="F146" s="526">
        <f>+'FORMATO COSTEO C6'!G59</f>
        <v>0</v>
      </c>
      <c r="G146" s="527">
        <f>+'FORMATO COSTEO C6'!H59</f>
        <v>0</v>
      </c>
      <c r="H146" s="528">
        <f>SUM(H147:H149)</f>
        <v>0</v>
      </c>
      <c r="I146" s="526">
        <f aca="true" t="shared" si="60" ref="I146:AS146">SUM(I147:I149)</f>
        <v>0</v>
      </c>
      <c r="J146" s="526">
        <f t="shared" si="60"/>
        <v>0</v>
      </c>
      <c r="K146" s="526">
        <f t="shared" si="60"/>
        <v>0</v>
      </c>
      <c r="L146" s="526">
        <f t="shared" si="60"/>
        <v>0</v>
      </c>
      <c r="M146" s="526">
        <f t="shared" si="60"/>
        <v>0</v>
      </c>
      <c r="N146" s="526">
        <f t="shared" si="60"/>
        <v>0</v>
      </c>
      <c r="O146" s="526">
        <f t="shared" si="60"/>
        <v>0</v>
      </c>
      <c r="P146" s="526">
        <f t="shared" si="60"/>
        <v>0</v>
      </c>
      <c r="Q146" s="526">
        <f t="shared" si="60"/>
        <v>0</v>
      </c>
      <c r="R146" s="526">
        <f t="shared" si="60"/>
        <v>0</v>
      </c>
      <c r="S146" s="526">
        <f t="shared" si="60"/>
        <v>0</v>
      </c>
      <c r="T146" s="529">
        <f t="shared" si="60"/>
        <v>0</v>
      </c>
      <c r="U146" s="530">
        <f t="shared" si="60"/>
        <v>0</v>
      </c>
      <c r="V146" s="526">
        <f t="shared" si="60"/>
        <v>0</v>
      </c>
      <c r="W146" s="526">
        <f t="shared" si="60"/>
        <v>0</v>
      </c>
      <c r="X146" s="526">
        <f t="shared" si="60"/>
        <v>0</v>
      </c>
      <c r="Y146" s="526">
        <f t="shared" si="60"/>
        <v>0</v>
      </c>
      <c r="Z146" s="526">
        <f t="shared" si="60"/>
        <v>0</v>
      </c>
      <c r="AA146" s="526">
        <f t="shared" si="60"/>
        <v>0</v>
      </c>
      <c r="AB146" s="526">
        <f t="shared" si="60"/>
        <v>0</v>
      </c>
      <c r="AC146" s="526">
        <f t="shared" si="60"/>
        <v>0</v>
      </c>
      <c r="AD146" s="526">
        <f t="shared" si="60"/>
        <v>0</v>
      </c>
      <c r="AE146" s="526">
        <f t="shared" si="60"/>
        <v>0</v>
      </c>
      <c r="AF146" s="526">
        <f t="shared" si="60"/>
        <v>0</v>
      </c>
      <c r="AG146" s="527">
        <f t="shared" si="60"/>
        <v>0</v>
      </c>
      <c r="AH146" s="528">
        <f t="shared" si="60"/>
        <v>0</v>
      </c>
      <c r="AI146" s="526">
        <f t="shared" si="60"/>
        <v>0</v>
      </c>
      <c r="AJ146" s="526">
        <f t="shared" si="60"/>
        <v>0</v>
      </c>
      <c r="AK146" s="526">
        <f t="shared" si="60"/>
        <v>0</v>
      </c>
      <c r="AL146" s="526">
        <f t="shared" si="60"/>
        <v>0</v>
      </c>
      <c r="AM146" s="526">
        <f t="shared" si="60"/>
        <v>0</v>
      </c>
      <c r="AN146" s="526">
        <f t="shared" si="60"/>
        <v>0</v>
      </c>
      <c r="AO146" s="526">
        <f t="shared" si="60"/>
        <v>0</v>
      </c>
      <c r="AP146" s="526">
        <f t="shared" si="60"/>
        <v>0</v>
      </c>
      <c r="AQ146" s="526">
        <f t="shared" si="60"/>
        <v>0</v>
      </c>
      <c r="AR146" s="526">
        <f t="shared" si="60"/>
        <v>0</v>
      </c>
      <c r="AS146" s="526">
        <f t="shared" si="60"/>
        <v>0</v>
      </c>
      <c r="AT146" s="529">
        <f>SUM(AT147:AT149)</f>
        <v>0</v>
      </c>
      <c r="AU146" s="531">
        <f>SUM(AU147:AU149)</f>
        <v>0</v>
      </c>
      <c r="AV146" s="470">
        <f t="shared" si="46"/>
        <v>0</v>
      </c>
    </row>
    <row r="147" spans="2:48" s="60" customFormat="1" ht="13.5">
      <c r="B147" s="494" t="str">
        <f>'FORMATO COSTEO C6'!C60</f>
        <v>6.3.5.1</v>
      </c>
      <c r="C147" s="515">
        <f>'FORMATO COSTEO C6'!B60</f>
        <v>0</v>
      </c>
      <c r="D147" s="506" t="str">
        <f>'FORMATO COSTEO C6'!D60</f>
        <v>Unidad medida</v>
      </c>
      <c r="E147" s="608">
        <f>'FORMATO COSTEO C6'!E60</f>
        <v>0</v>
      </c>
      <c r="F147" s="517">
        <f>'FORMATO COSTEO C6'!G60</f>
        <v>0</v>
      </c>
      <c r="G147" s="518">
        <f>'FORMATO COSTEO C6'!H60</f>
        <v>0</v>
      </c>
      <c r="H147" s="519">
        <f>IF($F147=0,0,((($F147/$E147)*'CRONOGRAMA ACTIVIDADES'!F$82)*($G147/$F147)))</f>
        <v>0</v>
      </c>
      <c r="I147" s="517">
        <f>IF($F147=0,0,((($F147/$E147)*'CRONOGRAMA ACTIVIDADES'!G$82)*($G147/$F147)))</f>
        <v>0</v>
      </c>
      <c r="J147" s="517">
        <f>IF($F147=0,0,((($F147/$E147)*'CRONOGRAMA ACTIVIDADES'!H$82)*($G147/$F147)))</f>
        <v>0</v>
      </c>
      <c r="K147" s="517">
        <f>IF($F147=0,0,((($F147/$E147)*'CRONOGRAMA ACTIVIDADES'!I$82)*($G147/$F147)))</f>
        <v>0</v>
      </c>
      <c r="L147" s="517">
        <f>IF($F147=0,0,((($F147/$E147)*'CRONOGRAMA ACTIVIDADES'!J$82)*($G147/$F147)))</f>
        <v>0</v>
      </c>
      <c r="M147" s="517">
        <f>IF($F147=0,0,((($F147/$E147)*'CRONOGRAMA ACTIVIDADES'!K$82)*($G147/$F147)))</f>
        <v>0</v>
      </c>
      <c r="N147" s="517">
        <f>IF($F147=0,0,((($F147/$E147)*'CRONOGRAMA ACTIVIDADES'!L$82)*($G147/$F147)))</f>
        <v>0</v>
      </c>
      <c r="O147" s="517">
        <f>IF($F147=0,0,((($F147/$E147)*'CRONOGRAMA ACTIVIDADES'!M$82)*($G147/$F147)))</f>
        <v>0</v>
      </c>
      <c r="P147" s="517">
        <f>IF($F147=0,0,((($F147/$E147)*'CRONOGRAMA ACTIVIDADES'!N$82)*($G147/$F147)))</f>
        <v>0</v>
      </c>
      <c r="Q147" s="517">
        <f>IF($F147=0,0,((($F147/$E147)*'CRONOGRAMA ACTIVIDADES'!O$82)*($G147/$F147)))</f>
        <v>0</v>
      </c>
      <c r="R147" s="517">
        <f>IF($F147=0,0,((($F147/$E147)*'CRONOGRAMA ACTIVIDADES'!P$82)*($G147/$F147)))</f>
        <v>0</v>
      </c>
      <c r="S147" s="517">
        <f>IF($F147=0,0,((($F147/$E147)*'CRONOGRAMA ACTIVIDADES'!Q$82)*($G147/$F147)))</f>
        <v>0</v>
      </c>
      <c r="T147" s="501">
        <f t="shared" si="54"/>
        <v>0</v>
      </c>
      <c r="U147" s="520">
        <f>IF($F147=0,0,((($F147/$E147)*'CRONOGRAMA ACTIVIDADES'!R$82)*($G147/$F147)))</f>
        <v>0</v>
      </c>
      <c r="V147" s="517">
        <f>IF($F147=0,0,((($F147/$E147)*'CRONOGRAMA ACTIVIDADES'!S$82)*($G147/$F147)))</f>
        <v>0</v>
      </c>
      <c r="W147" s="517">
        <f>IF($F147=0,0,((($F147/$E147)*'CRONOGRAMA ACTIVIDADES'!T$82)*($G147/$F147)))</f>
        <v>0</v>
      </c>
      <c r="X147" s="517">
        <f>IF($F147=0,0,((($F147/$E147)*'CRONOGRAMA ACTIVIDADES'!U$82)*($G147/$F147)))</f>
        <v>0</v>
      </c>
      <c r="Y147" s="517">
        <f>IF($F147=0,0,((($F147/$E147)*'CRONOGRAMA ACTIVIDADES'!V$82)*($G147/$F147)))</f>
        <v>0</v>
      </c>
      <c r="Z147" s="517">
        <f>IF($F147=0,0,((($F147/$E147)*'CRONOGRAMA ACTIVIDADES'!W$82)*($G147/$F147)))</f>
        <v>0</v>
      </c>
      <c r="AA147" s="517">
        <f>IF($F147=0,0,((($F147/$E147)*'CRONOGRAMA ACTIVIDADES'!X$82)*($G147/$F147)))</f>
        <v>0</v>
      </c>
      <c r="AB147" s="517">
        <f>IF($F147=0,0,((($F147/$E147)*'CRONOGRAMA ACTIVIDADES'!Y$82)*($G147/$F147)))</f>
        <v>0</v>
      </c>
      <c r="AC147" s="517">
        <f>IF($F147=0,0,((($F147/$E147)*'CRONOGRAMA ACTIVIDADES'!Z$82)*($G147/$F147)))</f>
        <v>0</v>
      </c>
      <c r="AD147" s="517">
        <f>IF($F147=0,0,((($F147/$E147)*'CRONOGRAMA ACTIVIDADES'!AA$82)*($G147/$F147)))</f>
        <v>0</v>
      </c>
      <c r="AE147" s="517">
        <f>IF($F147=0,0,((($F147/$E147)*'CRONOGRAMA ACTIVIDADES'!AB$82)*($G147/$F147)))</f>
        <v>0</v>
      </c>
      <c r="AF147" s="517">
        <f>IF($F147=0,0,((($F147/$E147)*'CRONOGRAMA ACTIVIDADES'!AC$82)*($G147/$F147)))</f>
        <v>0</v>
      </c>
      <c r="AG147" s="499">
        <f t="shared" si="55"/>
        <v>0</v>
      </c>
      <c r="AH147" s="519">
        <f>IF($F147=0,0,((($F147/$E147)*'CRONOGRAMA ACTIVIDADES'!AD$82)*($G147/$F147)))</f>
        <v>0</v>
      </c>
      <c r="AI147" s="517">
        <f>IF($F147=0,0,((($F147/$E147)*'CRONOGRAMA ACTIVIDADES'!AE$82)*($G147/$F147)))</f>
        <v>0</v>
      </c>
      <c r="AJ147" s="517">
        <f>IF($F147=0,0,((($F147/$E147)*'CRONOGRAMA ACTIVIDADES'!AF$82)*($G147/$F147)))</f>
        <v>0</v>
      </c>
      <c r="AK147" s="517">
        <f>IF($F147=0,0,((($F147/$E147)*'CRONOGRAMA ACTIVIDADES'!AG$82)*($G147/$F147)))</f>
        <v>0</v>
      </c>
      <c r="AL147" s="517">
        <f>IF($F147=0,0,((($F147/$E147)*'CRONOGRAMA ACTIVIDADES'!AH$82)*($G147/$F147)))</f>
        <v>0</v>
      </c>
      <c r="AM147" s="517">
        <f>IF($F147=0,0,((($F147/$E147)*'CRONOGRAMA ACTIVIDADES'!AI$82)*($G147/$F147)))</f>
        <v>0</v>
      </c>
      <c r="AN147" s="517">
        <f>IF($F147=0,0,((($F147/$E147)*'CRONOGRAMA ACTIVIDADES'!AJ$82)*($G147/$F147)))</f>
        <v>0</v>
      </c>
      <c r="AO147" s="517">
        <f>IF($F147=0,0,((($F147/$E147)*'CRONOGRAMA ACTIVIDADES'!AK$82)*($G147/$F147)))</f>
        <v>0</v>
      </c>
      <c r="AP147" s="517">
        <f>IF($F147=0,0,((($F147/$E147)*'CRONOGRAMA ACTIVIDADES'!AL$82)*($G147/$F147)))</f>
        <v>0</v>
      </c>
      <c r="AQ147" s="517">
        <f>IF($F147=0,0,((($F147/$E147)*'CRONOGRAMA ACTIVIDADES'!AM$82)*($G147/$F147)))</f>
        <v>0</v>
      </c>
      <c r="AR147" s="517">
        <f>IF($F147=0,0,((($F147/$E147)*'CRONOGRAMA ACTIVIDADES'!AN$82)*($G147/$F147)))</f>
        <v>0</v>
      </c>
      <c r="AS147" s="517">
        <f>IF($F147=0,0,((($F147/$E147)*'CRONOGRAMA ACTIVIDADES'!AO$82)*($G147/$F147)))</f>
        <v>0</v>
      </c>
      <c r="AT147" s="501">
        <f t="shared" si="56"/>
        <v>0</v>
      </c>
      <c r="AU147" s="571">
        <f>AS147+AR147+AQ147+AP147+AO147+AN147+AM147+AL147+AK147+AJ147+AI147+AH147+AF147+AE147+AD147+AC147+AB147+AA147+Z147+Y147+X147+W147+V147+U147+S147+R147+Q147+P147+O147+N147+M147+L147+K147+J147+I147+H147</f>
        <v>0</v>
      </c>
      <c r="AV147" s="470">
        <f t="shared" si="46"/>
        <v>0</v>
      </c>
    </row>
    <row r="148" spans="2:48" s="60" customFormat="1" ht="13.5">
      <c r="B148" s="494" t="str">
        <f>'FORMATO COSTEO C6'!C61</f>
        <v>6.3.5.2</v>
      </c>
      <c r="C148" s="515">
        <f>'FORMATO COSTEO C6'!B61</f>
        <v>0</v>
      </c>
      <c r="D148" s="506" t="str">
        <f>'FORMATO COSTEO C6'!D61</f>
        <v>Unidad medida</v>
      </c>
      <c r="E148" s="608">
        <f>'FORMATO COSTEO C6'!E61</f>
        <v>0</v>
      </c>
      <c r="F148" s="517">
        <f>'FORMATO COSTEO C6'!G61</f>
        <v>0</v>
      </c>
      <c r="G148" s="518">
        <f>'FORMATO COSTEO C6'!H61</f>
        <v>0</v>
      </c>
      <c r="H148" s="519">
        <f>IF($F148=0,0,((($F148/$E148)*'CRONOGRAMA ACTIVIDADES'!F$83)*($G148/$F148)))</f>
        <v>0</v>
      </c>
      <c r="I148" s="517">
        <f>IF($F148=0,0,((($F148/$E148)*'CRONOGRAMA ACTIVIDADES'!G$83)*($G148/$F148)))</f>
        <v>0</v>
      </c>
      <c r="J148" s="517">
        <f>IF($F148=0,0,((($F148/$E148)*'CRONOGRAMA ACTIVIDADES'!H$83)*($G148/$F148)))</f>
        <v>0</v>
      </c>
      <c r="K148" s="517">
        <f>IF($F148=0,0,((($F148/$E148)*'CRONOGRAMA ACTIVIDADES'!I$83)*($G148/$F148)))</f>
        <v>0</v>
      </c>
      <c r="L148" s="517">
        <f>IF($F148=0,0,((($F148/$E148)*'CRONOGRAMA ACTIVIDADES'!J$83)*($G148/$F148)))</f>
        <v>0</v>
      </c>
      <c r="M148" s="517">
        <f>IF($F148=0,0,((($F148/$E148)*'CRONOGRAMA ACTIVIDADES'!K$83)*($G148/$F148)))</f>
        <v>0</v>
      </c>
      <c r="N148" s="517">
        <f>IF($F148=0,0,((($F148/$E148)*'CRONOGRAMA ACTIVIDADES'!L$83)*($G148/$F148)))</f>
        <v>0</v>
      </c>
      <c r="O148" s="517">
        <f>IF($F148=0,0,((($F148/$E148)*'CRONOGRAMA ACTIVIDADES'!M$83)*($G148/$F148)))</f>
        <v>0</v>
      </c>
      <c r="P148" s="517">
        <f>IF($F148=0,0,((($F148/$E148)*'CRONOGRAMA ACTIVIDADES'!N$83)*($G148/$F148)))</f>
        <v>0</v>
      </c>
      <c r="Q148" s="517">
        <f>IF($F148=0,0,((($F148/$E148)*'CRONOGRAMA ACTIVIDADES'!O$83)*($G148/$F148)))</f>
        <v>0</v>
      </c>
      <c r="R148" s="517">
        <f>IF($F148=0,0,((($F148/$E148)*'CRONOGRAMA ACTIVIDADES'!P$83)*($G148/$F148)))</f>
        <v>0</v>
      </c>
      <c r="S148" s="517">
        <f>IF($F148=0,0,((($F148/$E148)*'CRONOGRAMA ACTIVIDADES'!Q$83)*($G148/$F148)))</f>
        <v>0</v>
      </c>
      <c r="T148" s="501">
        <f t="shared" si="54"/>
        <v>0</v>
      </c>
      <c r="U148" s="520">
        <f>IF($F148=0,0,((($F148/$E148)*'CRONOGRAMA ACTIVIDADES'!R$83)*($G148/$F148)))</f>
        <v>0</v>
      </c>
      <c r="V148" s="517">
        <f>IF($F148=0,0,((($F148/$E148)*'CRONOGRAMA ACTIVIDADES'!S$83)*($G148/$F148)))</f>
        <v>0</v>
      </c>
      <c r="W148" s="517">
        <f>IF($F148=0,0,((($F148/$E148)*'CRONOGRAMA ACTIVIDADES'!T$83)*($G148/$F148)))</f>
        <v>0</v>
      </c>
      <c r="X148" s="517">
        <f>IF($F148=0,0,((($F148/$E148)*'CRONOGRAMA ACTIVIDADES'!U$83)*($G148/$F148)))</f>
        <v>0</v>
      </c>
      <c r="Y148" s="517">
        <f>IF($F148=0,0,((($F148/$E148)*'CRONOGRAMA ACTIVIDADES'!V$83)*($G148/$F148)))</f>
        <v>0</v>
      </c>
      <c r="Z148" s="517">
        <f>IF($F148=0,0,((($F148/$E148)*'CRONOGRAMA ACTIVIDADES'!W$83)*($G148/$F148)))</f>
        <v>0</v>
      </c>
      <c r="AA148" s="517">
        <f>IF($F148=0,0,((($F148/$E148)*'CRONOGRAMA ACTIVIDADES'!X$83)*($G148/$F148)))</f>
        <v>0</v>
      </c>
      <c r="AB148" s="517">
        <f>IF($F148=0,0,((($F148/$E148)*'CRONOGRAMA ACTIVIDADES'!Y$83)*($G148/$F148)))</f>
        <v>0</v>
      </c>
      <c r="AC148" s="517">
        <f>IF($F148=0,0,((($F148/$E148)*'CRONOGRAMA ACTIVIDADES'!Z$83)*($G148/$F148)))</f>
        <v>0</v>
      </c>
      <c r="AD148" s="517">
        <f>IF($F148=0,0,((($F148/$E148)*'CRONOGRAMA ACTIVIDADES'!AA$83)*($G148/$F148)))</f>
        <v>0</v>
      </c>
      <c r="AE148" s="517">
        <f>IF($F148=0,0,((($F148/$E148)*'CRONOGRAMA ACTIVIDADES'!AB$83)*($G148/$F148)))</f>
        <v>0</v>
      </c>
      <c r="AF148" s="517">
        <f>IF($F148=0,0,((($F148/$E148)*'CRONOGRAMA ACTIVIDADES'!AC$83)*($G148/$F148)))</f>
        <v>0</v>
      </c>
      <c r="AG148" s="499">
        <f t="shared" si="55"/>
        <v>0</v>
      </c>
      <c r="AH148" s="519">
        <f>IF($F148=0,0,((($F148/$E148)*'CRONOGRAMA ACTIVIDADES'!AD$83)*($G148/$F148)))</f>
        <v>0</v>
      </c>
      <c r="AI148" s="517">
        <f>IF($F148=0,0,((($F148/$E148)*'CRONOGRAMA ACTIVIDADES'!AE$83)*($G148/$F148)))</f>
        <v>0</v>
      </c>
      <c r="AJ148" s="517">
        <f>IF($F148=0,0,((($F148/$E148)*'CRONOGRAMA ACTIVIDADES'!AF$83)*($G148/$F148)))</f>
        <v>0</v>
      </c>
      <c r="AK148" s="517">
        <f>IF($F148=0,0,((($F148/$E148)*'CRONOGRAMA ACTIVIDADES'!AG$83)*($G148/$F148)))</f>
        <v>0</v>
      </c>
      <c r="AL148" s="517">
        <f>IF($F148=0,0,((($F148/$E148)*'CRONOGRAMA ACTIVIDADES'!AH$83)*($G148/$F148)))</f>
        <v>0</v>
      </c>
      <c r="AM148" s="517">
        <f>IF($F148=0,0,((($F148/$E148)*'CRONOGRAMA ACTIVIDADES'!AI$83)*($G148/$F148)))</f>
        <v>0</v>
      </c>
      <c r="AN148" s="517">
        <f>IF($F148=0,0,((($F148/$E148)*'CRONOGRAMA ACTIVIDADES'!AJ$83)*($G148/$F148)))</f>
        <v>0</v>
      </c>
      <c r="AO148" s="517">
        <f>IF($F148=0,0,((($F148/$E148)*'CRONOGRAMA ACTIVIDADES'!AK$83)*($G148/$F148)))</f>
        <v>0</v>
      </c>
      <c r="AP148" s="517">
        <f>IF($F148=0,0,((($F148/$E148)*'CRONOGRAMA ACTIVIDADES'!AL$83)*($G148/$F148)))</f>
        <v>0</v>
      </c>
      <c r="AQ148" s="517">
        <f>IF($F148=0,0,((($F148/$E148)*'CRONOGRAMA ACTIVIDADES'!AM$83)*($G148/$F148)))</f>
        <v>0</v>
      </c>
      <c r="AR148" s="517">
        <f>IF($F148=0,0,((($F148/$E148)*'CRONOGRAMA ACTIVIDADES'!AN$83)*($G148/$F148)))</f>
        <v>0</v>
      </c>
      <c r="AS148" s="517">
        <f>IF($F148=0,0,((($F148/$E148)*'CRONOGRAMA ACTIVIDADES'!AO$83)*($G148/$F148)))</f>
        <v>0</v>
      </c>
      <c r="AT148" s="501">
        <f t="shared" si="56"/>
        <v>0</v>
      </c>
      <c r="AU148" s="571">
        <f>AS148+AR148+AQ148+AP148+AO148+AN148+AM148+AL148+AK148+AJ148+AI148+AH148+AF148+AE148+AD148+AC148+AB148+AA148+Z148+Y148+X148+W148+V148+U148+S148+R148+Q148+P148+O148+N148+M148+L148+K148+J148+I148+H148</f>
        <v>0</v>
      </c>
      <c r="AV148" s="470">
        <f t="shared" si="46"/>
        <v>0</v>
      </c>
    </row>
    <row r="149" spans="2:48" s="60" customFormat="1" ht="13.5">
      <c r="B149" s="494" t="str">
        <f>'FORMATO COSTEO C6'!C62</f>
        <v>6.3.5.3</v>
      </c>
      <c r="C149" s="515">
        <f>'FORMATO COSTEO C6'!B62</f>
        <v>0</v>
      </c>
      <c r="D149" s="506" t="str">
        <f>'FORMATO COSTEO C6'!D62</f>
        <v>Unidad medida</v>
      </c>
      <c r="E149" s="608">
        <f>'FORMATO COSTEO C6'!E62</f>
        <v>0</v>
      </c>
      <c r="F149" s="517">
        <f>'FORMATO COSTEO C6'!G62</f>
        <v>0</v>
      </c>
      <c r="G149" s="518">
        <f>'FORMATO COSTEO C6'!H62</f>
        <v>0</v>
      </c>
      <c r="H149" s="519">
        <f>IF($F149=0,0,((($F149/$E149)*'CRONOGRAMA ACTIVIDADES'!F$84)*($G149/$F149)))</f>
        <v>0</v>
      </c>
      <c r="I149" s="517">
        <f>IF($F149=0,0,((($F149/$E149)*'CRONOGRAMA ACTIVIDADES'!G$84)*($G149/$F149)))</f>
        <v>0</v>
      </c>
      <c r="J149" s="517">
        <f>IF($F149=0,0,((($F149/$E149)*'CRONOGRAMA ACTIVIDADES'!H$84)*($G149/$F149)))</f>
        <v>0</v>
      </c>
      <c r="K149" s="517">
        <f>IF($F149=0,0,((($F149/$E149)*'CRONOGRAMA ACTIVIDADES'!I$84)*($G149/$F149)))</f>
        <v>0</v>
      </c>
      <c r="L149" s="517">
        <f>IF($F149=0,0,((($F149/$E149)*'CRONOGRAMA ACTIVIDADES'!J$84)*($G149/$F149)))</f>
        <v>0</v>
      </c>
      <c r="M149" s="517">
        <f>IF($F149=0,0,((($F149/$E149)*'CRONOGRAMA ACTIVIDADES'!K$84)*($G149/$F149)))</f>
        <v>0</v>
      </c>
      <c r="N149" s="517">
        <f>IF($F149=0,0,((($F149/$E149)*'CRONOGRAMA ACTIVIDADES'!L$84)*($G149/$F149)))</f>
        <v>0</v>
      </c>
      <c r="O149" s="517">
        <f>IF($F149=0,0,((($F149/$E149)*'CRONOGRAMA ACTIVIDADES'!M$84)*($G149/$F149)))</f>
        <v>0</v>
      </c>
      <c r="P149" s="517">
        <f>IF($F149=0,0,((($F149/$E149)*'CRONOGRAMA ACTIVIDADES'!N$84)*($G149/$F149)))</f>
        <v>0</v>
      </c>
      <c r="Q149" s="517">
        <f>IF($F149=0,0,((($F149/$E149)*'CRONOGRAMA ACTIVIDADES'!O$84)*($G149/$F149)))</f>
        <v>0</v>
      </c>
      <c r="R149" s="517">
        <f>IF($F149=0,0,((($F149/$E149)*'CRONOGRAMA ACTIVIDADES'!P$84)*($G149/$F149)))</f>
        <v>0</v>
      </c>
      <c r="S149" s="517">
        <f>IF($F149=0,0,((($F149/$E149)*'CRONOGRAMA ACTIVIDADES'!Q$84)*($G149/$F149)))</f>
        <v>0</v>
      </c>
      <c r="T149" s="501">
        <f t="shared" si="54"/>
        <v>0</v>
      </c>
      <c r="U149" s="520">
        <f>IF($F149=0,0,((($F149/$E149)*'CRONOGRAMA ACTIVIDADES'!R$84)*($G149/$F149)))</f>
        <v>0</v>
      </c>
      <c r="V149" s="517">
        <f>IF($F149=0,0,((($F149/$E149)*'CRONOGRAMA ACTIVIDADES'!S$84)*($G149/$F149)))</f>
        <v>0</v>
      </c>
      <c r="W149" s="517">
        <f>IF($F149=0,0,((($F149/$E149)*'CRONOGRAMA ACTIVIDADES'!T$84)*($G149/$F149)))</f>
        <v>0</v>
      </c>
      <c r="X149" s="517">
        <f>IF($F149=0,0,((($F149/$E149)*'CRONOGRAMA ACTIVIDADES'!U$84)*($G149/$F149)))</f>
        <v>0</v>
      </c>
      <c r="Y149" s="517">
        <f>IF($F149=0,0,((($F149/$E149)*'CRONOGRAMA ACTIVIDADES'!V$84)*($G149/$F149)))</f>
        <v>0</v>
      </c>
      <c r="Z149" s="517">
        <f>IF($F149=0,0,((($F149/$E149)*'CRONOGRAMA ACTIVIDADES'!W$84)*($G149/$F149)))</f>
        <v>0</v>
      </c>
      <c r="AA149" s="517">
        <f>IF($F149=0,0,((($F149/$E149)*'CRONOGRAMA ACTIVIDADES'!X$84)*($G149/$F149)))</f>
        <v>0</v>
      </c>
      <c r="AB149" s="517">
        <f>IF($F149=0,0,((($F149/$E149)*'CRONOGRAMA ACTIVIDADES'!Y$84)*($G149/$F149)))</f>
        <v>0</v>
      </c>
      <c r="AC149" s="517">
        <f>IF($F149=0,0,((($F149/$E149)*'CRONOGRAMA ACTIVIDADES'!Z$84)*($G149/$F149)))</f>
        <v>0</v>
      </c>
      <c r="AD149" s="517">
        <f>IF($F149=0,0,((($F149/$E149)*'CRONOGRAMA ACTIVIDADES'!AA$84)*($G149/$F149)))</f>
        <v>0</v>
      </c>
      <c r="AE149" s="517">
        <f>IF($F149=0,0,((($F149/$E149)*'CRONOGRAMA ACTIVIDADES'!AB$84)*($G149/$F149)))</f>
        <v>0</v>
      </c>
      <c r="AF149" s="517">
        <f>IF($F149=0,0,((($F149/$E149)*'CRONOGRAMA ACTIVIDADES'!AC$84)*($G149/$F149)))</f>
        <v>0</v>
      </c>
      <c r="AG149" s="499">
        <f t="shared" si="55"/>
        <v>0</v>
      </c>
      <c r="AH149" s="519">
        <f>IF($F149=0,0,((($F149/$E149)*'CRONOGRAMA ACTIVIDADES'!AD$84)*($G149/$F149)))</f>
        <v>0</v>
      </c>
      <c r="AI149" s="517">
        <f>IF($F149=0,0,((($F149/$E149)*'CRONOGRAMA ACTIVIDADES'!AE$84)*($G149/$F149)))</f>
        <v>0</v>
      </c>
      <c r="AJ149" s="517">
        <f>IF($F149=0,0,((($F149/$E149)*'CRONOGRAMA ACTIVIDADES'!AF$84)*($G149/$F149)))</f>
        <v>0</v>
      </c>
      <c r="AK149" s="517">
        <f>IF($F149=0,0,((($F149/$E149)*'CRONOGRAMA ACTIVIDADES'!AG$84)*($G149/$F149)))</f>
        <v>0</v>
      </c>
      <c r="AL149" s="517">
        <f>IF($F149=0,0,((($F149/$E149)*'CRONOGRAMA ACTIVIDADES'!AH$84)*($G149/$F149)))</f>
        <v>0</v>
      </c>
      <c r="AM149" s="517">
        <f>IF($F149=0,0,((($F149/$E149)*'CRONOGRAMA ACTIVIDADES'!AI$84)*($G149/$F149)))</f>
        <v>0</v>
      </c>
      <c r="AN149" s="517">
        <f>IF($F149=0,0,((($F149/$E149)*'CRONOGRAMA ACTIVIDADES'!AJ$84)*($G149/$F149)))</f>
        <v>0</v>
      </c>
      <c r="AO149" s="517">
        <f>IF($F149=0,0,((($F149/$E149)*'CRONOGRAMA ACTIVIDADES'!AK$84)*($G149/$F149)))</f>
        <v>0</v>
      </c>
      <c r="AP149" s="517">
        <f>IF($F149=0,0,((($F149/$E149)*'CRONOGRAMA ACTIVIDADES'!AL$84)*($G149/$F149)))</f>
        <v>0</v>
      </c>
      <c r="AQ149" s="517">
        <f>IF($F149=0,0,((($F149/$E149)*'CRONOGRAMA ACTIVIDADES'!AM$84)*($G149/$F149)))</f>
        <v>0</v>
      </c>
      <c r="AR149" s="517">
        <f>IF($F149=0,0,((($F149/$E149)*'CRONOGRAMA ACTIVIDADES'!AN$84)*($G149/$F149)))</f>
        <v>0</v>
      </c>
      <c r="AS149" s="517">
        <f>IF($F149=0,0,((($F149/$E149)*'CRONOGRAMA ACTIVIDADES'!AO$84)*($G149/$F149)))</f>
        <v>0</v>
      </c>
      <c r="AT149" s="501">
        <f t="shared" si="56"/>
        <v>0</v>
      </c>
      <c r="AU149" s="571">
        <f>AS149+AR149+AQ149+AP149+AO149+AN149+AM149+AL149+AK149+AJ149+AI149+AH149+AF149+AE149+AD149+AC149+AB149+AA149+Z149+Y149+X149+W149+V149+U149+S149+R149+Q149+P149+O149+N149+M149+L149+K149+J149+I149+H149</f>
        <v>0</v>
      </c>
      <c r="AV149" s="470">
        <f t="shared" si="46"/>
        <v>0</v>
      </c>
    </row>
    <row r="150" spans="2:48" s="60" customFormat="1" ht="13.5">
      <c r="B150" s="537" t="str">
        <f>+'FORMATO COSTEO C6'!C63</f>
        <v>6.3.6</v>
      </c>
      <c r="C150" s="523" t="str">
        <f>+'FORMATO COSTEO C6'!B63</f>
        <v>Materiales y suministros de oficina</v>
      </c>
      <c r="D150" s="534"/>
      <c r="E150" s="617"/>
      <c r="F150" s="526">
        <f>+'FORMATO COSTEO C6'!G63</f>
        <v>0</v>
      </c>
      <c r="G150" s="527">
        <f>+'FORMATO COSTEO C6'!H63</f>
        <v>0</v>
      </c>
      <c r="H150" s="528">
        <f>SUM(H151:H153)</f>
        <v>0</v>
      </c>
      <c r="I150" s="526">
        <f aca="true" t="shared" si="61" ref="I150:AS150">SUM(I151:I153)</f>
        <v>0</v>
      </c>
      <c r="J150" s="526">
        <f t="shared" si="61"/>
        <v>0</v>
      </c>
      <c r="K150" s="526">
        <f t="shared" si="61"/>
        <v>0</v>
      </c>
      <c r="L150" s="526">
        <f t="shared" si="61"/>
        <v>0</v>
      </c>
      <c r="M150" s="526">
        <f t="shared" si="61"/>
        <v>0</v>
      </c>
      <c r="N150" s="526">
        <f t="shared" si="61"/>
        <v>0</v>
      </c>
      <c r="O150" s="526">
        <f t="shared" si="61"/>
        <v>0</v>
      </c>
      <c r="P150" s="526">
        <f t="shared" si="61"/>
        <v>0</v>
      </c>
      <c r="Q150" s="526">
        <f t="shared" si="61"/>
        <v>0</v>
      </c>
      <c r="R150" s="526">
        <f t="shared" si="61"/>
        <v>0</v>
      </c>
      <c r="S150" s="526">
        <f t="shared" si="61"/>
        <v>0</v>
      </c>
      <c r="T150" s="529">
        <f t="shared" si="61"/>
        <v>0</v>
      </c>
      <c r="U150" s="530">
        <f t="shared" si="61"/>
        <v>0</v>
      </c>
      <c r="V150" s="526">
        <f t="shared" si="61"/>
        <v>0</v>
      </c>
      <c r="W150" s="526">
        <f t="shared" si="61"/>
        <v>0</v>
      </c>
      <c r="X150" s="526">
        <f t="shared" si="61"/>
        <v>0</v>
      </c>
      <c r="Y150" s="526">
        <f t="shared" si="61"/>
        <v>0</v>
      </c>
      <c r="Z150" s="526">
        <f t="shared" si="61"/>
        <v>0</v>
      </c>
      <c r="AA150" s="526">
        <f t="shared" si="61"/>
        <v>0</v>
      </c>
      <c r="AB150" s="526">
        <f t="shared" si="61"/>
        <v>0</v>
      </c>
      <c r="AC150" s="526">
        <f t="shared" si="61"/>
        <v>0</v>
      </c>
      <c r="AD150" s="526">
        <f t="shared" si="61"/>
        <v>0</v>
      </c>
      <c r="AE150" s="526">
        <f t="shared" si="61"/>
        <v>0</v>
      </c>
      <c r="AF150" s="526">
        <f t="shared" si="61"/>
        <v>0</v>
      </c>
      <c r="AG150" s="527">
        <f t="shared" si="61"/>
        <v>0</v>
      </c>
      <c r="AH150" s="528">
        <f t="shared" si="61"/>
        <v>0</v>
      </c>
      <c r="AI150" s="526">
        <f t="shared" si="61"/>
        <v>0</v>
      </c>
      <c r="AJ150" s="526">
        <f t="shared" si="61"/>
        <v>0</v>
      </c>
      <c r="AK150" s="526">
        <f t="shared" si="61"/>
        <v>0</v>
      </c>
      <c r="AL150" s="526">
        <f t="shared" si="61"/>
        <v>0</v>
      </c>
      <c r="AM150" s="526">
        <f t="shared" si="61"/>
        <v>0</v>
      </c>
      <c r="AN150" s="526">
        <f t="shared" si="61"/>
        <v>0</v>
      </c>
      <c r="AO150" s="526">
        <f t="shared" si="61"/>
        <v>0</v>
      </c>
      <c r="AP150" s="526">
        <f t="shared" si="61"/>
        <v>0</v>
      </c>
      <c r="AQ150" s="526">
        <f t="shared" si="61"/>
        <v>0</v>
      </c>
      <c r="AR150" s="526">
        <f t="shared" si="61"/>
        <v>0</v>
      </c>
      <c r="AS150" s="526">
        <f t="shared" si="61"/>
        <v>0</v>
      </c>
      <c r="AT150" s="529">
        <f>SUM(AT151:AT153)</f>
        <v>0</v>
      </c>
      <c r="AU150" s="531">
        <f>SUM(AU151:AU153)</f>
        <v>0</v>
      </c>
      <c r="AV150" s="470">
        <f t="shared" si="46"/>
        <v>0</v>
      </c>
    </row>
    <row r="151" spans="2:48" s="60" customFormat="1" ht="13.5">
      <c r="B151" s="494" t="str">
        <f>'FORMATO COSTEO C6'!C64</f>
        <v>6.3.6.1</v>
      </c>
      <c r="C151" s="515">
        <f>'FORMATO COSTEO C6'!B64</f>
        <v>0</v>
      </c>
      <c r="D151" s="506" t="str">
        <f>'FORMATO COSTEO C6'!D64</f>
        <v>Unidad medida</v>
      </c>
      <c r="E151" s="608">
        <f>'FORMATO COSTEO C6'!E64</f>
        <v>0</v>
      </c>
      <c r="F151" s="517">
        <f>'FORMATO COSTEO C6'!G64</f>
        <v>0</v>
      </c>
      <c r="G151" s="518">
        <f>'FORMATO COSTEO C6'!H64</f>
        <v>0</v>
      </c>
      <c r="H151" s="519">
        <f>IF($F151=0,0,((($F151/$E151)*'CRONOGRAMA ACTIVIDADES'!F$86)*($G151/$F151)))</f>
        <v>0</v>
      </c>
      <c r="I151" s="517">
        <f>IF($F151=0,0,((($F151/$E151)*'CRONOGRAMA ACTIVIDADES'!G$86)*($G151/$F151)))</f>
        <v>0</v>
      </c>
      <c r="J151" s="517">
        <f>IF($F151=0,0,((($F151/$E151)*'CRONOGRAMA ACTIVIDADES'!H$86)*($G151/$F151)))</f>
        <v>0</v>
      </c>
      <c r="K151" s="517">
        <f>IF($F151=0,0,((($F151/$E151)*'CRONOGRAMA ACTIVIDADES'!I$86)*($G151/$F151)))</f>
        <v>0</v>
      </c>
      <c r="L151" s="517">
        <f>IF($F151=0,0,((($F151/$E151)*'CRONOGRAMA ACTIVIDADES'!J$86)*($G151/$F151)))</f>
        <v>0</v>
      </c>
      <c r="M151" s="517">
        <f>IF($F151=0,0,((($F151/$E151)*'CRONOGRAMA ACTIVIDADES'!K$86)*($G151/$F151)))</f>
        <v>0</v>
      </c>
      <c r="N151" s="517">
        <f>IF($F151=0,0,((($F151/$E151)*'CRONOGRAMA ACTIVIDADES'!L$86)*($G151/$F151)))</f>
        <v>0</v>
      </c>
      <c r="O151" s="517">
        <f>IF($F151=0,0,((($F151/$E151)*'CRONOGRAMA ACTIVIDADES'!M$86)*($G151/$F151)))</f>
        <v>0</v>
      </c>
      <c r="P151" s="517">
        <f>IF($F151=0,0,((($F151/$E151)*'CRONOGRAMA ACTIVIDADES'!N$86)*($G151/$F151)))</f>
        <v>0</v>
      </c>
      <c r="Q151" s="517">
        <f>IF($F151=0,0,((($F151/$E151)*'CRONOGRAMA ACTIVIDADES'!O$86)*($G151/$F151)))</f>
        <v>0</v>
      </c>
      <c r="R151" s="517">
        <f>IF($F151=0,0,((($F151/$E151)*'CRONOGRAMA ACTIVIDADES'!P$86)*($G151/$F151)))</f>
        <v>0</v>
      </c>
      <c r="S151" s="517">
        <f>IF($F151=0,0,((($F151/$E151)*'CRONOGRAMA ACTIVIDADES'!Q$86)*($G151/$F151)))</f>
        <v>0</v>
      </c>
      <c r="T151" s="501">
        <f t="shared" si="54"/>
        <v>0</v>
      </c>
      <c r="U151" s="520">
        <f>IF($F151=0,0,((($F151/$E151)*'CRONOGRAMA ACTIVIDADES'!R$86)*($G151/$F151)))</f>
        <v>0</v>
      </c>
      <c r="V151" s="517">
        <f>IF($F151=0,0,((($F151/$E151)*'CRONOGRAMA ACTIVIDADES'!S$86)*($G151/$F151)))</f>
        <v>0</v>
      </c>
      <c r="W151" s="517">
        <f>IF($F151=0,0,((($F151/$E151)*'CRONOGRAMA ACTIVIDADES'!T$86)*($G151/$F151)))</f>
        <v>0</v>
      </c>
      <c r="X151" s="517">
        <f>IF($F151=0,0,((($F151/$E151)*'CRONOGRAMA ACTIVIDADES'!U$86)*($G151/$F151)))</f>
        <v>0</v>
      </c>
      <c r="Y151" s="517">
        <f>IF($F151=0,0,((($F151/$E151)*'CRONOGRAMA ACTIVIDADES'!V$86)*($G151/$F151)))</f>
        <v>0</v>
      </c>
      <c r="Z151" s="517">
        <f>IF($F151=0,0,((($F151/$E151)*'CRONOGRAMA ACTIVIDADES'!W$86)*($G151/$F151)))</f>
        <v>0</v>
      </c>
      <c r="AA151" s="517">
        <f>IF($F151=0,0,((($F151/$E151)*'CRONOGRAMA ACTIVIDADES'!X$86)*($G151/$F151)))</f>
        <v>0</v>
      </c>
      <c r="AB151" s="517">
        <f>IF($F151=0,0,((($F151/$E151)*'CRONOGRAMA ACTIVIDADES'!Y$86)*($G151/$F151)))</f>
        <v>0</v>
      </c>
      <c r="AC151" s="517">
        <f>IF($F151=0,0,((($F151/$E151)*'CRONOGRAMA ACTIVIDADES'!Z$86)*($G151/$F151)))</f>
        <v>0</v>
      </c>
      <c r="AD151" s="517">
        <f>IF($F151=0,0,((($F151/$E151)*'CRONOGRAMA ACTIVIDADES'!AA$86)*($G151/$F151)))</f>
        <v>0</v>
      </c>
      <c r="AE151" s="517">
        <f>IF($F151=0,0,((($F151/$E151)*'CRONOGRAMA ACTIVIDADES'!AB$86)*($G151/$F151)))</f>
        <v>0</v>
      </c>
      <c r="AF151" s="517">
        <f>IF($F151=0,0,((($F151/$E151)*'CRONOGRAMA ACTIVIDADES'!AC$86)*($G151/$F151)))</f>
        <v>0</v>
      </c>
      <c r="AG151" s="499">
        <f t="shared" si="55"/>
        <v>0</v>
      </c>
      <c r="AH151" s="519">
        <f>IF($F151=0,0,((($F151/$E151)*'CRONOGRAMA ACTIVIDADES'!AD$86)*($G151/$F151)))</f>
        <v>0</v>
      </c>
      <c r="AI151" s="517">
        <f>IF($F151=0,0,((($F151/$E151)*'CRONOGRAMA ACTIVIDADES'!AE$86)*($G151/$F151)))</f>
        <v>0</v>
      </c>
      <c r="AJ151" s="517">
        <f>IF($F151=0,0,((($F151/$E151)*'CRONOGRAMA ACTIVIDADES'!AF$86)*($G151/$F151)))</f>
        <v>0</v>
      </c>
      <c r="AK151" s="517">
        <f>IF($F151=0,0,((($F151/$E151)*'CRONOGRAMA ACTIVIDADES'!AG$86)*($G151/$F151)))</f>
        <v>0</v>
      </c>
      <c r="AL151" s="517">
        <f>IF($F151=0,0,((($F151/$E151)*'CRONOGRAMA ACTIVIDADES'!AH$86)*($G151/$F151)))</f>
        <v>0</v>
      </c>
      <c r="AM151" s="517">
        <f>IF($F151=0,0,((($F151/$E151)*'CRONOGRAMA ACTIVIDADES'!AI$86)*($G151/$F151)))</f>
        <v>0</v>
      </c>
      <c r="AN151" s="517">
        <f>IF($F151=0,0,((($F151/$E151)*'CRONOGRAMA ACTIVIDADES'!AJ$86)*($G151/$F151)))</f>
        <v>0</v>
      </c>
      <c r="AO151" s="517">
        <f>IF($F151=0,0,((($F151/$E151)*'CRONOGRAMA ACTIVIDADES'!AK$86)*($G151/$F151)))</f>
        <v>0</v>
      </c>
      <c r="AP151" s="517">
        <f>IF($F151=0,0,((($F151/$E151)*'CRONOGRAMA ACTIVIDADES'!AL$86)*($G151/$F151)))</f>
        <v>0</v>
      </c>
      <c r="AQ151" s="517">
        <f>IF($F151=0,0,((($F151/$E151)*'CRONOGRAMA ACTIVIDADES'!AM$86)*($G151/$F151)))</f>
        <v>0</v>
      </c>
      <c r="AR151" s="517">
        <f>IF($F151=0,0,((($F151/$E151)*'CRONOGRAMA ACTIVIDADES'!AN$86)*($G151/$F151)))</f>
        <v>0</v>
      </c>
      <c r="AS151" s="517">
        <f>IF($F151=0,0,((($F151/$E151)*'CRONOGRAMA ACTIVIDADES'!AO$86)*($G151/$F151)))</f>
        <v>0</v>
      </c>
      <c r="AT151" s="501">
        <f t="shared" si="56"/>
        <v>0</v>
      </c>
      <c r="AU151" s="571">
        <f>AS151+AR151+AQ151+AP151+AO151+AN151+AM151+AL151+AK151+AJ151+AI151+AH151+AF151+AE151+AD151+AC151+AB151+AA151+Z151+Y151+X151+W151+V151+U151+S151+R151+Q151+P151+O151+N151+M151+L151+K151+J151+I151+H151</f>
        <v>0</v>
      </c>
      <c r="AV151" s="470">
        <f t="shared" si="46"/>
        <v>0</v>
      </c>
    </row>
    <row r="152" spans="2:48" s="60" customFormat="1" ht="13.5">
      <c r="B152" s="494" t="str">
        <f>'FORMATO COSTEO C6'!C65</f>
        <v>6.3.6.2</v>
      </c>
      <c r="C152" s="515">
        <f>'FORMATO COSTEO C6'!B65</f>
        <v>0</v>
      </c>
      <c r="D152" s="506" t="str">
        <f>'FORMATO COSTEO C6'!D65</f>
        <v>Unidad medida</v>
      </c>
      <c r="E152" s="608">
        <f>'FORMATO COSTEO C6'!E65</f>
        <v>0</v>
      </c>
      <c r="F152" s="517">
        <f>'FORMATO COSTEO C6'!G65</f>
        <v>0</v>
      </c>
      <c r="G152" s="518">
        <f>'FORMATO COSTEO C6'!H65</f>
        <v>0</v>
      </c>
      <c r="H152" s="519">
        <f>IF($F152=0,0,((($F152/$E152)*'CRONOGRAMA ACTIVIDADES'!F$87)*($G152/$F152)))</f>
        <v>0</v>
      </c>
      <c r="I152" s="517">
        <f>IF($F152=0,0,((($F152/$E152)*'CRONOGRAMA ACTIVIDADES'!G$87)*($G152/$F152)))</f>
        <v>0</v>
      </c>
      <c r="J152" s="517">
        <f>IF($F152=0,0,((($F152/$E152)*'CRONOGRAMA ACTIVIDADES'!H$87)*($G152/$F152)))</f>
        <v>0</v>
      </c>
      <c r="K152" s="517">
        <f>IF($F152=0,0,((($F152/$E152)*'CRONOGRAMA ACTIVIDADES'!I$87)*($G152/$F152)))</f>
        <v>0</v>
      </c>
      <c r="L152" s="517">
        <f>IF($F152=0,0,((($F152/$E152)*'CRONOGRAMA ACTIVIDADES'!J$87)*($G152/$F152)))</f>
        <v>0</v>
      </c>
      <c r="M152" s="517">
        <f>IF($F152=0,0,((($F152/$E152)*'CRONOGRAMA ACTIVIDADES'!K$87)*($G152/$F152)))</f>
        <v>0</v>
      </c>
      <c r="N152" s="517">
        <f>IF($F152=0,0,((($F152/$E152)*'CRONOGRAMA ACTIVIDADES'!L$87)*($G152/$F152)))</f>
        <v>0</v>
      </c>
      <c r="O152" s="517">
        <f>IF($F152=0,0,((($F152/$E152)*'CRONOGRAMA ACTIVIDADES'!M$87)*($G152/$F152)))</f>
        <v>0</v>
      </c>
      <c r="P152" s="517">
        <f>IF($F152=0,0,((($F152/$E152)*'CRONOGRAMA ACTIVIDADES'!N$87)*($G152/$F152)))</f>
        <v>0</v>
      </c>
      <c r="Q152" s="517">
        <f>IF($F152=0,0,((($F152/$E152)*'CRONOGRAMA ACTIVIDADES'!O$87)*($G152/$F152)))</f>
        <v>0</v>
      </c>
      <c r="R152" s="517">
        <f>IF($F152=0,0,((($F152/$E152)*'CRONOGRAMA ACTIVIDADES'!P$87)*($G152/$F152)))</f>
        <v>0</v>
      </c>
      <c r="S152" s="517">
        <f>IF($F152=0,0,((($F152/$E152)*'CRONOGRAMA ACTIVIDADES'!Q$87)*($G152/$F152)))</f>
        <v>0</v>
      </c>
      <c r="T152" s="501">
        <f t="shared" si="54"/>
        <v>0</v>
      </c>
      <c r="U152" s="520">
        <f>IF($F152=0,0,((($F152/$E152)*'CRONOGRAMA ACTIVIDADES'!R$87)*($G152/$F152)))</f>
        <v>0</v>
      </c>
      <c r="V152" s="517">
        <f>IF($F152=0,0,((($F152/$E152)*'CRONOGRAMA ACTIVIDADES'!S$87)*($G152/$F152)))</f>
        <v>0</v>
      </c>
      <c r="W152" s="517">
        <f>IF($F152=0,0,((($F152/$E152)*'CRONOGRAMA ACTIVIDADES'!T$87)*($G152/$F152)))</f>
        <v>0</v>
      </c>
      <c r="X152" s="517">
        <f>IF($F152=0,0,((($F152/$E152)*'CRONOGRAMA ACTIVIDADES'!U$87)*($G152/$F152)))</f>
        <v>0</v>
      </c>
      <c r="Y152" s="517">
        <f>IF($F152=0,0,((($F152/$E152)*'CRONOGRAMA ACTIVIDADES'!V$87)*($G152/$F152)))</f>
        <v>0</v>
      </c>
      <c r="Z152" s="517">
        <f>IF($F152=0,0,((($F152/$E152)*'CRONOGRAMA ACTIVIDADES'!W$87)*($G152/$F152)))</f>
        <v>0</v>
      </c>
      <c r="AA152" s="517">
        <f>IF($F152=0,0,((($F152/$E152)*'CRONOGRAMA ACTIVIDADES'!X$87)*($G152/$F152)))</f>
        <v>0</v>
      </c>
      <c r="AB152" s="517">
        <f>IF($F152=0,0,((($F152/$E152)*'CRONOGRAMA ACTIVIDADES'!Y$87)*($G152/$F152)))</f>
        <v>0</v>
      </c>
      <c r="AC152" s="517">
        <f>IF($F152=0,0,((($F152/$E152)*'CRONOGRAMA ACTIVIDADES'!Z$87)*($G152/$F152)))</f>
        <v>0</v>
      </c>
      <c r="AD152" s="517">
        <f>IF($F152=0,0,((($F152/$E152)*'CRONOGRAMA ACTIVIDADES'!AA$87)*($G152/$F152)))</f>
        <v>0</v>
      </c>
      <c r="AE152" s="517">
        <f>IF($F152=0,0,((($F152/$E152)*'CRONOGRAMA ACTIVIDADES'!AB$87)*($G152/$F152)))</f>
        <v>0</v>
      </c>
      <c r="AF152" s="517">
        <f>IF($F152=0,0,((($F152/$E152)*'CRONOGRAMA ACTIVIDADES'!AC$87)*($G152/$F152)))</f>
        <v>0</v>
      </c>
      <c r="AG152" s="499">
        <f t="shared" si="55"/>
        <v>0</v>
      </c>
      <c r="AH152" s="519">
        <f>IF($F152=0,0,((($F152/$E152)*'CRONOGRAMA ACTIVIDADES'!AD$87)*($G152/$F152)))</f>
        <v>0</v>
      </c>
      <c r="AI152" s="517">
        <f>IF($F152=0,0,((($F152/$E152)*'CRONOGRAMA ACTIVIDADES'!AE$87)*($G152/$F152)))</f>
        <v>0</v>
      </c>
      <c r="AJ152" s="517">
        <f>IF($F152=0,0,((($F152/$E152)*'CRONOGRAMA ACTIVIDADES'!AF$87)*($G152/$F152)))</f>
        <v>0</v>
      </c>
      <c r="AK152" s="517">
        <f>IF($F152=0,0,((($F152/$E152)*'CRONOGRAMA ACTIVIDADES'!AG$87)*($G152/$F152)))</f>
        <v>0</v>
      </c>
      <c r="AL152" s="517">
        <f>IF($F152=0,0,((($F152/$E152)*'CRONOGRAMA ACTIVIDADES'!AH$87)*($G152/$F152)))</f>
        <v>0</v>
      </c>
      <c r="AM152" s="517">
        <f>IF($F152=0,0,((($F152/$E152)*'CRONOGRAMA ACTIVIDADES'!AI$87)*($G152/$F152)))</f>
        <v>0</v>
      </c>
      <c r="AN152" s="517">
        <f>IF($F152=0,0,((($F152/$E152)*'CRONOGRAMA ACTIVIDADES'!AJ$87)*($G152/$F152)))</f>
        <v>0</v>
      </c>
      <c r="AO152" s="517">
        <f>IF($F152=0,0,((($F152/$E152)*'CRONOGRAMA ACTIVIDADES'!AK$87)*($G152/$F152)))</f>
        <v>0</v>
      </c>
      <c r="AP152" s="517">
        <f>IF($F152=0,0,((($F152/$E152)*'CRONOGRAMA ACTIVIDADES'!AL$87)*($G152/$F152)))</f>
        <v>0</v>
      </c>
      <c r="AQ152" s="517">
        <f>IF($F152=0,0,((($F152/$E152)*'CRONOGRAMA ACTIVIDADES'!AM$87)*($G152/$F152)))</f>
        <v>0</v>
      </c>
      <c r="AR152" s="517">
        <f>IF($F152=0,0,((($F152/$E152)*'CRONOGRAMA ACTIVIDADES'!AN$87)*($G152/$F152)))</f>
        <v>0</v>
      </c>
      <c r="AS152" s="517">
        <f>IF($F152=0,0,((($F152/$E152)*'CRONOGRAMA ACTIVIDADES'!AO$87)*($G152/$F152)))</f>
        <v>0</v>
      </c>
      <c r="AT152" s="501">
        <f t="shared" si="56"/>
        <v>0</v>
      </c>
      <c r="AU152" s="571">
        <f>AS152+AR152+AQ152+AP152+AO152+AN152+AM152+AL152+AK152+AJ152+AI152+AH152+AF152+AE152+AD152+AC152+AB152+AA152+Z152+Y152+X152+W152+V152+U152+S152+R152+Q152+P152+O152+N152+M152+L152+K152+J152+I152+H152</f>
        <v>0</v>
      </c>
      <c r="AV152" s="470">
        <f t="shared" si="46"/>
        <v>0</v>
      </c>
    </row>
    <row r="153" spans="2:48" s="60" customFormat="1" ht="13.5">
      <c r="B153" s="494" t="str">
        <f>'FORMATO COSTEO C6'!C66</f>
        <v>6.3.6.3</v>
      </c>
      <c r="C153" s="515">
        <f>'FORMATO COSTEO C6'!B66</f>
        <v>0</v>
      </c>
      <c r="D153" s="506" t="str">
        <f>'FORMATO COSTEO C6'!D66</f>
        <v>Unidad medida</v>
      </c>
      <c r="E153" s="608">
        <f>'FORMATO COSTEO C6'!E66</f>
        <v>0</v>
      </c>
      <c r="F153" s="517">
        <f>'FORMATO COSTEO C6'!G66</f>
        <v>0</v>
      </c>
      <c r="G153" s="518">
        <f>'FORMATO COSTEO C6'!H66</f>
        <v>0</v>
      </c>
      <c r="H153" s="519">
        <f>IF($F153=0,0,((($F153/$E153)*'CRONOGRAMA ACTIVIDADES'!F$88)*($G153/$F153)))</f>
        <v>0</v>
      </c>
      <c r="I153" s="517">
        <f>IF($F153=0,0,((($F153/$E153)*'CRONOGRAMA ACTIVIDADES'!G$88)*($G153/$F153)))</f>
        <v>0</v>
      </c>
      <c r="J153" s="517">
        <f>IF($F153=0,0,((($F153/$E153)*'CRONOGRAMA ACTIVIDADES'!H$88)*($G153/$F153)))</f>
        <v>0</v>
      </c>
      <c r="K153" s="517">
        <f>IF($F153=0,0,((($F153/$E153)*'CRONOGRAMA ACTIVIDADES'!I$88)*($G153/$F153)))</f>
        <v>0</v>
      </c>
      <c r="L153" s="517">
        <f>IF($F153=0,0,((($F153/$E153)*'CRONOGRAMA ACTIVIDADES'!J$88)*($G153/$F153)))</f>
        <v>0</v>
      </c>
      <c r="M153" s="517">
        <f>IF($F153=0,0,((($F153/$E153)*'CRONOGRAMA ACTIVIDADES'!K$88)*($G153/$F153)))</f>
        <v>0</v>
      </c>
      <c r="N153" s="517">
        <f>IF($F153=0,0,((($F153/$E153)*'CRONOGRAMA ACTIVIDADES'!L$88)*($G153/$F153)))</f>
        <v>0</v>
      </c>
      <c r="O153" s="517">
        <f>IF($F153=0,0,((($F153/$E153)*'CRONOGRAMA ACTIVIDADES'!M$88)*($G153/$F153)))</f>
        <v>0</v>
      </c>
      <c r="P153" s="517">
        <f>IF($F153=0,0,((($F153/$E153)*'CRONOGRAMA ACTIVIDADES'!N$88)*($G153/$F153)))</f>
        <v>0</v>
      </c>
      <c r="Q153" s="517">
        <f>IF($F153=0,0,((($F153/$E153)*'CRONOGRAMA ACTIVIDADES'!O$88)*($G153/$F153)))</f>
        <v>0</v>
      </c>
      <c r="R153" s="517">
        <f>IF($F153=0,0,((($F153/$E153)*'CRONOGRAMA ACTIVIDADES'!P$88)*($G153/$F153)))</f>
        <v>0</v>
      </c>
      <c r="S153" s="517">
        <f>IF($F153=0,0,((($F153/$E153)*'CRONOGRAMA ACTIVIDADES'!Q$88)*($G153/$F153)))</f>
        <v>0</v>
      </c>
      <c r="T153" s="501">
        <f t="shared" si="54"/>
        <v>0</v>
      </c>
      <c r="U153" s="520">
        <f>IF($F153=0,0,((($F153/$E153)*'CRONOGRAMA ACTIVIDADES'!R$88)*($G153/$F153)))</f>
        <v>0</v>
      </c>
      <c r="V153" s="517">
        <f>IF($F153=0,0,((($F153/$E153)*'CRONOGRAMA ACTIVIDADES'!S$88)*($G153/$F153)))</f>
        <v>0</v>
      </c>
      <c r="W153" s="517">
        <f>IF($F153=0,0,((($F153/$E153)*'CRONOGRAMA ACTIVIDADES'!T$88)*($G153/$F153)))</f>
        <v>0</v>
      </c>
      <c r="X153" s="517">
        <f>IF($F153=0,0,((($F153/$E153)*'CRONOGRAMA ACTIVIDADES'!U$88)*($G153/$F153)))</f>
        <v>0</v>
      </c>
      <c r="Y153" s="517">
        <f>IF($F153=0,0,((($F153/$E153)*'CRONOGRAMA ACTIVIDADES'!V$88)*($G153/$F153)))</f>
        <v>0</v>
      </c>
      <c r="Z153" s="517">
        <f>IF($F153=0,0,((($F153/$E153)*'CRONOGRAMA ACTIVIDADES'!W$88)*($G153/$F153)))</f>
        <v>0</v>
      </c>
      <c r="AA153" s="517">
        <f>IF($F153=0,0,((($F153/$E153)*'CRONOGRAMA ACTIVIDADES'!X$88)*($G153/$F153)))</f>
        <v>0</v>
      </c>
      <c r="AB153" s="517">
        <f>IF($F153=0,0,((($F153/$E153)*'CRONOGRAMA ACTIVIDADES'!Y$88)*($G153/$F153)))</f>
        <v>0</v>
      </c>
      <c r="AC153" s="517">
        <f>IF($F153=0,0,((($F153/$E153)*'CRONOGRAMA ACTIVIDADES'!Z$88)*($G153/$F153)))</f>
        <v>0</v>
      </c>
      <c r="AD153" s="517">
        <f>IF($F153=0,0,((($F153/$E153)*'CRONOGRAMA ACTIVIDADES'!AA$88)*($G153/$F153)))</f>
        <v>0</v>
      </c>
      <c r="AE153" s="517">
        <f>IF($F153=0,0,((($F153/$E153)*'CRONOGRAMA ACTIVIDADES'!AB$88)*($G153/$F153)))</f>
        <v>0</v>
      </c>
      <c r="AF153" s="517">
        <f>IF($F153=0,0,((($F153/$E153)*'CRONOGRAMA ACTIVIDADES'!AC$88)*($G153/$F153)))</f>
        <v>0</v>
      </c>
      <c r="AG153" s="499">
        <f t="shared" si="55"/>
        <v>0</v>
      </c>
      <c r="AH153" s="519">
        <f>IF($F153=0,0,((($F153/$E153)*'CRONOGRAMA ACTIVIDADES'!AD$88)*($G153/$F153)))</f>
        <v>0</v>
      </c>
      <c r="AI153" s="517">
        <f>IF($F153=0,0,((($F153/$E153)*'CRONOGRAMA ACTIVIDADES'!AE$88)*($G153/$F153)))</f>
        <v>0</v>
      </c>
      <c r="AJ153" s="517">
        <f>IF($F153=0,0,((($F153/$E153)*'CRONOGRAMA ACTIVIDADES'!AF$88)*($G153/$F153)))</f>
        <v>0</v>
      </c>
      <c r="AK153" s="517">
        <f>IF($F153=0,0,((($F153/$E153)*'CRONOGRAMA ACTIVIDADES'!AG$88)*($G153/$F153)))</f>
        <v>0</v>
      </c>
      <c r="AL153" s="517">
        <f>IF($F153=0,0,((($F153/$E153)*'CRONOGRAMA ACTIVIDADES'!AH$88)*($G153/$F153)))</f>
        <v>0</v>
      </c>
      <c r="AM153" s="517">
        <f>IF($F153=0,0,((($F153/$E153)*'CRONOGRAMA ACTIVIDADES'!AI$88)*($G153/$F153)))</f>
        <v>0</v>
      </c>
      <c r="AN153" s="517">
        <f>IF($F153=0,0,((($F153/$E153)*'CRONOGRAMA ACTIVIDADES'!AJ$88)*($G153/$F153)))</f>
        <v>0</v>
      </c>
      <c r="AO153" s="517">
        <f>IF($F153=0,0,((($F153/$E153)*'CRONOGRAMA ACTIVIDADES'!AK$88)*($G153/$F153)))</f>
        <v>0</v>
      </c>
      <c r="AP153" s="517">
        <f>IF($F153=0,0,((($F153/$E153)*'CRONOGRAMA ACTIVIDADES'!AL$88)*($G153/$F153)))</f>
        <v>0</v>
      </c>
      <c r="AQ153" s="517">
        <f>IF($F153=0,0,((($F153/$E153)*'CRONOGRAMA ACTIVIDADES'!AM$88)*($G153/$F153)))</f>
        <v>0</v>
      </c>
      <c r="AR153" s="517">
        <f>IF($F153=0,0,((($F153/$E153)*'CRONOGRAMA ACTIVIDADES'!AN$88)*($G153/$F153)))</f>
        <v>0</v>
      </c>
      <c r="AS153" s="517">
        <f>IF($F153=0,0,((($F153/$E153)*'CRONOGRAMA ACTIVIDADES'!AO$88)*($G153/$F153)))</f>
        <v>0</v>
      </c>
      <c r="AT153" s="501">
        <f t="shared" si="56"/>
        <v>0</v>
      </c>
      <c r="AU153" s="571">
        <f>AS153+AR153+AQ153+AP153+AO153+AN153+AM153+AL153+AK153+AJ153+AI153+AH153+AF153+AE153+AD153+AC153+AB153+AA153+Z153+Y153+X153+W153+V153+U153+S153+R153+Q153+P153+O153+N153+M153+L153+K153+J153+I153+H153</f>
        <v>0</v>
      </c>
      <c r="AV153" s="470">
        <f t="shared" si="46"/>
        <v>0</v>
      </c>
    </row>
    <row r="154" spans="2:48" s="60" customFormat="1" ht="13.5">
      <c r="B154" s="537" t="str">
        <f>+'FORMATO COSTEO C6'!C67</f>
        <v>6.3.7</v>
      </c>
      <c r="C154" s="523" t="str">
        <f>+'FORMATO COSTEO C6'!B67</f>
        <v>Coordinaciones con FONDOEMPLEO</v>
      </c>
      <c r="D154" s="534"/>
      <c r="E154" s="617"/>
      <c r="F154" s="526">
        <f>+'FORMATO COSTEO C6'!G67</f>
        <v>0</v>
      </c>
      <c r="G154" s="527">
        <f>+'FORMATO COSTEO C6'!H67</f>
        <v>0</v>
      </c>
      <c r="H154" s="528">
        <f>SUM(H155:H157)</f>
        <v>0</v>
      </c>
      <c r="I154" s="526">
        <f aca="true" t="shared" si="62" ref="I154:AS154">SUM(I155:I157)</f>
        <v>0</v>
      </c>
      <c r="J154" s="526">
        <f t="shared" si="62"/>
        <v>0</v>
      </c>
      <c r="K154" s="526">
        <f t="shared" si="62"/>
        <v>0</v>
      </c>
      <c r="L154" s="526">
        <f t="shared" si="62"/>
        <v>0</v>
      </c>
      <c r="M154" s="526">
        <f t="shared" si="62"/>
        <v>0</v>
      </c>
      <c r="N154" s="526">
        <f t="shared" si="62"/>
        <v>0</v>
      </c>
      <c r="O154" s="526">
        <f t="shared" si="62"/>
        <v>0</v>
      </c>
      <c r="P154" s="526">
        <f t="shared" si="62"/>
        <v>0</v>
      </c>
      <c r="Q154" s="526">
        <f t="shared" si="62"/>
        <v>0</v>
      </c>
      <c r="R154" s="526">
        <f t="shared" si="62"/>
        <v>0</v>
      </c>
      <c r="S154" s="526">
        <f t="shared" si="62"/>
        <v>0</v>
      </c>
      <c r="T154" s="529">
        <f t="shared" si="62"/>
        <v>0</v>
      </c>
      <c r="U154" s="530">
        <f t="shared" si="62"/>
        <v>0</v>
      </c>
      <c r="V154" s="526">
        <f t="shared" si="62"/>
        <v>0</v>
      </c>
      <c r="W154" s="526">
        <f t="shared" si="62"/>
        <v>0</v>
      </c>
      <c r="X154" s="526">
        <f t="shared" si="62"/>
        <v>0</v>
      </c>
      <c r="Y154" s="526">
        <f t="shared" si="62"/>
        <v>0</v>
      </c>
      <c r="Z154" s="526">
        <f t="shared" si="62"/>
        <v>0</v>
      </c>
      <c r="AA154" s="526">
        <f t="shared" si="62"/>
        <v>0</v>
      </c>
      <c r="AB154" s="526">
        <f t="shared" si="62"/>
        <v>0</v>
      </c>
      <c r="AC154" s="526">
        <f t="shared" si="62"/>
        <v>0</v>
      </c>
      <c r="AD154" s="526">
        <f t="shared" si="62"/>
        <v>0</v>
      </c>
      <c r="AE154" s="526">
        <f t="shared" si="62"/>
        <v>0</v>
      </c>
      <c r="AF154" s="526">
        <f t="shared" si="62"/>
        <v>0</v>
      </c>
      <c r="AG154" s="527">
        <f t="shared" si="62"/>
        <v>0</v>
      </c>
      <c r="AH154" s="528">
        <f t="shared" si="62"/>
        <v>0</v>
      </c>
      <c r="AI154" s="526">
        <f t="shared" si="62"/>
        <v>0</v>
      </c>
      <c r="AJ154" s="526">
        <f t="shared" si="62"/>
        <v>0</v>
      </c>
      <c r="AK154" s="526">
        <f t="shared" si="62"/>
        <v>0</v>
      </c>
      <c r="AL154" s="526">
        <f t="shared" si="62"/>
        <v>0</v>
      </c>
      <c r="AM154" s="526">
        <f t="shared" si="62"/>
        <v>0</v>
      </c>
      <c r="AN154" s="526">
        <f t="shared" si="62"/>
        <v>0</v>
      </c>
      <c r="AO154" s="526">
        <f t="shared" si="62"/>
        <v>0</v>
      </c>
      <c r="AP154" s="526">
        <f t="shared" si="62"/>
        <v>0</v>
      </c>
      <c r="AQ154" s="526">
        <f t="shared" si="62"/>
        <v>0</v>
      </c>
      <c r="AR154" s="526">
        <f t="shared" si="62"/>
        <v>0</v>
      </c>
      <c r="AS154" s="526">
        <f t="shared" si="62"/>
        <v>0</v>
      </c>
      <c r="AT154" s="529">
        <f>SUM(AT155:AT157)</f>
        <v>0</v>
      </c>
      <c r="AU154" s="531">
        <f>SUM(AU155:AU157)</f>
        <v>0</v>
      </c>
      <c r="AV154" s="470">
        <f t="shared" si="46"/>
        <v>0</v>
      </c>
    </row>
    <row r="155" spans="2:48" s="60" customFormat="1" ht="13.5">
      <c r="B155" s="494" t="str">
        <f>'FORMATO COSTEO C6'!C68</f>
        <v>6.3.7.1</v>
      </c>
      <c r="C155" s="515">
        <f>'FORMATO COSTEO C6'!B68</f>
        <v>0</v>
      </c>
      <c r="D155" s="506" t="str">
        <f>'FORMATO COSTEO C6'!D68</f>
        <v>Unidad medida</v>
      </c>
      <c r="E155" s="608">
        <f>'FORMATO COSTEO C6'!E68</f>
        <v>0</v>
      </c>
      <c r="F155" s="517">
        <f>'FORMATO COSTEO C6'!G68</f>
        <v>0</v>
      </c>
      <c r="G155" s="518">
        <f>'FORMATO COSTEO C6'!H68</f>
        <v>0</v>
      </c>
      <c r="H155" s="519">
        <f>IF($F155=0,0,((($F155/$E155)*'CRONOGRAMA ACTIVIDADES'!F$90)*($G155/$F155)))</f>
        <v>0</v>
      </c>
      <c r="I155" s="517">
        <f>IF($F155=0,0,((($F155/$E155)*'CRONOGRAMA ACTIVIDADES'!G$90)*($G155/$F155)))</f>
        <v>0</v>
      </c>
      <c r="J155" s="517">
        <f>IF($F155=0,0,((($F155/$E155)*'CRONOGRAMA ACTIVIDADES'!H$90)*($G155/$F155)))</f>
        <v>0</v>
      </c>
      <c r="K155" s="517">
        <f>IF($F155=0,0,((($F155/$E155)*'CRONOGRAMA ACTIVIDADES'!I$90)*($G155/$F155)))</f>
        <v>0</v>
      </c>
      <c r="L155" s="517">
        <f>IF($F155=0,0,((($F155/$E155)*'CRONOGRAMA ACTIVIDADES'!J$90)*($G155/$F155)))</f>
        <v>0</v>
      </c>
      <c r="M155" s="517">
        <f>IF($F155=0,0,((($F155/$E155)*'CRONOGRAMA ACTIVIDADES'!K$90)*($G155/$F155)))</f>
        <v>0</v>
      </c>
      <c r="N155" s="517">
        <f>IF($F155=0,0,((($F155/$E155)*'CRONOGRAMA ACTIVIDADES'!L$90)*($G155/$F155)))</f>
        <v>0</v>
      </c>
      <c r="O155" s="517">
        <f>IF($F155=0,0,((($F155/$E155)*'CRONOGRAMA ACTIVIDADES'!M$90)*($G155/$F155)))</f>
        <v>0</v>
      </c>
      <c r="P155" s="517">
        <f>IF($F155=0,0,((($F155/$E155)*'CRONOGRAMA ACTIVIDADES'!N$90)*($G155/$F155)))</f>
        <v>0</v>
      </c>
      <c r="Q155" s="517">
        <f>IF($F155=0,0,((($F155/$E155)*'CRONOGRAMA ACTIVIDADES'!O$90)*($G155/$F155)))</f>
        <v>0</v>
      </c>
      <c r="R155" s="517">
        <f>IF($F155=0,0,((($F155/$E155)*'CRONOGRAMA ACTIVIDADES'!P$90)*($G155/$F155)))</f>
        <v>0</v>
      </c>
      <c r="S155" s="517">
        <f>IF($F155=0,0,((($F155/$E155)*'CRONOGRAMA ACTIVIDADES'!Q$90)*($G155/$F155)))</f>
        <v>0</v>
      </c>
      <c r="T155" s="501">
        <f t="shared" si="54"/>
        <v>0</v>
      </c>
      <c r="U155" s="520">
        <f>IF($F155=0,0,((($F155/$E155)*'CRONOGRAMA ACTIVIDADES'!R$90)*($G155/$F155)))</f>
        <v>0</v>
      </c>
      <c r="V155" s="517">
        <f>IF($F155=0,0,((($F155/$E155)*'CRONOGRAMA ACTIVIDADES'!S$90)*($G155/$F155)))</f>
        <v>0</v>
      </c>
      <c r="W155" s="517">
        <f>IF($F155=0,0,((($F155/$E155)*'CRONOGRAMA ACTIVIDADES'!T$90)*($G155/$F155)))</f>
        <v>0</v>
      </c>
      <c r="X155" s="517">
        <f>IF($F155=0,0,((($F155/$E155)*'CRONOGRAMA ACTIVIDADES'!U$90)*($G155/$F155)))</f>
        <v>0</v>
      </c>
      <c r="Y155" s="517">
        <f>IF($F155=0,0,((($F155/$E155)*'CRONOGRAMA ACTIVIDADES'!V$90)*($G155/$F155)))</f>
        <v>0</v>
      </c>
      <c r="Z155" s="517">
        <f>IF($F155=0,0,((($F155/$E155)*'CRONOGRAMA ACTIVIDADES'!W$90)*($G155/$F155)))</f>
        <v>0</v>
      </c>
      <c r="AA155" s="517">
        <f>IF($F155=0,0,((($F155/$E155)*'CRONOGRAMA ACTIVIDADES'!X$90)*($G155/$F155)))</f>
        <v>0</v>
      </c>
      <c r="AB155" s="517">
        <f>IF($F155=0,0,((($F155/$E155)*'CRONOGRAMA ACTIVIDADES'!Y$90)*($G155/$F155)))</f>
        <v>0</v>
      </c>
      <c r="AC155" s="517">
        <f>IF($F155=0,0,((($F155/$E155)*'CRONOGRAMA ACTIVIDADES'!Z$90)*($G155/$F155)))</f>
        <v>0</v>
      </c>
      <c r="AD155" s="517">
        <f>IF($F155=0,0,((($F155/$E155)*'CRONOGRAMA ACTIVIDADES'!AA$90)*($G155/$F155)))</f>
        <v>0</v>
      </c>
      <c r="AE155" s="517">
        <f>IF($F155=0,0,((($F155/$E155)*'CRONOGRAMA ACTIVIDADES'!AB$90)*($G155/$F155)))</f>
        <v>0</v>
      </c>
      <c r="AF155" s="517">
        <f>IF($F155=0,0,((($F155/$E155)*'CRONOGRAMA ACTIVIDADES'!AC$90)*($G155/$F155)))</f>
        <v>0</v>
      </c>
      <c r="AG155" s="499">
        <f t="shared" si="55"/>
        <v>0</v>
      </c>
      <c r="AH155" s="519">
        <f>IF($F155=0,0,((($F155/$E155)*'CRONOGRAMA ACTIVIDADES'!AD$90)*($G155/$F155)))</f>
        <v>0</v>
      </c>
      <c r="AI155" s="517">
        <f>IF($F155=0,0,((($F155/$E155)*'CRONOGRAMA ACTIVIDADES'!AE$90)*($G155/$F155)))</f>
        <v>0</v>
      </c>
      <c r="AJ155" s="517">
        <f>IF($F155=0,0,((($F155/$E155)*'CRONOGRAMA ACTIVIDADES'!AF$90)*($G155/$F155)))</f>
        <v>0</v>
      </c>
      <c r="AK155" s="517">
        <f>IF($F155=0,0,((($F155/$E155)*'CRONOGRAMA ACTIVIDADES'!AG$90)*($G155/$F155)))</f>
        <v>0</v>
      </c>
      <c r="AL155" s="517">
        <f>IF($F155=0,0,((($F155/$E155)*'CRONOGRAMA ACTIVIDADES'!AH$90)*($G155/$F155)))</f>
        <v>0</v>
      </c>
      <c r="AM155" s="517">
        <f>IF($F155=0,0,((($F155/$E155)*'CRONOGRAMA ACTIVIDADES'!AI$90)*($G155/$F155)))</f>
        <v>0</v>
      </c>
      <c r="AN155" s="517">
        <f>IF($F155=0,0,((($F155/$E155)*'CRONOGRAMA ACTIVIDADES'!AJ$90)*($G155/$F155)))</f>
        <v>0</v>
      </c>
      <c r="AO155" s="517">
        <f>IF($F155=0,0,((($F155/$E155)*'CRONOGRAMA ACTIVIDADES'!AK$90)*($G155/$F155)))</f>
        <v>0</v>
      </c>
      <c r="AP155" s="517">
        <f>IF($F155=0,0,((($F155/$E155)*'CRONOGRAMA ACTIVIDADES'!AL$90)*($G155/$F155)))</f>
        <v>0</v>
      </c>
      <c r="AQ155" s="517">
        <f>IF($F155=0,0,((($F155/$E155)*'CRONOGRAMA ACTIVIDADES'!AM$90)*($G155/$F155)))</f>
        <v>0</v>
      </c>
      <c r="AR155" s="517">
        <f>IF($F155=0,0,((($F155/$E155)*'CRONOGRAMA ACTIVIDADES'!AN$90)*($G155/$F155)))</f>
        <v>0</v>
      </c>
      <c r="AS155" s="517">
        <f>IF($F155=0,0,((($F155/$E155)*'CRONOGRAMA ACTIVIDADES'!AO$90)*($G155/$F155)))</f>
        <v>0</v>
      </c>
      <c r="AT155" s="501">
        <f t="shared" si="56"/>
        <v>0</v>
      </c>
      <c r="AU155" s="571">
        <f>AS155+AR155+AQ155+AP155+AO155+AN155+AM155+AL155+AK155+AJ155+AI155+AH155+AF155+AE155+AD155+AC155+AB155+AA155+Z155+Y155+X155+W155+V155+U155+S155+R155+Q155+P155+O155+N155+M155+L155+K155+J155+I155+H155</f>
        <v>0</v>
      </c>
      <c r="AV155" s="470">
        <f t="shared" si="46"/>
        <v>0</v>
      </c>
    </row>
    <row r="156" spans="2:48" s="60" customFormat="1" ht="13.5">
      <c r="B156" s="494" t="str">
        <f>'FORMATO COSTEO C6'!C69</f>
        <v>6.3.7.2</v>
      </c>
      <c r="C156" s="515">
        <f>'FORMATO COSTEO C6'!B69</f>
        <v>0</v>
      </c>
      <c r="D156" s="506" t="str">
        <f>'FORMATO COSTEO C6'!D69</f>
        <v>Unidad medida</v>
      </c>
      <c r="E156" s="608">
        <f>'FORMATO COSTEO C6'!E69</f>
        <v>0</v>
      </c>
      <c r="F156" s="517">
        <f>'FORMATO COSTEO C6'!G69</f>
        <v>0</v>
      </c>
      <c r="G156" s="518">
        <f>'FORMATO COSTEO C6'!H69</f>
        <v>0</v>
      </c>
      <c r="H156" s="519">
        <f>IF($F156=0,0,((($F156/$E156)*'CRONOGRAMA ACTIVIDADES'!F$91)*($G156/$F156)))</f>
        <v>0</v>
      </c>
      <c r="I156" s="517">
        <f>IF($F156=0,0,((($F156/$E156)*'CRONOGRAMA ACTIVIDADES'!G$91)*($G156/$F156)))</f>
        <v>0</v>
      </c>
      <c r="J156" s="517">
        <f>IF($F156=0,0,((($F156/$E156)*'CRONOGRAMA ACTIVIDADES'!H$91)*($G156/$F156)))</f>
        <v>0</v>
      </c>
      <c r="K156" s="517">
        <f>IF($F156=0,0,((($F156/$E156)*'CRONOGRAMA ACTIVIDADES'!I$91)*($G156/$F156)))</f>
        <v>0</v>
      </c>
      <c r="L156" s="517">
        <f>IF($F156=0,0,((($F156/$E156)*'CRONOGRAMA ACTIVIDADES'!J$91)*($G156/$F156)))</f>
        <v>0</v>
      </c>
      <c r="M156" s="517">
        <f>IF($F156=0,0,((($F156/$E156)*'CRONOGRAMA ACTIVIDADES'!K$91)*($G156/$F156)))</f>
        <v>0</v>
      </c>
      <c r="N156" s="517">
        <f>IF($F156=0,0,((($F156/$E156)*'CRONOGRAMA ACTIVIDADES'!L$91)*($G156/$F156)))</f>
        <v>0</v>
      </c>
      <c r="O156" s="517">
        <f>IF($F156=0,0,((($F156/$E156)*'CRONOGRAMA ACTIVIDADES'!M$91)*($G156/$F156)))</f>
        <v>0</v>
      </c>
      <c r="P156" s="517">
        <f>IF($F156=0,0,((($F156/$E156)*'CRONOGRAMA ACTIVIDADES'!N$91)*($G156/$F156)))</f>
        <v>0</v>
      </c>
      <c r="Q156" s="517">
        <f>IF($F156=0,0,((($F156/$E156)*'CRONOGRAMA ACTIVIDADES'!O$91)*($G156/$F156)))</f>
        <v>0</v>
      </c>
      <c r="R156" s="517">
        <f>IF($F156=0,0,((($F156/$E156)*'CRONOGRAMA ACTIVIDADES'!P$91)*($G156/$F156)))</f>
        <v>0</v>
      </c>
      <c r="S156" s="517">
        <f>IF($F156=0,0,((($F156/$E156)*'CRONOGRAMA ACTIVIDADES'!Q$91)*($G156/$F156)))</f>
        <v>0</v>
      </c>
      <c r="T156" s="501">
        <f t="shared" si="54"/>
        <v>0</v>
      </c>
      <c r="U156" s="520">
        <f>IF($F156=0,0,((($F156/$E156)*'CRONOGRAMA ACTIVIDADES'!R$91)*($G156/$F156)))</f>
        <v>0</v>
      </c>
      <c r="V156" s="517">
        <f>IF($F156=0,0,((($F156/$E156)*'CRONOGRAMA ACTIVIDADES'!S$91)*($G156/$F156)))</f>
        <v>0</v>
      </c>
      <c r="W156" s="517">
        <f>IF($F156=0,0,((($F156/$E156)*'CRONOGRAMA ACTIVIDADES'!T$91)*($G156/$F156)))</f>
        <v>0</v>
      </c>
      <c r="X156" s="517">
        <f>IF($F156=0,0,((($F156/$E156)*'CRONOGRAMA ACTIVIDADES'!U$91)*($G156/$F156)))</f>
        <v>0</v>
      </c>
      <c r="Y156" s="517">
        <f>IF($F156=0,0,((($F156/$E156)*'CRONOGRAMA ACTIVIDADES'!V$91)*($G156/$F156)))</f>
        <v>0</v>
      </c>
      <c r="Z156" s="517">
        <f>IF($F156=0,0,((($F156/$E156)*'CRONOGRAMA ACTIVIDADES'!W$91)*($G156/$F156)))</f>
        <v>0</v>
      </c>
      <c r="AA156" s="517">
        <f>IF($F156=0,0,((($F156/$E156)*'CRONOGRAMA ACTIVIDADES'!X$91)*($G156/$F156)))</f>
        <v>0</v>
      </c>
      <c r="AB156" s="517">
        <f>IF($F156=0,0,((($F156/$E156)*'CRONOGRAMA ACTIVIDADES'!Y$91)*($G156/$F156)))</f>
        <v>0</v>
      </c>
      <c r="AC156" s="517">
        <f>IF($F156=0,0,((($F156/$E156)*'CRONOGRAMA ACTIVIDADES'!Z$91)*($G156/$F156)))</f>
        <v>0</v>
      </c>
      <c r="AD156" s="517">
        <f>IF($F156=0,0,((($F156/$E156)*'CRONOGRAMA ACTIVIDADES'!AA$91)*($G156/$F156)))</f>
        <v>0</v>
      </c>
      <c r="AE156" s="517">
        <f>IF($F156=0,0,((($F156/$E156)*'CRONOGRAMA ACTIVIDADES'!AB$91)*($G156/$F156)))</f>
        <v>0</v>
      </c>
      <c r="AF156" s="517">
        <f>IF($F156=0,0,((($F156/$E156)*'CRONOGRAMA ACTIVIDADES'!AC$91)*($G156/$F156)))</f>
        <v>0</v>
      </c>
      <c r="AG156" s="499">
        <f t="shared" si="55"/>
        <v>0</v>
      </c>
      <c r="AH156" s="519">
        <f>IF($F156=0,0,((($F156/$E156)*'CRONOGRAMA ACTIVIDADES'!AD$91)*($G156/$F156)))</f>
        <v>0</v>
      </c>
      <c r="AI156" s="517">
        <f>IF($F156=0,0,((($F156/$E156)*'CRONOGRAMA ACTIVIDADES'!AE$91)*($G156/$F156)))</f>
        <v>0</v>
      </c>
      <c r="AJ156" s="517">
        <f>IF($F156=0,0,((($F156/$E156)*'CRONOGRAMA ACTIVIDADES'!AF$91)*($G156/$F156)))</f>
        <v>0</v>
      </c>
      <c r="AK156" s="517">
        <f>IF($F156=0,0,((($F156/$E156)*'CRONOGRAMA ACTIVIDADES'!AG$91)*($G156/$F156)))</f>
        <v>0</v>
      </c>
      <c r="AL156" s="517">
        <f>IF($F156=0,0,((($F156/$E156)*'CRONOGRAMA ACTIVIDADES'!AH$91)*($G156/$F156)))</f>
        <v>0</v>
      </c>
      <c r="AM156" s="517">
        <f>IF($F156=0,0,((($F156/$E156)*'CRONOGRAMA ACTIVIDADES'!AI$91)*($G156/$F156)))</f>
        <v>0</v>
      </c>
      <c r="AN156" s="517">
        <f>IF($F156=0,0,((($F156/$E156)*'CRONOGRAMA ACTIVIDADES'!AJ$91)*($G156/$F156)))</f>
        <v>0</v>
      </c>
      <c r="AO156" s="517">
        <f>IF($F156=0,0,((($F156/$E156)*'CRONOGRAMA ACTIVIDADES'!AK$91)*($G156/$F156)))</f>
        <v>0</v>
      </c>
      <c r="AP156" s="517">
        <f>IF($F156=0,0,((($F156/$E156)*'CRONOGRAMA ACTIVIDADES'!AL$91)*($G156/$F156)))</f>
        <v>0</v>
      </c>
      <c r="AQ156" s="517">
        <f>IF($F156=0,0,((($F156/$E156)*'CRONOGRAMA ACTIVIDADES'!AM$91)*($G156/$F156)))</f>
        <v>0</v>
      </c>
      <c r="AR156" s="517">
        <f>IF($F156=0,0,((($F156/$E156)*'CRONOGRAMA ACTIVIDADES'!AN$91)*($G156/$F156)))</f>
        <v>0</v>
      </c>
      <c r="AS156" s="517">
        <f>IF($F156=0,0,((($F156/$E156)*'CRONOGRAMA ACTIVIDADES'!AO$91)*($G156/$F156)))</f>
        <v>0</v>
      </c>
      <c r="AT156" s="501">
        <f t="shared" si="56"/>
        <v>0</v>
      </c>
      <c r="AU156" s="571">
        <f>AS156+AR156+AQ156+AP156+AO156+AN156+AM156+AL156+AK156+AJ156+AI156+AH156+AF156+AE156+AD156+AC156+AB156+AA156+Z156+Y156+X156+W156+V156+U156+S156+R156+Q156+P156+O156+N156+M156+L156+K156+J156+I156+H156</f>
        <v>0</v>
      </c>
      <c r="AV156" s="470">
        <f t="shared" si="46"/>
        <v>0</v>
      </c>
    </row>
    <row r="157" spans="2:48" s="60" customFormat="1" ht="13.5">
      <c r="B157" s="494" t="str">
        <f>'FORMATO COSTEO C6'!C70</f>
        <v>6.3.7.3</v>
      </c>
      <c r="C157" s="515">
        <f>'FORMATO COSTEO C6'!B70</f>
        <v>0</v>
      </c>
      <c r="D157" s="506" t="str">
        <f>'FORMATO COSTEO C6'!D70</f>
        <v>Unidad medida</v>
      </c>
      <c r="E157" s="608">
        <f>'FORMATO COSTEO C6'!E70</f>
        <v>0</v>
      </c>
      <c r="F157" s="517">
        <f>'FORMATO COSTEO C6'!G70</f>
        <v>0</v>
      </c>
      <c r="G157" s="518">
        <f>'FORMATO COSTEO C6'!H70</f>
        <v>0</v>
      </c>
      <c r="H157" s="519">
        <f>IF($F157=0,0,((($F157/$E157)*'CRONOGRAMA ACTIVIDADES'!F$92)*($G157/$F157)))</f>
        <v>0</v>
      </c>
      <c r="I157" s="517">
        <f>IF($F157=0,0,((($F157/$E157)*'CRONOGRAMA ACTIVIDADES'!G$92)*($G157/$F157)))</f>
        <v>0</v>
      </c>
      <c r="J157" s="517">
        <f>IF($F157=0,0,((($F157/$E157)*'CRONOGRAMA ACTIVIDADES'!H$92)*($G157/$F157)))</f>
        <v>0</v>
      </c>
      <c r="K157" s="517">
        <f>IF($F157=0,0,((($F157/$E157)*'CRONOGRAMA ACTIVIDADES'!I$92)*($G157/$F157)))</f>
        <v>0</v>
      </c>
      <c r="L157" s="517">
        <f>IF($F157=0,0,((($F157/$E157)*'CRONOGRAMA ACTIVIDADES'!J$92)*($G157/$F157)))</f>
        <v>0</v>
      </c>
      <c r="M157" s="517">
        <f>IF($F157=0,0,((($F157/$E157)*'CRONOGRAMA ACTIVIDADES'!K$92)*($G157/$F157)))</f>
        <v>0</v>
      </c>
      <c r="N157" s="517">
        <f>IF($F157=0,0,((($F157/$E157)*'CRONOGRAMA ACTIVIDADES'!L$92)*($G157/$F157)))</f>
        <v>0</v>
      </c>
      <c r="O157" s="517">
        <f>IF($F157=0,0,((($F157/$E157)*'CRONOGRAMA ACTIVIDADES'!M$92)*($G157/$F157)))</f>
        <v>0</v>
      </c>
      <c r="P157" s="517">
        <f>IF($F157=0,0,((($F157/$E157)*'CRONOGRAMA ACTIVIDADES'!N$92)*($G157/$F157)))</f>
        <v>0</v>
      </c>
      <c r="Q157" s="517">
        <f>IF($F157=0,0,((($F157/$E157)*'CRONOGRAMA ACTIVIDADES'!O$92)*($G157/$F157)))</f>
        <v>0</v>
      </c>
      <c r="R157" s="517">
        <f>IF($F157=0,0,((($F157/$E157)*'CRONOGRAMA ACTIVIDADES'!P$92)*($G157/$F157)))</f>
        <v>0</v>
      </c>
      <c r="S157" s="517">
        <f>IF($F157=0,0,((($F157/$E157)*'CRONOGRAMA ACTIVIDADES'!Q$92)*($G157/$F157)))</f>
        <v>0</v>
      </c>
      <c r="T157" s="501">
        <f t="shared" si="54"/>
        <v>0</v>
      </c>
      <c r="U157" s="520">
        <f>IF($F157=0,0,((($F157/$E157)*'CRONOGRAMA ACTIVIDADES'!R$92)*($G157/$F157)))</f>
        <v>0</v>
      </c>
      <c r="V157" s="517">
        <f>IF($F157=0,0,((($F157/$E157)*'CRONOGRAMA ACTIVIDADES'!S$92)*($G157/$F157)))</f>
        <v>0</v>
      </c>
      <c r="W157" s="517">
        <f>IF($F157=0,0,((($F157/$E157)*'CRONOGRAMA ACTIVIDADES'!T$92)*($G157/$F157)))</f>
        <v>0</v>
      </c>
      <c r="X157" s="517">
        <f>IF($F157=0,0,((($F157/$E157)*'CRONOGRAMA ACTIVIDADES'!U$92)*($G157/$F157)))</f>
        <v>0</v>
      </c>
      <c r="Y157" s="517">
        <f>IF($F157=0,0,((($F157/$E157)*'CRONOGRAMA ACTIVIDADES'!V$92)*($G157/$F157)))</f>
        <v>0</v>
      </c>
      <c r="Z157" s="517">
        <f>IF($F157=0,0,((($F157/$E157)*'CRONOGRAMA ACTIVIDADES'!W$92)*($G157/$F157)))</f>
        <v>0</v>
      </c>
      <c r="AA157" s="517">
        <f>IF($F157=0,0,((($F157/$E157)*'CRONOGRAMA ACTIVIDADES'!X$92)*($G157/$F157)))</f>
        <v>0</v>
      </c>
      <c r="AB157" s="517">
        <f>IF($F157=0,0,((($F157/$E157)*'CRONOGRAMA ACTIVIDADES'!Y$92)*($G157/$F157)))</f>
        <v>0</v>
      </c>
      <c r="AC157" s="517">
        <f>IF($F157=0,0,((($F157/$E157)*'CRONOGRAMA ACTIVIDADES'!Z$92)*($G157/$F157)))</f>
        <v>0</v>
      </c>
      <c r="AD157" s="517">
        <f>IF($F157=0,0,((($F157/$E157)*'CRONOGRAMA ACTIVIDADES'!AA$92)*($G157/$F157)))</f>
        <v>0</v>
      </c>
      <c r="AE157" s="517">
        <f>IF($F157=0,0,((($F157/$E157)*'CRONOGRAMA ACTIVIDADES'!AB$92)*($G157/$F157)))</f>
        <v>0</v>
      </c>
      <c r="AF157" s="517">
        <f>IF($F157=0,0,((($F157/$E157)*'CRONOGRAMA ACTIVIDADES'!AC$92)*($G157/$F157)))</f>
        <v>0</v>
      </c>
      <c r="AG157" s="499">
        <f t="shared" si="55"/>
        <v>0</v>
      </c>
      <c r="AH157" s="519">
        <f>IF($F157=0,0,((($F157/$E157)*'CRONOGRAMA ACTIVIDADES'!AD$92)*($G157/$F157)))</f>
        <v>0</v>
      </c>
      <c r="AI157" s="517">
        <f>IF($F157=0,0,((($F157/$E157)*'CRONOGRAMA ACTIVIDADES'!AE$92)*($G157/$F157)))</f>
        <v>0</v>
      </c>
      <c r="AJ157" s="517">
        <f>IF($F157=0,0,((($F157/$E157)*'CRONOGRAMA ACTIVIDADES'!AF$92)*($G157/$F157)))</f>
        <v>0</v>
      </c>
      <c r="AK157" s="517">
        <f>IF($F157=0,0,((($F157/$E157)*'CRONOGRAMA ACTIVIDADES'!AG$92)*($G157/$F157)))</f>
        <v>0</v>
      </c>
      <c r="AL157" s="517">
        <f>IF($F157=0,0,((($F157/$E157)*'CRONOGRAMA ACTIVIDADES'!AH$92)*($G157/$F157)))</f>
        <v>0</v>
      </c>
      <c r="AM157" s="517">
        <f>IF($F157=0,0,((($F157/$E157)*'CRONOGRAMA ACTIVIDADES'!AI$92)*($G157/$F157)))</f>
        <v>0</v>
      </c>
      <c r="AN157" s="517">
        <f>IF($F157=0,0,((($F157/$E157)*'CRONOGRAMA ACTIVIDADES'!AJ$92)*($G157/$F157)))</f>
        <v>0</v>
      </c>
      <c r="AO157" s="517">
        <f>IF($F157=0,0,((($F157/$E157)*'CRONOGRAMA ACTIVIDADES'!AK$92)*($G157/$F157)))</f>
        <v>0</v>
      </c>
      <c r="AP157" s="517">
        <f>IF($F157=0,0,((($F157/$E157)*'CRONOGRAMA ACTIVIDADES'!AL$92)*($G157/$F157)))</f>
        <v>0</v>
      </c>
      <c r="AQ157" s="517">
        <f>IF($F157=0,0,((($F157/$E157)*'CRONOGRAMA ACTIVIDADES'!AM$92)*($G157/$F157)))</f>
        <v>0</v>
      </c>
      <c r="AR157" s="517">
        <f>IF($F157=0,0,((($F157/$E157)*'CRONOGRAMA ACTIVIDADES'!AN$92)*($G157/$F157)))</f>
        <v>0</v>
      </c>
      <c r="AS157" s="517">
        <f>IF($F157=0,0,((($F157/$E157)*'CRONOGRAMA ACTIVIDADES'!AO$92)*($G157/$F157)))</f>
        <v>0</v>
      </c>
      <c r="AT157" s="501">
        <f t="shared" si="56"/>
        <v>0</v>
      </c>
      <c r="AU157" s="571">
        <f>AS157+AR157+AQ157+AP157+AO157+AN157+AM157+AL157+AK157+AJ157+AI157+AH157+AF157+AE157+AD157+AC157+AB157+AA157+Z157+Y157+X157+W157+V157+U157+S157+R157+Q157+P157+O157+N157+M157+L157+K157+J157+I157+H157</f>
        <v>0</v>
      </c>
      <c r="AV157" s="470">
        <f t="shared" si="46"/>
        <v>0</v>
      </c>
    </row>
    <row r="158" spans="2:48" s="60" customFormat="1" ht="30" customHeight="1" thickBot="1">
      <c r="B158" s="1849" t="s">
        <v>197</v>
      </c>
      <c r="C158" s="1850"/>
      <c r="D158" s="1850"/>
      <c r="E158" s="1850"/>
      <c r="F158" s="539">
        <f>+F12+F106</f>
        <v>0</v>
      </c>
      <c r="G158" s="540">
        <f aca="true" t="shared" si="63" ref="G158:AT158">+G12+G106</f>
        <v>0</v>
      </c>
      <c r="H158" s="541">
        <f t="shared" si="63"/>
        <v>0</v>
      </c>
      <c r="I158" s="539">
        <f t="shared" si="63"/>
        <v>0</v>
      </c>
      <c r="J158" s="539">
        <f t="shared" si="63"/>
        <v>0</v>
      </c>
      <c r="K158" s="539">
        <f t="shared" si="63"/>
        <v>0</v>
      </c>
      <c r="L158" s="539">
        <f t="shared" si="63"/>
        <v>0</v>
      </c>
      <c r="M158" s="539">
        <f t="shared" si="63"/>
        <v>0</v>
      </c>
      <c r="N158" s="539">
        <f t="shared" si="63"/>
        <v>0</v>
      </c>
      <c r="O158" s="539">
        <f t="shared" si="63"/>
        <v>0</v>
      </c>
      <c r="P158" s="539">
        <f t="shared" si="63"/>
        <v>0</v>
      </c>
      <c r="Q158" s="539">
        <f t="shared" si="63"/>
        <v>0</v>
      </c>
      <c r="R158" s="539">
        <f t="shared" si="63"/>
        <v>0</v>
      </c>
      <c r="S158" s="539">
        <f t="shared" si="63"/>
        <v>0</v>
      </c>
      <c r="T158" s="542">
        <f t="shared" si="63"/>
        <v>0</v>
      </c>
      <c r="U158" s="543">
        <f t="shared" si="63"/>
        <v>0</v>
      </c>
      <c r="V158" s="539">
        <f t="shared" si="63"/>
        <v>0</v>
      </c>
      <c r="W158" s="539">
        <f t="shared" si="63"/>
        <v>0</v>
      </c>
      <c r="X158" s="539">
        <f t="shared" si="63"/>
        <v>0</v>
      </c>
      <c r="Y158" s="539">
        <f t="shared" si="63"/>
        <v>0</v>
      </c>
      <c r="Z158" s="539">
        <f t="shared" si="63"/>
        <v>0</v>
      </c>
      <c r="AA158" s="539">
        <f t="shared" si="63"/>
        <v>0</v>
      </c>
      <c r="AB158" s="539">
        <f t="shared" si="63"/>
        <v>0</v>
      </c>
      <c r="AC158" s="539">
        <f t="shared" si="63"/>
        <v>0</v>
      </c>
      <c r="AD158" s="539">
        <f t="shared" si="63"/>
        <v>0</v>
      </c>
      <c r="AE158" s="539">
        <f t="shared" si="63"/>
        <v>0</v>
      </c>
      <c r="AF158" s="539">
        <f t="shared" si="63"/>
        <v>0</v>
      </c>
      <c r="AG158" s="540">
        <f t="shared" si="63"/>
        <v>0</v>
      </c>
      <c r="AH158" s="541">
        <f t="shared" si="63"/>
        <v>0</v>
      </c>
      <c r="AI158" s="539">
        <f t="shared" si="63"/>
        <v>0</v>
      </c>
      <c r="AJ158" s="539">
        <f t="shared" si="63"/>
        <v>0</v>
      </c>
      <c r="AK158" s="539">
        <f t="shared" si="63"/>
        <v>0</v>
      </c>
      <c r="AL158" s="539">
        <f t="shared" si="63"/>
        <v>0</v>
      </c>
      <c r="AM158" s="539">
        <f t="shared" si="63"/>
        <v>0</v>
      </c>
      <c r="AN158" s="539">
        <f t="shared" si="63"/>
        <v>0</v>
      </c>
      <c r="AO158" s="539">
        <f t="shared" si="63"/>
        <v>0</v>
      </c>
      <c r="AP158" s="539">
        <f t="shared" si="63"/>
        <v>0</v>
      </c>
      <c r="AQ158" s="539">
        <f t="shared" si="63"/>
        <v>0</v>
      </c>
      <c r="AR158" s="539">
        <f t="shared" si="63"/>
        <v>0</v>
      </c>
      <c r="AS158" s="539">
        <f t="shared" si="63"/>
        <v>0</v>
      </c>
      <c r="AT158" s="542">
        <f t="shared" si="63"/>
        <v>0</v>
      </c>
      <c r="AU158" s="544">
        <f>+AU12+AU106</f>
        <v>0</v>
      </c>
      <c r="AV158" s="470">
        <f>+G158-AU158</f>
        <v>0</v>
      </c>
    </row>
    <row r="159" spans="2:48" s="60" customFormat="1" ht="10.5" customHeight="1" thickBot="1">
      <c r="B159" s="545"/>
      <c r="C159" s="545"/>
      <c r="D159" s="545"/>
      <c r="E159" s="630"/>
      <c r="F159" s="546"/>
      <c r="G159" s="546"/>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1"/>
      <c r="AL159" s="591"/>
      <c r="AM159" s="591"/>
      <c r="AN159" s="591"/>
      <c r="AO159" s="591"/>
      <c r="AP159" s="591"/>
      <c r="AQ159" s="591"/>
      <c r="AR159" s="591"/>
      <c r="AS159" s="591"/>
      <c r="AT159" s="591"/>
      <c r="AU159" s="546"/>
      <c r="AV159" s="470"/>
    </row>
    <row r="160" spans="2:48" s="60" customFormat="1" ht="13.5" customHeight="1">
      <c r="B160" s="642">
        <f>+'FORMATO COSTEO C6'!C78</f>
        <v>6.4</v>
      </c>
      <c r="C160" s="643" t="str">
        <f>+'FORMATO COSTEO C6'!D78</f>
        <v>Gastos administrativos del proyecto</v>
      </c>
      <c r="D160" s="644" t="str">
        <f>+'FORMATO COSTEO C6'!D80</f>
        <v>Mes</v>
      </c>
      <c r="E160" s="645">
        <f>+'FORMATO COSTEO C6'!E80</f>
        <v>0</v>
      </c>
      <c r="F160" s="594">
        <f>+'FORMATO COSTEO C6'!G81</f>
        <v>0</v>
      </c>
      <c r="G160" s="597">
        <f>+'FORMATO COSTEO C6'!H81</f>
        <v>0</v>
      </c>
      <c r="H160" s="648">
        <f>IF($F160=0,0,((($F160/$E160)*'CRONOGRAMA ACTIVIDADES'!F$93)*($G160/$F160)))</f>
        <v>0</v>
      </c>
      <c r="I160" s="646">
        <f>IF($F160=0,0,((($F160/$E160)*'CRONOGRAMA ACTIVIDADES'!G$93)*($G160/$F160)))</f>
        <v>0</v>
      </c>
      <c r="J160" s="646">
        <f>IF($F160=0,0,((($F160/$E160)*'CRONOGRAMA ACTIVIDADES'!H$93)*($G160/$F160)))</f>
        <v>0</v>
      </c>
      <c r="K160" s="646">
        <f>IF($F160=0,0,((($F160/$E160)*'CRONOGRAMA ACTIVIDADES'!I$93)*($G160/$F160)))</f>
        <v>0</v>
      </c>
      <c r="L160" s="646">
        <f>IF($F160=0,0,((($F160/$E160)*'CRONOGRAMA ACTIVIDADES'!J$93)*($G160/$F160)))</f>
        <v>0</v>
      </c>
      <c r="M160" s="646">
        <f>IF($F160=0,0,((($F160/$E160)*'CRONOGRAMA ACTIVIDADES'!K$93)*($G160/$F160)))</f>
        <v>0</v>
      </c>
      <c r="N160" s="646">
        <f>IF($F160=0,0,((($F160/$E160)*'CRONOGRAMA ACTIVIDADES'!L$93)*($G160/$F160)))</f>
        <v>0</v>
      </c>
      <c r="O160" s="646">
        <f>IF($F160=0,0,((($F160/$E160)*'CRONOGRAMA ACTIVIDADES'!M$93)*($G160/$F160)))</f>
        <v>0</v>
      </c>
      <c r="P160" s="646">
        <f>IF($F160=0,0,((($F160/$E160)*'CRONOGRAMA ACTIVIDADES'!N$93)*($G160/$F160)))</f>
        <v>0</v>
      </c>
      <c r="Q160" s="646">
        <f>IF($F160=0,0,((($F160/$E160)*'CRONOGRAMA ACTIVIDADES'!O$93)*($G160/$F160)))</f>
        <v>0</v>
      </c>
      <c r="R160" s="646">
        <f>IF($F160=0,0,((($F160/$E160)*'CRONOGRAMA ACTIVIDADES'!P$93)*($G160/$F160)))</f>
        <v>0</v>
      </c>
      <c r="S160" s="646">
        <f>IF($F160=0,0,((($F160/$E160)*'CRONOGRAMA ACTIVIDADES'!Q$93)*($G160/$F160)))</f>
        <v>0</v>
      </c>
      <c r="T160" s="649">
        <f>H160+I160+J160+K160+L160+M160+N160+O160+P160+Q160+R160+S160</f>
        <v>0</v>
      </c>
      <c r="U160" s="648">
        <f>IF($F160=0,0,((($F160/$E160)*'CRONOGRAMA ACTIVIDADES'!R$93)*($G160/$F160)))</f>
        <v>0</v>
      </c>
      <c r="V160" s="646">
        <f>IF($F160=0,0,((($F160/$E160)*'CRONOGRAMA ACTIVIDADES'!S$93)*($G160/$F160)))</f>
        <v>0</v>
      </c>
      <c r="W160" s="646">
        <f>IF($F160=0,0,((($F160/$E160)*'CRONOGRAMA ACTIVIDADES'!T$93)*($G160/$F160)))</f>
        <v>0</v>
      </c>
      <c r="X160" s="646">
        <f>IF($F160=0,0,((($F160/$E160)*'CRONOGRAMA ACTIVIDADES'!U$93)*($G160/$F160)))</f>
        <v>0</v>
      </c>
      <c r="Y160" s="646">
        <f>IF($F160=0,0,((($F160/$E160)*'CRONOGRAMA ACTIVIDADES'!V$93)*($G160/$F160)))</f>
        <v>0</v>
      </c>
      <c r="Z160" s="646">
        <f>IF($F160=0,0,((($F160/$E160)*'CRONOGRAMA ACTIVIDADES'!W$93)*($G160/$F160)))</f>
        <v>0</v>
      </c>
      <c r="AA160" s="646">
        <f>IF($F160=0,0,((($F160/$E160)*'CRONOGRAMA ACTIVIDADES'!X$93)*($G160/$F160)))</f>
        <v>0</v>
      </c>
      <c r="AB160" s="646">
        <f>IF($F160=0,0,((($F160/$E160)*'CRONOGRAMA ACTIVIDADES'!Y$93)*($G160/$F160)))</f>
        <v>0</v>
      </c>
      <c r="AC160" s="646">
        <f>IF($F160=0,0,((($F160/$E160)*'CRONOGRAMA ACTIVIDADES'!Z$93)*($G160/$F160)))</f>
        <v>0</v>
      </c>
      <c r="AD160" s="646">
        <f>IF($F160=0,0,((($F160/$E160)*'CRONOGRAMA ACTIVIDADES'!AA$93)*($G160/$F160)))</f>
        <v>0</v>
      </c>
      <c r="AE160" s="646">
        <f>IF($F160=0,0,((($F160/$E160)*'CRONOGRAMA ACTIVIDADES'!AB$93)*($G160/$F160)))</f>
        <v>0</v>
      </c>
      <c r="AF160" s="646">
        <f>IF($F160=0,0,((($F160/$E160)*'CRONOGRAMA ACTIVIDADES'!AC$93)*($G160/$F160)))</f>
        <v>0</v>
      </c>
      <c r="AG160" s="649">
        <f>U160+V160+W160+X160+Y160+Z160+AA160+AB160+AC160+AD160+AE160+AF160</f>
        <v>0</v>
      </c>
      <c r="AH160" s="648">
        <f>IF($F160=0,0,((($F160/$E160)*'CRONOGRAMA ACTIVIDADES'!AD$93)*($G160/$F160)))</f>
        <v>0</v>
      </c>
      <c r="AI160" s="646">
        <f>IF($F160=0,0,((($F160/$E160)*'CRONOGRAMA ACTIVIDADES'!AE$93)*($G160/$F160)))</f>
        <v>0</v>
      </c>
      <c r="AJ160" s="646">
        <f>IF($F160=0,0,((($F160/$E160)*'CRONOGRAMA ACTIVIDADES'!AF$93)*($G160/$F160)))</f>
        <v>0</v>
      </c>
      <c r="AK160" s="646">
        <f>IF($F160=0,0,((($F160/$E160)*'CRONOGRAMA ACTIVIDADES'!AG$93)*($G160/$F160)))</f>
        <v>0</v>
      </c>
      <c r="AL160" s="646">
        <f>IF($F160=0,0,((($F160/$E160)*'CRONOGRAMA ACTIVIDADES'!AH$93)*($G160/$F160)))</f>
        <v>0</v>
      </c>
      <c r="AM160" s="646">
        <f>IF($F160=0,0,((($F160/$E160)*'CRONOGRAMA ACTIVIDADES'!AI$93)*($G160/$F160)))</f>
        <v>0</v>
      </c>
      <c r="AN160" s="646">
        <f>IF($F160=0,0,((($F160/$E160)*'CRONOGRAMA ACTIVIDADES'!AJ$93)*($G160/$F160)))</f>
        <v>0</v>
      </c>
      <c r="AO160" s="646">
        <f>IF($F160=0,0,((($F160/$E160)*'CRONOGRAMA ACTIVIDADES'!AK$93)*($G160/$F160)))</f>
        <v>0</v>
      </c>
      <c r="AP160" s="646">
        <f>IF($F160=0,0,((($F160/$E160)*'CRONOGRAMA ACTIVIDADES'!AL$93)*($G160/$F160)))</f>
        <v>0</v>
      </c>
      <c r="AQ160" s="646">
        <f>IF($F160=0,0,((($F160/$E160)*'CRONOGRAMA ACTIVIDADES'!AM$93)*($G160/$F160)))</f>
        <v>0</v>
      </c>
      <c r="AR160" s="646">
        <f>IF($F160=0,0,((($F160/$E160)*'CRONOGRAMA ACTIVIDADES'!AN$93)*($G160/$F160)))</f>
        <v>0</v>
      </c>
      <c r="AS160" s="646">
        <f>IF($F160=0,0,((($F160/$E160)*'CRONOGRAMA ACTIVIDADES'!AO$93)*($G160/$F160)))</f>
        <v>0</v>
      </c>
      <c r="AT160" s="650">
        <f>AH160+AI160+AJ160+AK160+AL160+AM160+AN160+AO160+AP160+AQ160+AR160+AS160</f>
        <v>0</v>
      </c>
      <c r="AU160" s="598">
        <f>AS160+AR160+AQ160+AP160+AO160+AN160+AM160+AL160+AK160+AJ160+AI160+AH160+AF160+AE160+AD160+AC160+AB160+AA160+Z160+Y160+X160+W160+V160+U160+S160+R160+Q160+P160+O160+N160+M160+L160+K160+J160+I160+H160</f>
        <v>0</v>
      </c>
      <c r="AV160" s="470">
        <f aca="true" t="shared" si="64" ref="AV160:AV165">+G160-AU160</f>
        <v>0</v>
      </c>
    </row>
    <row r="161" spans="2:48" s="60" customFormat="1" ht="13.5">
      <c r="B161" s="473">
        <f>'FORMATO COSTEO C6'!C82</f>
        <v>6.5</v>
      </c>
      <c r="C161" s="474" t="str">
        <f>'FORMATO COSTEO C6'!D82</f>
        <v>Línea de base y evaluaciones del proyecto</v>
      </c>
      <c r="D161" s="475" t="str">
        <f>+'FORMATO COSTEO C6'!D84</f>
        <v>Documento</v>
      </c>
      <c r="E161" s="612">
        <f>+'FORMATO COSTEO C6'!E84</f>
        <v>0</v>
      </c>
      <c r="F161" s="477">
        <f>+'FORMATO COSTEO C6'!G85</f>
        <v>0</v>
      </c>
      <c r="G161" s="478">
        <f>+'FORMATO COSTEO C6'!H85</f>
        <v>0</v>
      </c>
      <c r="H161" s="651">
        <v>0</v>
      </c>
      <c r="I161" s="553">
        <v>0</v>
      </c>
      <c r="J161" s="553">
        <v>0</v>
      </c>
      <c r="K161" s="553">
        <v>0</v>
      </c>
      <c r="L161" s="553">
        <v>0</v>
      </c>
      <c r="M161" s="553">
        <v>0</v>
      </c>
      <c r="N161" s="553">
        <v>0</v>
      </c>
      <c r="O161" s="553">
        <v>0</v>
      </c>
      <c r="P161" s="553">
        <v>0</v>
      </c>
      <c r="Q161" s="553">
        <v>0</v>
      </c>
      <c r="R161" s="553">
        <v>0</v>
      </c>
      <c r="S161" s="553">
        <v>0</v>
      </c>
      <c r="T161" s="579">
        <v>0</v>
      </c>
      <c r="U161" s="651">
        <v>0</v>
      </c>
      <c r="V161" s="553">
        <v>0</v>
      </c>
      <c r="W161" s="553">
        <v>0</v>
      </c>
      <c r="X161" s="553">
        <v>0</v>
      </c>
      <c r="Y161" s="553">
        <v>0</v>
      </c>
      <c r="Z161" s="553">
        <v>0</v>
      </c>
      <c r="AA161" s="553">
        <v>0</v>
      </c>
      <c r="AB161" s="553">
        <v>0</v>
      </c>
      <c r="AC161" s="553">
        <v>0</v>
      </c>
      <c r="AD161" s="553">
        <v>0</v>
      </c>
      <c r="AE161" s="553">
        <v>0</v>
      </c>
      <c r="AF161" s="553">
        <v>0</v>
      </c>
      <c r="AG161" s="579">
        <v>0</v>
      </c>
      <c r="AH161" s="651">
        <v>0</v>
      </c>
      <c r="AI161" s="553">
        <v>0</v>
      </c>
      <c r="AJ161" s="553">
        <v>0</v>
      </c>
      <c r="AK161" s="553">
        <v>0</v>
      </c>
      <c r="AL161" s="553">
        <v>0</v>
      </c>
      <c r="AM161" s="553">
        <v>0</v>
      </c>
      <c r="AN161" s="553">
        <v>0</v>
      </c>
      <c r="AO161" s="553">
        <v>0</v>
      </c>
      <c r="AP161" s="553">
        <v>0</v>
      </c>
      <c r="AQ161" s="553">
        <v>0</v>
      </c>
      <c r="AR161" s="553">
        <v>0</v>
      </c>
      <c r="AS161" s="553">
        <v>0</v>
      </c>
      <c r="AT161" s="652">
        <v>0</v>
      </c>
      <c r="AU161" s="482">
        <f>+G161</f>
        <v>0</v>
      </c>
      <c r="AV161" s="470">
        <f t="shared" si="64"/>
        <v>0</v>
      </c>
    </row>
    <row r="162" spans="2:48" s="60" customFormat="1" ht="13.5">
      <c r="B162" s="473">
        <f>'FORMATO COSTEO C6'!C86</f>
        <v>6.6</v>
      </c>
      <c r="C162" s="474" t="str">
        <f>'FORMATO COSTEO C6'!D86</f>
        <v>Imprevistos</v>
      </c>
      <c r="D162" s="558" t="str">
        <f>+'FORMATO COSTEO C6'!D88</f>
        <v>Mes</v>
      </c>
      <c r="E162" s="612">
        <f>+'FORMATO COSTEO C6'!E88</f>
        <v>0</v>
      </c>
      <c r="F162" s="477">
        <f>+'FORMATO COSTEO C6'!G89</f>
        <v>0</v>
      </c>
      <c r="G162" s="478">
        <f>+'FORMATO COSTEO C6'!H89</f>
        <v>0</v>
      </c>
      <c r="H162" s="651">
        <f>IF($F162=0,0,((($F162/$E162)*'CRONOGRAMA ACTIVIDADES'!F$95)*($G162/$F162)))</f>
        <v>0</v>
      </c>
      <c r="I162" s="553">
        <f>IF($F162=0,0,((($F162/$E162)*'CRONOGRAMA ACTIVIDADES'!G$95)*($G162/$F162)))</f>
        <v>0</v>
      </c>
      <c r="J162" s="553">
        <f>IF($F162=0,0,((($F162/$E162)*'CRONOGRAMA ACTIVIDADES'!H$95)*($G162/$F162)))</f>
        <v>0</v>
      </c>
      <c r="K162" s="553">
        <f>IF($F162=0,0,((($F162/$E162)*'CRONOGRAMA ACTIVIDADES'!I$95)*($G162/$F162)))</f>
        <v>0</v>
      </c>
      <c r="L162" s="553">
        <f>IF($F162=0,0,((($F162/$E162)*'CRONOGRAMA ACTIVIDADES'!J$95)*($G162/$F162)))</f>
        <v>0</v>
      </c>
      <c r="M162" s="553">
        <f>IF($F162=0,0,((($F162/$E162)*'CRONOGRAMA ACTIVIDADES'!K$95)*($G162/$F162)))</f>
        <v>0</v>
      </c>
      <c r="N162" s="553">
        <f>IF($F162=0,0,((($F162/$E162)*'CRONOGRAMA ACTIVIDADES'!L$95)*($G162/$F162)))</f>
        <v>0</v>
      </c>
      <c r="O162" s="553">
        <f>IF($F162=0,0,((($F162/$E162)*'CRONOGRAMA ACTIVIDADES'!M$95)*($G162/$F162)))</f>
        <v>0</v>
      </c>
      <c r="P162" s="553">
        <f>IF($F162=0,0,((($F162/$E162)*'CRONOGRAMA ACTIVIDADES'!N$95)*($G162/$F162)))</f>
        <v>0</v>
      </c>
      <c r="Q162" s="553">
        <f>IF($F162=0,0,((($F162/$E162)*'CRONOGRAMA ACTIVIDADES'!O$95)*($G162/$F162)))</f>
        <v>0</v>
      </c>
      <c r="R162" s="553">
        <f>IF($F162=0,0,((($F162/$E162)*'CRONOGRAMA ACTIVIDADES'!P$95)*($G162/$F162)))</f>
        <v>0</v>
      </c>
      <c r="S162" s="553">
        <f>IF($F162=0,0,((($F162/$E162)*'CRONOGRAMA ACTIVIDADES'!Q$95)*($G162/$F162)))</f>
        <v>0</v>
      </c>
      <c r="T162" s="579">
        <f>H162+I162+J162+K162+L162+M162+N162+O162+P162+Q162+R162+S162</f>
        <v>0</v>
      </c>
      <c r="U162" s="651">
        <f>IF($F162=0,0,((($F162/$E162)*'CRONOGRAMA ACTIVIDADES'!R$95)*($G162/$F162)))</f>
        <v>0</v>
      </c>
      <c r="V162" s="553">
        <f>IF($F162=0,0,((($F162/$E162)*'CRONOGRAMA ACTIVIDADES'!S$95)*($G162/$F162)))</f>
        <v>0</v>
      </c>
      <c r="W162" s="553">
        <f>IF($F162=0,0,((($F162/$E162)*'CRONOGRAMA ACTIVIDADES'!T$95)*($G162/$F162)))</f>
        <v>0</v>
      </c>
      <c r="X162" s="553">
        <f>IF($F162=0,0,((($F162/$E162)*'CRONOGRAMA ACTIVIDADES'!U$95)*($G162/$F162)))</f>
        <v>0</v>
      </c>
      <c r="Y162" s="553">
        <f>IF($F162=0,0,((($F162/$E162)*'CRONOGRAMA ACTIVIDADES'!V$95)*($G162/$F162)))</f>
        <v>0</v>
      </c>
      <c r="Z162" s="553">
        <f>IF($F162=0,0,((($F162/$E162)*'CRONOGRAMA ACTIVIDADES'!W$95)*($G162/$F162)))</f>
        <v>0</v>
      </c>
      <c r="AA162" s="553">
        <f>IF($F162=0,0,((($F162/$E162)*'CRONOGRAMA ACTIVIDADES'!X$95)*($G162/$F162)))</f>
        <v>0</v>
      </c>
      <c r="AB162" s="553">
        <f>IF($F162=0,0,((($F162/$E162)*'CRONOGRAMA ACTIVIDADES'!Y$95)*($G162/$F162)))</f>
        <v>0</v>
      </c>
      <c r="AC162" s="553">
        <f>IF($F162=0,0,((($F162/$E162)*'CRONOGRAMA ACTIVIDADES'!Z$95)*($G162/$F162)))</f>
        <v>0</v>
      </c>
      <c r="AD162" s="553">
        <f>IF($F162=0,0,((($F162/$E162)*'CRONOGRAMA ACTIVIDADES'!AA$95)*($G162/$F162)))</f>
        <v>0</v>
      </c>
      <c r="AE162" s="553">
        <f>IF($F162=0,0,((($F162/$E162)*'CRONOGRAMA ACTIVIDADES'!AB$95)*($G162/$F162)))</f>
        <v>0</v>
      </c>
      <c r="AF162" s="553">
        <f>IF($F162=0,0,((($F162/$E162)*'CRONOGRAMA ACTIVIDADES'!AC$95)*($G162/$F162)))</f>
        <v>0</v>
      </c>
      <c r="AG162" s="579">
        <f>U162+V162+W162+X162+Y162+Z162+AA162+AB162+AC162+AD162+AE162+AF162</f>
        <v>0</v>
      </c>
      <c r="AH162" s="651">
        <f>IF($F162=0,0,((($F162/$E162)*'CRONOGRAMA ACTIVIDADES'!AD$95)*($G162/$F162)))</f>
        <v>0</v>
      </c>
      <c r="AI162" s="553">
        <f>IF($F162=0,0,((($F162/$E162)*'CRONOGRAMA ACTIVIDADES'!AE$95)*($G162/$F162)))</f>
        <v>0</v>
      </c>
      <c r="AJ162" s="553">
        <f>IF($F162=0,0,((($F162/$E162)*'CRONOGRAMA ACTIVIDADES'!AF$95)*($G162/$F162)))</f>
        <v>0</v>
      </c>
      <c r="AK162" s="553">
        <f>IF($F162=0,0,((($F162/$E162)*'CRONOGRAMA ACTIVIDADES'!AG$95)*($G162/$F162)))</f>
        <v>0</v>
      </c>
      <c r="AL162" s="553">
        <f>IF($F162=0,0,((($F162/$E162)*'CRONOGRAMA ACTIVIDADES'!AH$95)*($G162/$F162)))</f>
        <v>0</v>
      </c>
      <c r="AM162" s="553">
        <f>IF($F162=0,0,((($F162/$E162)*'CRONOGRAMA ACTIVIDADES'!AI$95)*($G162/$F162)))</f>
        <v>0</v>
      </c>
      <c r="AN162" s="553">
        <f>IF($F162=0,0,((($F162/$E162)*'CRONOGRAMA ACTIVIDADES'!AJ$95)*($G162/$F162)))</f>
        <v>0</v>
      </c>
      <c r="AO162" s="553">
        <f>IF($F162=0,0,((($F162/$E162)*'CRONOGRAMA ACTIVIDADES'!AK$95)*($G162/$F162)))</f>
        <v>0</v>
      </c>
      <c r="AP162" s="553">
        <f>IF($F162=0,0,((($F162/$E162)*'CRONOGRAMA ACTIVIDADES'!AL$95)*($G162/$F162)))</f>
        <v>0</v>
      </c>
      <c r="AQ162" s="553">
        <f>IF($F162=0,0,((($F162/$E162)*'CRONOGRAMA ACTIVIDADES'!AM$95)*($G162/$F162)))</f>
        <v>0</v>
      </c>
      <c r="AR162" s="553">
        <f>IF($F162=0,0,((($F162/$E162)*'CRONOGRAMA ACTIVIDADES'!AN$95)*($G162/$F162)))</f>
        <v>0</v>
      </c>
      <c r="AS162" s="553">
        <f>IF($F162=0,0,((($F162/$E162)*'CRONOGRAMA ACTIVIDADES'!AO$95)*($G162/$F162)))</f>
        <v>0</v>
      </c>
      <c r="AT162" s="652">
        <f>AH162+AI162+AJ162+AK162+AL162+AM162+AN162+AO162+AP162+AQ162+AR162+AS162</f>
        <v>0</v>
      </c>
      <c r="AU162" s="482">
        <f>AS162+AR162+AQ162+AP162+AO162+AN162+AM162+AL162+AK162+AJ162+AI162+AH162+AF162+AE162+AD162+AC162+AB162+AA162+Z162+Y162+X162+W162+V162+U162+S162+R162+Q162+P162+O162+N162+M162+L162+K162+J162+I162+H162</f>
        <v>0</v>
      </c>
      <c r="AV162" s="470">
        <f t="shared" si="64"/>
        <v>0</v>
      </c>
    </row>
    <row r="163" spans="2:48" s="60" customFormat="1" ht="13.5">
      <c r="B163" s="473">
        <f>'FORMATO COSTEO C6'!C90</f>
        <v>6.7</v>
      </c>
      <c r="C163" s="474" t="str">
        <f>'FORMATO COSTEO C6'!D90</f>
        <v>Supervisión interna</v>
      </c>
      <c r="D163" s="558" t="str">
        <f>+'FORMATO COSTEO C6'!D92</f>
        <v>Visita</v>
      </c>
      <c r="E163" s="612">
        <f>+'FORMATO COSTEO C6'!E92</f>
        <v>0</v>
      </c>
      <c r="F163" s="477">
        <f>+'FORMATO COSTEO C6'!G93</f>
        <v>0</v>
      </c>
      <c r="G163" s="478">
        <f>+'FORMATO COSTEO C6'!H93</f>
        <v>0</v>
      </c>
      <c r="H163" s="651">
        <f>IF($F163=0,0,((($F163/$E163)*'CRONOGRAMA ACTIVIDADES'!F$96)*($G163/$F163)))</f>
        <v>0</v>
      </c>
      <c r="I163" s="553">
        <f>IF($F163=0,0,((($F163/$E163)*'CRONOGRAMA ACTIVIDADES'!G$96)*($G163/$F163)))</f>
        <v>0</v>
      </c>
      <c r="J163" s="553">
        <f>IF($F163=0,0,((($F163/$E163)*'CRONOGRAMA ACTIVIDADES'!H$96)*($G163/$F163)))</f>
        <v>0</v>
      </c>
      <c r="K163" s="553">
        <f>IF($F163=0,0,((($F163/$E163)*'CRONOGRAMA ACTIVIDADES'!I$96)*($G163/$F163)))</f>
        <v>0</v>
      </c>
      <c r="L163" s="553">
        <f>IF($F163=0,0,((($F163/$E163)*'CRONOGRAMA ACTIVIDADES'!J$96)*($G163/$F163)))</f>
        <v>0</v>
      </c>
      <c r="M163" s="553">
        <f>IF($F163=0,0,((($F163/$E163)*'CRONOGRAMA ACTIVIDADES'!K$96)*($G163/$F163)))</f>
        <v>0</v>
      </c>
      <c r="N163" s="553">
        <f>IF($F163=0,0,((($F163/$E163)*'CRONOGRAMA ACTIVIDADES'!L$96)*($G163/$F163)))</f>
        <v>0</v>
      </c>
      <c r="O163" s="553">
        <f>IF($F163=0,0,((($F163/$E163)*'CRONOGRAMA ACTIVIDADES'!M$96)*($G163/$F163)))</f>
        <v>0</v>
      </c>
      <c r="P163" s="553">
        <f>IF($F163=0,0,((($F163/$E163)*'CRONOGRAMA ACTIVIDADES'!N$96)*($G163/$F163)))</f>
        <v>0</v>
      </c>
      <c r="Q163" s="553">
        <f>IF($F163=0,0,((($F163/$E163)*'CRONOGRAMA ACTIVIDADES'!O$96)*($G163/$F163)))</f>
        <v>0</v>
      </c>
      <c r="R163" s="553">
        <f>IF($F163=0,0,((($F163/$E163)*'CRONOGRAMA ACTIVIDADES'!P$96)*($G163/$F163)))</f>
        <v>0</v>
      </c>
      <c r="S163" s="553">
        <f>IF($F163=0,0,((($F163/$E163)*'CRONOGRAMA ACTIVIDADES'!Q$96)*($G163/$F163)))</f>
        <v>0</v>
      </c>
      <c r="T163" s="579">
        <f>H163+I163+J163+K163+L163+M163+N163+O163+P163+Q163+R163+S163</f>
        <v>0</v>
      </c>
      <c r="U163" s="651">
        <f>IF($F163=0,0,((($F163/$E163)*'CRONOGRAMA ACTIVIDADES'!R$96)*($G163/$F163)))</f>
        <v>0</v>
      </c>
      <c r="V163" s="553">
        <f>IF($F163=0,0,((($F163/$E163)*'CRONOGRAMA ACTIVIDADES'!S$96)*($G163/$F163)))</f>
        <v>0</v>
      </c>
      <c r="W163" s="553">
        <f>IF($F163=0,0,((($F163/$E163)*'CRONOGRAMA ACTIVIDADES'!T$96)*($G163/$F163)))</f>
        <v>0</v>
      </c>
      <c r="X163" s="553">
        <f>IF($F163=0,0,((($F163/$E163)*'CRONOGRAMA ACTIVIDADES'!U$96)*($G163/$F163)))</f>
        <v>0</v>
      </c>
      <c r="Y163" s="553">
        <f>IF($F163=0,0,((($F163/$E163)*'CRONOGRAMA ACTIVIDADES'!V$96)*($G163/$F163)))</f>
        <v>0</v>
      </c>
      <c r="Z163" s="553">
        <f>IF($F163=0,0,((($F163/$E163)*'CRONOGRAMA ACTIVIDADES'!W$96)*($G163/$F163)))</f>
        <v>0</v>
      </c>
      <c r="AA163" s="553">
        <f>IF($F163=0,0,((($F163/$E163)*'CRONOGRAMA ACTIVIDADES'!X$96)*($G163/$F163)))</f>
        <v>0</v>
      </c>
      <c r="AB163" s="553">
        <f>IF($F163=0,0,((($F163/$E163)*'CRONOGRAMA ACTIVIDADES'!Y$96)*($G163/$F163)))</f>
        <v>0</v>
      </c>
      <c r="AC163" s="553">
        <f>IF($F163=0,0,((($F163/$E163)*'CRONOGRAMA ACTIVIDADES'!Z$96)*($G163/$F163)))</f>
        <v>0</v>
      </c>
      <c r="AD163" s="553">
        <f>IF($F163=0,0,((($F163/$E163)*'CRONOGRAMA ACTIVIDADES'!AA$96)*($G163/$F163)))</f>
        <v>0</v>
      </c>
      <c r="AE163" s="553">
        <f>IF($F163=0,0,((($F163/$E163)*'CRONOGRAMA ACTIVIDADES'!AB$96)*($G163/$F163)))</f>
        <v>0</v>
      </c>
      <c r="AF163" s="553">
        <f>IF($F163=0,0,((($F163/$E163)*'CRONOGRAMA ACTIVIDADES'!AC$96)*($G163/$F163)))</f>
        <v>0</v>
      </c>
      <c r="AG163" s="579">
        <f>U163+V163+W163+X163+Y163+Z163+AA163+AB163+AC163+AD163+AE163+AF163</f>
        <v>0</v>
      </c>
      <c r="AH163" s="651">
        <f>IF($F163=0,0,((($F163/$E163)*'CRONOGRAMA ACTIVIDADES'!AD$96)*($G163/$F163)))</f>
        <v>0</v>
      </c>
      <c r="AI163" s="553">
        <f>IF($F163=0,0,((($F163/$E163)*'CRONOGRAMA ACTIVIDADES'!AE$96)*($G163/$F163)))</f>
        <v>0</v>
      </c>
      <c r="AJ163" s="553">
        <f>IF($F163=0,0,((($F163/$E163)*'CRONOGRAMA ACTIVIDADES'!AF$96)*($G163/$F163)))</f>
        <v>0</v>
      </c>
      <c r="AK163" s="553">
        <f>IF($F163=0,0,((($F163/$E163)*'CRONOGRAMA ACTIVIDADES'!AG$96)*($G163/$F163)))</f>
        <v>0</v>
      </c>
      <c r="AL163" s="553">
        <f>IF($F163=0,0,((($F163/$E163)*'CRONOGRAMA ACTIVIDADES'!AH$96)*($G163/$F163)))</f>
        <v>0</v>
      </c>
      <c r="AM163" s="553">
        <f>IF($F163=0,0,((($F163/$E163)*'CRONOGRAMA ACTIVIDADES'!AI$96)*($G163/$F163)))</f>
        <v>0</v>
      </c>
      <c r="AN163" s="553">
        <f>IF($F163=0,0,((($F163/$E163)*'CRONOGRAMA ACTIVIDADES'!AJ$96)*($G163/$F163)))</f>
        <v>0</v>
      </c>
      <c r="AO163" s="553">
        <f>IF($F163=0,0,((($F163/$E163)*'CRONOGRAMA ACTIVIDADES'!AK$96)*($G163/$F163)))</f>
        <v>0</v>
      </c>
      <c r="AP163" s="553">
        <f>IF($F163=0,0,((($F163/$E163)*'CRONOGRAMA ACTIVIDADES'!AL$96)*($G163/$F163)))</f>
        <v>0</v>
      </c>
      <c r="AQ163" s="553">
        <f>IF($F163=0,0,((($F163/$E163)*'CRONOGRAMA ACTIVIDADES'!AM$96)*($G163/$F163)))</f>
        <v>0</v>
      </c>
      <c r="AR163" s="553">
        <f>IF($F163=0,0,((($F163/$E163)*'CRONOGRAMA ACTIVIDADES'!AN$96)*($G163/$F163)))</f>
        <v>0</v>
      </c>
      <c r="AS163" s="553">
        <f>IF($F163=0,0,((($F163/$E163)*'CRONOGRAMA ACTIVIDADES'!AO$96)*($G163/$F163)))</f>
        <v>0</v>
      </c>
      <c r="AT163" s="652">
        <f>AH163+AI163+AJ163+AK163+AL163+AM163+AN163+AO163+AP163+AQ163+AR163+AS163</f>
        <v>0</v>
      </c>
      <c r="AU163" s="482">
        <f>AS163+AR163+AQ163+AP163+AO163+AN163+AM163+AL163+AK163+AJ163+AI163+AH163+AF163+AE163+AD163+AC163+AB163+AA163+Z163+Y163+X163+W163+V163+U163+S163+R163+Q163+P163+O163+N163+M163+L163+K163+J163+I163+H163</f>
        <v>0</v>
      </c>
      <c r="AV163" s="470">
        <f t="shared" si="64"/>
        <v>0</v>
      </c>
    </row>
    <row r="164" spans="2:48" s="60" customFormat="1" ht="30" customHeight="1">
      <c r="B164" s="1853" t="s">
        <v>201</v>
      </c>
      <c r="C164" s="1854"/>
      <c r="D164" s="1854"/>
      <c r="E164" s="1854"/>
      <c r="F164" s="559">
        <f aca="true" t="shared" si="65" ref="F164:AD164">+F160+F161+F162+F163</f>
        <v>0</v>
      </c>
      <c r="G164" s="560">
        <f t="shared" si="65"/>
        <v>0</v>
      </c>
      <c r="H164" s="599">
        <f t="shared" si="65"/>
        <v>0</v>
      </c>
      <c r="I164" s="559">
        <f t="shared" si="65"/>
        <v>0</v>
      </c>
      <c r="J164" s="559">
        <f t="shared" si="65"/>
        <v>0</v>
      </c>
      <c r="K164" s="559">
        <f t="shared" si="65"/>
        <v>0</v>
      </c>
      <c r="L164" s="559">
        <f t="shared" si="65"/>
        <v>0</v>
      </c>
      <c r="M164" s="559">
        <f t="shared" si="65"/>
        <v>0</v>
      </c>
      <c r="N164" s="559">
        <f t="shared" si="65"/>
        <v>0</v>
      </c>
      <c r="O164" s="559">
        <f t="shared" si="65"/>
        <v>0</v>
      </c>
      <c r="P164" s="559">
        <f t="shared" si="65"/>
        <v>0</v>
      </c>
      <c r="Q164" s="559">
        <f t="shared" si="65"/>
        <v>0</v>
      </c>
      <c r="R164" s="559">
        <f t="shared" si="65"/>
        <v>0</v>
      </c>
      <c r="S164" s="559">
        <f t="shared" si="65"/>
        <v>0</v>
      </c>
      <c r="T164" s="560">
        <f>T160+T161+T162+T163</f>
        <v>0</v>
      </c>
      <c r="U164" s="599">
        <f t="shared" si="65"/>
        <v>0</v>
      </c>
      <c r="V164" s="559">
        <f t="shared" si="65"/>
        <v>0</v>
      </c>
      <c r="W164" s="559">
        <f t="shared" si="65"/>
        <v>0</v>
      </c>
      <c r="X164" s="559">
        <f t="shared" si="65"/>
        <v>0</v>
      </c>
      <c r="Y164" s="559">
        <f t="shared" si="65"/>
        <v>0</v>
      </c>
      <c r="Z164" s="559">
        <f t="shared" si="65"/>
        <v>0</v>
      </c>
      <c r="AA164" s="559">
        <f t="shared" si="65"/>
        <v>0</v>
      </c>
      <c r="AB164" s="559">
        <f t="shared" si="65"/>
        <v>0</v>
      </c>
      <c r="AC164" s="559">
        <f t="shared" si="65"/>
        <v>0</v>
      </c>
      <c r="AD164" s="559">
        <f t="shared" si="65"/>
        <v>0</v>
      </c>
      <c r="AE164" s="559">
        <f aca="true" t="shared" si="66" ref="AE164:AS164">+AE160+AE161+AE162+AE163</f>
        <v>0</v>
      </c>
      <c r="AF164" s="559">
        <f t="shared" si="66"/>
        <v>0</v>
      </c>
      <c r="AG164" s="560">
        <f>AG160+AG161+AG162+AG163</f>
        <v>0</v>
      </c>
      <c r="AH164" s="599">
        <f t="shared" si="66"/>
        <v>0</v>
      </c>
      <c r="AI164" s="559">
        <f t="shared" si="66"/>
        <v>0</v>
      </c>
      <c r="AJ164" s="559">
        <f t="shared" si="66"/>
        <v>0</v>
      </c>
      <c r="AK164" s="559">
        <f t="shared" si="66"/>
        <v>0</v>
      </c>
      <c r="AL164" s="559">
        <f t="shared" si="66"/>
        <v>0</v>
      </c>
      <c r="AM164" s="559">
        <f t="shared" si="66"/>
        <v>0</v>
      </c>
      <c r="AN164" s="559">
        <f t="shared" si="66"/>
        <v>0</v>
      </c>
      <c r="AO164" s="559">
        <f t="shared" si="66"/>
        <v>0</v>
      </c>
      <c r="AP164" s="559">
        <f t="shared" si="66"/>
        <v>0</v>
      </c>
      <c r="AQ164" s="559">
        <f t="shared" si="66"/>
        <v>0</v>
      </c>
      <c r="AR164" s="559">
        <f t="shared" si="66"/>
        <v>0</v>
      </c>
      <c r="AS164" s="559">
        <f t="shared" si="66"/>
        <v>0</v>
      </c>
      <c r="AT164" s="600">
        <f>AT160+AT161+AT162+AT163</f>
        <v>0</v>
      </c>
      <c r="AU164" s="601">
        <f>AU160+AU161+AU162+AU163</f>
        <v>0</v>
      </c>
      <c r="AV164" s="470">
        <f t="shared" si="64"/>
        <v>0</v>
      </c>
    </row>
    <row r="165" spans="2:48" s="60" customFormat="1" ht="30" customHeight="1" thickBot="1">
      <c r="B165" s="1847" t="s">
        <v>202</v>
      </c>
      <c r="C165" s="1848"/>
      <c r="D165" s="1848"/>
      <c r="E165" s="1848"/>
      <c r="F165" s="563">
        <f aca="true" t="shared" si="67" ref="F165:AD165">+F164+F158</f>
        <v>0</v>
      </c>
      <c r="G165" s="564">
        <f>+G164+G158</f>
        <v>0</v>
      </c>
      <c r="H165" s="602">
        <f t="shared" si="67"/>
        <v>0</v>
      </c>
      <c r="I165" s="563">
        <f t="shared" si="67"/>
        <v>0</v>
      </c>
      <c r="J165" s="563">
        <f t="shared" si="67"/>
        <v>0</v>
      </c>
      <c r="K165" s="563">
        <f t="shared" si="67"/>
        <v>0</v>
      </c>
      <c r="L165" s="563">
        <f t="shared" si="67"/>
        <v>0</v>
      </c>
      <c r="M165" s="563">
        <f t="shared" si="67"/>
        <v>0</v>
      </c>
      <c r="N165" s="563">
        <f t="shared" si="67"/>
        <v>0</v>
      </c>
      <c r="O165" s="563">
        <f t="shared" si="67"/>
        <v>0</v>
      </c>
      <c r="P165" s="563">
        <f t="shared" si="67"/>
        <v>0</v>
      </c>
      <c r="Q165" s="563">
        <f t="shared" si="67"/>
        <v>0</v>
      </c>
      <c r="R165" s="563">
        <f t="shared" si="67"/>
        <v>0</v>
      </c>
      <c r="S165" s="563">
        <f t="shared" si="67"/>
        <v>0</v>
      </c>
      <c r="T165" s="564">
        <f>T164+T158</f>
        <v>0</v>
      </c>
      <c r="U165" s="602">
        <f t="shared" si="67"/>
        <v>0</v>
      </c>
      <c r="V165" s="563">
        <f t="shared" si="67"/>
        <v>0</v>
      </c>
      <c r="W165" s="563">
        <f t="shared" si="67"/>
        <v>0</v>
      </c>
      <c r="X165" s="563">
        <f t="shared" si="67"/>
        <v>0</v>
      </c>
      <c r="Y165" s="563">
        <f t="shared" si="67"/>
        <v>0</v>
      </c>
      <c r="Z165" s="563">
        <f t="shared" si="67"/>
        <v>0</v>
      </c>
      <c r="AA165" s="563">
        <f t="shared" si="67"/>
        <v>0</v>
      </c>
      <c r="AB165" s="563">
        <f t="shared" si="67"/>
        <v>0</v>
      </c>
      <c r="AC165" s="563">
        <f t="shared" si="67"/>
        <v>0</v>
      </c>
      <c r="AD165" s="563">
        <f t="shared" si="67"/>
        <v>0</v>
      </c>
      <c r="AE165" s="563">
        <f aca="true" t="shared" si="68" ref="AE165:AS165">+AE164+AE158</f>
        <v>0</v>
      </c>
      <c r="AF165" s="563">
        <f t="shared" si="68"/>
        <v>0</v>
      </c>
      <c r="AG165" s="564">
        <f>AG164+AG158</f>
        <v>0</v>
      </c>
      <c r="AH165" s="602">
        <f t="shared" si="68"/>
        <v>0</v>
      </c>
      <c r="AI165" s="563">
        <f t="shared" si="68"/>
        <v>0</v>
      </c>
      <c r="AJ165" s="563">
        <f t="shared" si="68"/>
        <v>0</v>
      </c>
      <c r="AK165" s="563">
        <f t="shared" si="68"/>
        <v>0</v>
      </c>
      <c r="AL165" s="563">
        <f t="shared" si="68"/>
        <v>0</v>
      </c>
      <c r="AM165" s="563">
        <f t="shared" si="68"/>
        <v>0</v>
      </c>
      <c r="AN165" s="563">
        <f t="shared" si="68"/>
        <v>0</v>
      </c>
      <c r="AO165" s="563">
        <f t="shared" si="68"/>
        <v>0</v>
      </c>
      <c r="AP165" s="563">
        <f t="shared" si="68"/>
        <v>0</v>
      </c>
      <c r="AQ165" s="563">
        <f t="shared" si="68"/>
        <v>0</v>
      </c>
      <c r="AR165" s="563">
        <f t="shared" si="68"/>
        <v>0</v>
      </c>
      <c r="AS165" s="563">
        <f t="shared" si="68"/>
        <v>0</v>
      </c>
      <c r="AT165" s="603">
        <f>AT164+AT158</f>
        <v>0</v>
      </c>
      <c r="AU165" s="604">
        <f>AU164+AU158</f>
        <v>0</v>
      </c>
      <c r="AV165" s="470">
        <f t="shared" si="64"/>
        <v>0</v>
      </c>
    </row>
    <row r="166" spans="2:48" s="60" customFormat="1" ht="13.5">
      <c r="B166" s="583"/>
      <c r="C166" s="584"/>
      <c r="D166" s="585"/>
      <c r="E166" s="618"/>
      <c r="F166" s="587"/>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470"/>
    </row>
    <row r="167" spans="2:48" s="60" customFormat="1" ht="13.5">
      <c r="B167" s="58"/>
      <c r="C167" s="58"/>
      <c r="D167" s="61"/>
      <c r="E167" s="619"/>
      <c r="F167" s="62"/>
      <c r="G167" s="59">
        <f>+G165-G161</f>
        <v>0</v>
      </c>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470"/>
    </row>
    <row r="168" spans="3:48" ht="10.5">
      <c r="C168" s="1"/>
      <c r="F168" s="356"/>
      <c r="AV168" s="348"/>
    </row>
    <row r="169" spans="3:48" ht="10.5">
      <c r="C169" s="1"/>
      <c r="F169" s="356"/>
      <c r="AV169" s="348"/>
    </row>
    <row r="170" spans="3:48" ht="10.5">
      <c r="C170" s="1"/>
      <c r="F170" s="356"/>
      <c r="AV170" s="348"/>
    </row>
    <row r="171" spans="3:48" ht="10.5">
      <c r="C171" s="1"/>
      <c r="AV171" s="348"/>
    </row>
    <row r="172" spans="3:48" ht="10.5">
      <c r="C172" s="1"/>
      <c r="F172" s="356"/>
      <c r="AV172" s="348"/>
    </row>
    <row r="173" spans="3:48" ht="10.5">
      <c r="C173" s="1"/>
      <c r="F173" s="356"/>
      <c r="AV173" s="348"/>
    </row>
    <row r="174" spans="3:48" ht="10.5">
      <c r="C174" s="1"/>
      <c r="F174" s="356"/>
      <c r="AV174" s="348"/>
    </row>
    <row r="175" spans="3:48" ht="10.5">
      <c r="C175" s="1"/>
      <c r="F175" s="356"/>
      <c r="AV175" s="348"/>
    </row>
    <row r="176" spans="3:48" ht="10.5">
      <c r="C176" s="1"/>
      <c r="F176" s="356"/>
      <c r="AV176" s="348"/>
    </row>
    <row r="177" spans="3:48" ht="10.5">
      <c r="C177" s="1"/>
      <c r="F177" s="356"/>
      <c r="AV177" s="348"/>
    </row>
    <row r="178" ht="10.5">
      <c r="AV178" s="348"/>
    </row>
    <row r="179" ht="10.5">
      <c r="AV179" s="348"/>
    </row>
    <row r="180" ht="10.5">
      <c r="AV180" s="348"/>
    </row>
    <row r="181" ht="10.5">
      <c r="AV181" s="348"/>
    </row>
    <row r="182" ht="10.5">
      <c r="AV182" s="348"/>
    </row>
    <row r="183" ht="10.5">
      <c r="AV183" s="348"/>
    </row>
    <row r="184" ht="10.5">
      <c r="AV184" s="348"/>
    </row>
    <row r="185" ht="10.5">
      <c r="AV185" s="348"/>
    </row>
    <row r="186" ht="10.5">
      <c r="AV186" s="348"/>
    </row>
    <row r="187" ht="10.5">
      <c r="AV187" s="348"/>
    </row>
    <row r="188" ht="10.5">
      <c r="AV188" s="348"/>
    </row>
    <row r="189" ht="10.5">
      <c r="AV189" s="348"/>
    </row>
    <row r="190" ht="10.5">
      <c r="AV190" s="348"/>
    </row>
    <row r="191" ht="10.5">
      <c r="AV191" s="348"/>
    </row>
    <row r="192" ht="10.5">
      <c r="AV192" s="348"/>
    </row>
    <row r="193" ht="10.5">
      <c r="AV193" s="348"/>
    </row>
    <row r="194" ht="10.5">
      <c r="AV194" s="348"/>
    </row>
    <row r="195" ht="10.5">
      <c r="AV195" s="348"/>
    </row>
    <row r="196" ht="10.5">
      <c r="AV196" s="348"/>
    </row>
    <row r="197" ht="10.5">
      <c r="AV197" s="348"/>
    </row>
    <row r="198" ht="10.5">
      <c r="AV198" s="348"/>
    </row>
    <row r="199" ht="10.5">
      <c r="AV199" s="348"/>
    </row>
    <row r="200" ht="10.5">
      <c r="AV200" s="348"/>
    </row>
    <row r="201" ht="10.5">
      <c r="AV201" s="348"/>
    </row>
    <row r="202" ht="10.5">
      <c r="AV202" s="348"/>
    </row>
    <row r="203" ht="10.5">
      <c r="AV203" s="348"/>
    </row>
    <row r="204" ht="10.5">
      <c r="AV204" s="348"/>
    </row>
    <row r="205" ht="10.5">
      <c r="AV205" s="348"/>
    </row>
    <row r="206" ht="10.5">
      <c r="AV206" s="348"/>
    </row>
    <row r="207" ht="10.5">
      <c r="AV207" s="348"/>
    </row>
    <row r="208" ht="10.5">
      <c r="AV208" s="348"/>
    </row>
    <row r="209" ht="10.5">
      <c r="AV209" s="348"/>
    </row>
    <row r="210" ht="10.5">
      <c r="AV210" s="348"/>
    </row>
    <row r="211" ht="10.5">
      <c r="AV211" s="348"/>
    </row>
    <row r="212" ht="10.5">
      <c r="AV212" s="348"/>
    </row>
    <row r="213" ht="10.5">
      <c r="AV213" s="348"/>
    </row>
    <row r="214" ht="10.5">
      <c r="AV214" s="348"/>
    </row>
    <row r="215" ht="10.5">
      <c r="AV215" s="348"/>
    </row>
    <row r="216" ht="10.5">
      <c r="AV216" s="348"/>
    </row>
    <row r="217" ht="10.5">
      <c r="AV217" s="348"/>
    </row>
    <row r="218" ht="10.5">
      <c r="AV218" s="348"/>
    </row>
    <row r="219" ht="10.5">
      <c r="AV219" s="348"/>
    </row>
    <row r="220" ht="10.5">
      <c r="AV220" s="348"/>
    </row>
    <row r="221" ht="10.5">
      <c r="AV221" s="348"/>
    </row>
    <row r="222" ht="10.5">
      <c r="AV222" s="348"/>
    </row>
    <row r="223" ht="10.5">
      <c r="AV223" s="348"/>
    </row>
    <row r="224" ht="10.5">
      <c r="AV224" s="348"/>
    </row>
    <row r="225" ht="10.5">
      <c r="AV225" s="348"/>
    </row>
    <row r="226" ht="10.5">
      <c r="AV226" s="348"/>
    </row>
    <row r="227" ht="10.5">
      <c r="AV227" s="348"/>
    </row>
    <row r="228" ht="10.5">
      <c r="AV228" s="348"/>
    </row>
    <row r="229" ht="10.5">
      <c r="AV229" s="348"/>
    </row>
    <row r="230" ht="10.5">
      <c r="AV230" s="348"/>
    </row>
    <row r="231" ht="10.5">
      <c r="AV231" s="348"/>
    </row>
    <row r="232" ht="10.5">
      <c r="AV232" s="348"/>
    </row>
    <row r="233" ht="10.5">
      <c r="AV233" s="348"/>
    </row>
    <row r="234" ht="10.5">
      <c r="AV234" s="348"/>
    </row>
    <row r="235" ht="10.5">
      <c r="AV235" s="348"/>
    </row>
    <row r="236" ht="10.5">
      <c r="AV236" s="348"/>
    </row>
    <row r="237" ht="10.5">
      <c r="AV237" s="348"/>
    </row>
    <row r="238" ht="10.5">
      <c r="AV238" s="348"/>
    </row>
    <row r="239" ht="10.5">
      <c r="AV239" s="348"/>
    </row>
    <row r="240" ht="10.5">
      <c r="AV240" s="348"/>
    </row>
    <row r="241" ht="10.5">
      <c r="AV241" s="348"/>
    </row>
    <row r="242" ht="10.5">
      <c r="AV242" s="348"/>
    </row>
    <row r="243" ht="10.5">
      <c r="AV243" s="348"/>
    </row>
    <row r="244" ht="10.5">
      <c r="AV244" s="348"/>
    </row>
    <row r="245" ht="10.5">
      <c r="AV245" s="348"/>
    </row>
    <row r="246" ht="10.5">
      <c r="AV246" s="348"/>
    </row>
    <row r="247" ht="10.5">
      <c r="AV247" s="348"/>
    </row>
    <row r="248" ht="10.5">
      <c r="AV248" s="348"/>
    </row>
    <row r="249" ht="10.5">
      <c r="AV249" s="348"/>
    </row>
    <row r="250" ht="10.5">
      <c r="AV250" s="348"/>
    </row>
    <row r="251" ht="10.5">
      <c r="AV251" s="348"/>
    </row>
    <row r="252" ht="10.5">
      <c r="AV252" s="348"/>
    </row>
    <row r="253" ht="10.5">
      <c r="AV253" s="348"/>
    </row>
    <row r="254" ht="10.5">
      <c r="AV254" s="348"/>
    </row>
    <row r="255" ht="10.5">
      <c r="AV255" s="348"/>
    </row>
  </sheetData>
  <sheetProtection password="C553" sheet="1" objects="1" scenarios="1" formatColumns="0" formatRows="0"/>
  <mergeCells count="22">
    <mergeCell ref="B1:AU1"/>
    <mergeCell ref="G10:G11"/>
    <mergeCell ref="F10:F11"/>
    <mergeCell ref="AU10:AU11"/>
    <mergeCell ref="D10:D11"/>
    <mergeCell ref="B6:C6"/>
    <mergeCell ref="D8:F8"/>
    <mergeCell ref="H10:T10"/>
    <mergeCell ref="U10:AG10"/>
    <mergeCell ref="AH10:AT10"/>
    <mergeCell ref="B4:M4"/>
    <mergeCell ref="B7:C7"/>
    <mergeCell ref="B8:C8"/>
    <mergeCell ref="D6:M6"/>
    <mergeCell ref="D7:M7"/>
    <mergeCell ref="K8:M8"/>
    <mergeCell ref="G8:J8"/>
    <mergeCell ref="B165:E165"/>
    <mergeCell ref="B158:E158"/>
    <mergeCell ref="B10:C11"/>
    <mergeCell ref="B164:E164"/>
    <mergeCell ref="E10:E11"/>
  </mergeCells>
  <conditionalFormatting sqref="AV12:AV165">
    <cfRule type="cellIs" priority="7" dxfId="0" operator="notEqual">
      <formula>0</formula>
    </cfRule>
  </conditionalFormatting>
  <printOptions horizontalCentered="1"/>
  <pageMargins left="0.3937007874015748" right="0.1968503937007874" top="0.5905511811023623" bottom="0.5905511811023623" header="0" footer="0.1968503937007874"/>
  <pageSetup firstPageNumber="1" useFirstPageNumber="1" fitToHeight="3" horizontalDpi="600" verticalDpi="600" orientation="landscape" paperSize="9" scale="60" r:id="rId1"/>
  <headerFooter alignWithMargins="0">
    <oddFooter>&amp;C&amp;"Arial,Normal"&amp;10C -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W255"/>
  <sheetViews>
    <sheetView showGridLines="0" zoomScale="50" zoomScaleNormal="50" zoomScaleSheetLayoutView="100" workbookViewId="0" topLeftCell="A130">
      <selection activeCell="A158" sqref="A158:XFD158"/>
    </sheetView>
  </sheetViews>
  <sheetFormatPr defaultColWidth="11.421875" defaultRowHeight="10.5" outlineLevelRow="1" outlineLevelCol="2"/>
  <cols>
    <col min="1" max="1" width="2.7109375" style="341" customWidth="1"/>
    <col min="2" max="2" width="6.7109375" style="1" customWidth="1"/>
    <col min="3" max="3" width="35.7109375" style="357" customWidth="1"/>
    <col min="4" max="4" width="12.7109375" style="355" customWidth="1" outlineLevel="1"/>
    <col min="5" max="5" width="9.7109375" style="426" customWidth="1" outlineLevel="1"/>
    <col min="6" max="6" width="9.7109375" style="5" customWidth="1"/>
    <col min="7" max="7" width="12.7109375" style="5" customWidth="1"/>
    <col min="8" max="19" width="9.7109375" style="5" customWidth="1" outlineLevel="2"/>
    <col min="20" max="20" width="9.7109375" style="5" customWidth="1"/>
    <col min="21" max="32" width="9.7109375" style="5" customWidth="1" outlineLevel="2"/>
    <col min="33" max="33" width="9.7109375" style="5" customWidth="1"/>
    <col min="34" max="45" width="9.7109375" style="5" customWidth="1" outlineLevel="2"/>
    <col min="46" max="46" width="9.7109375" style="5" customWidth="1"/>
    <col min="47" max="47" width="11.7109375" style="5" customWidth="1"/>
    <col min="48" max="16384" width="11.421875" style="341" customWidth="1"/>
  </cols>
  <sheetData>
    <row r="1" spans="2:47" ht="15" customHeight="1">
      <c r="B1" s="1855" t="s">
        <v>239</v>
      </c>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c r="AC1" s="1855"/>
      <c r="AD1" s="1855"/>
      <c r="AE1" s="1855"/>
      <c r="AF1" s="1855"/>
      <c r="AG1" s="1855"/>
      <c r="AH1" s="1855"/>
      <c r="AI1" s="1855"/>
      <c r="AJ1" s="1855"/>
      <c r="AK1" s="1855"/>
      <c r="AL1" s="1855"/>
      <c r="AM1" s="1855"/>
      <c r="AN1" s="1855"/>
      <c r="AO1" s="1855"/>
      <c r="AP1" s="1855"/>
      <c r="AQ1" s="1855"/>
      <c r="AR1" s="1855"/>
      <c r="AS1" s="1855"/>
      <c r="AT1" s="1855"/>
      <c r="AU1" s="1855"/>
    </row>
    <row r="2" spans="2:47" s="358" customFormat="1" ht="15" customHeight="1">
      <c r="B2" s="255" t="s">
        <v>49</v>
      </c>
      <c r="C2" s="254"/>
      <c r="D2" s="244"/>
      <c r="E2" s="425"/>
      <c r="F2" s="260"/>
      <c r="G2" s="378"/>
      <c r="H2" s="255" t="str">
        <f>+'INFORMACION GENERAL PROYECTO'!$F$2</f>
        <v>Línea 2. Certificación de Competencias Laborales</v>
      </c>
      <c r="I2" s="378"/>
      <c r="J2" s="378"/>
      <c r="K2" s="378"/>
      <c r="L2" s="378"/>
      <c r="M2" s="378"/>
      <c r="N2" s="378"/>
      <c r="O2" s="378"/>
      <c r="P2" s="378"/>
      <c r="Q2" s="378"/>
      <c r="R2" s="378"/>
      <c r="S2" s="378"/>
      <c r="T2" s="410"/>
      <c r="U2" s="378"/>
      <c r="V2" s="378"/>
      <c r="W2" s="378"/>
      <c r="X2" s="378"/>
      <c r="Y2" s="378"/>
      <c r="Z2" s="378"/>
      <c r="AA2" s="378"/>
      <c r="AB2" s="378"/>
      <c r="AC2" s="378"/>
      <c r="AD2" s="378"/>
      <c r="AE2" s="378"/>
      <c r="AF2" s="378"/>
      <c r="AG2" s="410"/>
      <c r="AH2" s="378"/>
      <c r="AI2" s="378"/>
      <c r="AJ2" s="378"/>
      <c r="AK2" s="378"/>
      <c r="AL2" s="378"/>
      <c r="AM2" s="378"/>
      <c r="AN2" s="378"/>
      <c r="AO2" s="378"/>
      <c r="AP2" s="378"/>
      <c r="AQ2" s="378"/>
      <c r="AR2" s="378"/>
      <c r="AS2" s="378"/>
      <c r="AT2" s="378"/>
      <c r="AU2" s="378"/>
    </row>
    <row r="3" spans="2:47" ht="15" customHeight="1">
      <c r="B3" s="379"/>
      <c r="C3" s="379"/>
      <c r="D3" s="409"/>
      <c r="E3" s="237"/>
      <c r="F3" s="379"/>
      <c r="G3" s="379"/>
      <c r="H3" s="379"/>
      <c r="I3" s="379"/>
      <c r="J3" s="379"/>
      <c r="K3" s="379"/>
      <c r="L3" s="379"/>
      <c r="M3" s="379"/>
      <c r="N3" s="379"/>
      <c r="O3" s="379"/>
      <c r="P3" s="379"/>
      <c r="Q3" s="379"/>
      <c r="R3" s="379"/>
      <c r="S3" s="379"/>
      <c r="T3" s="409"/>
      <c r="U3" s="379"/>
      <c r="V3" s="379"/>
      <c r="W3" s="379"/>
      <c r="X3" s="379"/>
      <c r="Y3" s="379"/>
      <c r="Z3" s="379"/>
      <c r="AA3" s="379"/>
      <c r="AB3" s="379"/>
      <c r="AC3" s="379"/>
      <c r="AD3" s="379"/>
      <c r="AE3" s="379"/>
      <c r="AF3" s="379"/>
      <c r="AG3" s="409"/>
      <c r="AH3" s="379"/>
      <c r="AI3" s="379"/>
      <c r="AJ3" s="379"/>
      <c r="AK3" s="379"/>
      <c r="AL3" s="379"/>
      <c r="AM3" s="379"/>
      <c r="AN3" s="379"/>
      <c r="AO3" s="379"/>
      <c r="AP3" s="379"/>
      <c r="AQ3" s="379"/>
      <c r="AR3" s="379"/>
      <c r="AS3" s="379"/>
      <c r="AT3" s="379"/>
      <c r="AU3" s="379"/>
    </row>
    <row r="4" spans="2:47" ht="30" customHeight="1">
      <c r="B4" s="1864" t="s">
        <v>505</v>
      </c>
      <c r="C4" s="1864"/>
      <c r="D4" s="1864"/>
      <c r="E4" s="1864"/>
      <c r="F4" s="1864"/>
      <c r="G4" s="1864"/>
      <c r="H4" s="1864"/>
      <c r="I4" s="1864"/>
      <c r="J4" s="1864"/>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2:47" ht="10.5" customHeight="1" thickBot="1">
      <c r="B5" s="66"/>
      <c r="C5" s="66"/>
      <c r="D5" s="329"/>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row>
    <row r="6" spans="2:47" s="60" customFormat="1" ht="30" customHeight="1">
      <c r="B6" s="1858" t="s">
        <v>341</v>
      </c>
      <c r="C6" s="1859"/>
      <c r="D6" s="1869" t="str">
        <f>+'INFORMACION GENERAL PROYECTO'!D6</f>
        <v>[TÍTULO DEL PROYECTO]</v>
      </c>
      <c r="E6" s="1869"/>
      <c r="F6" s="1869"/>
      <c r="G6" s="1869"/>
      <c r="H6" s="1869"/>
      <c r="I6" s="1869"/>
      <c r="J6" s="1869"/>
      <c r="K6" s="1869"/>
      <c r="L6" s="1869"/>
      <c r="M6" s="1870"/>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row>
    <row r="7" spans="2:47" s="60" customFormat="1" ht="30" customHeight="1">
      <c r="B7" s="1865" t="s">
        <v>342</v>
      </c>
      <c r="C7" s="1866"/>
      <c r="D7" s="1871" t="str">
        <f>+'INFORMACION GENERAL PROYECTO'!D7</f>
        <v>[INSTITUCIÓN EJECUTORA]</v>
      </c>
      <c r="E7" s="1871"/>
      <c r="F7" s="1871"/>
      <c r="G7" s="1871"/>
      <c r="H7" s="1871"/>
      <c r="I7" s="1871"/>
      <c r="J7" s="1871"/>
      <c r="K7" s="1871"/>
      <c r="L7" s="1871"/>
      <c r="M7" s="1872"/>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row>
    <row r="8" spans="2:47" s="60" customFormat="1" ht="15" customHeight="1" thickBot="1">
      <c r="B8" s="1867" t="s">
        <v>356</v>
      </c>
      <c r="C8" s="1868"/>
      <c r="D8" s="1860">
        <f>+'INFORMACION GENERAL PROYECTO'!H8</f>
        <v>0</v>
      </c>
      <c r="E8" s="1860"/>
      <c r="F8" s="1860"/>
      <c r="G8" s="1841" t="s">
        <v>345</v>
      </c>
      <c r="H8" s="1846"/>
      <c r="I8" s="1846"/>
      <c r="J8" s="1842"/>
      <c r="K8" s="1882">
        <f>+'INFORMACION GENERAL PROYECTO'!H24</f>
        <v>0.03287671232876713</v>
      </c>
      <c r="L8" s="1883"/>
      <c r="M8" s="188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row>
    <row r="9" spans="2:48" s="60" customFormat="1" ht="10.5" customHeight="1" thickBot="1">
      <c r="B9" s="1877"/>
      <c r="C9" s="1878"/>
      <c r="D9" s="1878"/>
      <c r="E9" s="1878"/>
      <c r="F9" s="1878"/>
      <c r="G9" s="1878"/>
      <c r="H9" s="1878"/>
      <c r="I9" s="1878"/>
      <c r="J9" s="1878"/>
      <c r="K9" s="1878"/>
      <c r="L9" s="1878"/>
      <c r="M9" s="1878"/>
      <c r="N9" s="1878"/>
      <c r="O9" s="1878"/>
      <c r="P9" s="1878"/>
      <c r="Q9" s="1878"/>
      <c r="R9" s="1878"/>
      <c r="S9" s="1878"/>
      <c r="T9" s="1878"/>
      <c r="U9" s="1878"/>
      <c r="V9" s="1878"/>
      <c r="W9" s="1878"/>
      <c r="X9" s="1878"/>
      <c r="Y9" s="1878"/>
      <c r="Z9" s="1878"/>
      <c r="AA9" s="1878"/>
      <c r="AB9" s="1878"/>
      <c r="AC9" s="1878"/>
      <c r="AD9" s="1878"/>
      <c r="AE9" s="1878"/>
      <c r="AF9" s="1878"/>
      <c r="AG9" s="1878"/>
      <c r="AH9" s="1878"/>
      <c r="AI9" s="1878"/>
      <c r="AJ9" s="1878"/>
      <c r="AK9" s="1878"/>
      <c r="AL9" s="1878"/>
      <c r="AM9" s="1878"/>
      <c r="AN9" s="1878"/>
      <c r="AO9" s="1878"/>
      <c r="AP9" s="1878"/>
      <c r="AQ9" s="1878"/>
      <c r="AR9" s="1878"/>
      <c r="AS9" s="1878"/>
      <c r="AT9" s="1878"/>
      <c r="AU9" s="1879"/>
      <c r="AV9" s="570"/>
    </row>
    <row r="10" spans="2:47" s="454" customFormat="1" ht="15" customHeight="1">
      <c r="B10" s="1828" t="s">
        <v>272</v>
      </c>
      <c r="C10" s="1851"/>
      <c r="D10" s="1791" t="s">
        <v>357</v>
      </c>
      <c r="E10" s="1791" t="s">
        <v>358</v>
      </c>
      <c r="F10" s="1791" t="s">
        <v>274</v>
      </c>
      <c r="G10" s="1880" t="str">
        <f>+'INFORMACION GENERAL PROYECTO'!C12</f>
        <v>[INSTITUCIÓN EJECUTORA]</v>
      </c>
      <c r="H10" s="1888" t="s">
        <v>53</v>
      </c>
      <c r="I10" s="1886"/>
      <c r="J10" s="1886"/>
      <c r="K10" s="1886"/>
      <c r="L10" s="1886"/>
      <c r="M10" s="1886"/>
      <c r="N10" s="1886"/>
      <c r="O10" s="1886"/>
      <c r="P10" s="1886"/>
      <c r="Q10" s="1886"/>
      <c r="R10" s="1886"/>
      <c r="S10" s="1886"/>
      <c r="T10" s="1887"/>
      <c r="U10" s="1888" t="s">
        <v>54</v>
      </c>
      <c r="V10" s="1886"/>
      <c r="W10" s="1886"/>
      <c r="X10" s="1886"/>
      <c r="Y10" s="1886"/>
      <c r="Z10" s="1886"/>
      <c r="AA10" s="1886"/>
      <c r="AB10" s="1886"/>
      <c r="AC10" s="1886"/>
      <c r="AD10" s="1886"/>
      <c r="AE10" s="1886"/>
      <c r="AF10" s="1886"/>
      <c r="AG10" s="1889"/>
      <c r="AH10" s="1885" t="s">
        <v>55</v>
      </c>
      <c r="AI10" s="1886"/>
      <c r="AJ10" s="1886"/>
      <c r="AK10" s="1886"/>
      <c r="AL10" s="1886"/>
      <c r="AM10" s="1886"/>
      <c r="AN10" s="1886"/>
      <c r="AO10" s="1886"/>
      <c r="AP10" s="1886"/>
      <c r="AQ10" s="1886"/>
      <c r="AR10" s="1886"/>
      <c r="AS10" s="1886"/>
      <c r="AT10" s="1887"/>
      <c r="AU10" s="1875" t="s">
        <v>46</v>
      </c>
    </row>
    <row r="11" spans="2:47" s="454" customFormat="1" ht="15" customHeight="1" thickBot="1">
      <c r="B11" s="1830"/>
      <c r="C11" s="1852"/>
      <c r="D11" s="1792"/>
      <c r="E11" s="1792"/>
      <c r="F11" s="1792"/>
      <c r="G11" s="1881" t="str">
        <f>+'INFORMACION GENERAL PROYECTO'!B11</f>
        <v>APORTE FONDOEMPLEO</v>
      </c>
      <c r="H11" s="458">
        <f>'CRONOGRAMA PRODUCTOS'!H31</f>
        <v>0</v>
      </c>
      <c r="I11" s="456">
        <f>'CRONOGRAMA PRODUCTOS'!I31</f>
        <v>31</v>
      </c>
      <c r="J11" s="456">
        <f>'CRONOGRAMA PRODUCTOS'!J31</f>
        <v>62</v>
      </c>
      <c r="K11" s="456">
        <f>'CRONOGRAMA PRODUCTOS'!K31</f>
        <v>93</v>
      </c>
      <c r="L11" s="456">
        <f>'CRONOGRAMA PRODUCTOS'!L31</f>
        <v>123</v>
      </c>
      <c r="M11" s="456">
        <f>'CRONOGRAMA PRODUCTOS'!M31</f>
        <v>154</v>
      </c>
      <c r="N11" s="456">
        <f>'CRONOGRAMA PRODUCTOS'!N31</f>
        <v>184</v>
      </c>
      <c r="O11" s="456">
        <f>'CRONOGRAMA PRODUCTOS'!O31</f>
        <v>215</v>
      </c>
      <c r="P11" s="456">
        <f>'CRONOGRAMA PRODUCTOS'!P31</f>
        <v>246</v>
      </c>
      <c r="Q11" s="456">
        <f>'CRONOGRAMA PRODUCTOS'!Q31</f>
        <v>276</v>
      </c>
      <c r="R11" s="456">
        <f>'CRONOGRAMA PRODUCTOS'!R31</f>
        <v>307</v>
      </c>
      <c r="S11" s="456">
        <f>'CRONOGRAMA PRODUCTOS'!S31</f>
        <v>337</v>
      </c>
      <c r="T11" s="457" t="s">
        <v>496</v>
      </c>
      <c r="U11" s="458">
        <f>'CRONOGRAMA PRODUCTOS'!T31</f>
        <v>368</v>
      </c>
      <c r="V11" s="456">
        <f>'CRONOGRAMA PRODUCTOS'!U31</f>
        <v>399</v>
      </c>
      <c r="W11" s="456">
        <f>'CRONOGRAMA PRODUCTOS'!V31</f>
        <v>427</v>
      </c>
      <c r="X11" s="456">
        <f>'CRONOGRAMA PRODUCTOS'!W31</f>
        <v>458</v>
      </c>
      <c r="Y11" s="456">
        <f>'CRONOGRAMA PRODUCTOS'!X31</f>
        <v>488</v>
      </c>
      <c r="Z11" s="456">
        <f>'CRONOGRAMA PRODUCTOS'!Y31</f>
        <v>519</v>
      </c>
      <c r="AA11" s="456">
        <f>'CRONOGRAMA PRODUCTOS'!Z31</f>
        <v>549</v>
      </c>
      <c r="AB11" s="456">
        <f>'CRONOGRAMA PRODUCTOS'!AA31</f>
        <v>580</v>
      </c>
      <c r="AC11" s="456">
        <f>'CRONOGRAMA PRODUCTOS'!AB31</f>
        <v>611</v>
      </c>
      <c r="AD11" s="456">
        <f>'CRONOGRAMA PRODUCTOS'!AC31</f>
        <v>641</v>
      </c>
      <c r="AE11" s="456">
        <f>'CRONOGRAMA PRODUCTOS'!AD31</f>
        <v>672</v>
      </c>
      <c r="AF11" s="456">
        <f>'CRONOGRAMA PRODUCTOS'!AE31</f>
        <v>702</v>
      </c>
      <c r="AG11" s="459" t="s">
        <v>496</v>
      </c>
      <c r="AH11" s="455">
        <f>'CRONOGRAMA PRODUCTOS'!AF31</f>
        <v>733</v>
      </c>
      <c r="AI11" s="456">
        <f>'CRONOGRAMA PRODUCTOS'!AG31</f>
        <v>764</v>
      </c>
      <c r="AJ11" s="456">
        <f>'CRONOGRAMA PRODUCTOS'!AH31</f>
        <v>792</v>
      </c>
      <c r="AK11" s="456">
        <f>'CRONOGRAMA PRODUCTOS'!AI31</f>
        <v>823</v>
      </c>
      <c r="AL11" s="456">
        <f>'CRONOGRAMA PRODUCTOS'!AJ31</f>
        <v>853</v>
      </c>
      <c r="AM11" s="456">
        <f>'CRONOGRAMA PRODUCTOS'!AK31</f>
        <v>884</v>
      </c>
      <c r="AN11" s="456">
        <f>'CRONOGRAMA PRODUCTOS'!AL31</f>
        <v>914</v>
      </c>
      <c r="AO11" s="456">
        <f>'CRONOGRAMA PRODUCTOS'!AM31</f>
        <v>945</v>
      </c>
      <c r="AP11" s="456">
        <f>'CRONOGRAMA PRODUCTOS'!AN31</f>
        <v>976</v>
      </c>
      <c r="AQ11" s="456">
        <f>'CRONOGRAMA PRODUCTOS'!AO31</f>
        <v>1006</v>
      </c>
      <c r="AR11" s="456">
        <f>'CRONOGRAMA PRODUCTOS'!AP31</f>
        <v>1037</v>
      </c>
      <c r="AS11" s="456">
        <f>'CRONOGRAMA PRODUCTOS'!AQ31</f>
        <v>1067</v>
      </c>
      <c r="AT11" s="457" t="s">
        <v>496</v>
      </c>
      <c r="AU11" s="1876"/>
    </row>
    <row r="12" spans="2:49" s="472" customFormat="1" ht="30" customHeight="1">
      <c r="B12" s="460">
        <f>'FORMATO COSTEO C1'!$C$12</f>
        <v>1</v>
      </c>
      <c r="C12" s="461">
        <f>'FORMATO COSTEO C1'!D$12</f>
        <v>0</v>
      </c>
      <c r="D12" s="462"/>
      <c r="E12" s="621"/>
      <c r="F12" s="464">
        <f>+F13+F44+F75</f>
        <v>0</v>
      </c>
      <c r="G12" s="467">
        <f>+G13+G44+G75</f>
        <v>0</v>
      </c>
      <c r="H12" s="468">
        <f>+H13+H44+H75</f>
        <v>0</v>
      </c>
      <c r="I12" s="464">
        <f aca="true" t="shared" si="0" ref="I12:AS12">+I13+I44+I75</f>
        <v>0</v>
      </c>
      <c r="J12" s="464">
        <f t="shared" si="0"/>
        <v>0</v>
      </c>
      <c r="K12" s="464">
        <f t="shared" si="0"/>
        <v>0</v>
      </c>
      <c r="L12" s="464">
        <f t="shared" si="0"/>
        <v>0</v>
      </c>
      <c r="M12" s="464">
        <f t="shared" si="0"/>
        <v>0</v>
      </c>
      <c r="N12" s="464">
        <f t="shared" si="0"/>
        <v>0</v>
      </c>
      <c r="O12" s="464">
        <f t="shared" si="0"/>
        <v>0</v>
      </c>
      <c r="P12" s="464">
        <f t="shared" si="0"/>
        <v>0</v>
      </c>
      <c r="Q12" s="464">
        <f t="shared" si="0"/>
        <v>0</v>
      </c>
      <c r="R12" s="464">
        <f t="shared" si="0"/>
        <v>0</v>
      </c>
      <c r="S12" s="464">
        <f t="shared" si="0"/>
        <v>0</v>
      </c>
      <c r="T12" s="467">
        <f>+T13+T44+T75</f>
        <v>0</v>
      </c>
      <c r="U12" s="468">
        <f t="shared" si="0"/>
        <v>0</v>
      </c>
      <c r="V12" s="464">
        <f t="shared" si="0"/>
        <v>0</v>
      </c>
      <c r="W12" s="464">
        <f t="shared" si="0"/>
        <v>0</v>
      </c>
      <c r="X12" s="464">
        <f t="shared" si="0"/>
        <v>0</v>
      </c>
      <c r="Y12" s="464">
        <f t="shared" si="0"/>
        <v>0</v>
      </c>
      <c r="Z12" s="464">
        <f t="shared" si="0"/>
        <v>0</v>
      </c>
      <c r="AA12" s="464">
        <f t="shared" si="0"/>
        <v>0</v>
      </c>
      <c r="AB12" s="464">
        <f t="shared" si="0"/>
        <v>0</v>
      </c>
      <c r="AC12" s="464">
        <f t="shared" si="0"/>
        <v>0</v>
      </c>
      <c r="AD12" s="464">
        <f t="shared" si="0"/>
        <v>0</v>
      </c>
      <c r="AE12" s="464">
        <f t="shared" si="0"/>
        <v>0</v>
      </c>
      <c r="AF12" s="464">
        <f t="shared" si="0"/>
        <v>0</v>
      </c>
      <c r="AG12" s="465">
        <f>+AG13+AG44+AG75</f>
        <v>0</v>
      </c>
      <c r="AH12" s="466">
        <f t="shared" si="0"/>
        <v>0</v>
      </c>
      <c r="AI12" s="464">
        <f t="shared" si="0"/>
        <v>0</v>
      </c>
      <c r="AJ12" s="464">
        <f t="shared" si="0"/>
        <v>0</v>
      </c>
      <c r="AK12" s="464">
        <f t="shared" si="0"/>
        <v>0</v>
      </c>
      <c r="AL12" s="464">
        <f t="shared" si="0"/>
        <v>0</v>
      </c>
      <c r="AM12" s="464">
        <f t="shared" si="0"/>
        <v>0</v>
      </c>
      <c r="AN12" s="464">
        <f t="shared" si="0"/>
        <v>0</v>
      </c>
      <c r="AO12" s="464">
        <f t="shared" si="0"/>
        <v>0</v>
      </c>
      <c r="AP12" s="464">
        <f t="shared" si="0"/>
        <v>0</v>
      </c>
      <c r="AQ12" s="464">
        <f t="shared" si="0"/>
        <v>0</v>
      </c>
      <c r="AR12" s="464">
        <f t="shared" si="0"/>
        <v>0</v>
      </c>
      <c r="AS12" s="464">
        <f t="shared" si="0"/>
        <v>0</v>
      </c>
      <c r="AT12" s="467">
        <f>+AT13+AT44+AT75</f>
        <v>0</v>
      </c>
      <c r="AU12" s="510">
        <f>+AU13+AU44+AU75</f>
        <v>0</v>
      </c>
      <c r="AV12" s="470">
        <f aca="true" t="shared" si="1" ref="AV12:AV75">+G12-AU12</f>
        <v>0</v>
      </c>
      <c r="AW12" s="471"/>
    </row>
    <row r="13" spans="2:48" s="483" customFormat="1" ht="12.75" customHeight="1" outlineLevel="1">
      <c r="B13" s="473">
        <f>'FORMATO COSTEO C1'!C$13</f>
        <v>1.1</v>
      </c>
      <c r="C13" s="474">
        <f>'FORMATO COSTEO C1'!D$13</f>
        <v>0</v>
      </c>
      <c r="D13" s="475"/>
      <c r="E13" s="622"/>
      <c r="F13" s="477">
        <f>+F14+F20+F26+F32+F38</f>
        <v>0</v>
      </c>
      <c r="G13" s="480">
        <f aca="true" t="shared" si="2" ref="G13:P13">+G14+G20+G26+G32+G38</f>
        <v>0</v>
      </c>
      <c r="H13" s="481">
        <f t="shared" si="2"/>
        <v>0</v>
      </c>
      <c r="I13" s="477">
        <f>+I14+I20+I26+I32+I38</f>
        <v>0</v>
      </c>
      <c r="J13" s="477">
        <f>+J14+J20+J26+J32+J38</f>
        <v>0</v>
      </c>
      <c r="K13" s="477">
        <f>+K14+K20+K26+K32+K38</f>
        <v>0</v>
      </c>
      <c r="L13" s="477">
        <f>+L14+L20+L26+L32+L38</f>
        <v>0</v>
      </c>
      <c r="M13" s="477">
        <f>+M14+M20+M26+M32+M38</f>
        <v>0</v>
      </c>
      <c r="N13" s="477">
        <f t="shared" si="2"/>
        <v>0</v>
      </c>
      <c r="O13" s="477">
        <f t="shared" si="2"/>
        <v>0</v>
      </c>
      <c r="P13" s="477">
        <f t="shared" si="2"/>
        <v>0</v>
      </c>
      <c r="Q13" s="477">
        <f>+Q14+Q20+Q26+Q32+Q38</f>
        <v>0</v>
      </c>
      <c r="R13" s="477">
        <f>+R14+R20+R26+R32+R38</f>
        <v>0</v>
      </c>
      <c r="S13" s="477">
        <f>+S14+S20+S26+S32+S38</f>
        <v>0</v>
      </c>
      <c r="T13" s="480">
        <f>+T14+T20+T26+T32+T38</f>
        <v>0</v>
      </c>
      <c r="U13" s="481">
        <f aca="true" t="shared" si="3" ref="U13:AS13">+U14+U20+U26+U32+U38</f>
        <v>0</v>
      </c>
      <c r="V13" s="477">
        <f t="shared" si="3"/>
        <v>0</v>
      </c>
      <c r="W13" s="477">
        <f t="shared" si="3"/>
        <v>0</v>
      </c>
      <c r="X13" s="477">
        <f t="shared" si="3"/>
        <v>0</v>
      </c>
      <c r="Y13" s="477">
        <f t="shared" si="3"/>
        <v>0</v>
      </c>
      <c r="Z13" s="477">
        <f t="shared" si="3"/>
        <v>0</v>
      </c>
      <c r="AA13" s="477">
        <f t="shared" si="3"/>
        <v>0</v>
      </c>
      <c r="AB13" s="477">
        <f t="shared" si="3"/>
        <v>0</v>
      </c>
      <c r="AC13" s="477">
        <f t="shared" si="3"/>
        <v>0</v>
      </c>
      <c r="AD13" s="477">
        <f t="shared" si="3"/>
        <v>0</v>
      </c>
      <c r="AE13" s="477">
        <f t="shared" si="3"/>
        <v>0</v>
      </c>
      <c r="AF13" s="477">
        <f t="shared" si="3"/>
        <v>0</v>
      </c>
      <c r="AG13" s="478">
        <f>+AG14+AG20+AG26+AG32+AG38</f>
        <v>0</v>
      </c>
      <c r="AH13" s="479">
        <f t="shared" si="3"/>
        <v>0</v>
      </c>
      <c r="AI13" s="477">
        <f t="shared" si="3"/>
        <v>0</v>
      </c>
      <c r="AJ13" s="477">
        <f t="shared" si="3"/>
        <v>0</v>
      </c>
      <c r="AK13" s="477">
        <f t="shared" si="3"/>
        <v>0</v>
      </c>
      <c r="AL13" s="477">
        <f t="shared" si="3"/>
        <v>0</v>
      </c>
      <c r="AM13" s="477">
        <f t="shared" si="3"/>
        <v>0</v>
      </c>
      <c r="AN13" s="477">
        <f t="shared" si="3"/>
        <v>0</v>
      </c>
      <c r="AO13" s="477">
        <f t="shared" si="3"/>
        <v>0</v>
      </c>
      <c r="AP13" s="477">
        <f t="shared" si="3"/>
        <v>0</v>
      </c>
      <c r="AQ13" s="477">
        <f t="shared" si="3"/>
        <v>0</v>
      </c>
      <c r="AR13" s="477">
        <f t="shared" si="3"/>
        <v>0</v>
      </c>
      <c r="AS13" s="477">
        <f t="shared" si="3"/>
        <v>0</v>
      </c>
      <c r="AT13" s="480">
        <f>+AT14+AT20+AT26+AT32+AT38</f>
        <v>0</v>
      </c>
      <c r="AU13" s="482">
        <f>+AU14+AU20+AU26+AU32+AU38</f>
        <v>0</v>
      </c>
      <c r="AV13" s="470">
        <f t="shared" si="1"/>
        <v>0</v>
      </c>
    </row>
    <row r="14" spans="2:48" s="472" customFormat="1" ht="12.75" customHeight="1">
      <c r="B14" s="484" t="str">
        <f>+'FORMATO COSTEO C1'!C$14</f>
        <v>1.1.1</v>
      </c>
      <c r="C14" s="485">
        <f>+'FORMATO COSTEO C1'!$B$14</f>
        <v>0</v>
      </c>
      <c r="D14" s="620" t="str">
        <f>+'FORMATO COSTEO C1'!$D$14</f>
        <v>Unidad medida</v>
      </c>
      <c r="E14" s="623">
        <f>+'FORMATO COSTEO C1'!$E$14</f>
        <v>0</v>
      </c>
      <c r="F14" s="488">
        <f>SUM(F15:F19)</f>
        <v>0</v>
      </c>
      <c r="G14" s="491">
        <f aca="true" t="shared" si="4" ref="G14:P14">SUM(G15:G19)</f>
        <v>0</v>
      </c>
      <c r="H14" s="492">
        <f t="shared" si="4"/>
        <v>0</v>
      </c>
      <c r="I14" s="488">
        <f>SUM(I15:I19)</f>
        <v>0</v>
      </c>
      <c r="J14" s="488">
        <f>SUM(J15:J19)</f>
        <v>0</v>
      </c>
      <c r="K14" s="488">
        <f>SUM(K15:K19)</f>
        <v>0</v>
      </c>
      <c r="L14" s="488">
        <f>SUM(L15:L19)</f>
        <v>0</v>
      </c>
      <c r="M14" s="488">
        <f>SUM(M15:M19)</f>
        <v>0</v>
      </c>
      <c r="N14" s="488">
        <f t="shared" si="4"/>
        <v>0</v>
      </c>
      <c r="O14" s="488">
        <f t="shared" si="4"/>
        <v>0</v>
      </c>
      <c r="P14" s="488">
        <f t="shared" si="4"/>
        <v>0</v>
      </c>
      <c r="Q14" s="488">
        <f>SUM(Q15:Q19)</f>
        <v>0</v>
      </c>
      <c r="R14" s="488">
        <f>SUM(R15:R19)</f>
        <v>0</v>
      </c>
      <c r="S14" s="488">
        <f>SUM(S15:S19)</f>
        <v>0</v>
      </c>
      <c r="T14" s="491">
        <f>SUM(T15:T19)</f>
        <v>0</v>
      </c>
      <c r="U14" s="492">
        <f aca="true" t="shared" si="5" ref="U14:AU14">SUM(U15:U19)</f>
        <v>0</v>
      </c>
      <c r="V14" s="488">
        <f t="shared" si="5"/>
        <v>0</v>
      </c>
      <c r="W14" s="488">
        <f t="shared" si="5"/>
        <v>0</v>
      </c>
      <c r="X14" s="488">
        <f t="shared" si="5"/>
        <v>0</v>
      </c>
      <c r="Y14" s="488">
        <f t="shared" si="5"/>
        <v>0</v>
      </c>
      <c r="Z14" s="488">
        <f t="shared" si="5"/>
        <v>0</v>
      </c>
      <c r="AA14" s="488">
        <f t="shared" si="5"/>
        <v>0</v>
      </c>
      <c r="AB14" s="488">
        <f t="shared" si="5"/>
        <v>0</v>
      </c>
      <c r="AC14" s="488">
        <f t="shared" si="5"/>
        <v>0</v>
      </c>
      <c r="AD14" s="488">
        <f t="shared" si="5"/>
        <v>0</v>
      </c>
      <c r="AE14" s="488">
        <f t="shared" si="5"/>
        <v>0</v>
      </c>
      <c r="AF14" s="488">
        <f t="shared" si="5"/>
        <v>0</v>
      </c>
      <c r="AG14" s="489">
        <f>SUM(AG15:AG19)</f>
        <v>0</v>
      </c>
      <c r="AH14" s="490">
        <f t="shared" si="5"/>
        <v>0</v>
      </c>
      <c r="AI14" s="488">
        <f t="shared" si="5"/>
        <v>0</v>
      </c>
      <c r="AJ14" s="488">
        <f t="shared" si="5"/>
        <v>0</v>
      </c>
      <c r="AK14" s="488">
        <f t="shared" si="5"/>
        <v>0</v>
      </c>
      <c r="AL14" s="488">
        <f t="shared" si="5"/>
        <v>0</v>
      </c>
      <c r="AM14" s="488">
        <f t="shared" si="5"/>
        <v>0</v>
      </c>
      <c r="AN14" s="488">
        <f t="shared" si="5"/>
        <v>0</v>
      </c>
      <c r="AO14" s="488">
        <f t="shared" si="5"/>
        <v>0</v>
      </c>
      <c r="AP14" s="488">
        <f t="shared" si="5"/>
        <v>0</v>
      </c>
      <c r="AQ14" s="488">
        <f t="shared" si="5"/>
        <v>0</v>
      </c>
      <c r="AR14" s="488">
        <f t="shared" si="5"/>
        <v>0</v>
      </c>
      <c r="AS14" s="488">
        <f t="shared" si="5"/>
        <v>0</v>
      </c>
      <c r="AT14" s="491">
        <f t="shared" si="5"/>
        <v>0</v>
      </c>
      <c r="AU14" s="493">
        <f t="shared" si="5"/>
        <v>0</v>
      </c>
      <c r="AV14" s="470">
        <f t="shared" si="1"/>
        <v>0</v>
      </c>
    </row>
    <row r="15" spans="2:48" s="472" customFormat="1" ht="12.75" customHeight="1">
      <c r="B15" s="494" t="str">
        <f>+'FORMATO COSTEO C1'!C$16</f>
        <v>1.1.1.1</v>
      </c>
      <c r="C15" s="495" t="str">
        <f>+'FORMATO COSTEO C1'!B$16</f>
        <v>Categoría de gasto</v>
      </c>
      <c r="D15" s="496"/>
      <c r="E15" s="638"/>
      <c r="F15" s="498">
        <f>+'FORMATO COSTEO C1'!G16</f>
        <v>0</v>
      </c>
      <c r="G15" s="501">
        <f>+'FORMATO COSTEO C1'!I16</f>
        <v>0</v>
      </c>
      <c r="H15" s="636">
        <f>IF($F15=0,0,((($F15/$E$14)*'CRONOGRAMA ACTIVIDADES'!F$18)*($G15/$F15)))</f>
        <v>0</v>
      </c>
      <c r="I15" s="498">
        <f>IF($F15=0,0,((($F15/$E$14)*'CRONOGRAMA ACTIVIDADES'!G$18)*($G15/$F15)))</f>
        <v>0</v>
      </c>
      <c r="J15" s="498">
        <f>IF($F15=0,0,((($F15/$E$14)*'CRONOGRAMA ACTIVIDADES'!H$18)*($G15/$F15)))</f>
        <v>0</v>
      </c>
      <c r="K15" s="498">
        <f>IF($F15=0,0,((($F15/$E$14)*'CRONOGRAMA ACTIVIDADES'!I$18)*($G15/$F15)))</f>
        <v>0</v>
      </c>
      <c r="L15" s="498">
        <f>IF($F15=0,0,((($F15/$E$14)*'CRONOGRAMA ACTIVIDADES'!J$18)*($G15/$F15)))</f>
        <v>0</v>
      </c>
      <c r="M15" s="498">
        <f>IF($F15=0,0,((($F15/$E$14)*'CRONOGRAMA ACTIVIDADES'!K$18)*($G15/$F15)))</f>
        <v>0</v>
      </c>
      <c r="N15" s="498">
        <f>IF($F15=0,0,((($F15/$E$14)*'CRONOGRAMA ACTIVIDADES'!L$18)*($G15/$F15)))</f>
        <v>0</v>
      </c>
      <c r="O15" s="498">
        <f>IF($F15=0,0,((($F15/$E$14)*'CRONOGRAMA ACTIVIDADES'!M$18)*($G15/$F15)))</f>
        <v>0</v>
      </c>
      <c r="P15" s="498">
        <f>IF($F15=0,0,((($F15/$E$14)*'CRONOGRAMA ACTIVIDADES'!N$18)*($G15/$F15)))</f>
        <v>0</v>
      </c>
      <c r="Q15" s="498">
        <f>IF($F15=0,0,((($F15/$E$14)*'CRONOGRAMA ACTIVIDADES'!O$18)*($G15/$F15)))</f>
        <v>0</v>
      </c>
      <c r="R15" s="498">
        <f>IF($F15=0,0,((($F15/$E$14)*'CRONOGRAMA ACTIVIDADES'!P$18)*($G15/$F15)))</f>
        <v>0</v>
      </c>
      <c r="S15" s="498">
        <f>IF($F15=0,0,((($F15/$E$14)*'CRONOGRAMA ACTIVIDADES'!Q$18)*($G15/$F15)))</f>
        <v>0</v>
      </c>
      <c r="T15" s="501">
        <f>H15+I15+J15+K15+L15+M15+N15+O15+P15+Q15+R15+S15</f>
        <v>0</v>
      </c>
      <c r="U15" s="502">
        <f>IF($F15=0,0,((($F15/$E$14)*'CRONOGRAMA ACTIVIDADES'!R$18)*($G15/$F15)))</f>
        <v>0</v>
      </c>
      <c r="V15" s="498">
        <f>IF($F15=0,0,((($F15/$E$14)*'CRONOGRAMA ACTIVIDADES'!S$18)*($G15/$F15)))</f>
        <v>0</v>
      </c>
      <c r="W15" s="498">
        <f>IF($F15=0,0,((($F15/$E$14)*'CRONOGRAMA ACTIVIDADES'!T$18)*($G15/$F15)))</f>
        <v>0</v>
      </c>
      <c r="X15" s="498">
        <f>IF($F15=0,0,((($F15/$E$14)*'CRONOGRAMA ACTIVIDADES'!U$18)*($G15/$F15)))</f>
        <v>0</v>
      </c>
      <c r="Y15" s="498">
        <f>IF($F15=0,0,((($F15/$E$14)*'CRONOGRAMA ACTIVIDADES'!V$18)*($G15/$F15)))</f>
        <v>0</v>
      </c>
      <c r="Z15" s="498">
        <f>IF($F15=0,0,((($F15/$E$14)*'CRONOGRAMA ACTIVIDADES'!W$18)*($G15/$F15)))</f>
        <v>0</v>
      </c>
      <c r="AA15" s="498">
        <f>IF($F15=0,0,((($F15/$E$14)*'CRONOGRAMA ACTIVIDADES'!X$18)*($G15/$F15)))</f>
        <v>0</v>
      </c>
      <c r="AB15" s="498">
        <f>IF($F15=0,0,((($F15/$E$14)*'CRONOGRAMA ACTIVIDADES'!Y$18)*($G15/$F15)))</f>
        <v>0</v>
      </c>
      <c r="AC15" s="498">
        <f>IF($F15=0,0,((($F15/$E$14)*'CRONOGRAMA ACTIVIDADES'!Z$18)*($G15/$F15)))</f>
        <v>0</v>
      </c>
      <c r="AD15" s="498">
        <f>IF($F15=0,0,((($F15/$E$14)*'CRONOGRAMA ACTIVIDADES'!AA$18)*($G15/$F15)))</f>
        <v>0</v>
      </c>
      <c r="AE15" s="498">
        <f>IF($F15=0,0,((($F15/$E$14)*'CRONOGRAMA ACTIVIDADES'!AB$18)*($G15/$F15)))</f>
        <v>0</v>
      </c>
      <c r="AF15" s="498">
        <f>IF($F15=0,0,((($F15/$E$14)*'CRONOGRAMA ACTIVIDADES'!AC$18)*($G15/$F15)))</f>
        <v>0</v>
      </c>
      <c r="AG15" s="499">
        <f>U15+V15+W15+X15+Y15+Z15+AA15+AB15+AC15+AD15+AE15+AF15</f>
        <v>0</v>
      </c>
      <c r="AH15" s="503">
        <f>IF($F15=0,0,((($F15/$E$14)*'CRONOGRAMA ACTIVIDADES'!AD$18)*($G15/$F15)))</f>
        <v>0</v>
      </c>
      <c r="AI15" s="498">
        <f>IF($F15=0,0,((($F15/$E$14)*'CRONOGRAMA ACTIVIDADES'!AE$18)*($G15/$F15)))</f>
        <v>0</v>
      </c>
      <c r="AJ15" s="498">
        <f>IF($F15=0,0,((($F15/$E$14)*'CRONOGRAMA ACTIVIDADES'!AF$18)*($G15/$F15)))</f>
        <v>0</v>
      </c>
      <c r="AK15" s="498">
        <f>IF($F15=0,0,((($F15/$E$14)*'CRONOGRAMA ACTIVIDADES'!AG$18)*($G15/$F15)))</f>
        <v>0</v>
      </c>
      <c r="AL15" s="498">
        <f>IF($F15=0,0,((($F15/$E$14)*'CRONOGRAMA ACTIVIDADES'!AH$18)*($G15/$F15)))</f>
        <v>0</v>
      </c>
      <c r="AM15" s="498">
        <f>IF($F15=0,0,((($F15/$E$14)*'CRONOGRAMA ACTIVIDADES'!AI$18)*($G15/$F15)))</f>
        <v>0</v>
      </c>
      <c r="AN15" s="498">
        <f>IF($F15=0,0,((($F15/$E$14)*'CRONOGRAMA ACTIVIDADES'!AJ$18)*($G15/$F15)))</f>
        <v>0</v>
      </c>
      <c r="AO15" s="498">
        <f>IF($F15=0,0,((($F15/$E$14)*'CRONOGRAMA ACTIVIDADES'!AK$18)*($G15/$F15)))</f>
        <v>0</v>
      </c>
      <c r="AP15" s="498">
        <f>IF($F15=0,0,((($F15/$E$14)*'CRONOGRAMA ACTIVIDADES'!AL$18)*($G15/$F15)))</f>
        <v>0</v>
      </c>
      <c r="AQ15" s="498">
        <f>IF($F15=0,0,((($F15/$E$14)*'CRONOGRAMA ACTIVIDADES'!AM$18)*($G15/$F15)))</f>
        <v>0</v>
      </c>
      <c r="AR15" s="498">
        <f>IF($F15=0,0,((($F15/$E$14)*'CRONOGRAMA ACTIVIDADES'!AN$18)*($G15/$F15)))</f>
        <v>0</v>
      </c>
      <c r="AS15" s="498">
        <f>IF($F15=0,0,((($F15/$E$14)*'CRONOGRAMA ACTIVIDADES'!AO$18)*($G15/$F15)))</f>
        <v>0</v>
      </c>
      <c r="AT15" s="501">
        <f>AH15+AI15+AJ15+AK15+AL15+AM15+AN15+AO15+AP15+AQ15+AR15+AS15</f>
        <v>0</v>
      </c>
      <c r="AU15" s="504">
        <f>AS15+AR15+AQ15+AP15+AO15+AN15+AM15+AL15+AK15+AJ15+AI15+AH15+AF15+AE15+AD15+AC15+AB15+AA15+Z15+Y15+X15+W15+V15+U15+S15+R15+Q15+P15+O15+N15+M15+L15+K15+J15+I15+H15</f>
        <v>0</v>
      </c>
      <c r="AV15" s="470">
        <f t="shared" si="1"/>
        <v>0</v>
      </c>
    </row>
    <row r="16" spans="2:48" s="472" customFormat="1" ht="12.75" customHeight="1">
      <c r="B16" s="494" t="str">
        <f>'FORMATO COSTEO C1'!C$22</f>
        <v>1.1.1.2</v>
      </c>
      <c r="C16" s="495" t="str">
        <f>+'FORMATO COSTEO C1'!B$22</f>
        <v>Categoría de gasto</v>
      </c>
      <c r="D16" s="496"/>
      <c r="E16" s="638"/>
      <c r="F16" s="498">
        <f>+'FORMATO COSTEO C1'!G22</f>
        <v>0</v>
      </c>
      <c r="G16" s="501">
        <f>+'FORMATO COSTEO C1'!I22</f>
        <v>0</v>
      </c>
      <c r="H16" s="502">
        <f>IF($F16=0,0,((($F16/$E$14)*'CRONOGRAMA ACTIVIDADES'!F$18)*($G16/$F16)))</f>
        <v>0</v>
      </c>
      <c r="I16" s="498">
        <f>IF($F16=0,0,((($F16/$E$14)*'CRONOGRAMA ACTIVIDADES'!G$18)*($G16/$F16)))</f>
        <v>0</v>
      </c>
      <c r="J16" s="498">
        <f>IF($F16=0,0,((($F16/$E$14)*'CRONOGRAMA ACTIVIDADES'!H$18)*($G16/$F16)))</f>
        <v>0</v>
      </c>
      <c r="K16" s="498">
        <f>IF($F16=0,0,((($F16/$E$14)*'CRONOGRAMA ACTIVIDADES'!I$18)*($G16/$F16)))</f>
        <v>0</v>
      </c>
      <c r="L16" s="498">
        <f>IF($F16=0,0,((($F16/$E$14)*'CRONOGRAMA ACTIVIDADES'!J$18)*($G16/$F16)))</f>
        <v>0</v>
      </c>
      <c r="M16" s="498">
        <f>IF($F16=0,0,((($F16/$E$14)*'CRONOGRAMA ACTIVIDADES'!K$18)*($G16/$F16)))</f>
        <v>0</v>
      </c>
      <c r="N16" s="498">
        <f>IF($F16=0,0,((($F16/$E$14)*'CRONOGRAMA ACTIVIDADES'!L$18)*($G16/$F16)))</f>
        <v>0</v>
      </c>
      <c r="O16" s="498">
        <f>IF($F16=0,0,((($F16/$E$14)*'CRONOGRAMA ACTIVIDADES'!M$18)*($G16/$F16)))</f>
        <v>0</v>
      </c>
      <c r="P16" s="498">
        <f>IF($F16=0,0,((($F16/$E$14)*'CRONOGRAMA ACTIVIDADES'!N$18)*($G16/$F16)))</f>
        <v>0</v>
      </c>
      <c r="Q16" s="498">
        <f>IF($F16=0,0,((($F16/$E$14)*'CRONOGRAMA ACTIVIDADES'!O$18)*($G16/$F16)))</f>
        <v>0</v>
      </c>
      <c r="R16" s="498">
        <f>IF($F16=0,0,((($F16/$E$14)*'CRONOGRAMA ACTIVIDADES'!P$18)*($G16/$F16)))</f>
        <v>0</v>
      </c>
      <c r="S16" s="498">
        <f>IF($F16=0,0,((($F16/$E$14)*'CRONOGRAMA ACTIVIDADES'!Q$18)*($G16/$F16)))</f>
        <v>0</v>
      </c>
      <c r="T16" s="501">
        <f>H16+I16+J16+K16+L16+M16+N16+O16+P16+Q16+R16+S16</f>
        <v>0</v>
      </c>
      <c r="U16" s="502">
        <f>IF($F16=0,0,((($F16/$E$14)*'CRONOGRAMA ACTIVIDADES'!R$18)*($G16/$F16)))</f>
        <v>0</v>
      </c>
      <c r="V16" s="498">
        <f>IF($F16=0,0,((($F16/$E$14)*'CRONOGRAMA ACTIVIDADES'!S$18)*($G16/$F16)))</f>
        <v>0</v>
      </c>
      <c r="W16" s="498">
        <f>IF($F16=0,0,((($F16/$E$14)*'CRONOGRAMA ACTIVIDADES'!T$18)*($G16/$F16)))</f>
        <v>0</v>
      </c>
      <c r="X16" s="498">
        <f>IF($F16=0,0,((($F16/$E$14)*'CRONOGRAMA ACTIVIDADES'!U$18)*($G16/$F16)))</f>
        <v>0</v>
      </c>
      <c r="Y16" s="498">
        <f>IF($F16=0,0,((($F16/$E$14)*'CRONOGRAMA ACTIVIDADES'!V$18)*($G16/$F16)))</f>
        <v>0</v>
      </c>
      <c r="Z16" s="498">
        <f>IF($F16=0,0,((($F16/$E$14)*'CRONOGRAMA ACTIVIDADES'!W$18)*($G16/$F16)))</f>
        <v>0</v>
      </c>
      <c r="AA16" s="498">
        <f>IF($F16=0,0,((($F16/$E$14)*'CRONOGRAMA ACTIVIDADES'!X$18)*($G16/$F16)))</f>
        <v>0</v>
      </c>
      <c r="AB16" s="498">
        <f>IF($F16=0,0,((($F16/$E$14)*'CRONOGRAMA ACTIVIDADES'!Y$18)*($G16/$F16)))</f>
        <v>0</v>
      </c>
      <c r="AC16" s="498">
        <f>IF($F16=0,0,((($F16/$E$14)*'CRONOGRAMA ACTIVIDADES'!Z$18)*($G16/$F16)))</f>
        <v>0</v>
      </c>
      <c r="AD16" s="498">
        <f>IF($F16=0,0,((($F16/$E$14)*'CRONOGRAMA ACTIVIDADES'!AA$18)*($G16/$F16)))</f>
        <v>0</v>
      </c>
      <c r="AE16" s="498">
        <f>IF($F16=0,0,((($F16/$E$14)*'CRONOGRAMA ACTIVIDADES'!AB$18)*($G16/$F16)))</f>
        <v>0</v>
      </c>
      <c r="AF16" s="498">
        <f>IF($F16=0,0,((($F16/$E$14)*'CRONOGRAMA ACTIVIDADES'!AC$18)*($G16/$F16)))</f>
        <v>0</v>
      </c>
      <c r="AG16" s="499">
        <f>U16+V16+W16+X16+Y16+Z16+AA16+AB16+AC16+AD16+AE16+AF16</f>
        <v>0</v>
      </c>
      <c r="AH16" s="503">
        <f>IF($F16=0,0,((($F16/$E$14)*'CRONOGRAMA ACTIVIDADES'!AD$18)*($G16/$F16)))</f>
        <v>0</v>
      </c>
      <c r="AI16" s="498">
        <f>IF($F16=0,0,((($F16/$E$14)*'CRONOGRAMA ACTIVIDADES'!AE$18)*($G16/$F16)))</f>
        <v>0</v>
      </c>
      <c r="AJ16" s="498">
        <f>IF($F16=0,0,((($F16/$E$14)*'CRONOGRAMA ACTIVIDADES'!AF$18)*($G16/$F16)))</f>
        <v>0</v>
      </c>
      <c r="AK16" s="498">
        <f>IF($F16=0,0,((($F16/$E$14)*'CRONOGRAMA ACTIVIDADES'!AG$18)*($G16/$F16)))</f>
        <v>0</v>
      </c>
      <c r="AL16" s="498">
        <f>IF($F16=0,0,((($F16/$E$14)*'CRONOGRAMA ACTIVIDADES'!AH$18)*($G16/$F16)))</f>
        <v>0</v>
      </c>
      <c r="AM16" s="498">
        <f>IF($F16=0,0,((($F16/$E$14)*'CRONOGRAMA ACTIVIDADES'!AI$18)*($G16/$F16)))</f>
        <v>0</v>
      </c>
      <c r="AN16" s="498">
        <f>IF($F16=0,0,((($F16/$E$14)*'CRONOGRAMA ACTIVIDADES'!AJ$18)*($G16/$F16)))</f>
        <v>0</v>
      </c>
      <c r="AO16" s="498">
        <f>IF($F16=0,0,((($F16/$E$14)*'CRONOGRAMA ACTIVIDADES'!AK$18)*($G16/$F16)))</f>
        <v>0</v>
      </c>
      <c r="AP16" s="498">
        <f>IF($F16=0,0,((($F16/$E$14)*'CRONOGRAMA ACTIVIDADES'!AL$18)*($G16/$F16)))</f>
        <v>0</v>
      </c>
      <c r="AQ16" s="498">
        <f>IF($F16=0,0,((($F16/$E$14)*'CRONOGRAMA ACTIVIDADES'!AM$18)*($G16/$F16)))</f>
        <v>0</v>
      </c>
      <c r="AR16" s="498">
        <f>IF($F16=0,0,((($F16/$E$14)*'CRONOGRAMA ACTIVIDADES'!AN$18)*($G16/$F16)))</f>
        <v>0</v>
      </c>
      <c r="AS16" s="498">
        <f>IF($F16=0,0,((($F16/$E$14)*'CRONOGRAMA ACTIVIDADES'!AO$18)*($G16/$F16)))</f>
        <v>0</v>
      </c>
      <c r="AT16" s="501">
        <f>AH16+AI16+AJ16+AK16+AL16+AM16+AN16+AO16+AP16+AQ16+AR16+AS16</f>
        <v>0</v>
      </c>
      <c r="AU16" s="504">
        <f>AS16+AR16+AQ16+AP16+AO16+AN16+AM16+AL16+AK16+AJ16+AI16+AH16+AF16+AE16+AD16+AC16+AB16+AA16+Z16+Y16+X16+W16+V16+U16+S16+R16+Q16+P16+O16+N16+M16+L16+K16+J16+I16+H16</f>
        <v>0</v>
      </c>
      <c r="AV16" s="470">
        <f t="shared" si="1"/>
        <v>0</v>
      </c>
    </row>
    <row r="17" spans="2:48" s="472" customFormat="1" ht="12.75" customHeight="1">
      <c r="B17" s="494" t="str">
        <f>'FORMATO COSTEO C1'!C$28</f>
        <v>1.1.1.3</v>
      </c>
      <c r="C17" s="495" t="str">
        <f>+'FORMATO COSTEO C1'!B$28</f>
        <v>Categoría de gasto</v>
      </c>
      <c r="D17" s="496"/>
      <c r="E17" s="638"/>
      <c r="F17" s="498">
        <f>+'FORMATO COSTEO C1'!G28</f>
        <v>0</v>
      </c>
      <c r="G17" s="501">
        <f>+'FORMATO COSTEO C1'!I28</f>
        <v>0</v>
      </c>
      <c r="H17" s="502">
        <f>IF($F17=0,0,((($F17/$E$14)*'CRONOGRAMA ACTIVIDADES'!F$18)*($G17/$F17)))</f>
        <v>0</v>
      </c>
      <c r="I17" s="498">
        <f>IF($F17=0,0,((($F17/$E$14)*'CRONOGRAMA ACTIVIDADES'!G$18)*($G17/$F17)))</f>
        <v>0</v>
      </c>
      <c r="J17" s="498">
        <f>IF($F17=0,0,((($F17/$E$14)*'CRONOGRAMA ACTIVIDADES'!H$18)*($G17/$F17)))</f>
        <v>0</v>
      </c>
      <c r="K17" s="498">
        <f>IF($F17=0,0,((($F17/$E$14)*'CRONOGRAMA ACTIVIDADES'!I$18)*($G17/$F17)))</f>
        <v>0</v>
      </c>
      <c r="L17" s="498">
        <f>IF($F17=0,0,((($F17/$E$14)*'CRONOGRAMA ACTIVIDADES'!J$18)*($G17/$F17)))</f>
        <v>0</v>
      </c>
      <c r="M17" s="498">
        <f>IF($F17=0,0,((($F17/$E$14)*'CRONOGRAMA ACTIVIDADES'!K$18)*($G17/$F17)))</f>
        <v>0</v>
      </c>
      <c r="N17" s="498">
        <f>IF($F17=0,0,((($F17/$E$14)*'CRONOGRAMA ACTIVIDADES'!L$18)*($G17/$F17)))</f>
        <v>0</v>
      </c>
      <c r="O17" s="498">
        <f>IF($F17=0,0,((($F17/$E$14)*'CRONOGRAMA ACTIVIDADES'!M$18)*($G17/$F17)))</f>
        <v>0</v>
      </c>
      <c r="P17" s="498">
        <f>IF($F17=0,0,((($F17/$E$14)*'CRONOGRAMA ACTIVIDADES'!N$18)*($G17/$F17)))</f>
        <v>0</v>
      </c>
      <c r="Q17" s="498">
        <f>IF($F17=0,0,((($F17/$E$14)*'CRONOGRAMA ACTIVIDADES'!O$18)*($G17/$F17)))</f>
        <v>0</v>
      </c>
      <c r="R17" s="498">
        <f>IF($F17=0,0,((($F17/$E$14)*'CRONOGRAMA ACTIVIDADES'!P$18)*($G17/$F17)))</f>
        <v>0</v>
      </c>
      <c r="S17" s="498">
        <f>IF($F17=0,0,((($F17/$E$14)*'CRONOGRAMA ACTIVIDADES'!Q$18)*($G17/$F17)))</f>
        <v>0</v>
      </c>
      <c r="T17" s="501">
        <f>H17+I17+J17+K17+L17+M17+N17+O17+P17+Q17+R17+S17</f>
        <v>0</v>
      </c>
      <c r="U17" s="502">
        <f>IF($F17=0,0,((($F17/$E$14)*'CRONOGRAMA ACTIVIDADES'!R$18)*($G17/$F17)))</f>
        <v>0</v>
      </c>
      <c r="V17" s="498">
        <f>IF($F17=0,0,((($F17/$E$14)*'CRONOGRAMA ACTIVIDADES'!S$18)*($G17/$F17)))</f>
        <v>0</v>
      </c>
      <c r="W17" s="498">
        <f>IF($F17=0,0,((($F17/$E$14)*'CRONOGRAMA ACTIVIDADES'!T$18)*($G17/$F17)))</f>
        <v>0</v>
      </c>
      <c r="X17" s="498">
        <f>IF($F17=0,0,((($F17/$E$14)*'CRONOGRAMA ACTIVIDADES'!U$18)*($G17/$F17)))</f>
        <v>0</v>
      </c>
      <c r="Y17" s="498">
        <f>IF($F17=0,0,((($F17/$E$14)*'CRONOGRAMA ACTIVIDADES'!V$18)*($G17/$F17)))</f>
        <v>0</v>
      </c>
      <c r="Z17" s="498">
        <f>IF($F17=0,0,((($F17/$E$14)*'CRONOGRAMA ACTIVIDADES'!W$18)*($G17/$F17)))</f>
        <v>0</v>
      </c>
      <c r="AA17" s="498">
        <f>IF($F17=0,0,((($F17/$E$14)*'CRONOGRAMA ACTIVIDADES'!X$18)*($G17/$F17)))</f>
        <v>0</v>
      </c>
      <c r="AB17" s="498">
        <f>IF($F17=0,0,((($F17/$E$14)*'CRONOGRAMA ACTIVIDADES'!Y$18)*($G17/$F17)))</f>
        <v>0</v>
      </c>
      <c r="AC17" s="498">
        <f>IF($F17=0,0,((($F17/$E$14)*'CRONOGRAMA ACTIVIDADES'!Z$18)*($G17/$F17)))</f>
        <v>0</v>
      </c>
      <c r="AD17" s="498">
        <f>IF($F17=0,0,((($F17/$E$14)*'CRONOGRAMA ACTIVIDADES'!AA$18)*($G17/$F17)))</f>
        <v>0</v>
      </c>
      <c r="AE17" s="498">
        <f>IF($F17=0,0,((($F17/$E$14)*'CRONOGRAMA ACTIVIDADES'!AB$18)*($G17/$F17)))</f>
        <v>0</v>
      </c>
      <c r="AF17" s="498">
        <f>IF($F17=0,0,((($F17/$E$14)*'CRONOGRAMA ACTIVIDADES'!AC$18)*($G17/$F17)))</f>
        <v>0</v>
      </c>
      <c r="AG17" s="499">
        <f>U17+V17+W17+X17+Y17+Z17+AA17+AB17+AC17+AD17+AE17+AF17</f>
        <v>0</v>
      </c>
      <c r="AH17" s="503">
        <f>IF($F17=0,0,((($F17/$E$14)*'CRONOGRAMA ACTIVIDADES'!AD$18)*($G17/$F17)))</f>
        <v>0</v>
      </c>
      <c r="AI17" s="498">
        <f>IF($F17=0,0,((($F17/$E$14)*'CRONOGRAMA ACTIVIDADES'!AE$18)*($G17/$F17)))</f>
        <v>0</v>
      </c>
      <c r="AJ17" s="498">
        <f>IF($F17=0,0,((($F17/$E$14)*'CRONOGRAMA ACTIVIDADES'!AF$18)*($G17/$F17)))</f>
        <v>0</v>
      </c>
      <c r="AK17" s="498">
        <f>IF($F17=0,0,((($F17/$E$14)*'CRONOGRAMA ACTIVIDADES'!AG$18)*($G17/$F17)))</f>
        <v>0</v>
      </c>
      <c r="AL17" s="498">
        <f>IF($F17=0,0,((($F17/$E$14)*'CRONOGRAMA ACTIVIDADES'!AH$18)*($G17/$F17)))</f>
        <v>0</v>
      </c>
      <c r="AM17" s="498">
        <f>IF($F17=0,0,((($F17/$E$14)*'CRONOGRAMA ACTIVIDADES'!AI$18)*($G17/$F17)))</f>
        <v>0</v>
      </c>
      <c r="AN17" s="498">
        <f>IF($F17=0,0,((($F17/$E$14)*'CRONOGRAMA ACTIVIDADES'!AJ$18)*($G17/$F17)))</f>
        <v>0</v>
      </c>
      <c r="AO17" s="498">
        <f>IF($F17=0,0,((($F17/$E$14)*'CRONOGRAMA ACTIVIDADES'!AK$18)*($G17/$F17)))</f>
        <v>0</v>
      </c>
      <c r="AP17" s="498">
        <f>IF($F17=0,0,((($F17/$E$14)*'CRONOGRAMA ACTIVIDADES'!AL$18)*($G17/$F17)))</f>
        <v>0</v>
      </c>
      <c r="AQ17" s="498">
        <f>IF($F17=0,0,((($F17/$E$14)*'CRONOGRAMA ACTIVIDADES'!AM$18)*($G17/$F17)))</f>
        <v>0</v>
      </c>
      <c r="AR17" s="498">
        <f>IF($F17=0,0,((($F17/$E$14)*'CRONOGRAMA ACTIVIDADES'!AN$18)*($G17/$F17)))</f>
        <v>0</v>
      </c>
      <c r="AS17" s="498">
        <f>IF($F17=0,0,((($F17/$E$14)*'CRONOGRAMA ACTIVIDADES'!AO$18)*($G17/$F17)))</f>
        <v>0</v>
      </c>
      <c r="AT17" s="501">
        <f>AH17+AI17+AJ17+AK17+AL17+AM17+AN17+AO17+AP17+AQ17+AR17+AS17</f>
        <v>0</v>
      </c>
      <c r="AU17" s="504">
        <f>AS17+AR17+AQ17+AP17+AO17+AN17+AM17+AL17+AK17+AJ17+AI17+AH17+AF17+AE17+AD17+AC17+AB17+AA17+Z17+Y17+X17+W17+V17+U17+S17+R17+Q17+P17+O17+N17+M17+L17+K17+J17+I17+H17</f>
        <v>0</v>
      </c>
      <c r="AV17" s="470">
        <f t="shared" si="1"/>
        <v>0</v>
      </c>
    </row>
    <row r="18" spans="2:48" s="472" customFormat="1" ht="12.75" customHeight="1">
      <c r="B18" s="494" t="str">
        <f>+'FORMATO COSTEO C1'!C$34</f>
        <v>1.1.1.4</v>
      </c>
      <c r="C18" s="495" t="str">
        <f>+'FORMATO COSTEO C1'!B$34</f>
        <v>Categoría de gasto</v>
      </c>
      <c r="D18" s="496"/>
      <c r="E18" s="638"/>
      <c r="F18" s="498">
        <f>+'FORMATO COSTEO C1'!G34</f>
        <v>0</v>
      </c>
      <c r="G18" s="501">
        <f>+'FORMATO COSTEO C1'!I34</f>
        <v>0</v>
      </c>
      <c r="H18" s="502">
        <f>IF($F18=0,0,((($F18/$E$14)*'CRONOGRAMA ACTIVIDADES'!F$18)*($G18/$F18)))</f>
        <v>0</v>
      </c>
      <c r="I18" s="498">
        <f>IF($F18=0,0,((($F18/$E$14)*'CRONOGRAMA ACTIVIDADES'!G$18)*($G18/$F18)))</f>
        <v>0</v>
      </c>
      <c r="J18" s="498">
        <f>IF($F18=0,0,((($F18/$E$14)*'CRONOGRAMA ACTIVIDADES'!H$18)*($G18/$F18)))</f>
        <v>0</v>
      </c>
      <c r="K18" s="498">
        <f>IF($F18=0,0,((($F18/$E$14)*'CRONOGRAMA ACTIVIDADES'!I$18)*($G18/$F18)))</f>
        <v>0</v>
      </c>
      <c r="L18" s="498">
        <f>IF($F18=0,0,((($F18/$E$14)*'CRONOGRAMA ACTIVIDADES'!J$18)*($G18/$F18)))</f>
        <v>0</v>
      </c>
      <c r="M18" s="498">
        <f>IF($F18=0,0,((($F18/$E$14)*'CRONOGRAMA ACTIVIDADES'!K$18)*($G18/$F18)))</f>
        <v>0</v>
      </c>
      <c r="N18" s="498">
        <f>IF($F18=0,0,((($F18/$E$14)*'CRONOGRAMA ACTIVIDADES'!L$18)*($G18/$F18)))</f>
        <v>0</v>
      </c>
      <c r="O18" s="498">
        <f>IF($F18=0,0,((($F18/$E$14)*'CRONOGRAMA ACTIVIDADES'!M$18)*($G18/$F18)))</f>
        <v>0</v>
      </c>
      <c r="P18" s="498">
        <f>IF($F18=0,0,((($F18/$E$14)*'CRONOGRAMA ACTIVIDADES'!N$18)*($G18/$F18)))</f>
        <v>0</v>
      </c>
      <c r="Q18" s="498">
        <f>IF($F18=0,0,((($F18/$E$14)*'CRONOGRAMA ACTIVIDADES'!O$18)*($G18/$F18)))</f>
        <v>0</v>
      </c>
      <c r="R18" s="498">
        <f>IF($F18=0,0,((($F18/$E$14)*'CRONOGRAMA ACTIVIDADES'!P$18)*($G18/$F18)))</f>
        <v>0</v>
      </c>
      <c r="S18" s="498">
        <f>IF($F18=0,0,((($F18/$E$14)*'CRONOGRAMA ACTIVIDADES'!Q$18)*($G18/$F18)))</f>
        <v>0</v>
      </c>
      <c r="T18" s="501">
        <f>H18+I18+J18+K18+L18+M18+N18+O18+P18+Q18+R18+S18</f>
        <v>0</v>
      </c>
      <c r="U18" s="502">
        <f>IF($F18=0,0,((($F18/$E$14)*'CRONOGRAMA ACTIVIDADES'!R$18)*($G18/$F18)))</f>
        <v>0</v>
      </c>
      <c r="V18" s="498">
        <f>IF($F18=0,0,((($F18/$E$14)*'CRONOGRAMA ACTIVIDADES'!S$18)*($G18/$F18)))</f>
        <v>0</v>
      </c>
      <c r="W18" s="498">
        <f>IF($F18=0,0,((($F18/$E$14)*'CRONOGRAMA ACTIVIDADES'!T$18)*($G18/$F18)))</f>
        <v>0</v>
      </c>
      <c r="X18" s="498">
        <f>IF($F18=0,0,((($F18/$E$14)*'CRONOGRAMA ACTIVIDADES'!U$18)*($G18/$F18)))</f>
        <v>0</v>
      </c>
      <c r="Y18" s="498">
        <f>IF($F18=0,0,((($F18/$E$14)*'CRONOGRAMA ACTIVIDADES'!V$18)*($G18/$F18)))</f>
        <v>0</v>
      </c>
      <c r="Z18" s="498">
        <f>IF($F18=0,0,((($F18/$E$14)*'CRONOGRAMA ACTIVIDADES'!W$18)*($G18/$F18)))</f>
        <v>0</v>
      </c>
      <c r="AA18" s="498">
        <f>IF($F18=0,0,((($F18/$E$14)*'CRONOGRAMA ACTIVIDADES'!X$18)*($G18/$F18)))</f>
        <v>0</v>
      </c>
      <c r="AB18" s="498">
        <f>IF($F18=0,0,((($F18/$E$14)*'CRONOGRAMA ACTIVIDADES'!Y$18)*($G18/$F18)))</f>
        <v>0</v>
      </c>
      <c r="AC18" s="498">
        <f>IF($F18=0,0,((($F18/$E$14)*'CRONOGRAMA ACTIVIDADES'!Z$18)*($G18/$F18)))</f>
        <v>0</v>
      </c>
      <c r="AD18" s="498">
        <f>IF($F18=0,0,((($F18/$E$14)*'CRONOGRAMA ACTIVIDADES'!AA$18)*($G18/$F18)))</f>
        <v>0</v>
      </c>
      <c r="AE18" s="498">
        <f>IF($F18=0,0,((($F18/$E$14)*'CRONOGRAMA ACTIVIDADES'!AB$18)*($G18/$F18)))</f>
        <v>0</v>
      </c>
      <c r="AF18" s="498">
        <f>IF($F18=0,0,((($F18/$E$14)*'CRONOGRAMA ACTIVIDADES'!AC$18)*($G18/$F18)))</f>
        <v>0</v>
      </c>
      <c r="AG18" s="499">
        <f>U18+V18+W18+X18+Y18+Z18+AA18+AB18+AC18+AD18+AE18+AF18</f>
        <v>0</v>
      </c>
      <c r="AH18" s="503">
        <f>IF($F18=0,0,((($F18/$E$14)*'CRONOGRAMA ACTIVIDADES'!AD$18)*($G18/$F18)))</f>
        <v>0</v>
      </c>
      <c r="AI18" s="498">
        <f>IF($F18=0,0,((($F18/$E$14)*'CRONOGRAMA ACTIVIDADES'!AE$18)*($G18/$F18)))</f>
        <v>0</v>
      </c>
      <c r="AJ18" s="498">
        <f>IF($F18=0,0,((($F18/$E$14)*'CRONOGRAMA ACTIVIDADES'!AF$18)*($G18/$F18)))</f>
        <v>0</v>
      </c>
      <c r="AK18" s="498">
        <f>IF($F18=0,0,((($F18/$E$14)*'CRONOGRAMA ACTIVIDADES'!AG$18)*($G18/$F18)))</f>
        <v>0</v>
      </c>
      <c r="AL18" s="498">
        <f>IF($F18=0,0,((($F18/$E$14)*'CRONOGRAMA ACTIVIDADES'!AH$18)*($G18/$F18)))</f>
        <v>0</v>
      </c>
      <c r="AM18" s="498">
        <f>IF($F18=0,0,((($F18/$E$14)*'CRONOGRAMA ACTIVIDADES'!AI$18)*($G18/$F18)))</f>
        <v>0</v>
      </c>
      <c r="AN18" s="498">
        <f>IF($F18=0,0,((($F18/$E$14)*'CRONOGRAMA ACTIVIDADES'!AJ$18)*($G18/$F18)))</f>
        <v>0</v>
      </c>
      <c r="AO18" s="498">
        <f>IF($F18=0,0,((($F18/$E$14)*'CRONOGRAMA ACTIVIDADES'!AK$18)*($G18/$F18)))</f>
        <v>0</v>
      </c>
      <c r="AP18" s="498">
        <f>IF($F18=0,0,((($F18/$E$14)*'CRONOGRAMA ACTIVIDADES'!AL$18)*($G18/$F18)))</f>
        <v>0</v>
      </c>
      <c r="AQ18" s="498">
        <f>IF($F18=0,0,((($F18/$E$14)*'CRONOGRAMA ACTIVIDADES'!AM$18)*($G18/$F18)))</f>
        <v>0</v>
      </c>
      <c r="AR18" s="498">
        <f>IF($F18=0,0,((($F18/$E$14)*'CRONOGRAMA ACTIVIDADES'!AN$18)*($G18/$F18)))</f>
        <v>0</v>
      </c>
      <c r="AS18" s="498">
        <f>IF($F18=0,0,((($F18/$E$14)*'CRONOGRAMA ACTIVIDADES'!AO$18)*($G18/$F18)))</f>
        <v>0</v>
      </c>
      <c r="AT18" s="501">
        <f>AH18+AI18+AJ18+AK18+AL18+AM18+AN18+AO18+AP18+AQ18+AR18+AS18</f>
        <v>0</v>
      </c>
      <c r="AU18" s="504">
        <f>AS18+AR18+AQ18+AP18+AO18+AN18+AM18+AL18+AK18+AJ18+AI18+AH18+AF18+AE18+AD18+AC18+AB18+AA18+Z18+Y18+X18+W18+V18+U18+S18+R18+Q18+P18+O18+N18+M18+L18+K18+J18+I18+H18</f>
        <v>0</v>
      </c>
      <c r="AV18" s="470">
        <f t="shared" si="1"/>
        <v>0</v>
      </c>
    </row>
    <row r="19" spans="2:48" s="472" customFormat="1" ht="12.75" customHeight="1">
      <c r="B19" s="494" t="str">
        <f>'FORMATO COSTEO C1'!C$40</f>
        <v>1.1.1.5</v>
      </c>
      <c r="C19" s="495" t="str">
        <f>+'FORMATO COSTEO C1'!B$40</f>
        <v>Categoría de gasto</v>
      </c>
      <c r="D19" s="496"/>
      <c r="E19" s="638"/>
      <c r="F19" s="498">
        <f>+'FORMATO COSTEO C1'!G40</f>
        <v>0</v>
      </c>
      <c r="G19" s="501">
        <f>+'FORMATO COSTEO C1'!I40</f>
        <v>0</v>
      </c>
      <c r="H19" s="502">
        <f>IF($F19=0,0,((($F19/$E$14)*'CRONOGRAMA ACTIVIDADES'!F$18)*($G19/$F19)))</f>
        <v>0</v>
      </c>
      <c r="I19" s="498">
        <f>IF($F19=0,0,((($F19/$E$14)*'CRONOGRAMA ACTIVIDADES'!G$18)*($G19/$F19)))</f>
        <v>0</v>
      </c>
      <c r="J19" s="498">
        <f>IF($F19=0,0,((($F19/$E$14)*'CRONOGRAMA ACTIVIDADES'!H$18)*($G19/$F19)))</f>
        <v>0</v>
      </c>
      <c r="K19" s="498">
        <f>IF($F19=0,0,((($F19/$E$14)*'CRONOGRAMA ACTIVIDADES'!I$18)*($G19/$F19)))</f>
        <v>0</v>
      </c>
      <c r="L19" s="498">
        <f>IF($F19=0,0,((($F19/$E$14)*'CRONOGRAMA ACTIVIDADES'!J$18)*($G19/$F19)))</f>
        <v>0</v>
      </c>
      <c r="M19" s="498">
        <f>IF($F19=0,0,((($F19/$E$14)*'CRONOGRAMA ACTIVIDADES'!K$18)*($G19/$F19)))</f>
        <v>0</v>
      </c>
      <c r="N19" s="498">
        <f>IF($F19=0,0,((($F19/$E$14)*'CRONOGRAMA ACTIVIDADES'!L$18)*($G19/$F19)))</f>
        <v>0</v>
      </c>
      <c r="O19" s="498">
        <f>IF($F19=0,0,((($F19/$E$14)*'CRONOGRAMA ACTIVIDADES'!M$18)*($G19/$F19)))</f>
        <v>0</v>
      </c>
      <c r="P19" s="498">
        <f>IF($F19=0,0,((($F19/$E$14)*'CRONOGRAMA ACTIVIDADES'!N$18)*($G19/$F19)))</f>
        <v>0</v>
      </c>
      <c r="Q19" s="498">
        <f>IF($F19=0,0,((($F19/$E$14)*'CRONOGRAMA ACTIVIDADES'!O$18)*($G19/$F19)))</f>
        <v>0</v>
      </c>
      <c r="R19" s="498">
        <f>IF($F19=0,0,((($F19/$E$14)*'CRONOGRAMA ACTIVIDADES'!P$18)*($G19/$F19)))</f>
        <v>0</v>
      </c>
      <c r="S19" s="498">
        <f>IF($F19=0,0,((($F19/$E$14)*'CRONOGRAMA ACTIVIDADES'!Q$18)*($G19/$F19)))</f>
        <v>0</v>
      </c>
      <c r="T19" s="501">
        <f>H19+I19+J19+K19+L19+M19+N19+O19+P19+Q19+R19+S19</f>
        <v>0</v>
      </c>
      <c r="U19" s="502">
        <f>IF($F19=0,0,((($F19/$E$14)*'CRONOGRAMA ACTIVIDADES'!R$18)*($G19/$F19)))</f>
        <v>0</v>
      </c>
      <c r="V19" s="498">
        <f>IF($F19=0,0,((($F19/$E$14)*'CRONOGRAMA ACTIVIDADES'!S$18)*($G19/$F19)))</f>
        <v>0</v>
      </c>
      <c r="W19" s="498">
        <f>IF($F19=0,0,((($F19/$E$14)*'CRONOGRAMA ACTIVIDADES'!T$18)*($G19/$F19)))</f>
        <v>0</v>
      </c>
      <c r="X19" s="498">
        <f>IF($F19=0,0,((($F19/$E$14)*'CRONOGRAMA ACTIVIDADES'!U$18)*($G19/$F19)))</f>
        <v>0</v>
      </c>
      <c r="Y19" s="498">
        <f>IF($F19=0,0,((($F19/$E$14)*'CRONOGRAMA ACTIVIDADES'!V$18)*($G19/$F19)))</f>
        <v>0</v>
      </c>
      <c r="Z19" s="498">
        <f>IF($F19=0,0,((($F19/$E$14)*'CRONOGRAMA ACTIVIDADES'!W$18)*($G19/$F19)))</f>
        <v>0</v>
      </c>
      <c r="AA19" s="498">
        <f>IF($F19=0,0,((($F19/$E$14)*'CRONOGRAMA ACTIVIDADES'!X$18)*($G19/$F19)))</f>
        <v>0</v>
      </c>
      <c r="AB19" s="498">
        <f>IF($F19=0,0,((($F19/$E$14)*'CRONOGRAMA ACTIVIDADES'!Y$18)*($G19/$F19)))</f>
        <v>0</v>
      </c>
      <c r="AC19" s="498">
        <f>IF($F19=0,0,((($F19/$E$14)*'CRONOGRAMA ACTIVIDADES'!Z$18)*($G19/$F19)))</f>
        <v>0</v>
      </c>
      <c r="AD19" s="498">
        <f>IF($F19=0,0,((($F19/$E$14)*'CRONOGRAMA ACTIVIDADES'!AA$18)*($G19/$F19)))</f>
        <v>0</v>
      </c>
      <c r="AE19" s="498">
        <f>IF($F19=0,0,((($F19/$E$14)*'CRONOGRAMA ACTIVIDADES'!AB$18)*($G19/$F19)))</f>
        <v>0</v>
      </c>
      <c r="AF19" s="498">
        <f>IF($F19=0,0,((($F19/$E$14)*'CRONOGRAMA ACTIVIDADES'!AC$18)*($G19/$F19)))</f>
        <v>0</v>
      </c>
      <c r="AG19" s="499">
        <f>U19+V19+W19+X19+Y19+Z19+AA19+AB19+AC19+AD19+AE19+AF19</f>
        <v>0</v>
      </c>
      <c r="AH19" s="503">
        <f>IF($F19=0,0,((($F19/$E$14)*'CRONOGRAMA ACTIVIDADES'!AD$18)*($G19/$F19)))</f>
        <v>0</v>
      </c>
      <c r="AI19" s="498">
        <f>IF($F19=0,0,((($F19/$E$14)*'CRONOGRAMA ACTIVIDADES'!AE$18)*($G19/$F19)))</f>
        <v>0</v>
      </c>
      <c r="AJ19" s="498">
        <f>IF($F19=0,0,((($F19/$E$14)*'CRONOGRAMA ACTIVIDADES'!AF$18)*($G19/$F19)))</f>
        <v>0</v>
      </c>
      <c r="AK19" s="498">
        <f>IF($F19=0,0,((($F19/$E$14)*'CRONOGRAMA ACTIVIDADES'!AG$18)*($G19/$F19)))</f>
        <v>0</v>
      </c>
      <c r="AL19" s="498">
        <f>IF($F19=0,0,((($F19/$E$14)*'CRONOGRAMA ACTIVIDADES'!AH$18)*($G19/$F19)))</f>
        <v>0</v>
      </c>
      <c r="AM19" s="498">
        <f>IF($F19=0,0,((($F19/$E$14)*'CRONOGRAMA ACTIVIDADES'!AI$18)*($G19/$F19)))</f>
        <v>0</v>
      </c>
      <c r="AN19" s="498">
        <f>IF($F19=0,0,((($F19/$E$14)*'CRONOGRAMA ACTIVIDADES'!AJ$18)*($G19/$F19)))</f>
        <v>0</v>
      </c>
      <c r="AO19" s="498">
        <f>IF($F19=0,0,((($F19/$E$14)*'CRONOGRAMA ACTIVIDADES'!AK$18)*($G19/$F19)))</f>
        <v>0</v>
      </c>
      <c r="AP19" s="498">
        <f>IF($F19=0,0,((($F19/$E$14)*'CRONOGRAMA ACTIVIDADES'!AL$18)*($G19/$F19)))</f>
        <v>0</v>
      </c>
      <c r="AQ19" s="498">
        <f>IF($F19=0,0,((($F19/$E$14)*'CRONOGRAMA ACTIVIDADES'!AM$18)*($G19/$F19)))</f>
        <v>0</v>
      </c>
      <c r="AR19" s="498">
        <f>IF($F19=0,0,((($F19/$E$14)*'CRONOGRAMA ACTIVIDADES'!AN$18)*($G19/$F19)))</f>
        <v>0</v>
      </c>
      <c r="AS19" s="498">
        <f>IF($F19=0,0,((($F19/$E$14)*'CRONOGRAMA ACTIVIDADES'!AO$18)*($G19/$F19)))</f>
        <v>0</v>
      </c>
      <c r="AT19" s="501">
        <f>AH19+AI19+AJ19+AK19+AL19+AM19+AN19+AO19+AP19+AQ19+AR19+AS19</f>
        <v>0</v>
      </c>
      <c r="AU19" s="504">
        <f>AS19+AR19+AQ19+AP19+AO19+AN19+AM19+AL19+AK19+AJ19+AI19+AH19+AF19+AE19+AD19+AC19+AB19+AA19+Z19+Y19+X19+W19+V19+U19+S19+R19+Q19+P19+O19+N19+M19+L19+K19+J19+I19+H19</f>
        <v>0</v>
      </c>
      <c r="AV19" s="470">
        <f t="shared" si="1"/>
        <v>0</v>
      </c>
    </row>
    <row r="20" spans="2:48" s="472" customFormat="1" ht="12.75" customHeight="1">
      <c r="B20" s="484" t="str">
        <f>+'FORMATO COSTEO C1'!C$46</f>
        <v>1.1.2</v>
      </c>
      <c r="C20" s="505">
        <f>+'FORMATO COSTEO C1'!B$46</f>
        <v>0</v>
      </c>
      <c r="D20" s="511" t="str">
        <f>+'FORMATO COSTEO C1'!D$46</f>
        <v>Unidad medida</v>
      </c>
      <c r="E20" s="624">
        <f>+'FORMATO COSTEO C1'!E$46</f>
        <v>0</v>
      </c>
      <c r="F20" s="488">
        <f>SUM(F21:F25)</f>
        <v>0</v>
      </c>
      <c r="G20" s="491">
        <f aca="true" t="shared" si="6" ref="G20:P20">SUM(G21:G25)</f>
        <v>0</v>
      </c>
      <c r="H20" s="492">
        <f t="shared" si="6"/>
        <v>0</v>
      </c>
      <c r="I20" s="488">
        <f>SUM(I21:I25)</f>
        <v>0</v>
      </c>
      <c r="J20" s="488">
        <f>SUM(J21:J25)</f>
        <v>0</v>
      </c>
      <c r="K20" s="488">
        <f>SUM(K21:K25)</f>
        <v>0</v>
      </c>
      <c r="L20" s="488">
        <f>SUM(L21:L25)</f>
        <v>0</v>
      </c>
      <c r="M20" s="488">
        <f>SUM(M21:M25)</f>
        <v>0</v>
      </c>
      <c r="N20" s="488">
        <f t="shared" si="6"/>
        <v>0</v>
      </c>
      <c r="O20" s="488">
        <f t="shared" si="6"/>
        <v>0</v>
      </c>
      <c r="P20" s="488">
        <f t="shared" si="6"/>
        <v>0</v>
      </c>
      <c r="Q20" s="488">
        <f>SUM(Q21:Q25)</f>
        <v>0</v>
      </c>
      <c r="R20" s="488">
        <f>SUM(R21:R25)</f>
        <v>0</v>
      </c>
      <c r="S20" s="488">
        <f>SUM(S21:S25)</f>
        <v>0</v>
      </c>
      <c r="T20" s="491">
        <f>SUM(T21:T25)</f>
        <v>0</v>
      </c>
      <c r="U20" s="492">
        <f aca="true" t="shared" si="7" ref="U20:AS20">SUM(U21:U25)</f>
        <v>0</v>
      </c>
      <c r="V20" s="488">
        <f t="shared" si="7"/>
        <v>0</v>
      </c>
      <c r="W20" s="488">
        <f t="shared" si="7"/>
        <v>0</v>
      </c>
      <c r="X20" s="488">
        <f t="shared" si="7"/>
        <v>0</v>
      </c>
      <c r="Y20" s="488">
        <f t="shared" si="7"/>
        <v>0</v>
      </c>
      <c r="Z20" s="488">
        <f t="shared" si="7"/>
        <v>0</v>
      </c>
      <c r="AA20" s="488">
        <f t="shared" si="7"/>
        <v>0</v>
      </c>
      <c r="AB20" s="488">
        <f t="shared" si="7"/>
        <v>0</v>
      </c>
      <c r="AC20" s="488">
        <f t="shared" si="7"/>
        <v>0</v>
      </c>
      <c r="AD20" s="488">
        <f t="shared" si="7"/>
        <v>0</v>
      </c>
      <c r="AE20" s="488">
        <f t="shared" si="7"/>
        <v>0</v>
      </c>
      <c r="AF20" s="488">
        <f t="shared" si="7"/>
        <v>0</v>
      </c>
      <c r="AG20" s="489">
        <f t="shared" si="7"/>
        <v>0</v>
      </c>
      <c r="AH20" s="490">
        <f t="shared" si="7"/>
        <v>0</v>
      </c>
      <c r="AI20" s="488">
        <f t="shared" si="7"/>
        <v>0</v>
      </c>
      <c r="AJ20" s="488">
        <f t="shared" si="7"/>
        <v>0</v>
      </c>
      <c r="AK20" s="488">
        <f t="shared" si="7"/>
        <v>0</v>
      </c>
      <c r="AL20" s="488">
        <f t="shared" si="7"/>
        <v>0</v>
      </c>
      <c r="AM20" s="488">
        <f t="shared" si="7"/>
        <v>0</v>
      </c>
      <c r="AN20" s="488">
        <f t="shared" si="7"/>
        <v>0</v>
      </c>
      <c r="AO20" s="488">
        <f t="shared" si="7"/>
        <v>0</v>
      </c>
      <c r="AP20" s="488">
        <f t="shared" si="7"/>
        <v>0</v>
      </c>
      <c r="AQ20" s="488">
        <f t="shared" si="7"/>
        <v>0</v>
      </c>
      <c r="AR20" s="488">
        <f t="shared" si="7"/>
        <v>0</v>
      </c>
      <c r="AS20" s="488">
        <f t="shared" si="7"/>
        <v>0</v>
      </c>
      <c r="AT20" s="491">
        <f>SUM(AT21:AT25)</f>
        <v>0</v>
      </c>
      <c r="AU20" s="493">
        <f>SUM(AU21:AU25)</f>
        <v>0</v>
      </c>
      <c r="AV20" s="470">
        <f t="shared" si="1"/>
        <v>0</v>
      </c>
    </row>
    <row r="21" spans="2:48" s="472" customFormat="1" ht="12.75" customHeight="1">
      <c r="B21" s="494" t="str">
        <f>+'FORMATO COSTEO C1'!C$48</f>
        <v>1.1.2.1</v>
      </c>
      <c r="C21" s="495" t="str">
        <f>+'FORMATO COSTEO C1'!B$48</f>
        <v>Categoría de gasto</v>
      </c>
      <c r="D21" s="506"/>
      <c r="E21" s="639"/>
      <c r="F21" s="498">
        <f>+'FORMATO COSTEO C1'!G48</f>
        <v>0</v>
      </c>
      <c r="G21" s="501">
        <f>+'FORMATO COSTEO C1'!I48</f>
        <v>0</v>
      </c>
      <c r="H21" s="636">
        <f>IF($F21=0,0,((($F21/$E$20)*'CRONOGRAMA ACTIVIDADES'!F$19)*($G21/$F21)))</f>
        <v>0</v>
      </c>
      <c r="I21" s="498">
        <f>IF($F21=0,0,((($F21/$E$20)*'CRONOGRAMA ACTIVIDADES'!G$19)*($G21/$F21)))</f>
        <v>0</v>
      </c>
      <c r="J21" s="498">
        <f>IF($F21=0,0,((($F21/$E$20)*'CRONOGRAMA ACTIVIDADES'!H$19)*($G21/$F21)))</f>
        <v>0</v>
      </c>
      <c r="K21" s="498">
        <f>IF($F21=0,0,((($F21/$E$20)*'CRONOGRAMA ACTIVIDADES'!I$19)*($G21/$F21)))</f>
        <v>0</v>
      </c>
      <c r="L21" s="498">
        <f>IF($F21=0,0,((($F21/$E$20)*'CRONOGRAMA ACTIVIDADES'!J$19)*($G21/$F21)))</f>
        <v>0</v>
      </c>
      <c r="M21" s="498">
        <f>IF($F21=0,0,((($F21/$E$20)*'CRONOGRAMA ACTIVIDADES'!K$19)*($G21/$F21)))</f>
        <v>0</v>
      </c>
      <c r="N21" s="498">
        <f>IF($F21=0,0,((($F21/$E$20)*'CRONOGRAMA ACTIVIDADES'!L$19)*($G21/$F21)))</f>
        <v>0</v>
      </c>
      <c r="O21" s="498">
        <f>IF($F21=0,0,((($F21/$E$20)*'CRONOGRAMA ACTIVIDADES'!M$19)*($G21/$F21)))</f>
        <v>0</v>
      </c>
      <c r="P21" s="498">
        <f>IF($F21=0,0,((($F21/$E$20)*'CRONOGRAMA ACTIVIDADES'!N$19)*($G21/$F21)))</f>
        <v>0</v>
      </c>
      <c r="Q21" s="498">
        <f>IF($F21=0,0,((($F21/$E$20)*'CRONOGRAMA ACTIVIDADES'!O$19)*($G21/$F21)))</f>
        <v>0</v>
      </c>
      <c r="R21" s="498">
        <f>IF($F21=0,0,((($F21/$E$20)*'CRONOGRAMA ACTIVIDADES'!P$19)*($G21/$F21)))</f>
        <v>0</v>
      </c>
      <c r="S21" s="498">
        <f>IF($F21=0,0,((($F21/$E$20)*'CRONOGRAMA ACTIVIDADES'!Q$19)*($G21/$F21)))</f>
        <v>0</v>
      </c>
      <c r="T21" s="501">
        <f>H21+I21+J21+K21+L21+M21+N21+O21+P21+Q21+R21+S21</f>
        <v>0</v>
      </c>
      <c r="U21" s="502">
        <f>IF($F21=0,0,((($F21/$E$20)*'CRONOGRAMA ACTIVIDADES'!R$19)*($G21/$F21)))</f>
        <v>0</v>
      </c>
      <c r="V21" s="498">
        <f>IF($F21=0,0,((($F21/$E$20)*'CRONOGRAMA ACTIVIDADES'!S$19)*($G21/$F21)))</f>
        <v>0</v>
      </c>
      <c r="W21" s="498">
        <f>IF($F21=0,0,((($F21/$E$20)*'CRONOGRAMA ACTIVIDADES'!T$19)*($G21/$F21)))</f>
        <v>0</v>
      </c>
      <c r="X21" s="498">
        <f>IF($F21=0,0,((($F21/$E$20)*'CRONOGRAMA ACTIVIDADES'!U$19)*($G21/$F21)))</f>
        <v>0</v>
      </c>
      <c r="Y21" s="498">
        <f>IF($F21=0,0,((($F21/$E$20)*'CRONOGRAMA ACTIVIDADES'!V$19)*($G21/$F21)))</f>
        <v>0</v>
      </c>
      <c r="Z21" s="498">
        <f>IF($F21=0,0,((($F21/$E$20)*'CRONOGRAMA ACTIVIDADES'!W$19)*($G21/$F21)))</f>
        <v>0</v>
      </c>
      <c r="AA21" s="498">
        <f>IF($F21=0,0,((($F21/$E$20)*'CRONOGRAMA ACTIVIDADES'!X$19)*($G21/$F21)))</f>
        <v>0</v>
      </c>
      <c r="AB21" s="498">
        <f>IF($F21=0,0,((($F21/$E$20)*'CRONOGRAMA ACTIVIDADES'!Y$19)*($G21/$F21)))</f>
        <v>0</v>
      </c>
      <c r="AC21" s="498">
        <f>IF($F21=0,0,((($F21/$E$20)*'CRONOGRAMA ACTIVIDADES'!Z$19)*($G21/$F21)))</f>
        <v>0</v>
      </c>
      <c r="AD21" s="498">
        <f>IF($F21=0,0,((($F21/$E$20)*'CRONOGRAMA ACTIVIDADES'!AA$19)*($G21/$F21)))</f>
        <v>0</v>
      </c>
      <c r="AE21" s="498">
        <f>IF($F21=0,0,((($F21/$E$20)*'CRONOGRAMA ACTIVIDADES'!AB$19)*($G21/$F21)))</f>
        <v>0</v>
      </c>
      <c r="AF21" s="498">
        <f>IF($F21=0,0,((($F21/$E$20)*'CRONOGRAMA ACTIVIDADES'!AC$19)*($G21/$F21)))</f>
        <v>0</v>
      </c>
      <c r="AG21" s="499">
        <f>U21+V21+W21+X21+Y21+Z21+AA21+AB21+AC21+AD21+AE21+AF21</f>
        <v>0</v>
      </c>
      <c r="AH21" s="503">
        <f>IF($F21=0,0,((($F21/$E$20)*'CRONOGRAMA ACTIVIDADES'!AD$19)*($G21/$F21)))</f>
        <v>0</v>
      </c>
      <c r="AI21" s="498">
        <f>IF($F21=0,0,((($F21/$E$20)*'CRONOGRAMA ACTIVIDADES'!AE$19)*($G21/$F21)))</f>
        <v>0</v>
      </c>
      <c r="AJ21" s="498">
        <f>IF($F21=0,0,((($F21/$E$20)*'CRONOGRAMA ACTIVIDADES'!AF$19)*($G21/$F21)))</f>
        <v>0</v>
      </c>
      <c r="AK21" s="498">
        <f>IF($F21=0,0,((($F21/$E$20)*'CRONOGRAMA ACTIVIDADES'!AG$19)*($G21/$F21)))</f>
        <v>0</v>
      </c>
      <c r="AL21" s="498">
        <f>IF($F21=0,0,((($F21/$E$20)*'CRONOGRAMA ACTIVIDADES'!AH$19)*($G21/$F21)))</f>
        <v>0</v>
      </c>
      <c r="AM21" s="498">
        <f>IF($F21=0,0,((($F21/$E$20)*'CRONOGRAMA ACTIVIDADES'!AI$19)*($G21/$F21)))</f>
        <v>0</v>
      </c>
      <c r="AN21" s="498">
        <f>IF($F21=0,0,((($F21/$E$20)*'CRONOGRAMA ACTIVIDADES'!AJ$19)*($G21/$F21)))</f>
        <v>0</v>
      </c>
      <c r="AO21" s="498">
        <f>IF($F21=0,0,((($F21/$E$20)*'CRONOGRAMA ACTIVIDADES'!AK$19)*($G21/$F21)))</f>
        <v>0</v>
      </c>
      <c r="AP21" s="498">
        <f>IF($F21=0,0,((($F21/$E$20)*'CRONOGRAMA ACTIVIDADES'!AL$19)*($G21/$F21)))</f>
        <v>0</v>
      </c>
      <c r="AQ21" s="498">
        <f>IF($F21=0,0,((($F21/$E$20)*'CRONOGRAMA ACTIVIDADES'!AM$19)*($G21/$F21)))</f>
        <v>0</v>
      </c>
      <c r="AR21" s="498">
        <f>IF($F21=0,0,((($F21/$E$20)*'CRONOGRAMA ACTIVIDADES'!AN$19)*($G21/$F21)))</f>
        <v>0</v>
      </c>
      <c r="AS21" s="498">
        <f>IF($F21=0,0,((($F21/$E$20)*'CRONOGRAMA ACTIVIDADES'!AO$19)*($G21/$F21)))</f>
        <v>0</v>
      </c>
      <c r="AT21" s="501">
        <f>AH21+AI21+AJ21+AK21+AL21+AM21+AN21+AO21+AP21+AQ21+AR21+AS21</f>
        <v>0</v>
      </c>
      <c r="AU21" s="504">
        <f>AS21+AR21+AQ21+AP21+AO21+AN21+AM21+AL21+AK21+AJ21+AI21+AH21+AF21+AE21+AD21+AC21+AB21+AA21+Z21+Y21+X21+W21+V21+U21+S21+R21+Q21+P21+O21+N21+M21+L21+K21+J21+I21+H21</f>
        <v>0</v>
      </c>
      <c r="AV21" s="470">
        <f t="shared" si="1"/>
        <v>0</v>
      </c>
    </row>
    <row r="22" spans="2:48" s="472" customFormat="1" ht="12.75" customHeight="1">
      <c r="B22" s="494" t="str">
        <f>+'FORMATO COSTEO C1'!C$54</f>
        <v>1.1.2.2</v>
      </c>
      <c r="C22" s="495" t="str">
        <f>+'FORMATO COSTEO C1'!B$54</f>
        <v>Categoría de gasto</v>
      </c>
      <c r="D22" s="506"/>
      <c r="E22" s="639"/>
      <c r="F22" s="498">
        <f>+'FORMATO COSTEO C1'!G54</f>
        <v>0</v>
      </c>
      <c r="G22" s="501">
        <f>+'FORMATO COSTEO C1'!I54</f>
        <v>0</v>
      </c>
      <c r="H22" s="502">
        <f>IF($F22=0,0,((($F22/$E$20)*'CRONOGRAMA ACTIVIDADES'!F$19)*($G22/$F22)))</f>
        <v>0</v>
      </c>
      <c r="I22" s="498">
        <f>IF($F22=0,0,((($F22/$E$20)*'CRONOGRAMA ACTIVIDADES'!G$19)*($G22/$F22)))</f>
        <v>0</v>
      </c>
      <c r="J22" s="498">
        <f>IF($F22=0,0,((($F22/$E$20)*'CRONOGRAMA ACTIVIDADES'!H$19)*($G22/$F22)))</f>
        <v>0</v>
      </c>
      <c r="K22" s="498">
        <f>IF($F22=0,0,((($F22/$E$20)*'CRONOGRAMA ACTIVIDADES'!I$19)*($G22/$F22)))</f>
        <v>0</v>
      </c>
      <c r="L22" s="498">
        <f>IF($F22=0,0,((($F22/$E$20)*'CRONOGRAMA ACTIVIDADES'!J$19)*($G22/$F22)))</f>
        <v>0</v>
      </c>
      <c r="M22" s="498">
        <f>IF($F22=0,0,((($F22/$E$20)*'CRONOGRAMA ACTIVIDADES'!K$19)*($G22/$F22)))</f>
        <v>0</v>
      </c>
      <c r="N22" s="498">
        <f>IF($F22=0,0,((($F22/$E$20)*'CRONOGRAMA ACTIVIDADES'!L$19)*($G22/$F22)))</f>
        <v>0</v>
      </c>
      <c r="O22" s="498">
        <f>IF($F22=0,0,((($F22/$E$20)*'CRONOGRAMA ACTIVIDADES'!M$19)*($G22/$F22)))</f>
        <v>0</v>
      </c>
      <c r="P22" s="498">
        <f>IF($F22=0,0,((($F22/$E$20)*'CRONOGRAMA ACTIVIDADES'!N$19)*($G22/$F22)))</f>
        <v>0</v>
      </c>
      <c r="Q22" s="498">
        <f>IF($F22=0,0,((($F22/$E$20)*'CRONOGRAMA ACTIVIDADES'!O$19)*($G22/$F22)))</f>
        <v>0</v>
      </c>
      <c r="R22" s="498">
        <f>IF($F22=0,0,((($F22/$E$20)*'CRONOGRAMA ACTIVIDADES'!P$19)*($G22/$F22)))</f>
        <v>0</v>
      </c>
      <c r="S22" s="498">
        <f>IF($F22=0,0,((($F22/$E$20)*'CRONOGRAMA ACTIVIDADES'!Q$19)*($G22/$F22)))</f>
        <v>0</v>
      </c>
      <c r="T22" s="501">
        <f>H22+I22+J22+K22+L22+M22+N22+O22+P22+Q22+R22+S22</f>
        <v>0</v>
      </c>
      <c r="U22" s="502">
        <f>IF($F22=0,0,((($F22/$E$20)*'CRONOGRAMA ACTIVIDADES'!R$19)*($G22/$F22)))</f>
        <v>0</v>
      </c>
      <c r="V22" s="498">
        <f>IF($F22=0,0,((($F22/$E$20)*'CRONOGRAMA ACTIVIDADES'!S$19)*($G22/$F22)))</f>
        <v>0</v>
      </c>
      <c r="W22" s="498">
        <f>IF($F22=0,0,((($F22/$E$20)*'CRONOGRAMA ACTIVIDADES'!T$19)*($G22/$F22)))</f>
        <v>0</v>
      </c>
      <c r="X22" s="498">
        <f>IF($F22=0,0,((($F22/$E$20)*'CRONOGRAMA ACTIVIDADES'!U$19)*($G22/$F22)))</f>
        <v>0</v>
      </c>
      <c r="Y22" s="498">
        <f>IF($F22=0,0,((($F22/$E$20)*'CRONOGRAMA ACTIVIDADES'!V$19)*($G22/$F22)))</f>
        <v>0</v>
      </c>
      <c r="Z22" s="498">
        <f>IF($F22=0,0,((($F22/$E$20)*'CRONOGRAMA ACTIVIDADES'!W$19)*($G22/$F22)))</f>
        <v>0</v>
      </c>
      <c r="AA22" s="498">
        <f>IF($F22=0,0,((($F22/$E$20)*'CRONOGRAMA ACTIVIDADES'!X$19)*($G22/$F22)))</f>
        <v>0</v>
      </c>
      <c r="AB22" s="498">
        <f>IF($F22=0,0,((($F22/$E$20)*'CRONOGRAMA ACTIVIDADES'!Y$19)*($G22/$F22)))</f>
        <v>0</v>
      </c>
      <c r="AC22" s="498">
        <f>IF($F22=0,0,((($F22/$E$20)*'CRONOGRAMA ACTIVIDADES'!Z$19)*($G22/$F22)))</f>
        <v>0</v>
      </c>
      <c r="AD22" s="498">
        <f>IF($F22=0,0,((($F22/$E$20)*'CRONOGRAMA ACTIVIDADES'!AA$19)*($G22/$F22)))</f>
        <v>0</v>
      </c>
      <c r="AE22" s="498">
        <f>IF($F22=0,0,((($F22/$E$20)*'CRONOGRAMA ACTIVIDADES'!AB$19)*($G22/$F22)))</f>
        <v>0</v>
      </c>
      <c r="AF22" s="498">
        <f>IF($F22=0,0,((($F22/$E$20)*'CRONOGRAMA ACTIVIDADES'!AC$19)*($G22/$F22)))</f>
        <v>0</v>
      </c>
      <c r="AG22" s="499">
        <f>U22+V22+W22+X22+Y22+Z22+AA22+AB22+AC22+AD22+AE22+AF22</f>
        <v>0</v>
      </c>
      <c r="AH22" s="503">
        <f>IF($F22=0,0,((($F22/$E$20)*'CRONOGRAMA ACTIVIDADES'!AD$19)*($G22/$F22)))</f>
        <v>0</v>
      </c>
      <c r="AI22" s="498">
        <f>IF($F22=0,0,((($F22/$E$20)*'CRONOGRAMA ACTIVIDADES'!AE$19)*($G22/$F22)))</f>
        <v>0</v>
      </c>
      <c r="AJ22" s="498">
        <f>IF($F22=0,0,((($F22/$E$20)*'CRONOGRAMA ACTIVIDADES'!AF$19)*($G22/$F22)))</f>
        <v>0</v>
      </c>
      <c r="AK22" s="498">
        <f>IF($F22=0,0,((($F22/$E$20)*'CRONOGRAMA ACTIVIDADES'!AG$19)*($G22/$F22)))</f>
        <v>0</v>
      </c>
      <c r="AL22" s="498">
        <f>IF($F22=0,0,((($F22/$E$20)*'CRONOGRAMA ACTIVIDADES'!AH$19)*($G22/$F22)))</f>
        <v>0</v>
      </c>
      <c r="AM22" s="498">
        <f>IF($F22=0,0,((($F22/$E$20)*'CRONOGRAMA ACTIVIDADES'!AI$19)*($G22/$F22)))</f>
        <v>0</v>
      </c>
      <c r="AN22" s="498">
        <f>IF($F22=0,0,((($F22/$E$20)*'CRONOGRAMA ACTIVIDADES'!AJ$19)*($G22/$F22)))</f>
        <v>0</v>
      </c>
      <c r="AO22" s="498">
        <f>IF($F22=0,0,((($F22/$E$20)*'CRONOGRAMA ACTIVIDADES'!AK$19)*($G22/$F22)))</f>
        <v>0</v>
      </c>
      <c r="AP22" s="498">
        <f>IF($F22=0,0,((($F22/$E$20)*'CRONOGRAMA ACTIVIDADES'!AL$19)*($G22/$F22)))</f>
        <v>0</v>
      </c>
      <c r="AQ22" s="498">
        <f>IF($F22=0,0,((($F22/$E$20)*'CRONOGRAMA ACTIVIDADES'!AM$19)*($G22/$F22)))</f>
        <v>0</v>
      </c>
      <c r="AR22" s="498">
        <f>IF($F22=0,0,((($F22/$E$20)*'CRONOGRAMA ACTIVIDADES'!AN$19)*($G22/$F22)))</f>
        <v>0</v>
      </c>
      <c r="AS22" s="498">
        <f>IF($F22=0,0,((($F22/$E$20)*'CRONOGRAMA ACTIVIDADES'!AO$19)*($G22/$F22)))</f>
        <v>0</v>
      </c>
      <c r="AT22" s="501">
        <f>AH22+AI22+AJ22+AK22+AL22+AM22+AN22+AO22+AP22+AQ22+AR22+AS22</f>
        <v>0</v>
      </c>
      <c r="AU22" s="504">
        <f>AS22+AR22+AQ22+AP22+AO22+AN22+AM22+AL22+AK22+AJ22+AI22+AH22+AF22+AE22+AD22+AC22+AB22+AA22+Z22+Y22+X22+W22+V22+U22+S22+R22+Q22+P22+O22+N22+M22+L22+K22+J22+I22+H22</f>
        <v>0</v>
      </c>
      <c r="AV22" s="470">
        <f t="shared" si="1"/>
        <v>0</v>
      </c>
    </row>
    <row r="23" spans="2:48" s="472" customFormat="1" ht="12.75" customHeight="1">
      <c r="B23" s="494" t="str">
        <f>+'FORMATO COSTEO C1'!C$60</f>
        <v>1.1.2.3.</v>
      </c>
      <c r="C23" s="495" t="str">
        <f>+'FORMATO COSTEO C1'!B$60</f>
        <v>Categoría de gasto</v>
      </c>
      <c r="D23" s="506"/>
      <c r="E23" s="639"/>
      <c r="F23" s="498">
        <f>+'FORMATO COSTEO C1'!G60</f>
        <v>0</v>
      </c>
      <c r="G23" s="501">
        <f>+'FORMATO COSTEO C1'!I60</f>
        <v>0</v>
      </c>
      <c r="H23" s="502">
        <f>IF($F23=0,0,((($F23/$E$20)*'CRONOGRAMA ACTIVIDADES'!F$19)*($G23/$F23)))</f>
        <v>0</v>
      </c>
      <c r="I23" s="498">
        <f>IF($F23=0,0,((($F23/$E$20)*'CRONOGRAMA ACTIVIDADES'!G$19)*($G23/$F23)))</f>
        <v>0</v>
      </c>
      <c r="J23" s="498">
        <f>IF($F23=0,0,((($F23/$E$20)*'CRONOGRAMA ACTIVIDADES'!H$19)*($G23/$F23)))</f>
        <v>0</v>
      </c>
      <c r="K23" s="498">
        <f>IF($F23=0,0,((($F23/$E$20)*'CRONOGRAMA ACTIVIDADES'!I$19)*($G23/$F23)))</f>
        <v>0</v>
      </c>
      <c r="L23" s="498">
        <f>IF($F23=0,0,((($F23/$E$20)*'CRONOGRAMA ACTIVIDADES'!J$19)*($G23/$F23)))</f>
        <v>0</v>
      </c>
      <c r="M23" s="498">
        <f>IF($F23=0,0,((($F23/$E$20)*'CRONOGRAMA ACTIVIDADES'!K$19)*($G23/$F23)))</f>
        <v>0</v>
      </c>
      <c r="N23" s="498">
        <f>IF($F23=0,0,((($F23/$E$20)*'CRONOGRAMA ACTIVIDADES'!L$19)*($G23/$F23)))</f>
        <v>0</v>
      </c>
      <c r="O23" s="498">
        <f>IF($F23=0,0,((($F23/$E$20)*'CRONOGRAMA ACTIVIDADES'!M$19)*($G23/$F23)))</f>
        <v>0</v>
      </c>
      <c r="P23" s="498">
        <f>IF($F23=0,0,((($F23/$E$20)*'CRONOGRAMA ACTIVIDADES'!N$19)*($G23/$F23)))</f>
        <v>0</v>
      </c>
      <c r="Q23" s="498">
        <f>IF($F23=0,0,((($F23/$E$20)*'CRONOGRAMA ACTIVIDADES'!O$19)*($G23/$F23)))</f>
        <v>0</v>
      </c>
      <c r="R23" s="498">
        <f>IF($F23=0,0,((($F23/$E$20)*'CRONOGRAMA ACTIVIDADES'!P$19)*($G23/$F23)))</f>
        <v>0</v>
      </c>
      <c r="S23" s="498">
        <f>IF($F23=0,0,((($F23/$E$20)*'CRONOGRAMA ACTIVIDADES'!Q$19)*($G23/$F23)))</f>
        <v>0</v>
      </c>
      <c r="T23" s="501">
        <f>H23+I23+J23+K23+L23+M23+N23+O23+P23+Q23+R23+S23</f>
        <v>0</v>
      </c>
      <c r="U23" s="502">
        <f>IF($F23=0,0,((($F23/$E$20)*'CRONOGRAMA ACTIVIDADES'!R$19)*($G23/$F23)))</f>
        <v>0</v>
      </c>
      <c r="V23" s="498">
        <f>IF($F23=0,0,((($F23/$E$20)*'CRONOGRAMA ACTIVIDADES'!S$19)*($G23/$F23)))</f>
        <v>0</v>
      </c>
      <c r="W23" s="498">
        <f>IF($F23=0,0,((($F23/$E$20)*'CRONOGRAMA ACTIVIDADES'!T$19)*($G23/$F23)))</f>
        <v>0</v>
      </c>
      <c r="X23" s="498">
        <f>IF($F23=0,0,((($F23/$E$20)*'CRONOGRAMA ACTIVIDADES'!U$19)*($G23/$F23)))</f>
        <v>0</v>
      </c>
      <c r="Y23" s="498">
        <f>IF($F23=0,0,((($F23/$E$20)*'CRONOGRAMA ACTIVIDADES'!V$19)*($G23/$F23)))</f>
        <v>0</v>
      </c>
      <c r="Z23" s="498">
        <f>IF($F23=0,0,((($F23/$E$20)*'CRONOGRAMA ACTIVIDADES'!W$19)*($G23/$F23)))</f>
        <v>0</v>
      </c>
      <c r="AA23" s="498">
        <f>IF($F23=0,0,((($F23/$E$20)*'CRONOGRAMA ACTIVIDADES'!X$19)*($G23/$F23)))</f>
        <v>0</v>
      </c>
      <c r="AB23" s="498">
        <f>IF($F23=0,0,((($F23/$E$20)*'CRONOGRAMA ACTIVIDADES'!Y$19)*($G23/$F23)))</f>
        <v>0</v>
      </c>
      <c r="AC23" s="498">
        <f>IF($F23=0,0,((($F23/$E$20)*'CRONOGRAMA ACTIVIDADES'!Z$19)*($G23/$F23)))</f>
        <v>0</v>
      </c>
      <c r="AD23" s="498">
        <f>IF($F23=0,0,((($F23/$E$20)*'CRONOGRAMA ACTIVIDADES'!AA$19)*($G23/$F23)))</f>
        <v>0</v>
      </c>
      <c r="AE23" s="498">
        <f>IF($F23=0,0,((($F23/$E$20)*'CRONOGRAMA ACTIVIDADES'!AB$19)*($G23/$F23)))</f>
        <v>0</v>
      </c>
      <c r="AF23" s="498">
        <f>IF($F23=0,0,((($F23/$E$20)*'CRONOGRAMA ACTIVIDADES'!AC$19)*($G23/$F23)))</f>
        <v>0</v>
      </c>
      <c r="AG23" s="499">
        <f>U23+V23+W23+X23+Y23+Z23+AA23+AB23+AC23+AD23+AE23+AF23</f>
        <v>0</v>
      </c>
      <c r="AH23" s="503">
        <f>IF($F23=0,0,((($F23/$E$20)*'CRONOGRAMA ACTIVIDADES'!AD$19)*($G23/$F23)))</f>
        <v>0</v>
      </c>
      <c r="AI23" s="498">
        <f>IF($F23=0,0,((($F23/$E$20)*'CRONOGRAMA ACTIVIDADES'!AE$19)*($G23/$F23)))</f>
        <v>0</v>
      </c>
      <c r="AJ23" s="498">
        <f>IF($F23=0,0,((($F23/$E$20)*'CRONOGRAMA ACTIVIDADES'!AF$19)*($G23/$F23)))</f>
        <v>0</v>
      </c>
      <c r="AK23" s="498">
        <f>IF($F23=0,0,((($F23/$E$20)*'CRONOGRAMA ACTIVIDADES'!AG$19)*($G23/$F23)))</f>
        <v>0</v>
      </c>
      <c r="AL23" s="498">
        <f>IF($F23=0,0,((($F23/$E$20)*'CRONOGRAMA ACTIVIDADES'!AH$19)*($G23/$F23)))</f>
        <v>0</v>
      </c>
      <c r="AM23" s="498">
        <f>IF($F23=0,0,((($F23/$E$20)*'CRONOGRAMA ACTIVIDADES'!AI$19)*($G23/$F23)))</f>
        <v>0</v>
      </c>
      <c r="AN23" s="498">
        <f>IF($F23=0,0,((($F23/$E$20)*'CRONOGRAMA ACTIVIDADES'!AJ$19)*($G23/$F23)))</f>
        <v>0</v>
      </c>
      <c r="AO23" s="498">
        <f>IF($F23=0,0,((($F23/$E$20)*'CRONOGRAMA ACTIVIDADES'!AK$19)*($G23/$F23)))</f>
        <v>0</v>
      </c>
      <c r="AP23" s="498">
        <f>IF($F23=0,0,((($F23/$E$20)*'CRONOGRAMA ACTIVIDADES'!AL$19)*($G23/$F23)))</f>
        <v>0</v>
      </c>
      <c r="AQ23" s="498">
        <f>IF($F23=0,0,((($F23/$E$20)*'CRONOGRAMA ACTIVIDADES'!AM$19)*($G23/$F23)))</f>
        <v>0</v>
      </c>
      <c r="AR23" s="498">
        <f>IF($F23=0,0,((($F23/$E$20)*'CRONOGRAMA ACTIVIDADES'!AN$19)*($G23/$F23)))</f>
        <v>0</v>
      </c>
      <c r="AS23" s="498">
        <f>IF($F23=0,0,((($F23/$E$20)*'CRONOGRAMA ACTIVIDADES'!AO$19)*($G23/$F23)))</f>
        <v>0</v>
      </c>
      <c r="AT23" s="501">
        <f>AH23+AI23+AJ23+AK23+AL23+AM23+AN23+AO23+AP23+AQ23+AR23+AS23</f>
        <v>0</v>
      </c>
      <c r="AU23" s="504">
        <f>AS23+AR23+AQ23+AP23+AO23+AN23+AM23+AL23+AK23+AJ23+AI23+AH23+AF23+AE23+AD23+AC23+AB23+AA23+Z23+Y23+X23+W23+V23+U23+S23+R23+Q23+P23+O23+N23+M23+L23+K23+J23+I23+H23</f>
        <v>0</v>
      </c>
      <c r="AV23" s="470">
        <f t="shared" si="1"/>
        <v>0</v>
      </c>
    </row>
    <row r="24" spans="2:48" s="472" customFormat="1" ht="12.75" customHeight="1">
      <c r="B24" s="494" t="str">
        <f>+'FORMATO COSTEO C1'!C$66</f>
        <v>1.1.2.4</v>
      </c>
      <c r="C24" s="495" t="str">
        <f>+'FORMATO COSTEO C1'!B$66</f>
        <v>Categoría de gasto</v>
      </c>
      <c r="D24" s="506"/>
      <c r="E24" s="639"/>
      <c r="F24" s="498">
        <f>+'FORMATO COSTEO C1'!G66</f>
        <v>0</v>
      </c>
      <c r="G24" s="501">
        <f>+'FORMATO COSTEO C1'!I66</f>
        <v>0</v>
      </c>
      <c r="H24" s="502">
        <f>IF($F24=0,0,((($F24/$E$20)*'CRONOGRAMA ACTIVIDADES'!F$19)*($G24/$F24)))</f>
        <v>0</v>
      </c>
      <c r="I24" s="498">
        <f>IF($F24=0,0,((($F24/$E$20)*'CRONOGRAMA ACTIVIDADES'!G$19)*($G24/$F24)))</f>
        <v>0</v>
      </c>
      <c r="J24" s="498">
        <f>IF($F24=0,0,((($F24/$E$20)*'CRONOGRAMA ACTIVIDADES'!H$19)*($G24/$F24)))</f>
        <v>0</v>
      </c>
      <c r="K24" s="498">
        <f>IF($F24=0,0,((($F24/$E$20)*'CRONOGRAMA ACTIVIDADES'!I$19)*($G24/$F24)))</f>
        <v>0</v>
      </c>
      <c r="L24" s="498">
        <f>IF($F24=0,0,((($F24/$E$20)*'CRONOGRAMA ACTIVIDADES'!J$19)*($G24/$F24)))</f>
        <v>0</v>
      </c>
      <c r="M24" s="498">
        <f>IF($F24=0,0,((($F24/$E$20)*'CRONOGRAMA ACTIVIDADES'!K$19)*($G24/$F24)))</f>
        <v>0</v>
      </c>
      <c r="N24" s="498">
        <f>IF($F24=0,0,((($F24/$E$20)*'CRONOGRAMA ACTIVIDADES'!L$19)*($G24/$F24)))</f>
        <v>0</v>
      </c>
      <c r="O24" s="498">
        <f>IF($F24=0,0,((($F24/$E$20)*'CRONOGRAMA ACTIVIDADES'!M$19)*($G24/$F24)))</f>
        <v>0</v>
      </c>
      <c r="P24" s="498">
        <f>IF($F24=0,0,((($F24/$E$20)*'CRONOGRAMA ACTIVIDADES'!N$19)*($G24/$F24)))</f>
        <v>0</v>
      </c>
      <c r="Q24" s="498">
        <f>IF($F24=0,0,((($F24/$E$20)*'CRONOGRAMA ACTIVIDADES'!O$19)*($G24/$F24)))</f>
        <v>0</v>
      </c>
      <c r="R24" s="498">
        <f>IF($F24=0,0,((($F24/$E$20)*'CRONOGRAMA ACTIVIDADES'!P$19)*($G24/$F24)))</f>
        <v>0</v>
      </c>
      <c r="S24" s="498">
        <f>IF($F24=0,0,((($F24/$E$20)*'CRONOGRAMA ACTIVIDADES'!Q$19)*($G24/$F24)))</f>
        <v>0</v>
      </c>
      <c r="T24" s="501">
        <f>H24+I24+J24+K24+L24+M24+N24+O24+P24+Q24+R24+S24</f>
        <v>0</v>
      </c>
      <c r="U24" s="502">
        <f>IF($F24=0,0,((($F24/$E$20)*'CRONOGRAMA ACTIVIDADES'!R$19)*($G24/$F24)))</f>
        <v>0</v>
      </c>
      <c r="V24" s="498">
        <f>IF($F24=0,0,((($F24/$E$20)*'CRONOGRAMA ACTIVIDADES'!S$19)*($G24/$F24)))</f>
        <v>0</v>
      </c>
      <c r="W24" s="498">
        <f>IF($F24=0,0,((($F24/$E$20)*'CRONOGRAMA ACTIVIDADES'!T$19)*($G24/$F24)))</f>
        <v>0</v>
      </c>
      <c r="X24" s="498">
        <f>IF($F24=0,0,((($F24/$E$20)*'CRONOGRAMA ACTIVIDADES'!U$19)*($G24/$F24)))</f>
        <v>0</v>
      </c>
      <c r="Y24" s="498">
        <f>IF($F24=0,0,((($F24/$E$20)*'CRONOGRAMA ACTIVIDADES'!V$19)*($G24/$F24)))</f>
        <v>0</v>
      </c>
      <c r="Z24" s="498">
        <f>IF($F24=0,0,((($F24/$E$20)*'CRONOGRAMA ACTIVIDADES'!W$19)*($G24/$F24)))</f>
        <v>0</v>
      </c>
      <c r="AA24" s="498">
        <f>IF($F24=0,0,((($F24/$E$20)*'CRONOGRAMA ACTIVIDADES'!X$19)*($G24/$F24)))</f>
        <v>0</v>
      </c>
      <c r="AB24" s="498">
        <f>IF($F24=0,0,((($F24/$E$20)*'CRONOGRAMA ACTIVIDADES'!Y$19)*($G24/$F24)))</f>
        <v>0</v>
      </c>
      <c r="AC24" s="498">
        <f>IF($F24=0,0,((($F24/$E$20)*'CRONOGRAMA ACTIVIDADES'!Z$19)*($G24/$F24)))</f>
        <v>0</v>
      </c>
      <c r="AD24" s="498">
        <f>IF($F24=0,0,((($F24/$E$20)*'CRONOGRAMA ACTIVIDADES'!AA$19)*($G24/$F24)))</f>
        <v>0</v>
      </c>
      <c r="AE24" s="498">
        <f>IF($F24=0,0,((($F24/$E$20)*'CRONOGRAMA ACTIVIDADES'!AB$19)*($G24/$F24)))</f>
        <v>0</v>
      </c>
      <c r="AF24" s="498">
        <f>IF($F24=0,0,((($F24/$E$20)*'CRONOGRAMA ACTIVIDADES'!AC$19)*($G24/$F24)))</f>
        <v>0</v>
      </c>
      <c r="AG24" s="499">
        <f>U24+V24+W24+X24+Y24+Z24+AA24+AB24+AC24+AD24+AE24+AF24</f>
        <v>0</v>
      </c>
      <c r="AH24" s="503">
        <f>IF($F24=0,0,((($F24/$E$20)*'CRONOGRAMA ACTIVIDADES'!AD$19)*($G24/$F24)))</f>
        <v>0</v>
      </c>
      <c r="AI24" s="498">
        <f>IF($F24=0,0,((($F24/$E$20)*'CRONOGRAMA ACTIVIDADES'!AE$19)*($G24/$F24)))</f>
        <v>0</v>
      </c>
      <c r="AJ24" s="498">
        <f>IF($F24=0,0,((($F24/$E$20)*'CRONOGRAMA ACTIVIDADES'!AF$19)*($G24/$F24)))</f>
        <v>0</v>
      </c>
      <c r="AK24" s="498">
        <f>IF($F24=0,0,((($F24/$E$20)*'CRONOGRAMA ACTIVIDADES'!AG$19)*($G24/$F24)))</f>
        <v>0</v>
      </c>
      <c r="AL24" s="498">
        <f>IF($F24=0,0,((($F24/$E$20)*'CRONOGRAMA ACTIVIDADES'!AH$19)*($G24/$F24)))</f>
        <v>0</v>
      </c>
      <c r="AM24" s="498">
        <f>IF($F24=0,0,((($F24/$E$20)*'CRONOGRAMA ACTIVIDADES'!AI$19)*($G24/$F24)))</f>
        <v>0</v>
      </c>
      <c r="AN24" s="498">
        <f>IF($F24=0,0,((($F24/$E$20)*'CRONOGRAMA ACTIVIDADES'!AJ$19)*($G24/$F24)))</f>
        <v>0</v>
      </c>
      <c r="AO24" s="498">
        <f>IF($F24=0,0,((($F24/$E$20)*'CRONOGRAMA ACTIVIDADES'!AK$19)*($G24/$F24)))</f>
        <v>0</v>
      </c>
      <c r="AP24" s="498">
        <f>IF($F24=0,0,((($F24/$E$20)*'CRONOGRAMA ACTIVIDADES'!AL$19)*($G24/$F24)))</f>
        <v>0</v>
      </c>
      <c r="AQ24" s="498">
        <f>IF($F24=0,0,((($F24/$E$20)*'CRONOGRAMA ACTIVIDADES'!AM$19)*($G24/$F24)))</f>
        <v>0</v>
      </c>
      <c r="AR24" s="498">
        <f>IF($F24=0,0,((($F24/$E$20)*'CRONOGRAMA ACTIVIDADES'!AN$19)*($G24/$F24)))</f>
        <v>0</v>
      </c>
      <c r="AS24" s="498">
        <f>IF($F24=0,0,((($F24/$E$20)*'CRONOGRAMA ACTIVIDADES'!AO$19)*($G24/$F24)))</f>
        <v>0</v>
      </c>
      <c r="AT24" s="501">
        <f>AH24+AI24+AJ24+AK24+AL24+AM24+AN24+AO24+AP24+AQ24+AR24+AS24</f>
        <v>0</v>
      </c>
      <c r="AU24" s="504">
        <f>AS24+AR24+AQ24+AP24+AO24+AN24+AM24+AL24+AK24+AJ24+AI24+AH24+AF24+AE24+AD24+AC24+AB24+AA24+Z24+Y24+X24+W24+V24+U24+S24+R24+Q24+P24+O24+N24+M24+L24+K24+J24+I24+H24</f>
        <v>0</v>
      </c>
      <c r="AV24" s="470">
        <f t="shared" si="1"/>
        <v>0</v>
      </c>
    </row>
    <row r="25" spans="2:48" s="472" customFormat="1" ht="12.75" customHeight="1">
      <c r="B25" s="494" t="str">
        <f>+'FORMATO COSTEO C1'!C$72</f>
        <v>1.1.2.5</v>
      </c>
      <c r="C25" s="495" t="str">
        <f>+'FORMATO COSTEO C1'!B$72</f>
        <v>Categoría de gasto</v>
      </c>
      <c r="D25" s="506"/>
      <c r="E25" s="639"/>
      <c r="F25" s="498">
        <f>+'FORMATO COSTEO C1'!G72</f>
        <v>0</v>
      </c>
      <c r="G25" s="501">
        <f>+'FORMATO COSTEO C1'!I72</f>
        <v>0</v>
      </c>
      <c r="H25" s="502">
        <f>IF($F25=0,0,((($F25/$E$20)*'CRONOGRAMA ACTIVIDADES'!F$19)*($G25/$F25)))</f>
        <v>0</v>
      </c>
      <c r="I25" s="498">
        <f>IF($F25=0,0,((($F25/$E$20)*'CRONOGRAMA ACTIVIDADES'!G$19)*($G25/$F25)))</f>
        <v>0</v>
      </c>
      <c r="J25" s="498">
        <f>IF($F25=0,0,((($F25/$E$20)*'CRONOGRAMA ACTIVIDADES'!H$19)*($G25/$F25)))</f>
        <v>0</v>
      </c>
      <c r="K25" s="498">
        <f>IF($F25=0,0,((($F25/$E$20)*'CRONOGRAMA ACTIVIDADES'!I$19)*($G25/$F25)))</f>
        <v>0</v>
      </c>
      <c r="L25" s="498">
        <f>IF($F25=0,0,((($F25/$E$20)*'CRONOGRAMA ACTIVIDADES'!J$19)*($G25/$F25)))</f>
        <v>0</v>
      </c>
      <c r="M25" s="498">
        <f>IF($F25=0,0,((($F25/$E$20)*'CRONOGRAMA ACTIVIDADES'!K$19)*($G25/$F25)))</f>
        <v>0</v>
      </c>
      <c r="N25" s="498">
        <f>IF($F25=0,0,((($F25/$E$20)*'CRONOGRAMA ACTIVIDADES'!L$19)*($G25/$F25)))</f>
        <v>0</v>
      </c>
      <c r="O25" s="498">
        <f>IF($F25=0,0,((($F25/$E$20)*'CRONOGRAMA ACTIVIDADES'!M$19)*($G25/$F25)))</f>
        <v>0</v>
      </c>
      <c r="P25" s="498">
        <f>IF($F25=0,0,((($F25/$E$20)*'CRONOGRAMA ACTIVIDADES'!N$19)*($G25/$F25)))</f>
        <v>0</v>
      </c>
      <c r="Q25" s="498">
        <f>IF($F25=0,0,((($F25/$E$20)*'CRONOGRAMA ACTIVIDADES'!O$19)*($G25/$F25)))</f>
        <v>0</v>
      </c>
      <c r="R25" s="498">
        <f>IF($F25=0,0,((($F25/$E$20)*'CRONOGRAMA ACTIVIDADES'!P$19)*($G25/$F25)))</f>
        <v>0</v>
      </c>
      <c r="S25" s="498">
        <f>IF($F25=0,0,((($F25/$E$20)*'CRONOGRAMA ACTIVIDADES'!Q$19)*($G25/$F25)))</f>
        <v>0</v>
      </c>
      <c r="T25" s="501">
        <f>H25+I25+J25+K25+L25+M25+N25+O25+P25+Q25+R25+S25</f>
        <v>0</v>
      </c>
      <c r="U25" s="502">
        <f>IF($F25=0,0,((($F25/$E$20)*'CRONOGRAMA ACTIVIDADES'!R$19)*($G25/$F25)))</f>
        <v>0</v>
      </c>
      <c r="V25" s="498">
        <f>IF($F25=0,0,((($F25/$E$20)*'CRONOGRAMA ACTIVIDADES'!S$19)*($G25/$F25)))</f>
        <v>0</v>
      </c>
      <c r="W25" s="498">
        <f>IF($F25=0,0,((($F25/$E$20)*'CRONOGRAMA ACTIVIDADES'!T$19)*($G25/$F25)))</f>
        <v>0</v>
      </c>
      <c r="X25" s="498">
        <f>IF($F25=0,0,((($F25/$E$20)*'CRONOGRAMA ACTIVIDADES'!U$19)*($G25/$F25)))</f>
        <v>0</v>
      </c>
      <c r="Y25" s="498">
        <f>IF($F25=0,0,((($F25/$E$20)*'CRONOGRAMA ACTIVIDADES'!V$19)*($G25/$F25)))</f>
        <v>0</v>
      </c>
      <c r="Z25" s="498">
        <f>IF($F25=0,0,((($F25/$E$20)*'CRONOGRAMA ACTIVIDADES'!W$19)*($G25/$F25)))</f>
        <v>0</v>
      </c>
      <c r="AA25" s="498">
        <f>IF($F25=0,0,((($F25/$E$20)*'CRONOGRAMA ACTIVIDADES'!X$19)*($G25/$F25)))</f>
        <v>0</v>
      </c>
      <c r="AB25" s="498">
        <f>IF($F25=0,0,((($F25/$E$20)*'CRONOGRAMA ACTIVIDADES'!Y$19)*($G25/$F25)))</f>
        <v>0</v>
      </c>
      <c r="AC25" s="498">
        <f>IF($F25=0,0,((($F25/$E$20)*'CRONOGRAMA ACTIVIDADES'!Z$19)*($G25/$F25)))</f>
        <v>0</v>
      </c>
      <c r="AD25" s="498">
        <f>IF($F25=0,0,((($F25/$E$20)*'CRONOGRAMA ACTIVIDADES'!AA$19)*($G25/$F25)))</f>
        <v>0</v>
      </c>
      <c r="AE25" s="498">
        <f>IF($F25=0,0,((($F25/$E$20)*'CRONOGRAMA ACTIVIDADES'!AB$19)*($G25/$F25)))</f>
        <v>0</v>
      </c>
      <c r="AF25" s="498">
        <f>IF($F25=0,0,((($F25/$E$20)*'CRONOGRAMA ACTIVIDADES'!AC$19)*($G25/$F25)))</f>
        <v>0</v>
      </c>
      <c r="AG25" s="499">
        <f>U25+V25+W25+X25+Y25+Z25+AA25+AB25+AC25+AD25+AE25+AF25</f>
        <v>0</v>
      </c>
      <c r="AH25" s="503">
        <f>IF($F25=0,0,((($F25/$E$20)*'CRONOGRAMA ACTIVIDADES'!AD$19)*($G25/$F25)))</f>
        <v>0</v>
      </c>
      <c r="AI25" s="498">
        <f>IF($F25=0,0,((($F25/$E$20)*'CRONOGRAMA ACTIVIDADES'!AE$19)*($G25/$F25)))</f>
        <v>0</v>
      </c>
      <c r="AJ25" s="498">
        <f>IF($F25=0,0,((($F25/$E$20)*'CRONOGRAMA ACTIVIDADES'!AF$19)*($G25/$F25)))</f>
        <v>0</v>
      </c>
      <c r="AK25" s="498">
        <f>IF($F25=0,0,((($F25/$E$20)*'CRONOGRAMA ACTIVIDADES'!AG$19)*($G25/$F25)))</f>
        <v>0</v>
      </c>
      <c r="AL25" s="498">
        <f>IF($F25=0,0,((($F25/$E$20)*'CRONOGRAMA ACTIVIDADES'!AH$19)*($G25/$F25)))</f>
        <v>0</v>
      </c>
      <c r="AM25" s="498">
        <f>IF($F25=0,0,((($F25/$E$20)*'CRONOGRAMA ACTIVIDADES'!AI$19)*($G25/$F25)))</f>
        <v>0</v>
      </c>
      <c r="AN25" s="498">
        <f>IF($F25=0,0,((($F25/$E$20)*'CRONOGRAMA ACTIVIDADES'!AJ$19)*($G25/$F25)))</f>
        <v>0</v>
      </c>
      <c r="AO25" s="498">
        <f>IF($F25=0,0,((($F25/$E$20)*'CRONOGRAMA ACTIVIDADES'!AK$19)*($G25/$F25)))</f>
        <v>0</v>
      </c>
      <c r="AP25" s="498">
        <f>IF($F25=0,0,((($F25/$E$20)*'CRONOGRAMA ACTIVIDADES'!AL$19)*($G25/$F25)))</f>
        <v>0</v>
      </c>
      <c r="AQ25" s="498">
        <f>IF($F25=0,0,((($F25/$E$20)*'CRONOGRAMA ACTIVIDADES'!AM$19)*($G25/$F25)))</f>
        <v>0</v>
      </c>
      <c r="AR25" s="498">
        <f>IF($F25=0,0,((($F25/$E$20)*'CRONOGRAMA ACTIVIDADES'!AN$19)*($G25/$F25)))</f>
        <v>0</v>
      </c>
      <c r="AS25" s="498">
        <f>IF($F25=0,0,((($F25/$E$20)*'CRONOGRAMA ACTIVIDADES'!AO$19)*($G25/$F25)))</f>
        <v>0</v>
      </c>
      <c r="AT25" s="501">
        <f>AH25+AI25+AJ25+AK25+AL25+AM25+AN25+AO25+AP25+AQ25+AR25+AS25</f>
        <v>0</v>
      </c>
      <c r="AU25" s="504">
        <f>AS25+AR25+AQ25+AP25+AO25+AN25+AM25+AL25+AK25+AJ25+AI25+AH25+AF25+AE25+AD25+AC25+AB25+AA25+Z25+Y25+X25+W25+V25+U25+S25+R25+Q25+P25+O25+N25+M25+L25+K25+J25+I25+H25</f>
        <v>0</v>
      </c>
      <c r="AV25" s="470">
        <f t="shared" si="1"/>
        <v>0</v>
      </c>
    </row>
    <row r="26" spans="2:48" s="472" customFormat="1" ht="12.75" customHeight="1">
      <c r="B26" s="484" t="str">
        <f>+'FORMATO COSTEO C1'!C$78</f>
        <v>1.1.3</v>
      </c>
      <c r="C26" s="508">
        <f>+'FORMATO COSTEO C1'!B$78</f>
        <v>0</v>
      </c>
      <c r="D26" s="620" t="str">
        <f>+'FORMATO COSTEO C1'!D$78</f>
        <v>Unidad medida</v>
      </c>
      <c r="E26" s="623">
        <f>+'FORMATO COSTEO C1'!E$78</f>
        <v>0</v>
      </c>
      <c r="F26" s="488">
        <f>SUM(F27:F31)</f>
        <v>0</v>
      </c>
      <c r="G26" s="491">
        <f aca="true" t="shared" si="8" ref="G26:P26">SUM(G27:G31)</f>
        <v>0</v>
      </c>
      <c r="H26" s="492">
        <f t="shared" si="8"/>
        <v>0</v>
      </c>
      <c r="I26" s="488">
        <f>SUM(I27:I31)</f>
        <v>0</v>
      </c>
      <c r="J26" s="488">
        <f>SUM(J27:J31)</f>
        <v>0</v>
      </c>
      <c r="K26" s="488">
        <f>SUM(K27:K31)</f>
        <v>0</v>
      </c>
      <c r="L26" s="488">
        <f>SUM(L27:L31)</f>
        <v>0</v>
      </c>
      <c r="M26" s="488">
        <f>SUM(M27:M31)</f>
        <v>0</v>
      </c>
      <c r="N26" s="488">
        <f t="shared" si="8"/>
        <v>0</v>
      </c>
      <c r="O26" s="488">
        <f t="shared" si="8"/>
        <v>0</v>
      </c>
      <c r="P26" s="488">
        <f t="shared" si="8"/>
        <v>0</v>
      </c>
      <c r="Q26" s="488">
        <f>SUM(Q27:Q31)</f>
        <v>0</v>
      </c>
      <c r="R26" s="488">
        <f>SUM(R27:R31)</f>
        <v>0</v>
      </c>
      <c r="S26" s="488">
        <f>SUM(S27:S31)</f>
        <v>0</v>
      </c>
      <c r="T26" s="491">
        <f>SUM(T27:T31)</f>
        <v>0</v>
      </c>
      <c r="U26" s="492">
        <f aca="true" t="shared" si="9" ref="U26:AS26">SUM(U27:U31)</f>
        <v>0</v>
      </c>
      <c r="V26" s="488">
        <f t="shared" si="9"/>
        <v>0</v>
      </c>
      <c r="W26" s="488">
        <f t="shared" si="9"/>
        <v>0</v>
      </c>
      <c r="X26" s="488">
        <f t="shared" si="9"/>
        <v>0</v>
      </c>
      <c r="Y26" s="488">
        <f t="shared" si="9"/>
        <v>0</v>
      </c>
      <c r="Z26" s="488">
        <f t="shared" si="9"/>
        <v>0</v>
      </c>
      <c r="AA26" s="488">
        <f t="shared" si="9"/>
        <v>0</v>
      </c>
      <c r="AB26" s="488">
        <f t="shared" si="9"/>
        <v>0</v>
      </c>
      <c r="AC26" s="488">
        <f t="shared" si="9"/>
        <v>0</v>
      </c>
      <c r="AD26" s="488">
        <f t="shared" si="9"/>
        <v>0</v>
      </c>
      <c r="AE26" s="488">
        <f t="shared" si="9"/>
        <v>0</v>
      </c>
      <c r="AF26" s="488">
        <f t="shared" si="9"/>
        <v>0</v>
      </c>
      <c r="AG26" s="489">
        <f t="shared" si="9"/>
        <v>0</v>
      </c>
      <c r="AH26" s="490">
        <f t="shared" si="9"/>
        <v>0</v>
      </c>
      <c r="AI26" s="488">
        <f t="shared" si="9"/>
        <v>0</v>
      </c>
      <c r="AJ26" s="488">
        <f t="shared" si="9"/>
        <v>0</v>
      </c>
      <c r="AK26" s="488">
        <f t="shared" si="9"/>
        <v>0</v>
      </c>
      <c r="AL26" s="488">
        <f t="shared" si="9"/>
        <v>0</v>
      </c>
      <c r="AM26" s="488">
        <f t="shared" si="9"/>
        <v>0</v>
      </c>
      <c r="AN26" s="488">
        <f t="shared" si="9"/>
        <v>0</v>
      </c>
      <c r="AO26" s="488">
        <f t="shared" si="9"/>
        <v>0</v>
      </c>
      <c r="AP26" s="488">
        <f t="shared" si="9"/>
        <v>0</v>
      </c>
      <c r="AQ26" s="488">
        <f t="shared" si="9"/>
        <v>0</v>
      </c>
      <c r="AR26" s="488">
        <f t="shared" si="9"/>
        <v>0</v>
      </c>
      <c r="AS26" s="488">
        <f t="shared" si="9"/>
        <v>0</v>
      </c>
      <c r="AT26" s="491">
        <f>SUM(AT27:AT31)</f>
        <v>0</v>
      </c>
      <c r="AU26" s="493">
        <f>SUM(AU27:AU31)</f>
        <v>0</v>
      </c>
      <c r="AV26" s="470">
        <f t="shared" si="1"/>
        <v>0</v>
      </c>
    </row>
    <row r="27" spans="2:48" s="472" customFormat="1" ht="12.75" customHeight="1">
      <c r="B27" s="494" t="str">
        <f>+'FORMATO COSTEO C1'!C$80</f>
        <v>1.1.3.1</v>
      </c>
      <c r="C27" s="495" t="str">
        <f>+'FORMATO COSTEO C1'!B$80</f>
        <v>Categoría de gasto</v>
      </c>
      <c r="D27" s="506"/>
      <c r="E27" s="639"/>
      <c r="F27" s="498">
        <f>+'FORMATO COSTEO C1'!G80</f>
        <v>0</v>
      </c>
      <c r="G27" s="501">
        <f>+'FORMATO COSTEO C1'!I80</f>
        <v>0</v>
      </c>
      <c r="H27" s="636">
        <f>IF($F27=0,0,((($F27/$E$26)*'CRONOGRAMA ACTIVIDADES'!F$20)*($G27/$F27)))</f>
        <v>0</v>
      </c>
      <c r="I27" s="498">
        <f>IF($F27=0,0,((($F27/$E$26)*'CRONOGRAMA ACTIVIDADES'!G$20)*($G27/$F27)))</f>
        <v>0</v>
      </c>
      <c r="J27" s="498">
        <f>IF($F27=0,0,((($F27/$E$26)*'CRONOGRAMA ACTIVIDADES'!H$20)*($G27/$F27)))</f>
        <v>0</v>
      </c>
      <c r="K27" s="498">
        <f>IF($F27=0,0,((($F27/$E$26)*'CRONOGRAMA ACTIVIDADES'!I$20)*($G27/$F27)))</f>
        <v>0</v>
      </c>
      <c r="L27" s="498">
        <f>IF($F27=0,0,((($F27/$E$26)*'CRONOGRAMA ACTIVIDADES'!J$20)*($G27/$F27)))</f>
        <v>0</v>
      </c>
      <c r="M27" s="498">
        <f>IF($F27=0,0,((($F27/$E$26)*'CRONOGRAMA ACTIVIDADES'!K$20)*($G27/$F27)))</f>
        <v>0</v>
      </c>
      <c r="N27" s="498">
        <f>IF($F27=0,0,((($F27/$E$26)*'CRONOGRAMA ACTIVIDADES'!L$20)*($G27/$F27)))</f>
        <v>0</v>
      </c>
      <c r="O27" s="498">
        <f>IF($F27=0,0,((($F27/$E$26)*'CRONOGRAMA ACTIVIDADES'!M$20)*($G27/$F27)))</f>
        <v>0</v>
      </c>
      <c r="P27" s="498">
        <f>IF($F27=0,0,((($F27/$E$26)*'CRONOGRAMA ACTIVIDADES'!N$20)*($G27/$F27)))</f>
        <v>0</v>
      </c>
      <c r="Q27" s="498">
        <f>IF($F27=0,0,((($F27/$E$26)*'CRONOGRAMA ACTIVIDADES'!O$20)*($G27/$F27)))</f>
        <v>0</v>
      </c>
      <c r="R27" s="498">
        <f>IF($F27=0,0,((($F27/$E$26)*'CRONOGRAMA ACTIVIDADES'!P$20)*($G27/$F27)))</f>
        <v>0</v>
      </c>
      <c r="S27" s="498">
        <f>IF($F27=0,0,((($F27/$E$26)*'CRONOGRAMA ACTIVIDADES'!Q$20)*($G27/$F27)))</f>
        <v>0</v>
      </c>
      <c r="T27" s="501">
        <f>H27+I27+J27+K27+L27+M27+N27+O27+P27+Q27+R27+S27</f>
        <v>0</v>
      </c>
      <c r="U27" s="502">
        <f>IF($F27=0,0,((($F27/$E$26)*'CRONOGRAMA ACTIVIDADES'!R$20)*($G27/$F27)))</f>
        <v>0</v>
      </c>
      <c r="V27" s="498">
        <f>IF($F27=0,0,((($F27/$E$26)*'CRONOGRAMA ACTIVIDADES'!S$20)*($G27/$F27)))</f>
        <v>0</v>
      </c>
      <c r="W27" s="498">
        <f>IF($F27=0,0,((($F27/$E$26)*'CRONOGRAMA ACTIVIDADES'!T$20)*($G27/$F27)))</f>
        <v>0</v>
      </c>
      <c r="X27" s="498">
        <f>IF($F27=0,0,((($F27/$E$26)*'CRONOGRAMA ACTIVIDADES'!U$20)*($G27/$F27)))</f>
        <v>0</v>
      </c>
      <c r="Y27" s="498">
        <f>IF($F27=0,0,((($F27/$E$26)*'CRONOGRAMA ACTIVIDADES'!V$20)*($G27/$F27)))</f>
        <v>0</v>
      </c>
      <c r="Z27" s="498">
        <f>IF($F27=0,0,((($F27/$E$26)*'CRONOGRAMA ACTIVIDADES'!W$20)*($G27/$F27)))</f>
        <v>0</v>
      </c>
      <c r="AA27" s="498">
        <f>IF($F27=0,0,((($F27/$E$26)*'CRONOGRAMA ACTIVIDADES'!X$20)*($G27/$F27)))</f>
        <v>0</v>
      </c>
      <c r="AB27" s="498">
        <f>IF($F27=0,0,((($F27/$E$26)*'CRONOGRAMA ACTIVIDADES'!Y$20)*($G27/$F27)))</f>
        <v>0</v>
      </c>
      <c r="AC27" s="498">
        <f>IF($F27=0,0,((($F27/$E$26)*'CRONOGRAMA ACTIVIDADES'!Z$20)*($G27/$F27)))</f>
        <v>0</v>
      </c>
      <c r="AD27" s="498">
        <f>IF($F27=0,0,((($F27/$E$26)*'CRONOGRAMA ACTIVIDADES'!AA$20)*($G27/$F27)))</f>
        <v>0</v>
      </c>
      <c r="AE27" s="498">
        <f>IF($F27=0,0,((($F27/$E$26)*'CRONOGRAMA ACTIVIDADES'!AB$20)*($G27/$F27)))</f>
        <v>0</v>
      </c>
      <c r="AF27" s="498">
        <f>IF($F27=0,0,((($F27/$E$26)*'CRONOGRAMA ACTIVIDADES'!AC$20)*($G27/$F27)))</f>
        <v>0</v>
      </c>
      <c r="AG27" s="499">
        <f>U27+V27+W27+X27+Y27+Z27+AA27+AB27+AC27+AD27+AE27+AF27</f>
        <v>0</v>
      </c>
      <c r="AH27" s="503">
        <f>IF($F27=0,0,((($F27/$E$26)*'CRONOGRAMA ACTIVIDADES'!AD$20)*($G27/$F27)))</f>
        <v>0</v>
      </c>
      <c r="AI27" s="498">
        <f>IF($F27=0,0,((($F27/$E$26)*'CRONOGRAMA ACTIVIDADES'!AE$20)*($G27/$F27)))</f>
        <v>0</v>
      </c>
      <c r="AJ27" s="498">
        <f>IF($F27=0,0,((($F27/$E$26)*'CRONOGRAMA ACTIVIDADES'!AF$20)*($G27/$F27)))</f>
        <v>0</v>
      </c>
      <c r="AK27" s="498">
        <f>IF($F27=0,0,((($F27/$E$26)*'CRONOGRAMA ACTIVIDADES'!AG$20)*($G27/$F27)))</f>
        <v>0</v>
      </c>
      <c r="AL27" s="498">
        <f>IF($F27=0,0,((($F27/$E$26)*'CRONOGRAMA ACTIVIDADES'!AH$20)*($G27/$F27)))</f>
        <v>0</v>
      </c>
      <c r="AM27" s="498">
        <f>IF($F27=0,0,((($F27/$E$26)*'CRONOGRAMA ACTIVIDADES'!AI$20)*($G27/$F27)))</f>
        <v>0</v>
      </c>
      <c r="AN27" s="498">
        <f>IF($F27=0,0,((($F27/$E$26)*'CRONOGRAMA ACTIVIDADES'!AJ$20)*($G27/$F27)))</f>
        <v>0</v>
      </c>
      <c r="AO27" s="498">
        <f>IF($F27=0,0,((($F27/$E$26)*'CRONOGRAMA ACTIVIDADES'!AK$20)*($G27/$F27)))</f>
        <v>0</v>
      </c>
      <c r="AP27" s="498">
        <f>IF($F27=0,0,((($F27/$E$26)*'CRONOGRAMA ACTIVIDADES'!AL$20)*($G27/$F27)))</f>
        <v>0</v>
      </c>
      <c r="AQ27" s="498">
        <f>IF($F27=0,0,((($F27/$E$26)*'CRONOGRAMA ACTIVIDADES'!AM$20)*($G27/$F27)))</f>
        <v>0</v>
      </c>
      <c r="AR27" s="498">
        <f>IF($F27=0,0,((($F27/$E$26)*'CRONOGRAMA ACTIVIDADES'!AN$20)*($G27/$F27)))</f>
        <v>0</v>
      </c>
      <c r="AS27" s="498">
        <f>IF($F27=0,0,((($F27/$E$26)*'CRONOGRAMA ACTIVIDADES'!AO$20)*($G27/$F27)))</f>
        <v>0</v>
      </c>
      <c r="AT27" s="501">
        <f>AH27+AI27+AJ27+AK27+AL27+AM27+AN27+AO27+AP27+AQ27+AR27+AS27</f>
        <v>0</v>
      </c>
      <c r="AU27" s="504">
        <f>AS27+AR27+AQ27+AP27+AO27+AN27+AM27+AL27+AK27+AJ27+AI27+AH27+AF27+AE27+AD27+AC27+AB27+AA27+Z27+Y27+X27+W27+V27+U27+S27+R27+Q27+P27+O27+N27+M27+L27+K27+J27+I27+H27</f>
        <v>0</v>
      </c>
      <c r="AV27" s="470">
        <f t="shared" si="1"/>
        <v>0</v>
      </c>
    </row>
    <row r="28" spans="2:48" s="472" customFormat="1" ht="12.75" customHeight="1">
      <c r="B28" s="494" t="str">
        <f>+'FORMATO COSTEO C1'!C$86</f>
        <v>1.1.3.2</v>
      </c>
      <c r="C28" s="495" t="str">
        <f>+'FORMATO COSTEO C1'!B$86</f>
        <v>Categoría de gasto</v>
      </c>
      <c r="D28" s="506"/>
      <c r="E28" s="639"/>
      <c r="F28" s="498">
        <f>+'FORMATO COSTEO C1'!G86</f>
        <v>0</v>
      </c>
      <c r="G28" s="501">
        <f>+'FORMATO COSTEO C1'!I86</f>
        <v>0</v>
      </c>
      <c r="H28" s="502">
        <f>IF($F28=0,0,((($F28/$E$26)*'CRONOGRAMA ACTIVIDADES'!F$20)*($G28/$F28)))</f>
        <v>0</v>
      </c>
      <c r="I28" s="498">
        <f>IF($F28=0,0,((($F28/$E$26)*'CRONOGRAMA ACTIVIDADES'!G$20)*($G28/$F28)))</f>
        <v>0</v>
      </c>
      <c r="J28" s="498">
        <f>IF($F28=0,0,((($F28/$E$26)*'CRONOGRAMA ACTIVIDADES'!H$20)*($G28/$F28)))</f>
        <v>0</v>
      </c>
      <c r="K28" s="498">
        <f>IF($F28=0,0,((($F28/$E$26)*'CRONOGRAMA ACTIVIDADES'!I$20)*($G28/$F28)))</f>
        <v>0</v>
      </c>
      <c r="L28" s="498">
        <f>IF($F28=0,0,((($F28/$E$26)*'CRONOGRAMA ACTIVIDADES'!J$20)*($G28/$F28)))</f>
        <v>0</v>
      </c>
      <c r="M28" s="498">
        <f>IF($F28=0,0,((($F28/$E$26)*'CRONOGRAMA ACTIVIDADES'!K$20)*($G28/$F28)))</f>
        <v>0</v>
      </c>
      <c r="N28" s="498">
        <f>IF($F28=0,0,((($F28/$E$26)*'CRONOGRAMA ACTIVIDADES'!L$20)*($G28/$F28)))</f>
        <v>0</v>
      </c>
      <c r="O28" s="498">
        <f>IF($F28=0,0,((($F28/$E$26)*'CRONOGRAMA ACTIVIDADES'!M$20)*($G28/$F28)))</f>
        <v>0</v>
      </c>
      <c r="P28" s="498">
        <f>IF($F28=0,0,((($F28/$E$26)*'CRONOGRAMA ACTIVIDADES'!N$20)*($G28/$F28)))</f>
        <v>0</v>
      </c>
      <c r="Q28" s="498">
        <f>IF($F28=0,0,((($F28/$E$26)*'CRONOGRAMA ACTIVIDADES'!O$20)*($G28/$F28)))</f>
        <v>0</v>
      </c>
      <c r="R28" s="498">
        <f>IF($F28=0,0,((($F28/$E$26)*'CRONOGRAMA ACTIVIDADES'!P$20)*($G28/$F28)))</f>
        <v>0</v>
      </c>
      <c r="S28" s="498">
        <f>IF($F28=0,0,((($F28/$E$26)*'CRONOGRAMA ACTIVIDADES'!Q$20)*($G28/$F28)))</f>
        <v>0</v>
      </c>
      <c r="T28" s="501">
        <f>H28+I28+J28+K28+L28+M28+N28+O28+P28+Q28+R28+S28</f>
        <v>0</v>
      </c>
      <c r="U28" s="502">
        <f>IF($F28=0,0,((($F28/$E$26)*'CRONOGRAMA ACTIVIDADES'!R$20)*($G28/$F28)))</f>
        <v>0</v>
      </c>
      <c r="V28" s="498">
        <f>IF($F28=0,0,((($F28/$E$26)*'CRONOGRAMA ACTIVIDADES'!S$20)*($G28/$F28)))</f>
        <v>0</v>
      </c>
      <c r="W28" s="498">
        <f>IF($F28=0,0,((($F28/$E$26)*'CRONOGRAMA ACTIVIDADES'!T$20)*($G28/$F28)))</f>
        <v>0</v>
      </c>
      <c r="X28" s="498">
        <f>IF($F28=0,0,((($F28/$E$26)*'CRONOGRAMA ACTIVIDADES'!U$20)*($G28/$F28)))</f>
        <v>0</v>
      </c>
      <c r="Y28" s="498">
        <f>IF($F28=0,0,((($F28/$E$26)*'CRONOGRAMA ACTIVIDADES'!V$20)*($G28/$F28)))</f>
        <v>0</v>
      </c>
      <c r="Z28" s="498">
        <f>IF($F28=0,0,((($F28/$E$26)*'CRONOGRAMA ACTIVIDADES'!W$20)*($G28/$F28)))</f>
        <v>0</v>
      </c>
      <c r="AA28" s="498">
        <f>IF($F28=0,0,((($F28/$E$26)*'CRONOGRAMA ACTIVIDADES'!X$20)*($G28/$F28)))</f>
        <v>0</v>
      </c>
      <c r="AB28" s="498">
        <f>IF($F28=0,0,((($F28/$E$26)*'CRONOGRAMA ACTIVIDADES'!Y$20)*($G28/$F28)))</f>
        <v>0</v>
      </c>
      <c r="AC28" s="498">
        <f>IF($F28=0,0,((($F28/$E$26)*'CRONOGRAMA ACTIVIDADES'!Z$20)*($G28/$F28)))</f>
        <v>0</v>
      </c>
      <c r="AD28" s="498">
        <f>IF($F28=0,0,((($F28/$E$26)*'CRONOGRAMA ACTIVIDADES'!AA$20)*($G28/$F28)))</f>
        <v>0</v>
      </c>
      <c r="AE28" s="498">
        <f>IF($F28=0,0,((($F28/$E$26)*'CRONOGRAMA ACTIVIDADES'!AB$20)*($G28/$F28)))</f>
        <v>0</v>
      </c>
      <c r="AF28" s="498">
        <f>IF($F28=0,0,((($F28/$E$26)*'CRONOGRAMA ACTIVIDADES'!AC$20)*($G28/$F28)))</f>
        <v>0</v>
      </c>
      <c r="AG28" s="499">
        <f>U28+V28+W28+X28+Y28+Z28+AA28+AB28+AC28+AD28+AE28+AF28</f>
        <v>0</v>
      </c>
      <c r="AH28" s="503">
        <f>IF($F28=0,0,((($F28/$E$26)*'CRONOGRAMA ACTIVIDADES'!AD$20)*($G28/$F28)))</f>
        <v>0</v>
      </c>
      <c r="AI28" s="498">
        <f>IF($F28=0,0,((($F28/$E$26)*'CRONOGRAMA ACTIVIDADES'!AE$20)*($G28/$F28)))</f>
        <v>0</v>
      </c>
      <c r="AJ28" s="498">
        <f>IF($F28=0,0,((($F28/$E$26)*'CRONOGRAMA ACTIVIDADES'!AF$20)*($G28/$F28)))</f>
        <v>0</v>
      </c>
      <c r="AK28" s="498">
        <f>IF($F28=0,0,((($F28/$E$26)*'CRONOGRAMA ACTIVIDADES'!AG$20)*($G28/$F28)))</f>
        <v>0</v>
      </c>
      <c r="AL28" s="498">
        <f>IF($F28=0,0,((($F28/$E$26)*'CRONOGRAMA ACTIVIDADES'!AH$20)*($G28/$F28)))</f>
        <v>0</v>
      </c>
      <c r="AM28" s="498">
        <f>IF($F28=0,0,((($F28/$E$26)*'CRONOGRAMA ACTIVIDADES'!AI$20)*($G28/$F28)))</f>
        <v>0</v>
      </c>
      <c r="AN28" s="498">
        <f>IF($F28=0,0,((($F28/$E$26)*'CRONOGRAMA ACTIVIDADES'!AJ$20)*($G28/$F28)))</f>
        <v>0</v>
      </c>
      <c r="AO28" s="498">
        <f>IF($F28=0,0,((($F28/$E$26)*'CRONOGRAMA ACTIVIDADES'!AK$20)*($G28/$F28)))</f>
        <v>0</v>
      </c>
      <c r="AP28" s="498">
        <f>IF($F28=0,0,((($F28/$E$26)*'CRONOGRAMA ACTIVIDADES'!AL$20)*($G28/$F28)))</f>
        <v>0</v>
      </c>
      <c r="AQ28" s="498">
        <f>IF($F28=0,0,((($F28/$E$26)*'CRONOGRAMA ACTIVIDADES'!AM$20)*($G28/$F28)))</f>
        <v>0</v>
      </c>
      <c r="AR28" s="498">
        <f>IF($F28=0,0,((($F28/$E$26)*'CRONOGRAMA ACTIVIDADES'!AN$20)*($G28/$F28)))</f>
        <v>0</v>
      </c>
      <c r="AS28" s="498">
        <f>IF($F28=0,0,((($F28/$E$26)*'CRONOGRAMA ACTIVIDADES'!AO$20)*($G28/$F28)))</f>
        <v>0</v>
      </c>
      <c r="AT28" s="501">
        <f>AH28+AI28+AJ28+AK28+AL28+AM28+AN28+AO28+AP28+AQ28+AR28+AS28</f>
        <v>0</v>
      </c>
      <c r="AU28" s="504">
        <f>AS28+AR28+AQ28+AP28+AO28+AN28+AM28+AL28+AK28+AJ28+AI28+AH28+AF28+AE28+AD28+AC28+AB28+AA28+Z28+Y28+X28+W28+V28+U28+S28+R28+Q28+P28+O28+N28+M28+L28+K28+J28+I28+H28</f>
        <v>0</v>
      </c>
      <c r="AV28" s="470">
        <f t="shared" si="1"/>
        <v>0</v>
      </c>
    </row>
    <row r="29" spans="2:48" s="472" customFormat="1" ht="12.75" customHeight="1">
      <c r="B29" s="494" t="str">
        <f>+'FORMATO COSTEO C1'!C$92</f>
        <v>1.1.3.3</v>
      </c>
      <c r="C29" s="495" t="str">
        <f>+'FORMATO COSTEO C1'!B$92</f>
        <v>Categoría de gasto</v>
      </c>
      <c r="D29" s="506"/>
      <c r="E29" s="639"/>
      <c r="F29" s="498">
        <f>+'FORMATO COSTEO C1'!G92</f>
        <v>0</v>
      </c>
      <c r="G29" s="501">
        <f>+'FORMATO COSTEO C1'!I92</f>
        <v>0</v>
      </c>
      <c r="H29" s="502">
        <f>IF($F29=0,0,((($F29/$E$26)*'CRONOGRAMA ACTIVIDADES'!F$20)*($G29/$F29)))</f>
        <v>0</v>
      </c>
      <c r="I29" s="498">
        <f>IF($F29=0,0,((($F29/$E$26)*'CRONOGRAMA ACTIVIDADES'!G$20)*($G29/$F29)))</f>
        <v>0</v>
      </c>
      <c r="J29" s="498">
        <f>IF($F29=0,0,((($F29/$E$26)*'CRONOGRAMA ACTIVIDADES'!H$20)*($G29/$F29)))</f>
        <v>0</v>
      </c>
      <c r="K29" s="498">
        <f>IF($F29=0,0,((($F29/$E$26)*'CRONOGRAMA ACTIVIDADES'!I$20)*($G29/$F29)))</f>
        <v>0</v>
      </c>
      <c r="L29" s="498">
        <f>IF($F29=0,0,((($F29/$E$26)*'CRONOGRAMA ACTIVIDADES'!J$20)*($G29/$F29)))</f>
        <v>0</v>
      </c>
      <c r="M29" s="498">
        <f>IF($F29=0,0,((($F29/$E$26)*'CRONOGRAMA ACTIVIDADES'!K$20)*($G29/$F29)))</f>
        <v>0</v>
      </c>
      <c r="N29" s="498">
        <f>IF($F29=0,0,((($F29/$E$26)*'CRONOGRAMA ACTIVIDADES'!L$20)*($G29/$F29)))</f>
        <v>0</v>
      </c>
      <c r="O29" s="498">
        <f>IF($F29=0,0,((($F29/$E$26)*'CRONOGRAMA ACTIVIDADES'!M$20)*($G29/$F29)))</f>
        <v>0</v>
      </c>
      <c r="P29" s="498">
        <f>IF($F29=0,0,((($F29/$E$26)*'CRONOGRAMA ACTIVIDADES'!N$20)*($G29/$F29)))</f>
        <v>0</v>
      </c>
      <c r="Q29" s="498">
        <f>IF($F29=0,0,((($F29/$E$26)*'CRONOGRAMA ACTIVIDADES'!O$20)*($G29/$F29)))</f>
        <v>0</v>
      </c>
      <c r="R29" s="498">
        <f>IF($F29=0,0,((($F29/$E$26)*'CRONOGRAMA ACTIVIDADES'!P$20)*($G29/$F29)))</f>
        <v>0</v>
      </c>
      <c r="S29" s="498">
        <f>IF($F29=0,0,((($F29/$E$26)*'CRONOGRAMA ACTIVIDADES'!Q$20)*($G29/$F29)))</f>
        <v>0</v>
      </c>
      <c r="T29" s="501">
        <f>H29+I29+J29+K29+L29+M29+N29+O29+P29+Q29+R29+S29</f>
        <v>0</v>
      </c>
      <c r="U29" s="502">
        <f>IF($F29=0,0,((($F29/$E$26)*'CRONOGRAMA ACTIVIDADES'!R$20)*($G29/$F29)))</f>
        <v>0</v>
      </c>
      <c r="V29" s="498">
        <f>IF($F29=0,0,((($F29/$E$26)*'CRONOGRAMA ACTIVIDADES'!S$20)*($G29/$F29)))</f>
        <v>0</v>
      </c>
      <c r="W29" s="498">
        <f>IF($F29=0,0,((($F29/$E$26)*'CRONOGRAMA ACTIVIDADES'!T$20)*($G29/$F29)))</f>
        <v>0</v>
      </c>
      <c r="X29" s="498">
        <f>IF($F29=0,0,((($F29/$E$26)*'CRONOGRAMA ACTIVIDADES'!U$20)*($G29/$F29)))</f>
        <v>0</v>
      </c>
      <c r="Y29" s="498">
        <f>IF($F29=0,0,((($F29/$E$26)*'CRONOGRAMA ACTIVIDADES'!V$20)*($G29/$F29)))</f>
        <v>0</v>
      </c>
      <c r="Z29" s="498">
        <f>IF($F29=0,0,((($F29/$E$26)*'CRONOGRAMA ACTIVIDADES'!W$20)*($G29/$F29)))</f>
        <v>0</v>
      </c>
      <c r="AA29" s="498">
        <f>IF($F29=0,0,((($F29/$E$26)*'CRONOGRAMA ACTIVIDADES'!X$20)*($G29/$F29)))</f>
        <v>0</v>
      </c>
      <c r="AB29" s="498">
        <f>IF($F29=0,0,((($F29/$E$26)*'CRONOGRAMA ACTIVIDADES'!Y$20)*($G29/$F29)))</f>
        <v>0</v>
      </c>
      <c r="AC29" s="498">
        <f>IF($F29=0,0,((($F29/$E$26)*'CRONOGRAMA ACTIVIDADES'!Z$20)*($G29/$F29)))</f>
        <v>0</v>
      </c>
      <c r="AD29" s="498">
        <f>IF($F29=0,0,((($F29/$E$26)*'CRONOGRAMA ACTIVIDADES'!AA$20)*($G29/$F29)))</f>
        <v>0</v>
      </c>
      <c r="AE29" s="498">
        <f>IF($F29=0,0,((($F29/$E$26)*'CRONOGRAMA ACTIVIDADES'!AB$20)*($G29/$F29)))</f>
        <v>0</v>
      </c>
      <c r="AF29" s="498">
        <f>IF($F29=0,0,((($F29/$E$26)*'CRONOGRAMA ACTIVIDADES'!AC$20)*($G29/$F29)))</f>
        <v>0</v>
      </c>
      <c r="AG29" s="499">
        <f>U29+V29+W29+X29+Y29+Z29+AA29+AB29+AC29+AD29+AE29+AF29</f>
        <v>0</v>
      </c>
      <c r="AH29" s="503">
        <f>IF($F29=0,0,((($F29/$E$26)*'CRONOGRAMA ACTIVIDADES'!AD$20)*($G29/$F29)))</f>
        <v>0</v>
      </c>
      <c r="AI29" s="498">
        <f>IF($F29=0,0,((($F29/$E$26)*'CRONOGRAMA ACTIVIDADES'!AE$20)*($G29/$F29)))</f>
        <v>0</v>
      </c>
      <c r="AJ29" s="498">
        <f>IF($F29=0,0,((($F29/$E$26)*'CRONOGRAMA ACTIVIDADES'!AF$20)*($G29/$F29)))</f>
        <v>0</v>
      </c>
      <c r="AK29" s="498">
        <f>IF($F29=0,0,((($F29/$E$26)*'CRONOGRAMA ACTIVIDADES'!AG$20)*($G29/$F29)))</f>
        <v>0</v>
      </c>
      <c r="AL29" s="498">
        <f>IF($F29=0,0,((($F29/$E$26)*'CRONOGRAMA ACTIVIDADES'!AH$20)*($G29/$F29)))</f>
        <v>0</v>
      </c>
      <c r="AM29" s="498">
        <f>IF($F29=0,0,((($F29/$E$26)*'CRONOGRAMA ACTIVIDADES'!AI$20)*($G29/$F29)))</f>
        <v>0</v>
      </c>
      <c r="AN29" s="498">
        <f>IF($F29=0,0,((($F29/$E$26)*'CRONOGRAMA ACTIVIDADES'!AJ$20)*($G29/$F29)))</f>
        <v>0</v>
      </c>
      <c r="AO29" s="498">
        <f>IF($F29=0,0,((($F29/$E$26)*'CRONOGRAMA ACTIVIDADES'!AK$20)*($G29/$F29)))</f>
        <v>0</v>
      </c>
      <c r="AP29" s="498">
        <f>IF($F29=0,0,((($F29/$E$26)*'CRONOGRAMA ACTIVIDADES'!AL$20)*($G29/$F29)))</f>
        <v>0</v>
      </c>
      <c r="AQ29" s="498">
        <f>IF($F29=0,0,((($F29/$E$26)*'CRONOGRAMA ACTIVIDADES'!AM$20)*($G29/$F29)))</f>
        <v>0</v>
      </c>
      <c r="AR29" s="498">
        <f>IF($F29=0,0,((($F29/$E$26)*'CRONOGRAMA ACTIVIDADES'!AN$20)*($G29/$F29)))</f>
        <v>0</v>
      </c>
      <c r="AS29" s="498">
        <f>IF($F29=0,0,((($F29/$E$26)*'CRONOGRAMA ACTIVIDADES'!AO$20)*($G29/$F29)))</f>
        <v>0</v>
      </c>
      <c r="AT29" s="501">
        <f>AH29+AI29+AJ29+AK29+AL29+AM29+AN29+AO29+AP29+AQ29+AR29+AS29</f>
        <v>0</v>
      </c>
      <c r="AU29" s="504">
        <f>AS29+AR29+AQ29+AP29+AO29+AN29+AM29+AL29+AK29+AJ29+AI29+AH29+AF29+AE29+AD29+AC29+AB29+AA29+Z29+Y29+X29+W29+V29+U29+S29+R29+Q29+P29+O29+N29+M29+L29+K29+J29+I29+H29</f>
        <v>0</v>
      </c>
      <c r="AV29" s="470">
        <f t="shared" si="1"/>
        <v>0</v>
      </c>
    </row>
    <row r="30" spans="2:48" s="472" customFormat="1" ht="12.75" customHeight="1">
      <c r="B30" s="494" t="str">
        <f>+'FORMATO COSTEO C1'!C$98</f>
        <v>1.1.3.4</v>
      </c>
      <c r="C30" s="495" t="str">
        <f>+'FORMATO COSTEO C1'!B$98</f>
        <v>Categoría de gasto</v>
      </c>
      <c r="D30" s="506"/>
      <c r="E30" s="639"/>
      <c r="F30" s="498">
        <f>+'FORMATO COSTEO C1'!G98</f>
        <v>0</v>
      </c>
      <c r="G30" s="501">
        <f>+'FORMATO COSTEO C1'!I98</f>
        <v>0</v>
      </c>
      <c r="H30" s="502">
        <f>IF($F30=0,0,((($F30/$E$26)*'CRONOGRAMA ACTIVIDADES'!F$20)*($G30/$F30)))</f>
        <v>0</v>
      </c>
      <c r="I30" s="498">
        <f>IF($F30=0,0,((($F30/$E$26)*'CRONOGRAMA ACTIVIDADES'!G$20)*($G30/$F30)))</f>
        <v>0</v>
      </c>
      <c r="J30" s="498">
        <f>IF($F30=0,0,((($F30/$E$26)*'CRONOGRAMA ACTIVIDADES'!H$20)*($G30/$F30)))</f>
        <v>0</v>
      </c>
      <c r="K30" s="498">
        <f>IF($F30=0,0,((($F30/$E$26)*'CRONOGRAMA ACTIVIDADES'!I$20)*($G30/$F30)))</f>
        <v>0</v>
      </c>
      <c r="L30" s="498">
        <f>IF($F30=0,0,((($F30/$E$26)*'CRONOGRAMA ACTIVIDADES'!J$20)*($G30/$F30)))</f>
        <v>0</v>
      </c>
      <c r="M30" s="498">
        <f>IF($F30=0,0,((($F30/$E$26)*'CRONOGRAMA ACTIVIDADES'!K$20)*($G30/$F30)))</f>
        <v>0</v>
      </c>
      <c r="N30" s="498">
        <f>IF($F30=0,0,((($F30/$E$26)*'CRONOGRAMA ACTIVIDADES'!L$20)*($G30/$F30)))</f>
        <v>0</v>
      </c>
      <c r="O30" s="498">
        <f>IF($F30=0,0,((($F30/$E$26)*'CRONOGRAMA ACTIVIDADES'!M$20)*($G30/$F30)))</f>
        <v>0</v>
      </c>
      <c r="P30" s="498">
        <f>IF($F30=0,0,((($F30/$E$26)*'CRONOGRAMA ACTIVIDADES'!N$20)*($G30/$F30)))</f>
        <v>0</v>
      </c>
      <c r="Q30" s="498">
        <f>IF($F30=0,0,((($F30/$E$26)*'CRONOGRAMA ACTIVIDADES'!O$20)*($G30/$F30)))</f>
        <v>0</v>
      </c>
      <c r="R30" s="498">
        <f>IF($F30=0,0,((($F30/$E$26)*'CRONOGRAMA ACTIVIDADES'!P$20)*($G30/$F30)))</f>
        <v>0</v>
      </c>
      <c r="S30" s="498">
        <f>IF($F30=0,0,((($F30/$E$26)*'CRONOGRAMA ACTIVIDADES'!Q$20)*($G30/$F30)))</f>
        <v>0</v>
      </c>
      <c r="T30" s="501">
        <f>H30+I30+J30+K30+L30+M30+N30+O30+P30+Q30+R30+S30</f>
        <v>0</v>
      </c>
      <c r="U30" s="502">
        <f>IF($F30=0,0,((($F30/$E$26)*'CRONOGRAMA ACTIVIDADES'!R$20)*($G30/$F30)))</f>
        <v>0</v>
      </c>
      <c r="V30" s="498">
        <f>IF($F30=0,0,((($F30/$E$26)*'CRONOGRAMA ACTIVIDADES'!S$20)*($G30/$F30)))</f>
        <v>0</v>
      </c>
      <c r="W30" s="498">
        <f>IF($F30=0,0,((($F30/$E$26)*'CRONOGRAMA ACTIVIDADES'!T$20)*($G30/$F30)))</f>
        <v>0</v>
      </c>
      <c r="X30" s="498">
        <f>IF($F30=0,0,((($F30/$E$26)*'CRONOGRAMA ACTIVIDADES'!U$20)*($G30/$F30)))</f>
        <v>0</v>
      </c>
      <c r="Y30" s="498">
        <f>IF($F30=0,0,((($F30/$E$26)*'CRONOGRAMA ACTIVIDADES'!V$20)*($G30/$F30)))</f>
        <v>0</v>
      </c>
      <c r="Z30" s="498">
        <f>IF($F30=0,0,((($F30/$E$26)*'CRONOGRAMA ACTIVIDADES'!W$20)*($G30/$F30)))</f>
        <v>0</v>
      </c>
      <c r="AA30" s="498">
        <f>IF($F30=0,0,((($F30/$E$26)*'CRONOGRAMA ACTIVIDADES'!X$20)*($G30/$F30)))</f>
        <v>0</v>
      </c>
      <c r="AB30" s="498">
        <f>IF($F30=0,0,((($F30/$E$26)*'CRONOGRAMA ACTIVIDADES'!Y$20)*($G30/$F30)))</f>
        <v>0</v>
      </c>
      <c r="AC30" s="498">
        <f>IF($F30=0,0,((($F30/$E$26)*'CRONOGRAMA ACTIVIDADES'!Z$20)*($G30/$F30)))</f>
        <v>0</v>
      </c>
      <c r="AD30" s="498">
        <f>IF($F30=0,0,((($F30/$E$26)*'CRONOGRAMA ACTIVIDADES'!AA$20)*($G30/$F30)))</f>
        <v>0</v>
      </c>
      <c r="AE30" s="498">
        <f>IF($F30=0,0,((($F30/$E$26)*'CRONOGRAMA ACTIVIDADES'!AB$20)*($G30/$F30)))</f>
        <v>0</v>
      </c>
      <c r="AF30" s="498">
        <f>IF($F30=0,0,((($F30/$E$26)*'CRONOGRAMA ACTIVIDADES'!AC$20)*($G30/$F30)))</f>
        <v>0</v>
      </c>
      <c r="AG30" s="499">
        <f>U30+V30+W30+X30+Y30+Z30+AA30+AB30+AC30+AD30+AE30+AF30</f>
        <v>0</v>
      </c>
      <c r="AH30" s="503">
        <f>IF($F30=0,0,((($F30/$E$26)*'CRONOGRAMA ACTIVIDADES'!AD$20)*($G30/$F30)))</f>
        <v>0</v>
      </c>
      <c r="AI30" s="498">
        <f>IF($F30=0,0,((($F30/$E$26)*'CRONOGRAMA ACTIVIDADES'!AE$20)*($G30/$F30)))</f>
        <v>0</v>
      </c>
      <c r="AJ30" s="498">
        <f>IF($F30=0,0,((($F30/$E$26)*'CRONOGRAMA ACTIVIDADES'!AF$20)*($G30/$F30)))</f>
        <v>0</v>
      </c>
      <c r="AK30" s="498">
        <f>IF($F30=0,0,((($F30/$E$26)*'CRONOGRAMA ACTIVIDADES'!AG$20)*($G30/$F30)))</f>
        <v>0</v>
      </c>
      <c r="AL30" s="498">
        <f>IF($F30=0,0,((($F30/$E$26)*'CRONOGRAMA ACTIVIDADES'!AH$20)*($G30/$F30)))</f>
        <v>0</v>
      </c>
      <c r="AM30" s="498">
        <f>IF($F30=0,0,((($F30/$E$26)*'CRONOGRAMA ACTIVIDADES'!AI$20)*($G30/$F30)))</f>
        <v>0</v>
      </c>
      <c r="AN30" s="498">
        <f>IF($F30=0,0,((($F30/$E$26)*'CRONOGRAMA ACTIVIDADES'!AJ$20)*($G30/$F30)))</f>
        <v>0</v>
      </c>
      <c r="AO30" s="498">
        <f>IF($F30=0,0,((($F30/$E$26)*'CRONOGRAMA ACTIVIDADES'!AK$20)*($G30/$F30)))</f>
        <v>0</v>
      </c>
      <c r="AP30" s="498">
        <f>IF($F30=0,0,((($F30/$E$26)*'CRONOGRAMA ACTIVIDADES'!AL$20)*($G30/$F30)))</f>
        <v>0</v>
      </c>
      <c r="AQ30" s="498">
        <f>IF($F30=0,0,((($F30/$E$26)*'CRONOGRAMA ACTIVIDADES'!AM$20)*($G30/$F30)))</f>
        <v>0</v>
      </c>
      <c r="AR30" s="498">
        <f>IF($F30=0,0,((($F30/$E$26)*'CRONOGRAMA ACTIVIDADES'!AN$20)*($G30/$F30)))</f>
        <v>0</v>
      </c>
      <c r="AS30" s="498">
        <f>IF($F30=0,0,((($F30/$E$26)*'CRONOGRAMA ACTIVIDADES'!AO$20)*($G30/$F30)))</f>
        <v>0</v>
      </c>
      <c r="AT30" s="501">
        <f>AH30+AI30+AJ30+AK30+AL30+AM30+AN30+AO30+AP30+AQ30+AR30+AS30</f>
        <v>0</v>
      </c>
      <c r="AU30" s="504">
        <f>AS30+AR30+AQ30+AP30+AO30+AN30+AM30+AL30+AK30+AJ30+AI30+AH30+AF30+AE30+AD30+AC30+AB30+AA30+Z30+Y30+X30+W30+V30+U30+S30+R30+Q30+P30+O30+N30+M30+L30+K30+J30+I30+H30</f>
        <v>0</v>
      </c>
      <c r="AV30" s="470">
        <f t="shared" si="1"/>
        <v>0</v>
      </c>
    </row>
    <row r="31" spans="2:48" s="472" customFormat="1" ht="12.75" customHeight="1">
      <c r="B31" s="494" t="str">
        <f>+'FORMATO COSTEO C1'!C$104</f>
        <v>1.1.3.5</v>
      </c>
      <c r="C31" s="495" t="str">
        <f>+'FORMATO COSTEO C1'!B$104</f>
        <v>Categoría de gasto</v>
      </c>
      <c r="D31" s="506"/>
      <c r="E31" s="639"/>
      <c r="F31" s="498">
        <f>+'FORMATO COSTEO C1'!G104</f>
        <v>0</v>
      </c>
      <c r="G31" s="501">
        <f>+'FORMATO COSTEO C1'!I104</f>
        <v>0</v>
      </c>
      <c r="H31" s="502">
        <f>IF($F31=0,0,((($F31/$E$26)*'CRONOGRAMA ACTIVIDADES'!F$20)*($G31/$F31)))</f>
        <v>0</v>
      </c>
      <c r="I31" s="498">
        <f>IF($F31=0,0,((($F31/$E$26)*'CRONOGRAMA ACTIVIDADES'!G$20)*($G31/$F31)))</f>
        <v>0</v>
      </c>
      <c r="J31" s="498">
        <f>IF($F31=0,0,((($F31/$E$26)*'CRONOGRAMA ACTIVIDADES'!H$20)*($G31/$F31)))</f>
        <v>0</v>
      </c>
      <c r="K31" s="498">
        <f>IF($F31=0,0,((($F31/$E$26)*'CRONOGRAMA ACTIVIDADES'!I$20)*($G31/$F31)))</f>
        <v>0</v>
      </c>
      <c r="L31" s="498">
        <f>IF($F31=0,0,((($F31/$E$26)*'CRONOGRAMA ACTIVIDADES'!J$20)*($G31/$F31)))</f>
        <v>0</v>
      </c>
      <c r="M31" s="498">
        <f>IF($F31=0,0,((($F31/$E$26)*'CRONOGRAMA ACTIVIDADES'!K$20)*($G31/$F31)))</f>
        <v>0</v>
      </c>
      <c r="N31" s="498">
        <f>IF($F31=0,0,((($F31/$E$26)*'CRONOGRAMA ACTIVIDADES'!L$20)*($G31/$F31)))</f>
        <v>0</v>
      </c>
      <c r="O31" s="498">
        <f>IF($F31=0,0,((($F31/$E$26)*'CRONOGRAMA ACTIVIDADES'!M$20)*($G31/$F31)))</f>
        <v>0</v>
      </c>
      <c r="P31" s="498">
        <f>IF($F31=0,0,((($F31/$E$26)*'CRONOGRAMA ACTIVIDADES'!N$20)*($G31/$F31)))</f>
        <v>0</v>
      </c>
      <c r="Q31" s="498">
        <f>IF($F31=0,0,((($F31/$E$26)*'CRONOGRAMA ACTIVIDADES'!O$20)*($G31/$F31)))</f>
        <v>0</v>
      </c>
      <c r="R31" s="498">
        <f>IF($F31=0,0,((($F31/$E$26)*'CRONOGRAMA ACTIVIDADES'!P$20)*($G31/$F31)))</f>
        <v>0</v>
      </c>
      <c r="S31" s="498">
        <f>IF($F31=0,0,((($F31/$E$26)*'CRONOGRAMA ACTIVIDADES'!Q$20)*($G31/$F31)))</f>
        <v>0</v>
      </c>
      <c r="T31" s="501">
        <f>H31+I31+J31+K31+L31+M31+N31+O31+P31+Q31+R31+S31</f>
        <v>0</v>
      </c>
      <c r="U31" s="502">
        <f>IF($F31=0,0,((($F31/$E$26)*'CRONOGRAMA ACTIVIDADES'!R$20)*($G31/$F31)))</f>
        <v>0</v>
      </c>
      <c r="V31" s="498">
        <f>IF($F31=0,0,((($F31/$E$26)*'CRONOGRAMA ACTIVIDADES'!S$20)*($G31/$F31)))</f>
        <v>0</v>
      </c>
      <c r="W31" s="498">
        <f>IF($F31=0,0,((($F31/$E$26)*'CRONOGRAMA ACTIVIDADES'!T$20)*($G31/$F31)))</f>
        <v>0</v>
      </c>
      <c r="X31" s="498">
        <f>IF($F31=0,0,((($F31/$E$26)*'CRONOGRAMA ACTIVIDADES'!U$20)*($G31/$F31)))</f>
        <v>0</v>
      </c>
      <c r="Y31" s="498">
        <f>IF($F31=0,0,((($F31/$E$26)*'CRONOGRAMA ACTIVIDADES'!V$20)*($G31/$F31)))</f>
        <v>0</v>
      </c>
      <c r="Z31" s="498">
        <f>IF($F31=0,0,((($F31/$E$26)*'CRONOGRAMA ACTIVIDADES'!W$20)*($G31/$F31)))</f>
        <v>0</v>
      </c>
      <c r="AA31" s="498">
        <f>IF($F31=0,0,((($F31/$E$26)*'CRONOGRAMA ACTIVIDADES'!X$20)*($G31/$F31)))</f>
        <v>0</v>
      </c>
      <c r="AB31" s="498">
        <f>IF($F31=0,0,((($F31/$E$26)*'CRONOGRAMA ACTIVIDADES'!Y$20)*($G31/$F31)))</f>
        <v>0</v>
      </c>
      <c r="AC31" s="498">
        <f>IF($F31=0,0,((($F31/$E$26)*'CRONOGRAMA ACTIVIDADES'!Z$20)*($G31/$F31)))</f>
        <v>0</v>
      </c>
      <c r="AD31" s="498">
        <f>IF($F31=0,0,((($F31/$E$26)*'CRONOGRAMA ACTIVIDADES'!AA$20)*($G31/$F31)))</f>
        <v>0</v>
      </c>
      <c r="AE31" s="498">
        <f>IF($F31=0,0,((($F31/$E$26)*'CRONOGRAMA ACTIVIDADES'!AB$20)*($G31/$F31)))</f>
        <v>0</v>
      </c>
      <c r="AF31" s="498">
        <f>IF($F31=0,0,((($F31/$E$26)*'CRONOGRAMA ACTIVIDADES'!AC$20)*($G31/$F31)))</f>
        <v>0</v>
      </c>
      <c r="AG31" s="499">
        <f>U31+V31+W31+X31+Y31+Z31+AA31+AB31+AC31+AD31+AE31+AF31</f>
        <v>0</v>
      </c>
      <c r="AH31" s="503">
        <f>IF($F31=0,0,((($F31/$E$26)*'CRONOGRAMA ACTIVIDADES'!AD$20)*($G31/$F31)))</f>
        <v>0</v>
      </c>
      <c r="AI31" s="498">
        <f>IF($F31=0,0,((($F31/$E$26)*'CRONOGRAMA ACTIVIDADES'!AE$20)*($G31/$F31)))</f>
        <v>0</v>
      </c>
      <c r="AJ31" s="498">
        <f>IF($F31=0,0,((($F31/$E$26)*'CRONOGRAMA ACTIVIDADES'!AF$20)*($G31/$F31)))</f>
        <v>0</v>
      </c>
      <c r="AK31" s="498">
        <f>IF($F31=0,0,((($F31/$E$26)*'CRONOGRAMA ACTIVIDADES'!AG$20)*($G31/$F31)))</f>
        <v>0</v>
      </c>
      <c r="AL31" s="498">
        <f>IF($F31=0,0,((($F31/$E$26)*'CRONOGRAMA ACTIVIDADES'!AH$20)*($G31/$F31)))</f>
        <v>0</v>
      </c>
      <c r="AM31" s="498">
        <f>IF($F31=0,0,((($F31/$E$26)*'CRONOGRAMA ACTIVIDADES'!AI$20)*($G31/$F31)))</f>
        <v>0</v>
      </c>
      <c r="AN31" s="498">
        <f>IF($F31=0,0,((($F31/$E$26)*'CRONOGRAMA ACTIVIDADES'!AJ$20)*($G31/$F31)))</f>
        <v>0</v>
      </c>
      <c r="AO31" s="498">
        <f>IF($F31=0,0,((($F31/$E$26)*'CRONOGRAMA ACTIVIDADES'!AK$20)*($G31/$F31)))</f>
        <v>0</v>
      </c>
      <c r="AP31" s="498">
        <f>IF($F31=0,0,((($F31/$E$26)*'CRONOGRAMA ACTIVIDADES'!AL$20)*($G31/$F31)))</f>
        <v>0</v>
      </c>
      <c r="AQ31" s="498">
        <f>IF($F31=0,0,((($F31/$E$26)*'CRONOGRAMA ACTIVIDADES'!AM$20)*($G31/$F31)))</f>
        <v>0</v>
      </c>
      <c r="AR31" s="498">
        <f>IF($F31=0,0,((($F31/$E$26)*'CRONOGRAMA ACTIVIDADES'!AN$20)*($G31/$F31)))</f>
        <v>0</v>
      </c>
      <c r="AS31" s="498">
        <f>IF($F31=0,0,((($F31/$E$26)*'CRONOGRAMA ACTIVIDADES'!AO$20)*($G31/$F31)))</f>
        <v>0</v>
      </c>
      <c r="AT31" s="501">
        <f>AH31+AI31+AJ31+AK31+AL31+AM31+AN31+AO31+AP31+AQ31+AR31+AS31</f>
        <v>0</v>
      </c>
      <c r="AU31" s="504">
        <f>AS31+AR31+AQ31+AP31+AO31+AN31+AM31+AL31+AK31+AJ31+AI31+AH31+AF31+AE31+AD31+AC31+AB31+AA31+Z31+Y31+X31+W31+V31+U31+S31+R31+Q31+P31+O31+N31+M31+L31+K31+J31+I31+H31</f>
        <v>0</v>
      </c>
      <c r="AV31" s="470">
        <f t="shared" si="1"/>
        <v>0</v>
      </c>
    </row>
    <row r="32" spans="2:48" s="472" customFormat="1" ht="12.75" customHeight="1">
      <c r="B32" s="484" t="str">
        <f>+'FORMATO COSTEO C1'!C$110</f>
        <v>1.1.4</v>
      </c>
      <c r="C32" s="508">
        <f>+'FORMATO COSTEO C1'!B$110</f>
        <v>0</v>
      </c>
      <c r="D32" s="620" t="str">
        <f>+'FORMATO COSTEO C1'!D$110</f>
        <v>Unidad medida</v>
      </c>
      <c r="E32" s="623">
        <f>+'FORMATO COSTEO C1'!E$110</f>
        <v>0</v>
      </c>
      <c r="F32" s="488">
        <f>SUM(F33:F37)</f>
        <v>0</v>
      </c>
      <c r="G32" s="491">
        <f aca="true" t="shared" si="10" ref="G32:P32">SUM(G33:G37)</f>
        <v>0</v>
      </c>
      <c r="H32" s="492">
        <f t="shared" si="10"/>
        <v>0</v>
      </c>
      <c r="I32" s="488">
        <f>SUM(I33:I37)</f>
        <v>0</v>
      </c>
      <c r="J32" s="488">
        <f>SUM(J33:J37)</f>
        <v>0</v>
      </c>
      <c r="K32" s="488">
        <f>SUM(K33:K37)</f>
        <v>0</v>
      </c>
      <c r="L32" s="488">
        <f>SUM(L33:L37)</f>
        <v>0</v>
      </c>
      <c r="M32" s="488">
        <f>SUM(M33:M37)</f>
        <v>0</v>
      </c>
      <c r="N32" s="488">
        <f t="shared" si="10"/>
        <v>0</v>
      </c>
      <c r="O32" s="488">
        <f t="shared" si="10"/>
        <v>0</v>
      </c>
      <c r="P32" s="488">
        <f t="shared" si="10"/>
        <v>0</v>
      </c>
      <c r="Q32" s="488">
        <f>SUM(Q33:Q37)</f>
        <v>0</v>
      </c>
      <c r="R32" s="488">
        <f>SUM(R33:R37)</f>
        <v>0</v>
      </c>
      <c r="S32" s="488">
        <f>SUM(S33:S37)</f>
        <v>0</v>
      </c>
      <c r="T32" s="491">
        <f>SUM(T33:T37)</f>
        <v>0</v>
      </c>
      <c r="U32" s="492">
        <f aca="true" t="shared" si="11" ref="U32:AS32">SUM(U33:U37)</f>
        <v>0</v>
      </c>
      <c r="V32" s="488">
        <f t="shared" si="11"/>
        <v>0</v>
      </c>
      <c r="W32" s="488">
        <f t="shared" si="11"/>
        <v>0</v>
      </c>
      <c r="X32" s="488">
        <f t="shared" si="11"/>
        <v>0</v>
      </c>
      <c r="Y32" s="488">
        <f t="shared" si="11"/>
        <v>0</v>
      </c>
      <c r="Z32" s="488">
        <f t="shared" si="11"/>
        <v>0</v>
      </c>
      <c r="AA32" s="488">
        <f t="shared" si="11"/>
        <v>0</v>
      </c>
      <c r="AB32" s="488">
        <f t="shared" si="11"/>
        <v>0</v>
      </c>
      <c r="AC32" s="488">
        <f t="shared" si="11"/>
        <v>0</v>
      </c>
      <c r="AD32" s="488">
        <f t="shared" si="11"/>
        <v>0</v>
      </c>
      <c r="AE32" s="488">
        <f t="shared" si="11"/>
        <v>0</v>
      </c>
      <c r="AF32" s="488">
        <f t="shared" si="11"/>
        <v>0</v>
      </c>
      <c r="AG32" s="489">
        <f t="shared" si="11"/>
        <v>0</v>
      </c>
      <c r="AH32" s="490">
        <f t="shared" si="11"/>
        <v>0</v>
      </c>
      <c r="AI32" s="488">
        <f t="shared" si="11"/>
        <v>0</v>
      </c>
      <c r="AJ32" s="488">
        <f t="shared" si="11"/>
        <v>0</v>
      </c>
      <c r="AK32" s="488">
        <f t="shared" si="11"/>
        <v>0</v>
      </c>
      <c r="AL32" s="488">
        <f t="shared" si="11"/>
        <v>0</v>
      </c>
      <c r="AM32" s="488">
        <f t="shared" si="11"/>
        <v>0</v>
      </c>
      <c r="AN32" s="488">
        <f t="shared" si="11"/>
        <v>0</v>
      </c>
      <c r="AO32" s="488">
        <f t="shared" si="11"/>
        <v>0</v>
      </c>
      <c r="AP32" s="488">
        <f t="shared" si="11"/>
        <v>0</v>
      </c>
      <c r="AQ32" s="488">
        <f t="shared" si="11"/>
        <v>0</v>
      </c>
      <c r="AR32" s="488">
        <f t="shared" si="11"/>
        <v>0</v>
      </c>
      <c r="AS32" s="488">
        <f t="shared" si="11"/>
        <v>0</v>
      </c>
      <c r="AT32" s="491">
        <f>SUM(AT33:AT37)</f>
        <v>0</v>
      </c>
      <c r="AU32" s="493">
        <f>SUM(AU33:AU37)</f>
        <v>0</v>
      </c>
      <c r="AV32" s="470">
        <f t="shared" si="1"/>
        <v>0</v>
      </c>
    </row>
    <row r="33" spans="2:48" s="472" customFormat="1" ht="12.75" customHeight="1">
      <c r="B33" s="494" t="str">
        <f>+'FORMATO COSTEO C1'!C$112</f>
        <v>1.1.4.1</v>
      </c>
      <c r="C33" s="495" t="str">
        <f>+'FORMATO COSTEO C1'!B$112</f>
        <v>Categoría de gasto</v>
      </c>
      <c r="D33" s="506"/>
      <c r="E33" s="639"/>
      <c r="F33" s="498">
        <f>+'FORMATO COSTEO C1'!G112</f>
        <v>0</v>
      </c>
      <c r="G33" s="501">
        <f>+'FORMATO COSTEO C1'!I112</f>
        <v>0</v>
      </c>
      <c r="H33" s="636">
        <f>IF($F33=0,0,((($F33/$E$32)*'CRONOGRAMA ACTIVIDADES'!F$21)*($G33/$F33)))</f>
        <v>0</v>
      </c>
      <c r="I33" s="498">
        <f>IF($F33=0,0,((($F33/$E$32)*'CRONOGRAMA ACTIVIDADES'!G$21)*($G33/$F33)))</f>
        <v>0</v>
      </c>
      <c r="J33" s="498">
        <f>IF($F33=0,0,((($F33/$E$32)*'CRONOGRAMA ACTIVIDADES'!H$21)*($G33/$F33)))</f>
        <v>0</v>
      </c>
      <c r="K33" s="498">
        <f>IF($F33=0,0,((($F33/$E$32)*'CRONOGRAMA ACTIVIDADES'!I$21)*($G33/$F33)))</f>
        <v>0</v>
      </c>
      <c r="L33" s="498">
        <f>IF($F33=0,0,((($F33/$E$32)*'CRONOGRAMA ACTIVIDADES'!J$21)*($G33/$F33)))</f>
        <v>0</v>
      </c>
      <c r="M33" s="498">
        <f>IF($F33=0,0,((($F33/$E$32)*'CRONOGRAMA ACTIVIDADES'!K$21)*($G33/$F33)))</f>
        <v>0</v>
      </c>
      <c r="N33" s="498">
        <f>IF($F33=0,0,((($F33/$E$32)*'CRONOGRAMA ACTIVIDADES'!L$21)*($G33/$F33)))</f>
        <v>0</v>
      </c>
      <c r="O33" s="498">
        <f>IF($F33=0,0,((($F33/$E$32)*'CRONOGRAMA ACTIVIDADES'!M$21)*($G33/$F33)))</f>
        <v>0</v>
      </c>
      <c r="P33" s="498">
        <f>IF($F33=0,0,((($F33/$E$32)*'CRONOGRAMA ACTIVIDADES'!N$21)*($G33/$F33)))</f>
        <v>0</v>
      </c>
      <c r="Q33" s="498">
        <f>IF($F33=0,0,((($F33/$E$32)*'CRONOGRAMA ACTIVIDADES'!O$21)*($G33/$F33)))</f>
        <v>0</v>
      </c>
      <c r="R33" s="498">
        <f>IF($F33=0,0,((($F33/$E$32)*'CRONOGRAMA ACTIVIDADES'!P$21)*($G33/$F33)))</f>
        <v>0</v>
      </c>
      <c r="S33" s="498">
        <f>IF($F33=0,0,((($F33/$E$32)*'CRONOGRAMA ACTIVIDADES'!Q$21)*($G33/$F33)))</f>
        <v>0</v>
      </c>
      <c r="T33" s="501">
        <f>H33+I33+J33+K33+L33+M33+N33+O33+P33+Q33+R33+S33</f>
        <v>0</v>
      </c>
      <c r="U33" s="502">
        <f>IF($F33=0,0,((($F33/$E$32)*'CRONOGRAMA ACTIVIDADES'!R$21)*($G33/$F33)))</f>
        <v>0</v>
      </c>
      <c r="V33" s="498">
        <f>IF($F33=0,0,((($F33/$E$32)*'CRONOGRAMA ACTIVIDADES'!S$21)*($G33/$F33)))</f>
        <v>0</v>
      </c>
      <c r="W33" s="498">
        <f>IF($F33=0,0,((($F33/$E$32)*'CRONOGRAMA ACTIVIDADES'!T$21)*($G33/$F33)))</f>
        <v>0</v>
      </c>
      <c r="X33" s="498">
        <f>IF($F33=0,0,((($F33/$E$32)*'CRONOGRAMA ACTIVIDADES'!U$21)*($G33/$F33)))</f>
        <v>0</v>
      </c>
      <c r="Y33" s="498">
        <f>IF($F33=0,0,((($F33/$E$32)*'CRONOGRAMA ACTIVIDADES'!V$21)*($G33/$F33)))</f>
        <v>0</v>
      </c>
      <c r="Z33" s="498">
        <f>IF($F33=0,0,((($F33/$E$32)*'CRONOGRAMA ACTIVIDADES'!W$21)*($G33/$F33)))</f>
        <v>0</v>
      </c>
      <c r="AA33" s="498">
        <f>IF($F33=0,0,((($F33/$E$32)*'CRONOGRAMA ACTIVIDADES'!X$21)*($G33/$F33)))</f>
        <v>0</v>
      </c>
      <c r="AB33" s="498">
        <f>IF($F33=0,0,((($F33/$E$32)*'CRONOGRAMA ACTIVIDADES'!Y$21)*($G33/$F33)))</f>
        <v>0</v>
      </c>
      <c r="AC33" s="498">
        <f>IF($F33=0,0,((($F33/$E$32)*'CRONOGRAMA ACTIVIDADES'!Z$21)*($G33/$F33)))</f>
        <v>0</v>
      </c>
      <c r="AD33" s="498">
        <f>IF($F33=0,0,((($F33/$E$32)*'CRONOGRAMA ACTIVIDADES'!AA$21)*($G33/$F33)))</f>
        <v>0</v>
      </c>
      <c r="AE33" s="498">
        <f>IF($F33=0,0,((($F33/$E$32)*'CRONOGRAMA ACTIVIDADES'!AB$21)*($G33/$F33)))</f>
        <v>0</v>
      </c>
      <c r="AF33" s="498">
        <f>IF($F33=0,0,((($F33/$E$32)*'CRONOGRAMA ACTIVIDADES'!AC$21)*($G33/$F33)))</f>
        <v>0</v>
      </c>
      <c r="AG33" s="499">
        <f>U33+V33+W33+X33+Y33+Z33+AA33+AB33+AC33+AD33+AE33+AF33</f>
        <v>0</v>
      </c>
      <c r="AH33" s="503">
        <f>IF($F33=0,0,((($F33/$E$32)*'CRONOGRAMA ACTIVIDADES'!AD$21)*($G33/$F33)))</f>
        <v>0</v>
      </c>
      <c r="AI33" s="498">
        <f>IF($F33=0,0,((($F33/$E$32)*'CRONOGRAMA ACTIVIDADES'!AE$21)*($G33/$F33)))</f>
        <v>0</v>
      </c>
      <c r="AJ33" s="498">
        <f>IF($F33=0,0,((($F33/$E$32)*'CRONOGRAMA ACTIVIDADES'!AF$21)*($G33/$F33)))</f>
        <v>0</v>
      </c>
      <c r="AK33" s="498">
        <f>IF($F33=0,0,((($F33/$E$32)*'CRONOGRAMA ACTIVIDADES'!AG$21)*($G33/$F33)))</f>
        <v>0</v>
      </c>
      <c r="AL33" s="498">
        <f>IF($F33=0,0,((($F33/$E$32)*'CRONOGRAMA ACTIVIDADES'!AH$21)*($G33/$F33)))</f>
        <v>0</v>
      </c>
      <c r="AM33" s="498">
        <f>IF($F33=0,0,((($F33/$E$32)*'CRONOGRAMA ACTIVIDADES'!AI$21)*($G33/$F33)))</f>
        <v>0</v>
      </c>
      <c r="AN33" s="498">
        <f>IF($F33=0,0,((($F33/$E$32)*'CRONOGRAMA ACTIVIDADES'!AJ$21)*($G33/$F33)))</f>
        <v>0</v>
      </c>
      <c r="AO33" s="498">
        <f>IF($F33=0,0,((($F33/$E$32)*'CRONOGRAMA ACTIVIDADES'!AK$21)*($G33/$F33)))</f>
        <v>0</v>
      </c>
      <c r="AP33" s="498">
        <f>IF($F33=0,0,((($F33/$E$32)*'CRONOGRAMA ACTIVIDADES'!AL$21)*($G33/$F33)))</f>
        <v>0</v>
      </c>
      <c r="AQ33" s="498">
        <f>IF($F33=0,0,((($F33/$E$32)*'CRONOGRAMA ACTIVIDADES'!AM$21)*($G33/$F33)))</f>
        <v>0</v>
      </c>
      <c r="AR33" s="498">
        <f>IF($F33=0,0,((($F33/$E$32)*'CRONOGRAMA ACTIVIDADES'!AN$21)*($G33/$F33)))</f>
        <v>0</v>
      </c>
      <c r="AS33" s="498">
        <f>IF($F33=0,0,((($F33/$E$32)*'CRONOGRAMA ACTIVIDADES'!AO$21)*($G33/$F33)))</f>
        <v>0</v>
      </c>
      <c r="AT33" s="501">
        <f>AH33+AI33+AJ33+AK33+AL33+AM33+AN33+AO33+AP33+AQ33+AR33+AS33</f>
        <v>0</v>
      </c>
      <c r="AU33" s="504">
        <f>AS33+AR33+AQ33+AP33+AO33+AN33+AM33+AL33+AK33+AJ33+AI33+AH33+AF33+AE33+AD33+AC33+AB33+AA33+Z33+Y33+X33+W33+V33+U33+S33+R33+Q33+P33+O33+N33+M33+L33+K33+J33+I33+H33</f>
        <v>0</v>
      </c>
      <c r="AV33" s="470">
        <f t="shared" si="1"/>
        <v>0</v>
      </c>
    </row>
    <row r="34" spans="2:48" s="472" customFormat="1" ht="12.75" customHeight="1">
      <c r="B34" s="494" t="str">
        <f>+'FORMATO COSTEO C1'!C$118</f>
        <v>1.1.4.2</v>
      </c>
      <c r="C34" s="495" t="str">
        <f>+'FORMATO COSTEO C1'!B$118</f>
        <v>Categoría de gasto</v>
      </c>
      <c r="D34" s="506"/>
      <c r="E34" s="639"/>
      <c r="F34" s="498">
        <f>+'FORMATO COSTEO C1'!G118</f>
        <v>0</v>
      </c>
      <c r="G34" s="501">
        <f>+'FORMATO COSTEO C1'!I118</f>
        <v>0</v>
      </c>
      <c r="H34" s="502">
        <f>IF($F34=0,0,((($F34/$E$32)*'CRONOGRAMA ACTIVIDADES'!F$21)*($G34/$F34)))</f>
        <v>0</v>
      </c>
      <c r="I34" s="498">
        <f>IF($F34=0,0,((($F34/$E$32)*'CRONOGRAMA ACTIVIDADES'!G$21)*($G34/$F34)))</f>
        <v>0</v>
      </c>
      <c r="J34" s="498">
        <f>IF($F34=0,0,((($F34/$E$32)*'CRONOGRAMA ACTIVIDADES'!H$21)*($G34/$F34)))</f>
        <v>0</v>
      </c>
      <c r="K34" s="498">
        <f>IF($F34=0,0,((($F34/$E$32)*'CRONOGRAMA ACTIVIDADES'!I$21)*($G34/$F34)))</f>
        <v>0</v>
      </c>
      <c r="L34" s="498">
        <f>IF($F34=0,0,((($F34/$E$32)*'CRONOGRAMA ACTIVIDADES'!J$21)*($G34/$F34)))</f>
        <v>0</v>
      </c>
      <c r="M34" s="498">
        <f>IF($F34=0,0,((($F34/$E$32)*'CRONOGRAMA ACTIVIDADES'!K$21)*($G34/$F34)))</f>
        <v>0</v>
      </c>
      <c r="N34" s="498">
        <f>IF($F34=0,0,((($F34/$E$32)*'CRONOGRAMA ACTIVIDADES'!L$21)*($G34/$F34)))</f>
        <v>0</v>
      </c>
      <c r="O34" s="498">
        <f>IF($F34=0,0,((($F34/$E$32)*'CRONOGRAMA ACTIVIDADES'!M$21)*($G34/$F34)))</f>
        <v>0</v>
      </c>
      <c r="P34" s="498">
        <f>IF($F34=0,0,((($F34/$E$32)*'CRONOGRAMA ACTIVIDADES'!N$21)*($G34/$F34)))</f>
        <v>0</v>
      </c>
      <c r="Q34" s="498">
        <f>IF($F34=0,0,((($F34/$E$32)*'CRONOGRAMA ACTIVIDADES'!O$21)*($G34/$F34)))</f>
        <v>0</v>
      </c>
      <c r="R34" s="498">
        <f>IF($F34=0,0,((($F34/$E$32)*'CRONOGRAMA ACTIVIDADES'!P$21)*($G34/$F34)))</f>
        <v>0</v>
      </c>
      <c r="S34" s="498">
        <f>IF($F34=0,0,((($F34/$E$32)*'CRONOGRAMA ACTIVIDADES'!Q$21)*($G34/$F34)))</f>
        <v>0</v>
      </c>
      <c r="T34" s="501">
        <f>H34+I34+J34+K34+L34+M34+N34+O34+P34+Q34+R34+S34</f>
        <v>0</v>
      </c>
      <c r="U34" s="502">
        <f>IF($F34=0,0,((($F34/$E$32)*'CRONOGRAMA ACTIVIDADES'!R$21)*($G34/$F34)))</f>
        <v>0</v>
      </c>
      <c r="V34" s="498">
        <f>IF($F34=0,0,((($F34/$E$32)*'CRONOGRAMA ACTIVIDADES'!S$21)*($G34/$F34)))</f>
        <v>0</v>
      </c>
      <c r="W34" s="498">
        <f>IF($F34=0,0,((($F34/$E$32)*'CRONOGRAMA ACTIVIDADES'!T$21)*($G34/$F34)))</f>
        <v>0</v>
      </c>
      <c r="X34" s="498">
        <f>IF($F34=0,0,((($F34/$E$32)*'CRONOGRAMA ACTIVIDADES'!U$21)*($G34/$F34)))</f>
        <v>0</v>
      </c>
      <c r="Y34" s="498">
        <f>IF($F34=0,0,((($F34/$E$32)*'CRONOGRAMA ACTIVIDADES'!V$21)*($G34/$F34)))</f>
        <v>0</v>
      </c>
      <c r="Z34" s="498">
        <f>IF($F34=0,0,((($F34/$E$32)*'CRONOGRAMA ACTIVIDADES'!W$21)*($G34/$F34)))</f>
        <v>0</v>
      </c>
      <c r="AA34" s="498">
        <f>IF($F34=0,0,((($F34/$E$32)*'CRONOGRAMA ACTIVIDADES'!X$21)*($G34/$F34)))</f>
        <v>0</v>
      </c>
      <c r="AB34" s="498">
        <f>IF($F34=0,0,((($F34/$E$32)*'CRONOGRAMA ACTIVIDADES'!Y$21)*($G34/$F34)))</f>
        <v>0</v>
      </c>
      <c r="AC34" s="498">
        <f>IF($F34=0,0,((($F34/$E$32)*'CRONOGRAMA ACTIVIDADES'!Z$21)*($G34/$F34)))</f>
        <v>0</v>
      </c>
      <c r="AD34" s="498">
        <f>IF($F34=0,0,((($F34/$E$32)*'CRONOGRAMA ACTIVIDADES'!AA$21)*($G34/$F34)))</f>
        <v>0</v>
      </c>
      <c r="AE34" s="498">
        <f>IF($F34=0,0,((($F34/$E$32)*'CRONOGRAMA ACTIVIDADES'!AB$21)*($G34/$F34)))</f>
        <v>0</v>
      </c>
      <c r="AF34" s="498">
        <f>IF($F34=0,0,((($F34/$E$32)*'CRONOGRAMA ACTIVIDADES'!AC$21)*($G34/$F34)))</f>
        <v>0</v>
      </c>
      <c r="AG34" s="499">
        <f>U34+V34+W34+X34+Y34+Z34+AA34+AB34+AC34+AD34+AE34+AF34</f>
        <v>0</v>
      </c>
      <c r="AH34" s="503">
        <f>IF($F34=0,0,((($F34/$E$32)*'CRONOGRAMA ACTIVIDADES'!AD$21)*($G34/$F34)))</f>
        <v>0</v>
      </c>
      <c r="AI34" s="498">
        <f>IF($F34=0,0,((($F34/$E$32)*'CRONOGRAMA ACTIVIDADES'!AE$21)*($G34/$F34)))</f>
        <v>0</v>
      </c>
      <c r="AJ34" s="498">
        <f>IF($F34=0,0,((($F34/$E$32)*'CRONOGRAMA ACTIVIDADES'!AF$21)*($G34/$F34)))</f>
        <v>0</v>
      </c>
      <c r="AK34" s="498">
        <f>IF($F34=0,0,((($F34/$E$32)*'CRONOGRAMA ACTIVIDADES'!AG$21)*($G34/$F34)))</f>
        <v>0</v>
      </c>
      <c r="AL34" s="498">
        <f>IF($F34=0,0,((($F34/$E$32)*'CRONOGRAMA ACTIVIDADES'!AH$21)*($G34/$F34)))</f>
        <v>0</v>
      </c>
      <c r="AM34" s="498">
        <f>IF($F34=0,0,((($F34/$E$32)*'CRONOGRAMA ACTIVIDADES'!AI$21)*($G34/$F34)))</f>
        <v>0</v>
      </c>
      <c r="AN34" s="498">
        <f>IF($F34=0,0,((($F34/$E$32)*'CRONOGRAMA ACTIVIDADES'!AJ$21)*($G34/$F34)))</f>
        <v>0</v>
      </c>
      <c r="AO34" s="498">
        <f>IF($F34=0,0,((($F34/$E$32)*'CRONOGRAMA ACTIVIDADES'!AK$21)*($G34/$F34)))</f>
        <v>0</v>
      </c>
      <c r="AP34" s="498">
        <f>IF($F34=0,0,((($F34/$E$32)*'CRONOGRAMA ACTIVIDADES'!AL$21)*($G34/$F34)))</f>
        <v>0</v>
      </c>
      <c r="AQ34" s="498">
        <f>IF($F34=0,0,((($F34/$E$32)*'CRONOGRAMA ACTIVIDADES'!AM$21)*($G34/$F34)))</f>
        <v>0</v>
      </c>
      <c r="AR34" s="498">
        <f>IF($F34=0,0,((($F34/$E$32)*'CRONOGRAMA ACTIVIDADES'!AN$21)*($G34/$F34)))</f>
        <v>0</v>
      </c>
      <c r="AS34" s="498">
        <f>IF($F34=0,0,((($F34/$E$32)*'CRONOGRAMA ACTIVIDADES'!AO$21)*($G34/$F34)))</f>
        <v>0</v>
      </c>
      <c r="AT34" s="501">
        <f>AH34+AI34+AJ34+AK34+AL34+AM34+AN34+AO34+AP34+AQ34+AR34+AS34</f>
        <v>0</v>
      </c>
      <c r="AU34" s="504">
        <f>AS34+AR34+AQ34+AP34+AO34+AN34+AM34+AL34+AK34+AJ34+AI34+AH34+AF34+AE34+AD34+AC34+AB34+AA34+Z34+Y34+X34+W34+V34+U34+S34+R34+Q34+P34+O34+N34+M34+L34+K34+J34+I34+H34</f>
        <v>0</v>
      </c>
      <c r="AV34" s="470">
        <f t="shared" si="1"/>
        <v>0</v>
      </c>
    </row>
    <row r="35" spans="2:48" s="472" customFormat="1" ht="12.75" customHeight="1">
      <c r="B35" s="494" t="str">
        <f>+'FORMATO COSTEO C1'!C$124</f>
        <v>1.1.4.3</v>
      </c>
      <c r="C35" s="495" t="str">
        <f>+'FORMATO COSTEO C1'!B$124</f>
        <v>Categoría de gasto</v>
      </c>
      <c r="D35" s="506"/>
      <c r="E35" s="639"/>
      <c r="F35" s="498">
        <f>+'FORMATO COSTEO C1'!G124</f>
        <v>0</v>
      </c>
      <c r="G35" s="501">
        <f>+'FORMATO COSTEO C1'!I124</f>
        <v>0</v>
      </c>
      <c r="H35" s="502">
        <f>IF($F35=0,0,((($F35/$E$32)*'CRONOGRAMA ACTIVIDADES'!F$21)*($G35/$F35)))</f>
        <v>0</v>
      </c>
      <c r="I35" s="498">
        <f>IF($F35=0,0,((($F35/$E$32)*'CRONOGRAMA ACTIVIDADES'!G$21)*($G35/$F35)))</f>
        <v>0</v>
      </c>
      <c r="J35" s="498">
        <f>IF($F35=0,0,((($F35/$E$32)*'CRONOGRAMA ACTIVIDADES'!H$21)*($G35/$F35)))</f>
        <v>0</v>
      </c>
      <c r="K35" s="498">
        <f>IF($F35=0,0,((($F35/$E$32)*'CRONOGRAMA ACTIVIDADES'!I$21)*($G35/$F35)))</f>
        <v>0</v>
      </c>
      <c r="L35" s="498">
        <f>IF($F35=0,0,((($F35/$E$32)*'CRONOGRAMA ACTIVIDADES'!J$21)*($G35/$F35)))</f>
        <v>0</v>
      </c>
      <c r="M35" s="498">
        <f>IF($F35=0,0,((($F35/$E$32)*'CRONOGRAMA ACTIVIDADES'!K$21)*($G35/$F35)))</f>
        <v>0</v>
      </c>
      <c r="N35" s="498">
        <f>IF($F35=0,0,((($F35/$E$32)*'CRONOGRAMA ACTIVIDADES'!L$21)*($G35/$F35)))</f>
        <v>0</v>
      </c>
      <c r="O35" s="498">
        <f>IF($F35=0,0,((($F35/$E$32)*'CRONOGRAMA ACTIVIDADES'!M$21)*($G35/$F35)))</f>
        <v>0</v>
      </c>
      <c r="P35" s="498">
        <f>IF($F35=0,0,((($F35/$E$32)*'CRONOGRAMA ACTIVIDADES'!N$21)*($G35/$F35)))</f>
        <v>0</v>
      </c>
      <c r="Q35" s="498">
        <f>IF($F35=0,0,((($F35/$E$32)*'CRONOGRAMA ACTIVIDADES'!O$21)*($G35/$F35)))</f>
        <v>0</v>
      </c>
      <c r="R35" s="498">
        <f>IF($F35=0,0,((($F35/$E$32)*'CRONOGRAMA ACTIVIDADES'!P$21)*($G35/$F35)))</f>
        <v>0</v>
      </c>
      <c r="S35" s="498">
        <f>IF($F35=0,0,((($F35/$E$32)*'CRONOGRAMA ACTIVIDADES'!Q$21)*($G35/$F35)))</f>
        <v>0</v>
      </c>
      <c r="T35" s="501">
        <f>H35+I35+J35+K35+L35+M35+N35+O35+P35+Q35+R35+S35</f>
        <v>0</v>
      </c>
      <c r="U35" s="502">
        <f>IF($F35=0,0,((($F35/$E$32)*'CRONOGRAMA ACTIVIDADES'!R$21)*($G35/$F35)))</f>
        <v>0</v>
      </c>
      <c r="V35" s="498">
        <f>IF($F35=0,0,((($F35/$E$32)*'CRONOGRAMA ACTIVIDADES'!S$21)*($G35/$F35)))</f>
        <v>0</v>
      </c>
      <c r="W35" s="498">
        <f>IF($F35=0,0,((($F35/$E$32)*'CRONOGRAMA ACTIVIDADES'!T$21)*($G35/$F35)))</f>
        <v>0</v>
      </c>
      <c r="X35" s="498">
        <f>IF($F35=0,0,((($F35/$E$32)*'CRONOGRAMA ACTIVIDADES'!U$21)*($G35/$F35)))</f>
        <v>0</v>
      </c>
      <c r="Y35" s="498">
        <f>IF($F35=0,0,((($F35/$E$32)*'CRONOGRAMA ACTIVIDADES'!V$21)*($G35/$F35)))</f>
        <v>0</v>
      </c>
      <c r="Z35" s="498">
        <f>IF($F35=0,0,((($F35/$E$32)*'CRONOGRAMA ACTIVIDADES'!W$21)*($G35/$F35)))</f>
        <v>0</v>
      </c>
      <c r="AA35" s="498">
        <f>IF($F35=0,0,((($F35/$E$32)*'CRONOGRAMA ACTIVIDADES'!X$21)*($G35/$F35)))</f>
        <v>0</v>
      </c>
      <c r="AB35" s="498">
        <f>IF($F35=0,0,((($F35/$E$32)*'CRONOGRAMA ACTIVIDADES'!Y$21)*($G35/$F35)))</f>
        <v>0</v>
      </c>
      <c r="AC35" s="498">
        <f>IF($F35=0,0,((($F35/$E$32)*'CRONOGRAMA ACTIVIDADES'!Z$21)*($G35/$F35)))</f>
        <v>0</v>
      </c>
      <c r="AD35" s="498">
        <f>IF($F35=0,0,((($F35/$E$32)*'CRONOGRAMA ACTIVIDADES'!AA$21)*($G35/$F35)))</f>
        <v>0</v>
      </c>
      <c r="AE35" s="498">
        <f>IF($F35=0,0,((($F35/$E$32)*'CRONOGRAMA ACTIVIDADES'!AB$21)*($G35/$F35)))</f>
        <v>0</v>
      </c>
      <c r="AF35" s="498">
        <f>IF($F35=0,0,((($F35/$E$32)*'CRONOGRAMA ACTIVIDADES'!AC$21)*($G35/$F35)))</f>
        <v>0</v>
      </c>
      <c r="AG35" s="499">
        <f>U35+V35+W35+X35+Y35+Z35+AA35+AB35+AC35+AD35+AE35+AF35</f>
        <v>0</v>
      </c>
      <c r="AH35" s="503">
        <f>IF($F35=0,0,((($F35/$E$32)*'CRONOGRAMA ACTIVIDADES'!AD$21)*($G35/$F35)))</f>
        <v>0</v>
      </c>
      <c r="AI35" s="498">
        <f>IF($F35=0,0,((($F35/$E$32)*'CRONOGRAMA ACTIVIDADES'!AE$21)*($G35/$F35)))</f>
        <v>0</v>
      </c>
      <c r="AJ35" s="498">
        <f>IF($F35=0,0,((($F35/$E$32)*'CRONOGRAMA ACTIVIDADES'!AF$21)*($G35/$F35)))</f>
        <v>0</v>
      </c>
      <c r="AK35" s="498">
        <f>IF($F35=0,0,((($F35/$E$32)*'CRONOGRAMA ACTIVIDADES'!AG$21)*($G35/$F35)))</f>
        <v>0</v>
      </c>
      <c r="AL35" s="498">
        <f>IF($F35=0,0,((($F35/$E$32)*'CRONOGRAMA ACTIVIDADES'!AH$21)*($G35/$F35)))</f>
        <v>0</v>
      </c>
      <c r="AM35" s="498">
        <f>IF($F35=0,0,((($F35/$E$32)*'CRONOGRAMA ACTIVIDADES'!AI$21)*($G35/$F35)))</f>
        <v>0</v>
      </c>
      <c r="AN35" s="498">
        <f>IF($F35=0,0,((($F35/$E$32)*'CRONOGRAMA ACTIVIDADES'!AJ$21)*($G35/$F35)))</f>
        <v>0</v>
      </c>
      <c r="AO35" s="498">
        <f>IF($F35=0,0,((($F35/$E$32)*'CRONOGRAMA ACTIVIDADES'!AK$21)*($G35/$F35)))</f>
        <v>0</v>
      </c>
      <c r="AP35" s="498">
        <f>IF($F35=0,0,((($F35/$E$32)*'CRONOGRAMA ACTIVIDADES'!AL$21)*($G35/$F35)))</f>
        <v>0</v>
      </c>
      <c r="AQ35" s="498">
        <f>IF($F35=0,0,((($F35/$E$32)*'CRONOGRAMA ACTIVIDADES'!AM$21)*($G35/$F35)))</f>
        <v>0</v>
      </c>
      <c r="AR35" s="498">
        <f>IF($F35=0,0,((($F35/$E$32)*'CRONOGRAMA ACTIVIDADES'!AN$21)*($G35/$F35)))</f>
        <v>0</v>
      </c>
      <c r="AS35" s="498">
        <f>IF($F35=0,0,((($F35/$E$32)*'CRONOGRAMA ACTIVIDADES'!AO$21)*($G35/$F35)))</f>
        <v>0</v>
      </c>
      <c r="AT35" s="501">
        <f>AH35+AI35+AJ35+AK35+AL35+AM35+AN35+AO35+AP35+AQ35+AR35+AS35</f>
        <v>0</v>
      </c>
      <c r="AU35" s="504">
        <f>AS35+AR35+AQ35+AP35+AO35+AN35+AM35+AL35+AK35+AJ35+AI35+AH35+AF35+AE35+AD35+AC35+AB35+AA35+Z35+Y35+X35+W35+V35+U35+S35+R35+Q35+P35+O35+N35+M35+L35+K35+J35+I35+H35</f>
        <v>0</v>
      </c>
      <c r="AV35" s="470">
        <f t="shared" si="1"/>
        <v>0</v>
      </c>
    </row>
    <row r="36" spans="2:48" s="472" customFormat="1" ht="12.75" customHeight="1">
      <c r="B36" s="494" t="str">
        <f>+'FORMATO COSTEO C1'!C$130</f>
        <v>1.1.4.4</v>
      </c>
      <c r="C36" s="495" t="str">
        <f>++'FORMATO COSTEO C1'!B$130</f>
        <v>Categoría de gasto</v>
      </c>
      <c r="D36" s="506"/>
      <c r="E36" s="639"/>
      <c r="F36" s="498">
        <f>+'FORMATO COSTEO C1'!G130</f>
        <v>0</v>
      </c>
      <c r="G36" s="501">
        <f>+'FORMATO COSTEO C1'!I130</f>
        <v>0</v>
      </c>
      <c r="H36" s="502">
        <f>IF($F36=0,0,((($F36/$E$32)*'CRONOGRAMA ACTIVIDADES'!F$21)*($G36/$F36)))</f>
        <v>0</v>
      </c>
      <c r="I36" s="498">
        <f>IF($F36=0,0,((($F36/$E$32)*'CRONOGRAMA ACTIVIDADES'!G$21)*($G36/$F36)))</f>
        <v>0</v>
      </c>
      <c r="J36" s="498">
        <f>IF($F36=0,0,((($F36/$E$32)*'CRONOGRAMA ACTIVIDADES'!H$21)*($G36/$F36)))</f>
        <v>0</v>
      </c>
      <c r="K36" s="498">
        <f>IF($F36=0,0,((($F36/$E$32)*'CRONOGRAMA ACTIVIDADES'!I$21)*($G36/$F36)))</f>
        <v>0</v>
      </c>
      <c r="L36" s="498">
        <f>IF($F36=0,0,((($F36/$E$32)*'CRONOGRAMA ACTIVIDADES'!J$21)*($G36/$F36)))</f>
        <v>0</v>
      </c>
      <c r="M36" s="498">
        <f>IF($F36=0,0,((($F36/$E$32)*'CRONOGRAMA ACTIVIDADES'!K$21)*($G36/$F36)))</f>
        <v>0</v>
      </c>
      <c r="N36" s="498">
        <f>IF($F36=0,0,((($F36/$E$32)*'CRONOGRAMA ACTIVIDADES'!L$21)*($G36/$F36)))</f>
        <v>0</v>
      </c>
      <c r="O36" s="498">
        <f>IF($F36=0,0,((($F36/$E$32)*'CRONOGRAMA ACTIVIDADES'!M$21)*($G36/$F36)))</f>
        <v>0</v>
      </c>
      <c r="P36" s="498">
        <f>IF($F36=0,0,((($F36/$E$32)*'CRONOGRAMA ACTIVIDADES'!N$21)*($G36/$F36)))</f>
        <v>0</v>
      </c>
      <c r="Q36" s="498">
        <f>IF($F36=0,0,((($F36/$E$32)*'CRONOGRAMA ACTIVIDADES'!O$21)*($G36/$F36)))</f>
        <v>0</v>
      </c>
      <c r="R36" s="498">
        <f>IF($F36=0,0,((($F36/$E$32)*'CRONOGRAMA ACTIVIDADES'!P$21)*($G36/$F36)))</f>
        <v>0</v>
      </c>
      <c r="S36" s="498">
        <f>IF($F36=0,0,((($F36/$E$32)*'CRONOGRAMA ACTIVIDADES'!Q$21)*($G36/$F36)))</f>
        <v>0</v>
      </c>
      <c r="T36" s="501">
        <f>H36+I36+J36+K36+L36+M36+N36+O36+P36+Q36+R36+S36</f>
        <v>0</v>
      </c>
      <c r="U36" s="502">
        <f>IF($F36=0,0,((($F36/$E$32)*'CRONOGRAMA ACTIVIDADES'!R$21)*($G36/$F36)))</f>
        <v>0</v>
      </c>
      <c r="V36" s="498">
        <f>IF($F36=0,0,((($F36/$E$32)*'CRONOGRAMA ACTIVIDADES'!S$21)*($G36/$F36)))</f>
        <v>0</v>
      </c>
      <c r="W36" s="498">
        <f>IF($F36=0,0,((($F36/$E$32)*'CRONOGRAMA ACTIVIDADES'!T$21)*($G36/$F36)))</f>
        <v>0</v>
      </c>
      <c r="X36" s="498">
        <f>IF($F36=0,0,((($F36/$E$32)*'CRONOGRAMA ACTIVIDADES'!U$21)*($G36/$F36)))</f>
        <v>0</v>
      </c>
      <c r="Y36" s="498">
        <f>IF($F36=0,0,((($F36/$E$32)*'CRONOGRAMA ACTIVIDADES'!V$21)*($G36/$F36)))</f>
        <v>0</v>
      </c>
      <c r="Z36" s="498">
        <f>IF($F36=0,0,((($F36/$E$32)*'CRONOGRAMA ACTIVIDADES'!W$21)*($G36/$F36)))</f>
        <v>0</v>
      </c>
      <c r="AA36" s="498">
        <f>IF($F36=0,0,((($F36/$E$32)*'CRONOGRAMA ACTIVIDADES'!X$21)*($G36/$F36)))</f>
        <v>0</v>
      </c>
      <c r="AB36" s="498">
        <f>IF($F36=0,0,((($F36/$E$32)*'CRONOGRAMA ACTIVIDADES'!Y$21)*($G36/$F36)))</f>
        <v>0</v>
      </c>
      <c r="AC36" s="498">
        <f>IF($F36=0,0,((($F36/$E$32)*'CRONOGRAMA ACTIVIDADES'!Z$21)*($G36/$F36)))</f>
        <v>0</v>
      </c>
      <c r="AD36" s="498">
        <f>IF($F36=0,0,((($F36/$E$32)*'CRONOGRAMA ACTIVIDADES'!AA$21)*($G36/$F36)))</f>
        <v>0</v>
      </c>
      <c r="AE36" s="498">
        <f>IF($F36=0,0,((($F36/$E$32)*'CRONOGRAMA ACTIVIDADES'!AB$21)*($G36/$F36)))</f>
        <v>0</v>
      </c>
      <c r="AF36" s="498">
        <f>IF($F36=0,0,((($F36/$E$32)*'CRONOGRAMA ACTIVIDADES'!AC$21)*($G36/$F36)))</f>
        <v>0</v>
      </c>
      <c r="AG36" s="499">
        <f>U36+V36+W36+X36+Y36+Z36+AA36+AB36+AC36+AD36+AE36+AF36</f>
        <v>0</v>
      </c>
      <c r="AH36" s="503">
        <f>IF($F36=0,0,((($F36/$E$32)*'CRONOGRAMA ACTIVIDADES'!AD$21)*($G36/$F36)))</f>
        <v>0</v>
      </c>
      <c r="AI36" s="498">
        <f>IF($F36=0,0,((($F36/$E$32)*'CRONOGRAMA ACTIVIDADES'!AE$21)*($G36/$F36)))</f>
        <v>0</v>
      </c>
      <c r="AJ36" s="498">
        <f>IF($F36=0,0,((($F36/$E$32)*'CRONOGRAMA ACTIVIDADES'!AF$21)*($G36/$F36)))</f>
        <v>0</v>
      </c>
      <c r="AK36" s="498">
        <f>IF($F36=0,0,((($F36/$E$32)*'CRONOGRAMA ACTIVIDADES'!AG$21)*($G36/$F36)))</f>
        <v>0</v>
      </c>
      <c r="AL36" s="498">
        <f>IF($F36=0,0,((($F36/$E$32)*'CRONOGRAMA ACTIVIDADES'!AH$21)*($G36/$F36)))</f>
        <v>0</v>
      </c>
      <c r="AM36" s="498">
        <f>IF($F36=0,0,((($F36/$E$32)*'CRONOGRAMA ACTIVIDADES'!AI$21)*($G36/$F36)))</f>
        <v>0</v>
      </c>
      <c r="AN36" s="498">
        <f>IF($F36=0,0,((($F36/$E$32)*'CRONOGRAMA ACTIVIDADES'!AJ$21)*($G36/$F36)))</f>
        <v>0</v>
      </c>
      <c r="AO36" s="498">
        <f>IF($F36=0,0,((($F36/$E$32)*'CRONOGRAMA ACTIVIDADES'!AK$21)*($G36/$F36)))</f>
        <v>0</v>
      </c>
      <c r="AP36" s="498">
        <f>IF($F36=0,0,((($F36/$E$32)*'CRONOGRAMA ACTIVIDADES'!AL$21)*($G36/$F36)))</f>
        <v>0</v>
      </c>
      <c r="AQ36" s="498">
        <f>IF($F36=0,0,((($F36/$E$32)*'CRONOGRAMA ACTIVIDADES'!AM$21)*($G36/$F36)))</f>
        <v>0</v>
      </c>
      <c r="AR36" s="498">
        <f>IF($F36=0,0,((($F36/$E$32)*'CRONOGRAMA ACTIVIDADES'!AN$21)*($G36/$F36)))</f>
        <v>0</v>
      </c>
      <c r="AS36" s="498">
        <f>IF($F36=0,0,((($F36/$E$32)*'CRONOGRAMA ACTIVIDADES'!AO$21)*($G36/$F36)))</f>
        <v>0</v>
      </c>
      <c r="AT36" s="501">
        <f>AH36+AI36+AJ36+AK36+AL36+AM36+AN36+AO36+AP36+AQ36+AR36+AS36</f>
        <v>0</v>
      </c>
      <c r="AU36" s="504">
        <f>AS36+AR36+AQ36+AP36+AO36+AN36+AM36+AL36+AK36+AJ36+AI36+AH36+AF36+AE36+AD36+AC36+AB36+AA36+Z36+Y36+X36+W36+V36+U36+S36+R36+Q36+P36+O36+N36+M36+L36+K36+J36+I36+H36</f>
        <v>0</v>
      </c>
      <c r="AV36" s="470">
        <f t="shared" si="1"/>
        <v>0</v>
      </c>
    </row>
    <row r="37" spans="2:48" s="472" customFormat="1" ht="12.75" customHeight="1">
      <c r="B37" s="494" t="str">
        <f>+'FORMATO COSTEO C1'!C$136</f>
        <v>1.1.4.5</v>
      </c>
      <c r="C37" s="495" t="str">
        <f>+'FORMATO COSTEO C1'!B$136</f>
        <v>Categoría de gasto</v>
      </c>
      <c r="D37" s="506"/>
      <c r="E37" s="639"/>
      <c r="F37" s="498">
        <f>+'FORMATO COSTEO C1'!G136</f>
        <v>0</v>
      </c>
      <c r="G37" s="501">
        <f>+'FORMATO COSTEO C1'!I136</f>
        <v>0</v>
      </c>
      <c r="H37" s="502">
        <f>IF($F37=0,0,((($F37/$E$32)*'CRONOGRAMA ACTIVIDADES'!F$21)*($G37/$F37)))</f>
        <v>0</v>
      </c>
      <c r="I37" s="498">
        <f>IF($F37=0,0,((($F37/$E$32)*'CRONOGRAMA ACTIVIDADES'!G$21)*($G37/$F37)))</f>
        <v>0</v>
      </c>
      <c r="J37" s="498">
        <f>IF($F37=0,0,((($F37/$E$32)*'CRONOGRAMA ACTIVIDADES'!H$21)*($G37/$F37)))</f>
        <v>0</v>
      </c>
      <c r="K37" s="498">
        <f>IF($F37=0,0,((($F37/$E$32)*'CRONOGRAMA ACTIVIDADES'!I$21)*($G37/$F37)))</f>
        <v>0</v>
      </c>
      <c r="L37" s="498">
        <f>IF($F37=0,0,((($F37/$E$32)*'CRONOGRAMA ACTIVIDADES'!J$21)*($G37/$F37)))</f>
        <v>0</v>
      </c>
      <c r="M37" s="498">
        <f>IF($F37=0,0,((($F37/$E$32)*'CRONOGRAMA ACTIVIDADES'!K$21)*($G37/$F37)))</f>
        <v>0</v>
      </c>
      <c r="N37" s="498">
        <f>IF($F37=0,0,((($F37/$E$32)*'CRONOGRAMA ACTIVIDADES'!L$21)*($G37/$F37)))</f>
        <v>0</v>
      </c>
      <c r="O37" s="498">
        <f>IF($F37=0,0,((($F37/$E$32)*'CRONOGRAMA ACTIVIDADES'!M$21)*($G37/$F37)))</f>
        <v>0</v>
      </c>
      <c r="P37" s="498">
        <f>IF($F37=0,0,((($F37/$E$32)*'CRONOGRAMA ACTIVIDADES'!N$21)*($G37/$F37)))</f>
        <v>0</v>
      </c>
      <c r="Q37" s="498">
        <f>IF($F37=0,0,((($F37/$E$32)*'CRONOGRAMA ACTIVIDADES'!O$21)*($G37/$F37)))</f>
        <v>0</v>
      </c>
      <c r="R37" s="498">
        <f>IF($F37=0,0,((($F37/$E$32)*'CRONOGRAMA ACTIVIDADES'!P$21)*($G37/$F37)))</f>
        <v>0</v>
      </c>
      <c r="S37" s="498">
        <f>IF($F37=0,0,((($F37/$E$32)*'CRONOGRAMA ACTIVIDADES'!Q$21)*($G37/$F37)))</f>
        <v>0</v>
      </c>
      <c r="T37" s="501">
        <f>H37+I37+J37+K37+L37+M37+N37+O37+P37+Q37+R37+S37</f>
        <v>0</v>
      </c>
      <c r="U37" s="502">
        <f>IF($F37=0,0,((($F37/$E$32)*'CRONOGRAMA ACTIVIDADES'!R$21)*($G37/$F37)))</f>
        <v>0</v>
      </c>
      <c r="V37" s="498">
        <f>IF($F37=0,0,((($F37/$E$32)*'CRONOGRAMA ACTIVIDADES'!S$21)*($G37/$F37)))</f>
        <v>0</v>
      </c>
      <c r="W37" s="498">
        <f>IF($F37=0,0,((($F37/$E$32)*'CRONOGRAMA ACTIVIDADES'!T$21)*($G37/$F37)))</f>
        <v>0</v>
      </c>
      <c r="X37" s="498">
        <f>IF($F37=0,0,((($F37/$E$32)*'CRONOGRAMA ACTIVIDADES'!U$21)*($G37/$F37)))</f>
        <v>0</v>
      </c>
      <c r="Y37" s="498">
        <f>IF($F37=0,0,((($F37/$E$32)*'CRONOGRAMA ACTIVIDADES'!V$21)*($G37/$F37)))</f>
        <v>0</v>
      </c>
      <c r="Z37" s="498">
        <f>IF($F37=0,0,((($F37/$E$32)*'CRONOGRAMA ACTIVIDADES'!W$21)*($G37/$F37)))</f>
        <v>0</v>
      </c>
      <c r="AA37" s="498">
        <f>IF($F37=0,0,((($F37/$E$32)*'CRONOGRAMA ACTIVIDADES'!X$21)*($G37/$F37)))</f>
        <v>0</v>
      </c>
      <c r="AB37" s="498">
        <f>IF($F37=0,0,((($F37/$E$32)*'CRONOGRAMA ACTIVIDADES'!Y$21)*($G37/$F37)))</f>
        <v>0</v>
      </c>
      <c r="AC37" s="498">
        <f>IF($F37=0,0,((($F37/$E$32)*'CRONOGRAMA ACTIVIDADES'!Z$21)*($G37/$F37)))</f>
        <v>0</v>
      </c>
      <c r="AD37" s="498">
        <f>IF($F37=0,0,((($F37/$E$32)*'CRONOGRAMA ACTIVIDADES'!AA$21)*($G37/$F37)))</f>
        <v>0</v>
      </c>
      <c r="AE37" s="498">
        <f>IF($F37=0,0,((($F37/$E$32)*'CRONOGRAMA ACTIVIDADES'!AB$21)*($G37/$F37)))</f>
        <v>0</v>
      </c>
      <c r="AF37" s="498">
        <f>IF($F37=0,0,((($F37/$E$32)*'CRONOGRAMA ACTIVIDADES'!AC$21)*($G37/$F37)))</f>
        <v>0</v>
      </c>
      <c r="AG37" s="499">
        <f>U37+V37+W37+X37+Y37+Z37+AA37+AB37+AC37+AD37+AE37+AF37</f>
        <v>0</v>
      </c>
      <c r="AH37" s="503">
        <f>IF($F37=0,0,((($F37/$E$32)*'CRONOGRAMA ACTIVIDADES'!AD$21)*($G37/$F37)))</f>
        <v>0</v>
      </c>
      <c r="AI37" s="498">
        <f>IF($F37=0,0,((($F37/$E$32)*'CRONOGRAMA ACTIVIDADES'!AE$21)*($G37/$F37)))</f>
        <v>0</v>
      </c>
      <c r="AJ37" s="498">
        <f>IF($F37=0,0,((($F37/$E$32)*'CRONOGRAMA ACTIVIDADES'!AF$21)*($G37/$F37)))</f>
        <v>0</v>
      </c>
      <c r="AK37" s="498">
        <f>IF($F37=0,0,((($F37/$E$32)*'CRONOGRAMA ACTIVIDADES'!AG$21)*($G37/$F37)))</f>
        <v>0</v>
      </c>
      <c r="AL37" s="498">
        <f>IF($F37=0,0,((($F37/$E$32)*'CRONOGRAMA ACTIVIDADES'!AH$21)*($G37/$F37)))</f>
        <v>0</v>
      </c>
      <c r="AM37" s="498">
        <f>IF($F37=0,0,((($F37/$E$32)*'CRONOGRAMA ACTIVIDADES'!AI$21)*($G37/$F37)))</f>
        <v>0</v>
      </c>
      <c r="AN37" s="498">
        <f>IF($F37=0,0,((($F37/$E$32)*'CRONOGRAMA ACTIVIDADES'!AJ$21)*($G37/$F37)))</f>
        <v>0</v>
      </c>
      <c r="AO37" s="498">
        <f>IF($F37=0,0,((($F37/$E$32)*'CRONOGRAMA ACTIVIDADES'!AK$21)*($G37/$F37)))</f>
        <v>0</v>
      </c>
      <c r="AP37" s="498">
        <f>IF($F37=0,0,((($F37/$E$32)*'CRONOGRAMA ACTIVIDADES'!AL$21)*($G37/$F37)))</f>
        <v>0</v>
      </c>
      <c r="AQ37" s="498">
        <f>IF($F37=0,0,((($F37/$E$32)*'CRONOGRAMA ACTIVIDADES'!AM$21)*($G37/$F37)))</f>
        <v>0</v>
      </c>
      <c r="AR37" s="498">
        <f>IF($F37=0,0,((($F37/$E$32)*'CRONOGRAMA ACTIVIDADES'!AN$21)*($G37/$F37)))</f>
        <v>0</v>
      </c>
      <c r="AS37" s="498">
        <f>IF($F37=0,0,((($F37/$E$32)*'CRONOGRAMA ACTIVIDADES'!AO$21)*($G37/$F37)))</f>
        <v>0</v>
      </c>
      <c r="AT37" s="501">
        <f>AH37+AI37+AJ37+AK37+AL37+AM37+AN37+AO37+AP37+AQ37+AR37+AS37</f>
        <v>0</v>
      </c>
      <c r="AU37" s="504">
        <f>AS37+AR37+AQ37+AP37+AO37+AN37+AM37+AL37+AK37+AJ37+AI37+AH37+AF37+AE37+AD37+AC37+AB37+AA37+Z37+Y37+X37+W37+V37+U37+S37+R37+Q37+P37+O37+N37+M37+L37+K37+J37+I37+H37</f>
        <v>0</v>
      </c>
      <c r="AV37" s="470">
        <f t="shared" si="1"/>
        <v>0</v>
      </c>
    </row>
    <row r="38" spans="2:48" s="472" customFormat="1" ht="12.75" customHeight="1">
      <c r="B38" s="484" t="str">
        <f>+'FORMATO COSTEO C1'!C$142</f>
        <v>1.1.5</v>
      </c>
      <c r="C38" s="508">
        <f>+'FORMATO COSTEO C1'!B$142</f>
        <v>0</v>
      </c>
      <c r="D38" s="620" t="str">
        <f>+'FORMATO COSTEO C1'!D$142</f>
        <v>Unidad medida</v>
      </c>
      <c r="E38" s="623">
        <f>+'FORMATO COSTEO C1'!E$142</f>
        <v>0</v>
      </c>
      <c r="F38" s="488">
        <f>SUM(F39:F43)</f>
        <v>0</v>
      </c>
      <c r="G38" s="491">
        <f aca="true" t="shared" si="12" ref="G38:P38">SUM(G39:G43)</f>
        <v>0</v>
      </c>
      <c r="H38" s="492">
        <f t="shared" si="12"/>
        <v>0</v>
      </c>
      <c r="I38" s="488">
        <f>SUM(I39:I43)</f>
        <v>0</v>
      </c>
      <c r="J38" s="488">
        <f>SUM(J39:J43)</f>
        <v>0</v>
      </c>
      <c r="K38" s="488">
        <f>SUM(K39:K43)</f>
        <v>0</v>
      </c>
      <c r="L38" s="488">
        <f>SUM(L39:L43)</f>
        <v>0</v>
      </c>
      <c r="M38" s="488">
        <f>SUM(M39:M43)</f>
        <v>0</v>
      </c>
      <c r="N38" s="488">
        <f t="shared" si="12"/>
        <v>0</v>
      </c>
      <c r="O38" s="488">
        <f t="shared" si="12"/>
        <v>0</v>
      </c>
      <c r="P38" s="488">
        <f t="shared" si="12"/>
        <v>0</v>
      </c>
      <c r="Q38" s="488">
        <f>SUM(Q39:Q43)</f>
        <v>0</v>
      </c>
      <c r="R38" s="488">
        <f>SUM(R39:R43)</f>
        <v>0</v>
      </c>
      <c r="S38" s="488">
        <f>SUM(S39:S43)</f>
        <v>0</v>
      </c>
      <c r="T38" s="491">
        <f>SUM(T39:T43)</f>
        <v>0</v>
      </c>
      <c r="U38" s="492">
        <f aca="true" t="shared" si="13" ref="U38:AS38">SUM(U39:U43)</f>
        <v>0</v>
      </c>
      <c r="V38" s="488">
        <f t="shared" si="13"/>
        <v>0</v>
      </c>
      <c r="W38" s="488">
        <f t="shared" si="13"/>
        <v>0</v>
      </c>
      <c r="X38" s="488">
        <f t="shared" si="13"/>
        <v>0</v>
      </c>
      <c r="Y38" s="488">
        <f t="shared" si="13"/>
        <v>0</v>
      </c>
      <c r="Z38" s="488">
        <f t="shared" si="13"/>
        <v>0</v>
      </c>
      <c r="AA38" s="488">
        <f t="shared" si="13"/>
        <v>0</v>
      </c>
      <c r="AB38" s="488">
        <f t="shared" si="13"/>
        <v>0</v>
      </c>
      <c r="AC38" s="488">
        <f t="shared" si="13"/>
        <v>0</v>
      </c>
      <c r="AD38" s="488">
        <f t="shared" si="13"/>
        <v>0</v>
      </c>
      <c r="AE38" s="488">
        <f t="shared" si="13"/>
        <v>0</v>
      </c>
      <c r="AF38" s="488">
        <f t="shared" si="13"/>
        <v>0</v>
      </c>
      <c r="AG38" s="489">
        <f t="shared" si="13"/>
        <v>0</v>
      </c>
      <c r="AH38" s="490">
        <f t="shared" si="13"/>
        <v>0</v>
      </c>
      <c r="AI38" s="488">
        <f t="shared" si="13"/>
        <v>0</v>
      </c>
      <c r="AJ38" s="488">
        <f t="shared" si="13"/>
        <v>0</v>
      </c>
      <c r="AK38" s="488">
        <f t="shared" si="13"/>
        <v>0</v>
      </c>
      <c r="AL38" s="488">
        <f t="shared" si="13"/>
        <v>0</v>
      </c>
      <c r="AM38" s="488">
        <f t="shared" si="13"/>
        <v>0</v>
      </c>
      <c r="AN38" s="488">
        <f t="shared" si="13"/>
        <v>0</v>
      </c>
      <c r="AO38" s="488">
        <f t="shared" si="13"/>
        <v>0</v>
      </c>
      <c r="AP38" s="488">
        <f t="shared" si="13"/>
        <v>0</v>
      </c>
      <c r="AQ38" s="488">
        <f t="shared" si="13"/>
        <v>0</v>
      </c>
      <c r="AR38" s="488">
        <f t="shared" si="13"/>
        <v>0</v>
      </c>
      <c r="AS38" s="488">
        <f t="shared" si="13"/>
        <v>0</v>
      </c>
      <c r="AT38" s="491">
        <f>SUM(AT39:AT43)</f>
        <v>0</v>
      </c>
      <c r="AU38" s="493">
        <f>SUM(AU39:AU43)</f>
        <v>0</v>
      </c>
      <c r="AV38" s="470">
        <f t="shared" si="1"/>
        <v>0</v>
      </c>
    </row>
    <row r="39" spans="2:48" s="472" customFormat="1" ht="12.75" customHeight="1">
      <c r="B39" s="494" t="str">
        <f>+'FORMATO COSTEO C1'!C$144</f>
        <v>1.1.5.1</v>
      </c>
      <c r="C39" s="495" t="str">
        <f>+'FORMATO COSTEO C1'!B$144</f>
        <v>Categoría de gasto</v>
      </c>
      <c r="D39" s="506"/>
      <c r="E39" s="639"/>
      <c r="F39" s="498">
        <f>+'FORMATO COSTEO C1'!G144</f>
        <v>0</v>
      </c>
      <c r="G39" s="501">
        <f>+'FORMATO COSTEO C1'!I144</f>
        <v>0</v>
      </c>
      <c r="H39" s="636">
        <f>IF($F39=0,0,((($F39/$E$38)*'CRONOGRAMA ACTIVIDADES'!F$22)*($G39/$F39)))</f>
        <v>0</v>
      </c>
      <c r="I39" s="498">
        <f>IF($F39=0,0,((($F39/$E$38)*'CRONOGRAMA ACTIVIDADES'!G$22)*($G39/$F39)))</f>
        <v>0</v>
      </c>
      <c r="J39" s="498">
        <f>IF($F39=0,0,((($F39/$E$38)*'CRONOGRAMA ACTIVIDADES'!H$22)*($G39/$F39)))</f>
        <v>0</v>
      </c>
      <c r="K39" s="498">
        <f>IF($F39=0,0,((($F39/$E$38)*'CRONOGRAMA ACTIVIDADES'!I$22)*($G39/$F39)))</f>
        <v>0</v>
      </c>
      <c r="L39" s="498">
        <f>IF($F39=0,0,((($F39/$E$38)*'CRONOGRAMA ACTIVIDADES'!J$22)*($G39/$F39)))</f>
        <v>0</v>
      </c>
      <c r="M39" s="498">
        <f>IF($F39=0,0,((($F39/$E$38)*'CRONOGRAMA ACTIVIDADES'!K$22)*($G39/$F39)))</f>
        <v>0</v>
      </c>
      <c r="N39" s="498">
        <f>IF($F39=0,0,((($F39/$E$38)*'CRONOGRAMA ACTIVIDADES'!L$22)*($G39/$F39)))</f>
        <v>0</v>
      </c>
      <c r="O39" s="498">
        <f>IF($F39=0,0,((($F39/$E$38)*'CRONOGRAMA ACTIVIDADES'!M$22)*($G39/$F39)))</f>
        <v>0</v>
      </c>
      <c r="P39" s="498">
        <f>IF($F39=0,0,((($F39/$E$38)*'CRONOGRAMA ACTIVIDADES'!N$22)*($G39/$F39)))</f>
        <v>0</v>
      </c>
      <c r="Q39" s="498">
        <f>IF($F39=0,0,((($F39/$E$38)*'CRONOGRAMA ACTIVIDADES'!O$22)*($G39/$F39)))</f>
        <v>0</v>
      </c>
      <c r="R39" s="498">
        <f>IF($F39=0,0,((($F39/$E$38)*'CRONOGRAMA ACTIVIDADES'!P$22)*($G39/$F39)))</f>
        <v>0</v>
      </c>
      <c r="S39" s="498">
        <f>IF($F39=0,0,((($F39/$E$38)*'CRONOGRAMA ACTIVIDADES'!Q$22)*($G39/$F39)))</f>
        <v>0</v>
      </c>
      <c r="T39" s="501">
        <f>H39+I39+J39+K39+L39+M39+N39+O39+P39+Q39+R39+S39</f>
        <v>0</v>
      </c>
      <c r="U39" s="502">
        <f>IF($F39=0,0,((($F39/$E$38)*'CRONOGRAMA ACTIVIDADES'!R$22)*($G39/$F39)))</f>
        <v>0</v>
      </c>
      <c r="V39" s="498">
        <f>IF($F39=0,0,((($F39/$E$38)*'CRONOGRAMA ACTIVIDADES'!S$22)*($G39/$F39)))</f>
        <v>0</v>
      </c>
      <c r="W39" s="498">
        <f>IF($F39=0,0,((($F39/$E$38)*'CRONOGRAMA ACTIVIDADES'!T$22)*($G39/$F39)))</f>
        <v>0</v>
      </c>
      <c r="X39" s="498">
        <f>IF($F39=0,0,((($F39/$E$38)*'CRONOGRAMA ACTIVIDADES'!U$22)*($G39/$F39)))</f>
        <v>0</v>
      </c>
      <c r="Y39" s="498">
        <f>IF($F39=0,0,((($F39/$E$38)*'CRONOGRAMA ACTIVIDADES'!V$22)*($G39/$F39)))</f>
        <v>0</v>
      </c>
      <c r="Z39" s="498">
        <f>IF($F39=0,0,((($F39/$E$38)*'CRONOGRAMA ACTIVIDADES'!W$22)*($G39/$F39)))</f>
        <v>0</v>
      </c>
      <c r="AA39" s="498">
        <f>IF($F39=0,0,((($F39/$E$38)*'CRONOGRAMA ACTIVIDADES'!X$22)*($G39/$F39)))</f>
        <v>0</v>
      </c>
      <c r="AB39" s="498">
        <f>IF($F39=0,0,((($F39/$E$38)*'CRONOGRAMA ACTIVIDADES'!Y$22)*($G39/$F39)))</f>
        <v>0</v>
      </c>
      <c r="AC39" s="498">
        <f>IF($F39=0,0,((($F39/$E$38)*'CRONOGRAMA ACTIVIDADES'!Z$22)*($G39/$F39)))</f>
        <v>0</v>
      </c>
      <c r="AD39" s="498">
        <f>IF($F39=0,0,((($F39/$E$38)*'CRONOGRAMA ACTIVIDADES'!AA$22)*($G39/$F39)))</f>
        <v>0</v>
      </c>
      <c r="AE39" s="498">
        <f>IF($F39=0,0,((($F39/$E$38)*'CRONOGRAMA ACTIVIDADES'!AB$22)*($G39/$F39)))</f>
        <v>0</v>
      </c>
      <c r="AF39" s="498">
        <f>IF($F39=0,0,((($F39/$E$38)*'CRONOGRAMA ACTIVIDADES'!AC$22)*($G39/$F39)))</f>
        <v>0</v>
      </c>
      <c r="AG39" s="499">
        <f>U39+V39+W39+X39+Y39+Z39+AA39+AB39+AC39+AD39+AE39+AF39</f>
        <v>0</v>
      </c>
      <c r="AH39" s="503">
        <f>IF($F39=0,0,((($F39/$E$38)*'CRONOGRAMA ACTIVIDADES'!AD$22)*($G39/$F39)))</f>
        <v>0</v>
      </c>
      <c r="AI39" s="498">
        <f>IF($F39=0,0,((($F39/$E$38)*'CRONOGRAMA ACTIVIDADES'!AE$22)*($G39/$F39)))</f>
        <v>0</v>
      </c>
      <c r="AJ39" s="498">
        <f>IF($F39=0,0,((($F39/$E$38)*'CRONOGRAMA ACTIVIDADES'!AF$22)*($G39/$F39)))</f>
        <v>0</v>
      </c>
      <c r="AK39" s="498">
        <f>IF($F39=0,0,((($F39/$E$38)*'CRONOGRAMA ACTIVIDADES'!AG$22)*($G39/$F39)))</f>
        <v>0</v>
      </c>
      <c r="AL39" s="498">
        <f>IF($F39=0,0,((($F39/$E$38)*'CRONOGRAMA ACTIVIDADES'!AH$22)*($G39/$F39)))</f>
        <v>0</v>
      </c>
      <c r="AM39" s="498">
        <f>IF($F39=0,0,((($F39/$E$38)*'CRONOGRAMA ACTIVIDADES'!AI$22)*($G39/$F39)))</f>
        <v>0</v>
      </c>
      <c r="AN39" s="498">
        <f>IF($F39=0,0,((($F39/$E$38)*'CRONOGRAMA ACTIVIDADES'!AJ$22)*($G39/$F39)))</f>
        <v>0</v>
      </c>
      <c r="AO39" s="498">
        <f>IF($F39=0,0,((($F39/$E$38)*'CRONOGRAMA ACTIVIDADES'!AK$22)*($G39/$F39)))</f>
        <v>0</v>
      </c>
      <c r="AP39" s="498">
        <f>IF($F39=0,0,((($F39/$E$38)*'CRONOGRAMA ACTIVIDADES'!AL$22)*($G39/$F39)))</f>
        <v>0</v>
      </c>
      <c r="AQ39" s="498">
        <f>IF($F39=0,0,((($F39/$E$38)*'CRONOGRAMA ACTIVIDADES'!AM$22)*($G39/$F39)))</f>
        <v>0</v>
      </c>
      <c r="AR39" s="498">
        <f>IF($F39=0,0,((($F39/$E$38)*'CRONOGRAMA ACTIVIDADES'!AN$22)*($G39/$F39)))</f>
        <v>0</v>
      </c>
      <c r="AS39" s="498">
        <f>IF($F39=0,0,((($F39/$E$38)*'CRONOGRAMA ACTIVIDADES'!AO$22)*($G39/$F39)))</f>
        <v>0</v>
      </c>
      <c r="AT39" s="501">
        <f>AH39+AI39+AJ39+AK39+AL39+AM39+AN39+AO39+AP39+AQ39+AR39+AS39</f>
        <v>0</v>
      </c>
      <c r="AU39" s="504">
        <f>AS39+AR39+AQ39+AP39+AO39+AN39+AM39+AL39+AK39+AJ39+AI39+AH39+AF39+AE39+AD39+AC39+AB39+AA39+Z39+Y39+X39+W39+V39+U39+S39+R39+Q39+P39+O39+N39+M39+L39+K39+J39+I39+H39</f>
        <v>0</v>
      </c>
      <c r="AV39" s="470">
        <f t="shared" si="1"/>
        <v>0</v>
      </c>
    </row>
    <row r="40" spans="2:48" s="472" customFormat="1" ht="12.75" customHeight="1">
      <c r="B40" s="494" t="str">
        <f>+'FORMATO COSTEO C1'!C$150</f>
        <v>1.1.5.2</v>
      </c>
      <c r="C40" s="495" t="str">
        <f>+'FORMATO COSTEO C1'!B$150</f>
        <v>Categoría de gasto</v>
      </c>
      <c r="D40" s="506"/>
      <c r="E40" s="639"/>
      <c r="F40" s="498">
        <f>+'FORMATO COSTEO C1'!G150</f>
        <v>0</v>
      </c>
      <c r="G40" s="501">
        <f>+'FORMATO COSTEO C1'!I150</f>
        <v>0</v>
      </c>
      <c r="H40" s="502">
        <f>IF($F40=0,0,((($F40/$E$38)*'CRONOGRAMA ACTIVIDADES'!F$22)*($G40/$F40)))</f>
        <v>0</v>
      </c>
      <c r="I40" s="498">
        <f>IF($F40=0,0,((($F40/$E$38)*'CRONOGRAMA ACTIVIDADES'!G$22)*($G40/$F40)))</f>
        <v>0</v>
      </c>
      <c r="J40" s="498">
        <f>IF($F40=0,0,((($F40/$E$38)*'CRONOGRAMA ACTIVIDADES'!H$22)*($G40/$F40)))</f>
        <v>0</v>
      </c>
      <c r="K40" s="498">
        <f>IF($F40=0,0,((($F40/$E$38)*'CRONOGRAMA ACTIVIDADES'!I$22)*($G40/$F40)))</f>
        <v>0</v>
      </c>
      <c r="L40" s="498">
        <f>IF($F40=0,0,((($F40/$E$38)*'CRONOGRAMA ACTIVIDADES'!J$22)*($G40/$F40)))</f>
        <v>0</v>
      </c>
      <c r="M40" s="498">
        <f>IF($F40=0,0,((($F40/$E$38)*'CRONOGRAMA ACTIVIDADES'!K$22)*($G40/$F40)))</f>
        <v>0</v>
      </c>
      <c r="N40" s="498">
        <f>IF($F40=0,0,((($F40/$E$38)*'CRONOGRAMA ACTIVIDADES'!L$22)*($G40/$F40)))</f>
        <v>0</v>
      </c>
      <c r="O40" s="498">
        <f>IF($F40=0,0,((($F40/$E$38)*'CRONOGRAMA ACTIVIDADES'!M$22)*($G40/$F40)))</f>
        <v>0</v>
      </c>
      <c r="P40" s="498">
        <f>IF($F40=0,0,((($F40/$E$38)*'CRONOGRAMA ACTIVIDADES'!N$22)*($G40/$F40)))</f>
        <v>0</v>
      </c>
      <c r="Q40" s="498">
        <f>IF($F40=0,0,((($F40/$E$38)*'CRONOGRAMA ACTIVIDADES'!O$22)*($G40/$F40)))</f>
        <v>0</v>
      </c>
      <c r="R40" s="498">
        <f>IF($F40=0,0,((($F40/$E$38)*'CRONOGRAMA ACTIVIDADES'!P$22)*($G40/$F40)))</f>
        <v>0</v>
      </c>
      <c r="S40" s="498">
        <f>IF($F40=0,0,((($F40/$E$38)*'CRONOGRAMA ACTIVIDADES'!Q$22)*($G40/$F40)))</f>
        <v>0</v>
      </c>
      <c r="T40" s="501">
        <f>H40+I40+J40+K40+L40+M40+N40+O40+P40+Q40+R40+S40</f>
        <v>0</v>
      </c>
      <c r="U40" s="502">
        <f>IF($F40=0,0,((($F40/$E$38)*'CRONOGRAMA ACTIVIDADES'!R$22)*($G40/$F40)))</f>
        <v>0</v>
      </c>
      <c r="V40" s="498">
        <f>IF($F40=0,0,((($F40/$E$38)*'CRONOGRAMA ACTIVIDADES'!S$22)*($G40/$F40)))</f>
        <v>0</v>
      </c>
      <c r="W40" s="498">
        <f>IF($F40=0,0,((($F40/$E$38)*'CRONOGRAMA ACTIVIDADES'!T$22)*($G40/$F40)))</f>
        <v>0</v>
      </c>
      <c r="X40" s="498">
        <f>IF($F40=0,0,((($F40/$E$38)*'CRONOGRAMA ACTIVIDADES'!U$22)*($G40/$F40)))</f>
        <v>0</v>
      </c>
      <c r="Y40" s="498">
        <f>IF($F40=0,0,((($F40/$E$38)*'CRONOGRAMA ACTIVIDADES'!V$22)*($G40/$F40)))</f>
        <v>0</v>
      </c>
      <c r="Z40" s="498">
        <f>IF($F40=0,0,((($F40/$E$38)*'CRONOGRAMA ACTIVIDADES'!W$22)*($G40/$F40)))</f>
        <v>0</v>
      </c>
      <c r="AA40" s="498">
        <f>IF($F40=0,0,((($F40/$E$38)*'CRONOGRAMA ACTIVIDADES'!X$22)*($G40/$F40)))</f>
        <v>0</v>
      </c>
      <c r="AB40" s="498">
        <f>IF($F40=0,0,((($F40/$E$38)*'CRONOGRAMA ACTIVIDADES'!Y$22)*($G40/$F40)))</f>
        <v>0</v>
      </c>
      <c r="AC40" s="498">
        <f>IF($F40=0,0,((($F40/$E$38)*'CRONOGRAMA ACTIVIDADES'!Z$22)*($G40/$F40)))</f>
        <v>0</v>
      </c>
      <c r="AD40" s="498">
        <f>IF($F40=0,0,((($F40/$E$38)*'CRONOGRAMA ACTIVIDADES'!AA$22)*($G40/$F40)))</f>
        <v>0</v>
      </c>
      <c r="AE40" s="498">
        <f>IF($F40=0,0,((($F40/$E$38)*'CRONOGRAMA ACTIVIDADES'!AB$22)*($G40/$F40)))</f>
        <v>0</v>
      </c>
      <c r="AF40" s="498">
        <f>IF($F40=0,0,((($F40/$E$38)*'CRONOGRAMA ACTIVIDADES'!AC$22)*($G40/$F40)))</f>
        <v>0</v>
      </c>
      <c r="AG40" s="499">
        <f>U40+V40+W40+X40+Y40+Z40+AA40+AB40+AC40+AD40+AE40+AF40</f>
        <v>0</v>
      </c>
      <c r="AH40" s="503">
        <f>IF($F40=0,0,((($F40/$E$38)*'CRONOGRAMA ACTIVIDADES'!AD$22)*($G40/$F40)))</f>
        <v>0</v>
      </c>
      <c r="AI40" s="498">
        <f>IF($F40=0,0,((($F40/$E$38)*'CRONOGRAMA ACTIVIDADES'!AE$22)*($G40/$F40)))</f>
        <v>0</v>
      </c>
      <c r="AJ40" s="498">
        <f>IF($F40=0,0,((($F40/$E$38)*'CRONOGRAMA ACTIVIDADES'!AF$22)*($G40/$F40)))</f>
        <v>0</v>
      </c>
      <c r="AK40" s="498">
        <f>IF($F40=0,0,((($F40/$E$38)*'CRONOGRAMA ACTIVIDADES'!AG$22)*($G40/$F40)))</f>
        <v>0</v>
      </c>
      <c r="AL40" s="498">
        <f>IF($F40=0,0,((($F40/$E$38)*'CRONOGRAMA ACTIVIDADES'!AH$22)*($G40/$F40)))</f>
        <v>0</v>
      </c>
      <c r="AM40" s="498">
        <f>IF($F40=0,0,((($F40/$E$38)*'CRONOGRAMA ACTIVIDADES'!AI$22)*($G40/$F40)))</f>
        <v>0</v>
      </c>
      <c r="AN40" s="498">
        <f>IF($F40=0,0,((($F40/$E$38)*'CRONOGRAMA ACTIVIDADES'!AJ$22)*($G40/$F40)))</f>
        <v>0</v>
      </c>
      <c r="AO40" s="498">
        <f>IF($F40=0,0,((($F40/$E$38)*'CRONOGRAMA ACTIVIDADES'!AK$22)*($G40/$F40)))</f>
        <v>0</v>
      </c>
      <c r="AP40" s="498">
        <f>IF($F40=0,0,((($F40/$E$38)*'CRONOGRAMA ACTIVIDADES'!AL$22)*($G40/$F40)))</f>
        <v>0</v>
      </c>
      <c r="AQ40" s="498">
        <f>IF($F40=0,0,((($F40/$E$38)*'CRONOGRAMA ACTIVIDADES'!AM$22)*($G40/$F40)))</f>
        <v>0</v>
      </c>
      <c r="AR40" s="498">
        <f>IF($F40=0,0,((($F40/$E$38)*'CRONOGRAMA ACTIVIDADES'!AN$22)*($G40/$F40)))</f>
        <v>0</v>
      </c>
      <c r="AS40" s="498">
        <f>IF($F40=0,0,((($F40/$E$38)*'CRONOGRAMA ACTIVIDADES'!AO$22)*($G40/$F40)))</f>
        <v>0</v>
      </c>
      <c r="AT40" s="501">
        <f>AH40+AI40+AJ40+AK40+AL40+AM40+AN40+AO40+AP40+AQ40+AR40+AS40</f>
        <v>0</v>
      </c>
      <c r="AU40" s="504">
        <f>AS40+AR40+AQ40+AP40+AO40+AN40+AM40+AL40+AK40+AJ40+AI40+AH40+AF40+AE40+AD40+AC40+AB40+AA40+Z40+Y40+X40+W40+V40+U40+S40+R40+Q40+P40+O40+N40+M40+L40+K40+J40+I40+H40</f>
        <v>0</v>
      </c>
      <c r="AV40" s="470">
        <f t="shared" si="1"/>
        <v>0</v>
      </c>
    </row>
    <row r="41" spans="2:48" s="483" customFormat="1" ht="12.75" customHeight="1" outlineLevel="1">
      <c r="B41" s="494" t="str">
        <f>+'FORMATO COSTEO C1'!C$156</f>
        <v>1.1.5.3</v>
      </c>
      <c r="C41" s="495" t="str">
        <f>+'FORMATO COSTEO C1'!B$156</f>
        <v>Categoría de gasto</v>
      </c>
      <c r="D41" s="506"/>
      <c r="E41" s="639"/>
      <c r="F41" s="498">
        <f>+'FORMATO COSTEO C1'!G156</f>
        <v>0</v>
      </c>
      <c r="G41" s="501">
        <f>+'FORMATO COSTEO C1'!I156</f>
        <v>0</v>
      </c>
      <c r="H41" s="502">
        <f>IF($F41=0,0,((($F41/$E$38)*'CRONOGRAMA ACTIVIDADES'!F$22)*($G41/$F41)))</f>
        <v>0</v>
      </c>
      <c r="I41" s="498">
        <f>IF($F41=0,0,((($F41/$E$38)*'CRONOGRAMA ACTIVIDADES'!G$22)*($G41/$F41)))</f>
        <v>0</v>
      </c>
      <c r="J41" s="498">
        <f>IF($F41=0,0,((($F41/$E$38)*'CRONOGRAMA ACTIVIDADES'!H$22)*($G41/$F41)))</f>
        <v>0</v>
      </c>
      <c r="K41" s="498">
        <f>IF($F41=0,0,((($F41/$E$38)*'CRONOGRAMA ACTIVIDADES'!I$22)*($G41/$F41)))</f>
        <v>0</v>
      </c>
      <c r="L41" s="498">
        <f>IF($F41=0,0,((($F41/$E$38)*'CRONOGRAMA ACTIVIDADES'!J$22)*($G41/$F41)))</f>
        <v>0</v>
      </c>
      <c r="M41" s="498">
        <f>IF($F41=0,0,((($F41/$E$38)*'CRONOGRAMA ACTIVIDADES'!K$22)*($G41/$F41)))</f>
        <v>0</v>
      </c>
      <c r="N41" s="498">
        <f>IF($F41=0,0,((($F41/$E$38)*'CRONOGRAMA ACTIVIDADES'!L$22)*($G41/$F41)))</f>
        <v>0</v>
      </c>
      <c r="O41" s="498">
        <f>IF($F41=0,0,((($F41/$E$38)*'CRONOGRAMA ACTIVIDADES'!M$22)*($G41/$F41)))</f>
        <v>0</v>
      </c>
      <c r="P41" s="498">
        <f>IF($F41=0,0,((($F41/$E$38)*'CRONOGRAMA ACTIVIDADES'!N$22)*($G41/$F41)))</f>
        <v>0</v>
      </c>
      <c r="Q41" s="498">
        <f>IF($F41=0,0,((($F41/$E$38)*'CRONOGRAMA ACTIVIDADES'!O$22)*($G41/$F41)))</f>
        <v>0</v>
      </c>
      <c r="R41" s="498">
        <f>IF($F41=0,0,((($F41/$E$38)*'CRONOGRAMA ACTIVIDADES'!P$22)*($G41/$F41)))</f>
        <v>0</v>
      </c>
      <c r="S41" s="498">
        <f>IF($F41=0,0,((($F41/$E$38)*'CRONOGRAMA ACTIVIDADES'!Q$22)*($G41/$F41)))</f>
        <v>0</v>
      </c>
      <c r="T41" s="501">
        <f>H41+I41+J41+K41+L41+M41+N41+O41+P41+Q41+R41+S41</f>
        <v>0</v>
      </c>
      <c r="U41" s="502">
        <f>IF($F41=0,0,((($F41/$E$38)*'CRONOGRAMA ACTIVIDADES'!R$22)*($G41/$F41)))</f>
        <v>0</v>
      </c>
      <c r="V41" s="498">
        <f>IF($F41=0,0,((($F41/$E$38)*'CRONOGRAMA ACTIVIDADES'!S$22)*($G41/$F41)))</f>
        <v>0</v>
      </c>
      <c r="W41" s="498">
        <f>IF($F41=0,0,((($F41/$E$38)*'CRONOGRAMA ACTIVIDADES'!T$22)*($G41/$F41)))</f>
        <v>0</v>
      </c>
      <c r="X41" s="498">
        <f>IF($F41=0,0,((($F41/$E$38)*'CRONOGRAMA ACTIVIDADES'!U$22)*($G41/$F41)))</f>
        <v>0</v>
      </c>
      <c r="Y41" s="498">
        <f>IF($F41=0,0,((($F41/$E$38)*'CRONOGRAMA ACTIVIDADES'!V$22)*($G41/$F41)))</f>
        <v>0</v>
      </c>
      <c r="Z41" s="498">
        <f>IF($F41=0,0,((($F41/$E$38)*'CRONOGRAMA ACTIVIDADES'!W$22)*($G41/$F41)))</f>
        <v>0</v>
      </c>
      <c r="AA41" s="498">
        <f>IF($F41=0,0,((($F41/$E$38)*'CRONOGRAMA ACTIVIDADES'!X$22)*($G41/$F41)))</f>
        <v>0</v>
      </c>
      <c r="AB41" s="498">
        <f>IF($F41=0,0,((($F41/$E$38)*'CRONOGRAMA ACTIVIDADES'!Y$22)*($G41/$F41)))</f>
        <v>0</v>
      </c>
      <c r="AC41" s="498">
        <f>IF($F41=0,0,((($F41/$E$38)*'CRONOGRAMA ACTIVIDADES'!Z$22)*($G41/$F41)))</f>
        <v>0</v>
      </c>
      <c r="AD41" s="498">
        <f>IF($F41=0,0,((($F41/$E$38)*'CRONOGRAMA ACTIVIDADES'!AA$22)*($G41/$F41)))</f>
        <v>0</v>
      </c>
      <c r="AE41" s="498">
        <f>IF($F41=0,0,((($F41/$E$38)*'CRONOGRAMA ACTIVIDADES'!AB$22)*($G41/$F41)))</f>
        <v>0</v>
      </c>
      <c r="AF41" s="498">
        <f>IF($F41=0,0,((($F41/$E$38)*'CRONOGRAMA ACTIVIDADES'!AC$22)*($G41/$F41)))</f>
        <v>0</v>
      </c>
      <c r="AG41" s="499">
        <f>U41+V41+W41+X41+Y41+Z41+AA41+AB41+AC41+AD41+AE41+AF41</f>
        <v>0</v>
      </c>
      <c r="AH41" s="503">
        <f>IF($F41=0,0,((($F41/$E$38)*'CRONOGRAMA ACTIVIDADES'!AD$22)*($G41/$F41)))</f>
        <v>0</v>
      </c>
      <c r="AI41" s="498">
        <f>IF($F41=0,0,((($F41/$E$38)*'CRONOGRAMA ACTIVIDADES'!AE$22)*($G41/$F41)))</f>
        <v>0</v>
      </c>
      <c r="AJ41" s="498">
        <f>IF($F41=0,0,((($F41/$E$38)*'CRONOGRAMA ACTIVIDADES'!AF$22)*($G41/$F41)))</f>
        <v>0</v>
      </c>
      <c r="AK41" s="498">
        <f>IF($F41=0,0,((($F41/$E$38)*'CRONOGRAMA ACTIVIDADES'!AG$22)*($G41/$F41)))</f>
        <v>0</v>
      </c>
      <c r="AL41" s="498">
        <f>IF($F41=0,0,((($F41/$E$38)*'CRONOGRAMA ACTIVIDADES'!AH$22)*($G41/$F41)))</f>
        <v>0</v>
      </c>
      <c r="AM41" s="498">
        <f>IF($F41=0,0,((($F41/$E$38)*'CRONOGRAMA ACTIVIDADES'!AI$22)*($G41/$F41)))</f>
        <v>0</v>
      </c>
      <c r="AN41" s="498">
        <f>IF($F41=0,0,((($F41/$E$38)*'CRONOGRAMA ACTIVIDADES'!AJ$22)*($G41/$F41)))</f>
        <v>0</v>
      </c>
      <c r="AO41" s="498">
        <f>IF($F41=0,0,((($F41/$E$38)*'CRONOGRAMA ACTIVIDADES'!AK$22)*($G41/$F41)))</f>
        <v>0</v>
      </c>
      <c r="AP41" s="498">
        <f>IF($F41=0,0,((($F41/$E$38)*'CRONOGRAMA ACTIVIDADES'!AL$22)*($G41/$F41)))</f>
        <v>0</v>
      </c>
      <c r="AQ41" s="498">
        <f>IF($F41=0,0,((($F41/$E$38)*'CRONOGRAMA ACTIVIDADES'!AM$22)*($G41/$F41)))</f>
        <v>0</v>
      </c>
      <c r="AR41" s="498">
        <f>IF($F41=0,0,((($F41/$E$38)*'CRONOGRAMA ACTIVIDADES'!AN$22)*($G41/$F41)))</f>
        <v>0</v>
      </c>
      <c r="AS41" s="498">
        <f>IF($F41=0,0,((($F41/$E$38)*'CRONOGRAMA ACTIVIDADES'!AO$22)*($G41/$F41)))</f>
        <v>0</v>
      </c>
      <c r="AT41" s="501">
        <f>AH41+AI41+AJ41+AK41+AL41+AM41+AN41+AO41+AP41+AQ41+AR41+AS41</f>
        <v>0</v>
      </c>
      <c r="AU41" s="504">
        <f>AS41+AR41+AQ41+AP41+AO41+AN41+AM41+AL41+AK41+AJ41+AI41+AH41+AF41+AE41+AD41+AC41+AB41+AA41+Z41+Y41+X41+W41+V41+U41+S41+R41+Q41+P41+O41+N41+M41+L41+K41+J41+I41+H41</f>
        <v>0</v>
      </c>
      <c r="AV41" s="470">
        <f t="shared" si="1"/>
        <v>0</v>
      </c>
    </row>
    <row r="42" spans="2:48" s="472" customFormat="1" ht="12.75" customHeight="1">
      <c r="B42" s="494" t="str">
        <f>+'FORMATO COSTEO C1'!C$162</f>
        <v>1.1.5.4</v>
      </c>
      <c r="C42" s="495" t="str">
        <f>+'FORMATO COSTEO C1'!B$162</f>
        <v>Categoría de gasto</v>
      </c>
      <c r="D42" s="506"/>
      <c r="E42" s="639"/>
      <c r="F42" s="498">
        <f>+'FORMATO COSTEO C1'!G162</f>
        <v>0</v>
      </c>
      <c r="G42" s="501">
        <f>+'FORMATO COSTEO C1'!I162</f>
        <v>0</v>
      </c>
      <c r="H42" s="502">
        <f>IF($F42=0,0,((($F42/$E$38)*'CRONOGRAMA ACTIVIDADES'!F$22)*($G42/$F42)))</f>
        <v>0</v>
      </c>
      <c r="I42" s="498">
        <f>IF($F42=0,0,((($F42/$E$38)*'CRONOGRAMA ACTIVIDADES'!G$22)*($G42/$F42)))</f>
        <v>0</v>
      </c>
      <c r="J42" s="498">
        <f>IF($F42=0,0,((($F42/$E$38)*'CRONOGRAMA ACTIVIDADES'!H$22)*($G42/$F42)))</f>
        <v>0</v>
      </c>
      <c r="K42" s="498">
        <f>IF($F42=0,0,((($F42/$E$38)*'CRONOGRAMA ACTIVIDADES'!I$22)*($G42/$F42)))</f>
        <v>0</v>
      </c>
      <c r="L42" s="498">
        <f>IF($F42=0,0,((($F42/$E$38)*'CRONOGRAMA ACTIVIDADES'!J$22)*($G42/$F42)))</f>
        <v>0</v>
      </c>
      <c r="M42" s="498">
        <f>IF($F42=0,0,((($F42/$E$38)*'CRONOGRAMA ACTIVIDADES'!K$22)*($G42/$F42)))</f>
        <v>0</v>
      </c>
      <c r="N42" s="498">
        <f>IF($F42=0,0,((($F42/$E$38)*'CRONOGRAMA ACTIVIDADES'!L$22)*($G42/$F42)))</f>
        <v>0</v>
      </c>
      <c r="O42" s="498">
        <f>IF($F42=0,0,((($F42/$E$38)*'CRONOGRAMA ACTIVIDADES'!M$22)*($G42/$F42)))</f>
        <v>0</v>
      </c>
      <c r="P42" s="498">
        <f>IF($F42=0,0,((($F42/$E$38)*'CRONOGRAMA ACTIVIDADES'!N$22)*($G42/$F42)))</f>
        <v>0</v>
      </c>
      <c r="Q42" s="498">
        <f>IF($F42=0,0,((($F42/$E$38)*'CRONOGRAMA ACTIVIDADES'!O$22)*($G42/$F42)))</f>
        <v>0</v>
      </c>
      <c r="R42" s="498">
        <f>IF($F42=0,0,((($F42/$E$38)*'CRONOGRAMA ACTIVIDADES'!P$22)*($G42/$F42)))</f>
        <v>0</v>
      </c>
      <c r="S42" s="498">
        <f>IF($F42=0,0,((($F42/$E$38)*'CRONOGRAMA ACTIVIDADES'!Q$22)*($G42/$F42)))</f>
        <v>0</v>
      </c>
      <c r="T42" s="501">
        <f>H42+I42+J42+K42+L42+M42+N42+O42+P42+Q42+R42+S42</f>
        <v>0</v>
      </c>
      <c r="U42" s="502">
        <f>IF($F42=0,0,((($F42/$E$38)*'CRONOGRAMA ACTIVIDADES'!R$22)*($G42/$F42)))</f>
        <v>0</v>
      </c>
      <c r="V42" s="498">
        <f>IF($F42=0,0,((($F42/$E$38)*'CRONOGRAMA ACTIVIDADES'!S$22)*($G42/$F42)))</f>
        <v>0</v>
      </c>
      <c r="W42" s="498">
        <f>IF($F42=0,0,((($F42/$E$38)*'CRONOGRAMA ACTIVIDADES'!T$22)*($G42/$F42)))</f>
        <v>0</v>
      </c>
      <c r="X42" s="498">
        <f>IF($F42=0,0,((($F42/$E$38)*'CRONOGRAMA ACTIVIDADES'!U$22)*($G42/$F42)))</f>
        <v>0</v>
      </c>
      <c r="Y42" s="498">
        <f>IF($F42=0,0,((($F42/$E$38)*'CRONOGRAMA ACTIVIDADES'!V$22)*($G42/$F42)))</f>
        <v>0</v>
      </c>
      <c r="Z42" s="498">
        <f>IF($F42=0,0,((($F42/$E$38)*'CRONOGRAMA ACTIVIDADES'!W$22)*($G42/$F42)))</f>
        <v>0</v>
      </c>
      <c r="AA42" s="498">
        <f>IF($F42=0,0,((($F42/$E$38)*'CRONOGRAMA ACTIVIDADES'!X$22)*($G42/$F42)))</f>
        <v>0</v>
      </c>
      <c r="AB42" s="498">
        <f>IF($F42=0,0,((($F42/$E$38)*'CRONOGRAMA ACTIVIDADES'!Y$22)*($G42/$F42)))</f>
        <v>0</v>
      </c>
      <c r="AC42" s="498">
        <f>IF($F42=0,0,((($F42/$E$38)*'CRONOGRAMA ACTIVIDADES'!Z$22)*($G42/$F42)))</f>
        <v>0</v>
      </c>
      <c r="AD42" s="498">
        <f>IF($F42=0,0,((($F42/$E$38)*'CRONOGRAMA ACTIVIDADES'!AA$22)*($G42/$F42)))</f>
        <v>0</v>
      </c>
      <c r="AE42" s="498">
        <f>IF($F42=0,0,((($F42/$E$38)*'CRONOGRAMA ACTIVIDADES'!AB$22)*($G42/$F42)))</f>
        <v>0</v>
      </c>
      <c r="AF42" s="498">
        <f>IF($F42=0,0,((($F42/$E$38)*'CRONOGRAMA ACTIVIDADES'!AC$22)*($G42/$F42)))</f>
        <v>0</v>
      </c>
      <c r="AG42" s="499">
        <f>U42+V42+W42+X42+Y42+Z42+AA42+AB42+AC42+AD42+AE42+AF42</f>
        <v>0</v>
      </c>
      <c r="AH42" s="503">
        <f>IF($F42=0,0,((($F42/$E$38)*'CRONOGRAMA ACTIVIDADES'!AD$22)*($G42/$F42)))</f>
        <v>0</v>
      </c>
      <c r="AI42" s="498">
        <f>IF($F42=0,0,((($F42/$E$38)*'CRONOGRAMA ACTIVIDADES'!AE$22)*($G42/$F42)))</f>
        <v>0</v>
      </c>
      <c r="AJ42" s="498">
        <f>IF($F42=0,0,((($F42/$E$38)*'CRONOGRAMA ACTIVIDADES'!AF$22)*($G42/$F42)))</f>
        <v>0</v>
      </c>
      <c r="AK42" s="498">
        <f>IF($F42=0,0,((($F42/$E$38)*'CRONOGRAMA ACTIVIDADES'!AG$22)*($G42/$F42)))</f>
        <v>0</v>
      </c>
      <c r="AL42" s="498">
        <f>IF($F42=0,0,((($F42/$E$38)*'CRONOGRAMA ACTIVIDADES'!AH$22)*($G42/$F42)))</f>
        <v>0</v>
      </c>
      <c r="AM42" s="498">
        <f>IF($F42=0,0,((($F42/$E$38)*'CRONOGRAMA ACTIVIDADES'!AI$22)*($G42/$F42)))</f>
        <v>0</v>
      </c>
      <c r="AN42" s="498">
        <f>IF($F42=0,0,((($F42/$E$38)*'CRONOGRAMA ACTIVIDADES'!AJ$22)*($G42/$F42)))</f>
        <v>0</v>
      </c>
      <c r="AO42" s="498">
        <f>IF($F42=0,0,((($F42/$E$38)*'CRONOGRAMA ACTIVIDADES'!AK$22)*($G42/$F42)))</f>
        <v>0</v>
      </c>
      <c r="AP42" s="498">
        <f>IF($F42=0,0,((($F42/$E$38)*'CRONOGRAMA ACTIVIDADES'!AL$22)*($G42/$F42)))</f>
        <v>0</v>
      </c>
      <c r="AQ42" s="498">
        <f>IF($F42=0,0,((($F42/$E$38)*'CRONOGRAMA ACTIVIDADES'!AM$22)*($G42/$F42)))</f>
        <v>0</v>
      </c>
      <c r="AR42" s="498">
        <f>IF($F42=0,0,((($F42/$E$38)*'CRONOGRAMA ACTIVIDADES'!AN$22)*($G42/$F42)))</f>
        <v>0</v>
      </c>
      <c r="AS42" s="498">
        <f>IF($F42=0,0,((($F42/$E$38)*'CRONOGRAMA ACTIVIDADES'!AO$22)*($G42/$F42)))</f>
        <v>0</v>
      </c>
      <c r="AT42" s="501">
        <f>AH42+AI42+AJ42+AK42+AL42+AM42+AN42+AO42+AP42+AQ42+AR42+AS42</f>
        <v>0</v>
      </c>
      <c r="AU42" s="504">
        <f>AS42+AR42+AQ42+AP42+AO42+AN42+AM42+AL42+AK42+AJ42+AI42+AH42+AF42+AE42+AD42+AC42+AB42+AA42+Z42+Y42+X42+W42+V42+U42+S42+R42+Q42+P42+O42+N42+M42+L42+K42+J42+I42+H42</f>
        <v>0</v>
      </c>
      <c r="AV42" s="470">
        <f t="shared" si="1"/>
        <v>0</v>
      </c>
    </row>
    <row r="43" spans="2:48" s="472" customFormat="1" ht="12.75" customHeight="1">
      <c r="B43" s="494" t="str">
        <f>+'FORMATO COSTEO C1'!C$168</f>
        <v>1.1.5.5</v>
      </c>
      <c r="C43" s="495" t="str">
        <f>+'FORMATO COSTEO C1'!B$168</f>
        <v>Categoría de gasto</v>
      </c>
      <c r="D43" s="506"/>
      <c r="E43" s="639"/>
      <c r="F43" s="498">
        <f>+'FORMATO COSTEO C1'!G168</f>
        <v>0</v>
      </c>
      <c r="G43" s="501">
        <f>+'FORMATO COSTEO C1'!I168</f>
        <v>0</v>
      </c>
      <c r="H43" s="502">
        <f>IF($F43=0,0,((($F43/$E$38)*'CRONOGRAMA ACTIVIDADES'!F$22)*($G43/$F43)))</f>
        <v>0</v>
      </c>
      <c r="I43" s="498">
        <f>IF($F43=0,0,((($F43/$E$38)*'CRONOGRAMA ACTIVIDADES'!G$22)*($G43/$F43)))</f>
        <v>0</v>
      </c>
      <c r="J43" s="498">
        <f>IF($F43=0,0,((($F43/$E$38)*'CRONOGRAMA ACTIVIDADES'!H$22)*($G43/$F43)))</f>
        <v>0</v>
      </c>
      <c r="K43" s="498">
        <f>IF($F43=0,0,((($F43/$E$38)*'CRONOGRAMA ACTIVIDADES'!I$22)*($G43/$F43)))</f>
        <v>0</v>
      </c>
      <c r="L43" s="498">
        <f>IF($F43=0,0,((($F43/$E$38)*'CRONOGRAMA ACTIVIDADES'!J$22)*($G43/$F43)))</f>
        <v>0</v>
      </c>
      <c r="M43" s="498">
        <f>IF($F43=0,0,((($F43/$E$38)*'CRONOGRAMA ACTIVIDADES'!K$22)*($G43/$F43)))</f>
        <v>0</v>
      </c>
      <c r="N43" s="498">
        <f>IF($F43=0,0,((($F43/$E$38)*'CRONOGRAMA ACTIVIDADES'!L$22)*($G43/$F43)))</f>
        <v>0</v>
      </c>
      <c r="O43" s="498">
        <f>IF($F43=0,0,((($F43/$E$38)*'CRONOGRAMA ACTIVIDADES'!M$22)*($G43/$F43)))</f>
        <v>0</v>
      </c>
      <c r="P43" s="498">
        <f>IF($F43=0,0,((($F43/$E$38)*'CRONOGRAMA ACTIVIDADES'!N$22)*($G43/$F43)))</f>
        <v>0</v>
      </c>
      <c r="Q43" s="498">
        <f>IF($F43=0,0,((($F43/$E$38)*'CRONOGRAMA ACTIVIDADES'!O$22)*($G43/$F43)))</f>
        <v>0</v>
      </c>
      <c r="R43" s="498">
        <f>IF($F43=0,0,((($F43/$E$38)*'CRONOGRAMA ACTIVIDADES'!P$22)*($G43/$F43)))</f>
        <v>0</v>
      </c>
      <c r="S43" s="498">
        <f>IF($F43=0,0,((($F43/$E$38)*'CRONOGRAMA ACTIVIDADES'!Q$22)*($G43/$F43)))</f>
        <v>0</v>
      </c>
      <c r="T43" s="501">
        <f>H43+I43+J43+K43+L43+M43+N43+O43+P43+Q43+R43+S43</f>
        <v>0</v>
      </c>
      <c r="U43" s="502">
        <f>IF($F43=0,0,((($F43/$E$38)*'CRONOGRAMA ACTIVIDADES'!R$22)*($G43/$F43)))</f>
        <v>0</v>
      </c>
      <c r="V43" s="498">
        <f>IF($F43=0,0,((($F43/$E$38)*'CRONOGRAMA ACTIVIDADES'!S$22)*($G43/$F43)))</f>
        <v>0</v>
      </c>
      <c r="W43" s="498">
        <f>IF($F43=0,0,((($F43/$E$38)*'CRONOGRAMA ACTIVIDADES'!T$22)*($G43/$F43)))</f>
        <v>0</v>
      </c>
      <c r="X43" s="498">
        <f>IF($F43=0,0,((($F43/$E$38)*'CRONOGRAMA ACTIVIDADES'!U$22)*($G43/$F43)))</f>
        <v>0</v>
      </c>
      <c r="Y43" s="498">
        <f>IF($F43=0,0,((($F43/$E$38)*'CRONOGRAMA ACTIVIDADES'!V$22)*($G43/$F43)))</f>
        <v>0</v>
      </c>
      <c r="Z43" s="498">
        <f>IF($F43=0,0,((($F43/$E$38)*'CRONOGRAMA ACTIVIDADES'!W$22)*($G43/$F43)))</f>
        <v>0</v>
      </c>
      <c r="AA43" s="498">
        <f>IF($F43=0,0,((($F43/$E$38)*'CRONOGRAMA ACTIVIDADES'!X$22)*($G43/$F43)))</f>
        <v>0</v>
      </c>
      <c r="AB43" s="498">
        <f>IF($F43=0,0,((($F43/$E$38)*'CRONOGRAMA ACTIVIDADES'!Y$22)*($G43/$F43)))</f>
        <v>0</v>
      </c>
      <c r="AC43" s="498">
        <f>IF($F43=0,0,((($F43/$E$38)*'CRONOGRAMA ACTIVIDADES'!Z$22)*($G43/$F43)))</f>
        <v>0</v>
      </c>
      <c r="AD43" s="498">
        <f>IF($F43=0,0,((($F43/$E$38)*'CRONOGRAMA ACTIVIDADES'!AA$22)*($G43/$F43)))</f>
        <v>0</v>
      </c>
      <c r="AE43" s="498">
        <f>IF($F43=0,0,((($F43/$E$38)*'CRONOGRAMA ACTIVIDADES'!AB$22)*($G43/$F43)))</f>
        <v>0</v>
      </c>
      <c r="AF43" s="498">
        <f>IF($F43=0,0,((($F43/$E$38)*'CRONOGRAMA ACTIVIDADES'!AC$22)*($G43/$F43)))</f>
        <v>0</v>
      </c>
      <c r="AG43" s="499">
        <f>U43+V43+W43+X43+Y43+Z43+AA43+AB43+AC43+AD43+AE43+AF43</f>
        <v>0</v>
      </c>
      <c r="AH43" s="503">
        <f>IF($F43=0,0,((($F43/$E$38)*'CRONOGRAMA ACTIVIDADES'!AD$22)*($G43/$F43)))</f>
        <v>0</v>
      </c>
      <c r="AI43" s="498">
        <f>IF($F43=0,0,((($F43/$E$38)*'CRONOGRAMA ACTIVIDADES'!AE$22)*($G43/$F43)))</f>
        <v>0</v>
      </c>
      <c r="AJ43" s="498">
        <f>IF($F43=0,0,((($F43/$E$38)*'CRONOGRAMA ACTIVIDADES'!AF$22)*($G43/$F43)))</f>
        <v>0</v>
      </c>
      <c r="AK43" s="498">
        <f>IF($F43=0,0,((($F43/$E$38)*'CRONOGRAMA ACTIVIDADES'!AG$22)*($G43/$F43)))</f>
        <v>0</v>
      </c>
      <c r="AL43" s="498">
        <f>IF($F43=0,0,((($F43/$E$38)*'CRONOGRAMA ACTIVIDADES'!AH$22)*($G43/$F43)))</f>
        <v>0</v>
      </c>
      <c r="AM43" s="498">
        <f>IF($F43=0,0,((($F43/$E$38)*'CRONOGRAMA ACTIVIDADES'!AI$22)*($G43/$F43)))</f>
        <v>0</v>
      </c>
      <c r="AN43" s="498">
        <f>IF($F43=0,0,((($F43/$E$38)*'CRONOGRAMA ACTIVIDADES'!AJ$22)*($G43/$F43)))</f>
        <v>0</v>
      </c>
      <c r="AO43" s="498">
        <f>IF($F43=0,0,((($F43/$E$38)*'CRONOGRAMA ACTIVIDADES'!AK$22)*($G43/$F43)))</f>
        <v>0</v>
      </c>
      <c r="AP43" s="498">
        <f>IF($F43=0,0,((($F43/$E$38)*'CRONOGRAMA ACTIVIDADES'!AL$22)*($G43/$F43)))</f>
        <v>0</v>
      </c>
      <c r="AQ43" s="498">
        <f>IF($F43=0,0,((($F43/$E$38)*'CRONOGRAMA ACTIVIDADES'!AM$22)*($G43/$F43)))</f>
        <v>0</v>
      </c>
      <c r="AR43" s="498">
        <f>IF($F43=0,0,((($F43/$E$38)*'CRONOGRAMA ACTIVIDADES'!AN$22)*($G43/$F43)))</f>
        <v>0</v>
      </c>
      <c r="AS43" s="498">
        <f>IF($F43=0,0,((($F43/$E$38)*'CRONOGRAMA ACTIVIDADES'!AO$22)*($G43/$F43)))</f>
        <v>0</v>
      </c>
      <c r="AT43" s="501">
        <f>AH43+AI43+AJ43+AK43+AL43+AM43+AN43+AO43+AP43+AQ43+AR43+AS43</f>
        <v>0</v>
      </c>
      <c r="AU43" s="504">
        <f>AS43+AR43+AQ43+AP43+AO43+AN43+AM43+AL43+AK43+AJ43+AI43+AH43+AF43+AE43+AD43+AC43+AB43+AA43+Z43+Y43+X43+W43+V43+U43+S43+R43+Q43+P43+O43+N43+M43+L43+K43+J43+I43+H43</f>
        <v>0</v>
      </c>
      <c r="AV43" s="470">
        <f t="shared" si="1"/>
        <v>0</v>
      </c>
    </row>
    <row r="44" spans="2:48" s="472" customFormat="1" ht="12.75" customHeight="1">
      <c r="B44" s="473">
        <f>+'FORMATO COSTEO C1'!C$175</f>
        <v>1.2</v>
      </c>
      <c r="C44" s="474">
        <f>+'FORMATO COSTEO C1'!D175</f>
        <v>0</v>
      </c>
      <c r="D44" s="475"/>
      <c r="E44" s="622"/>
      <c r="F44" s="477">
        <f>+F45+F51+F57+F63+F69</f>
        <v>0</v>
      </c>
      <c r="G44" s="480">
        <f aca="true" t="shared" si="14" ref="G44:P44">+G45+G51+G57+G63+G69</f>
        <v>0</v>
      </c>
      <c r="H44" s="481">
        <f t="shared" si="14"/>
        <v>0</v>
      </c>
      <c r="I44" s="477">
        <f>+I45+I51+I57+I63+I69</f>
        <v>0</v>
      </c>
      <c r="J44" s="477">
        <f>+J45+J51+J57+J63+J69</f>
        <v>0</v>
      </c>
      <c r="K44" s="477">
        <f>+K45+K51+K57+K63+K69</f>
        <v>0</v>
      </c>
      <c r="L44" s="477">
        <f>+L45+L51+L57+L63+L69</f>
        <v>0</v>
      </c>
      <c r="M44" s="477">
        <f>+M45+M51+M57+M63+M69</f>
        <v>0</v>
      </c>
      <c r="N44" s="477">
        <f t="shared" si="14"/>
        <v>0</v>
      </c>
      <c r="O44" s="477">
        <f t="shared" si="14"/>
        <v>0</v>
      </c>
      <c r="P44" s="477">
        <f t="shared" si="14"/>
        <v>0</v>
      </c>
      <c r="Q44" s="477">
        <f>+Q45+Q51+Q57+Q63+Q69</f>
        <v>0</v>
      </c>
      <c r="R44" s="477">
        <f>+R45+R51+R57+R63+R69</f>
        <v>0</v>
      </c>
      <c r="S44" s="477">
        <f>+S45+S51+S57+S63+S69</f>
        <v>0</v>
      </c>
      <c r="T44" s="480">
        <f>+T45+T51+T57+T63+T69</f>
        <v>0</v>
      </c>
      <c r="U44" s="481">
        <f aca="true" t="shared" si="15" ref="U44:AS44">+U45+U51+U57+U63+U69</f>
        <v>0</v>
      </c>
      <c r="V44" s="477">
        <f t="shared" si="15"/>
        <v>0</v>
      </c>
      <c r="W44" s="477">
        <f t="shared" si="15"/>
        <v>0</v>
      </c>
      <c r="X44" s="477">
        <f t="shared" si="15"/>
        <v>0</v>
      </c>
      <c r="Y44" s="477">
        <f t="shared" si="15"/>
        <v>0</v>
      </c>
      <c r="Z44" s="477">
        <f t="shared" si="15"/>
        <v>0</v>
      </c>
      <c r="AA44" s="477">
        <f t="shared" si="15"/>
        <v>0</v>
      </c>
      <c r="AB44" s="477">
        <f t="shared" si="15"/>
        <v>0</v>
      </c>
      <c r="AC44" s="477">
        <f t="shared" si="15"/>
        <v>0</v>
      </c>
      <c r="AD44" s="477">
        <f t="shared" si="15"/>
        <v>0</v>
      </c>
      <c r="AE44" s="477">
        <f t="shared" si="15"/>
        <v>0</v>
      </c>
      <c r="AF44" s="477">
        <f t="shared" si="15"/>
        <v>0</v>
      </c>
      <c r="AG44" s="478">
        <f>+AG45+AG51+AG57+AG63+AG69</f>
        <v>0</v>
      </c>
      <c r="AH44" s="479">
        <f t="shared" si="15"/>
        <v>0</v>
      </c>
      <c r="AI44" s="477">
        <f t="shared" si="15"/>
        <v>0</v>
      </c>
      <c r="AJ44" s="477">
        <f t="shared" si="15"/>
        <v>0</v>
      </c>
      <c r="AK44" s="477">
        <f t="shared" si="15"/>
        <v>0</v>
      </c>
      <c r="AL44" s="477">
        <f t="shared" si="15"/>
        <v>0</v>
      </c>
      <c r="AM44" s="477">
        <f t="shared" si="15"/>
        <v>0</v>
      </c>
      <c r="AN44" s="477">
        <f t="shared" si="15"/>
        <v>0</v>
      </c>
      <c r="AO44" s="477">
        <f t="shared" si="15"/>
        <v>0</v>
      </c>
      <c r="AP44" s="477">
        <f t="shared" si="15"/>
        <v>0</v>
      </c>
      <c r="AQ44" s="477">
        <f t="shared" si="15"/>
        <v>0</v>
      </c>
      <c r="AR44" s="477">
        <f t="shared" si="15"/>
        <v>0</v>
      </c>
      <c r="AS44" s="477">
        <f t="shared" si="15"/>
        <v>0</v>
      </c>
      <c r="AT44" s="480">
        <f>+AT45+AT51+AT57+AT63+AT69</f>
        <v>0</v>
      </c>
      <c r="AU44" s="482">
        <f>+AU45+AU51+AU57+AU63+AU69</f>
        <v>0</v>
      </c>
      <c r="AV44" s="470">
        <f t="shared" si="1"/>
        <v>0</v>
      </c>
    </row>
    <row r="45" spans="2:48" s="472" customFormat="1" ht="12.75" customHeight="1">
      <c r="B45" s="484" t="str">
        <f>+'FORMATO COSTEO C1'!C$176</f>
        <v>1.2.1</v>
      </c>
      <c r="C45" s="508">
        <f>+'FORMATO COSTEO C1'!B$176</f>
        <v>0</v>
      </c>
      <c r="D45" s="620" t="str">
        <f>+'FORMATO COSTEO C1'!D$176</f>
        <v>Unidad medida</v>
      </c>
      <c r="E45" s="623">
        <f>+'FORMATO COSTEO C1'!E$176</f>
        <v>0</v>
      </c>
      <c r="F45" s="488">
        <f>SUM(F46:F50)</f>
        <v>0</v>
      </c>
      <c r="G45" s="491">
        <f aca="true" t="shared" si="16" ref="G45:AU45">SUM(G46:G50)</f>
        <v>0</v>
      </c>
      <c r="H45" s="492">
        <f t="shared" si="16"/>
        <v>0</v>
      </c>
      <c r="I45" s="488">
        <f>SUM(I46:I50)</f>
        <v>0</v>
      </c>
      <c r="J45" s="488">
        <f>SUM(J46:J50)</f>
        <v>0</v>
      </c>
      <c r="K45" s="488">
        <f>SUM(K46:K50)</f>
        <v>0</v>
      </c>
      <c r="L45" s="488">
        <f>SUM(L46:L50)</f>
        <v>0</v>
      </c>
      <c r="M45" s="488">
        <f>SUM(M46:M50)</f>
        <v>0</v>
      </c>
      <c r="N45" s="488">
        <f t="shared" si="16"/>
        <v>0</v>
      </c>
      <c r="O45" s="488">
        <f t="shared" si="16"/>
        <v>0</v>
      </c>
      <c r="P45" s="488">
        <f t="shared" si="16"/>
        <v>0</v>
      </c>
      <c r="Q45" s="488">
        <f t="shared" si="16"/>
        <v>0</v>
      </c>
      <c r="R45" s="488">
        <f t="shared" si="16"/>
        <v>0</v>
      </c>
      <c r="S45" s="488">
        <f t="shared" si="16"/>
        <v>0</v>
      </c>
      <c r="T45" s="491">
        <f t="shared" si="16"/>
        <v>0</v>
      </c>
      <c r="U45" s="492">
        <f t="shared" si="16"/>
        <v>0</v>
      </c>
      <c r="V45" s="488">
        <f t="shared" si="16"/>
        <v>0</v>
      </c>
      <c r="W45" s="488">
        <f t="shared" si="16"/>
        <v>0</v>
      </c>
      <c r="X45" s="488">
        <f t="shared" si="16"/>
        <v>0</v>
      </c>
      <c r="Y45" s="488">
        <f t="shared" si="16"/>
        <v>0</v>
      </c>
      <c r="Z45" s="488">
        <f t="shared" si="16"/>
        <v>0</v>
      </c>
      <c r="AA45" s="488">
        <f t="shared" si="16"/>
        <v>0</v>
      </c>
      <c r="AB45" s="488">
        <f t="shared" si="16"/>
        <v>0</v>
      </c>
      <c r="AC45" s="488">
        <f t="shared" si="16"/>
        <v>0</v>
      </c>
      <c r="AD45" s="488">
        <f t="shared" si="16"/>
        <v>0</v>
      </c>
      <c r="AE45" s="488">
        <f t="shared" si="16"/>
        <v>0</v>
      </c>
      <c r="AF45" s="488">
        <f t="shared" si="16"/>
        <v>0</v>
      </c>
      <c r="AG45" s="489">
        <f>SUM(AG46:AG50)</f>
        <v>0</v>
      </c>
      <c r="AH45" s="490">
        <f t="shared" si="16"/>
        <v>0</v>
      </c>
      <c r="AI45" s="488">
        <f t="shared" si="16"/>
        <v>0</v>
      </c>
      <c r="AJ45" s="488">
        <f t="shared" si="16"/>
        <v>0</v>
      </c>
      <c r="AK45" s="488">
        <f t="shared" si="16"/>
        <v>0</v>
      </c>
      <c r="AL45" s="488">
        <f t="shared" si="16"/>
        <v>0</v>
      </c>
      <c r="AM45" s="488">
        <f t="shared" si="16"/>
        <v>0</v>
      </c>
      <c r="AN45" s="488">
        <f t="shared" si="16"/>
        <v>0</v>
      </c>
      <c r="AO45" s="488">
        <f t="shared" si="16"/>
        <v>0</v>
      </c>
      <c r="AP45" s="488">
        <f t="shared" si="16"/>
        <v>0</v>
      </c>
      <c r="AQ45" s="488">
        <f t="shared" si="16"/>
        <v>0</v>
      </c>
      <c r="AR45" s="488">
        <f t="shared" si="16"/>
        <v>0</v>
      </c>
      <c r="AS45" s="488">
        <f t="shared" si="16"/>
        <v>0</v>
      </c>
      <c r="AT45" s="491">
        <f t="shared" si="16"/>
        <v>0</v>
      </c>
      <c r="AU45" s="493">
        <f t="shared" si="16"/>
        <v>0</v>
      </c>
      <c r="AV45" s="470">
        <f t="shared" si="1"/>
        <v>0</v>
      </c>
    </row>
    <row r="46" spans="2:48" s="472" customFormat="1" ht="12.75" customHeight="1">
      <c r="B46" s="494" t="str">
        <f>+'FORMATO COSTEO C1'!C$178</f>
        <v>1.2.1.1</v>
      </c>
      <c r="C46" s="495" t="str">
        <f>+'FORMATO COSTEO C1'!B$178</f>
        <v>Categoría de gasto</v>
      </c>
      <c r="D46" s="496"/>
      <c r="E46" s="638"/>
      <c r="F46" s="498">
        <f>+'FORMATO COSTEO C1'!G178</f>
        <v>0</v>
      </c>
      <c r="G46" s="501">
        <f>+'FORMATO COSTEO C1'!I178</f>
        <v>0</v>
      </c>
      <c r="H46" s="636">
        <f>IF($F46=0,0,((($F46/$E$45)*'CRONOGRAMA ACTIVIDADES'!F$27)*($G46/$F46)))</f>
        <v>0</v>
      </c>
      <c r="I46" s="498">
        <f>IF($F46=0,0,((($F46/$E$45)*'CRONOGRAMA ACTIVIDADES'!G$27)*($G46/$F46)))</f>
        <v>0</v>
      </c>
      <c r="J46" s="498">
        <f>IF($F46=0,0,((($F46/$E$45)*'CRONOGRAMA ACTIVIDADES'!H$27)*($G46/$F46)))</f>
        <v>0</v>
      </c>
      <c r="K46" s="498">
        <f>IF($F46=0,0,((($F46/$E$45)*'CRONOGRAMA ACTIVIDADES'!I$27)*($G46/$F46)))</f>
        <v>0</v>
      </c>
      <c r="L46" s="498">
        <f>IF($F46=0,0,((($F46/$E$45)*'CRONOGRAMA ACTIVIDADES'!J$27)*($G46/$F46)))</f>
        <v>0</v>
      </c>
      <c r="M46" s="498">
        <f>IF($F46=0,0,((($F46/$E$45)*'CRONOGRAMA ACTIVIDADES'!K$27)*($G46/$F46)))</f>
        <v>0</v>
      </c>
      <c r="N46" s="498">
        <f>IF($F46=0,0,((($F46/$E$45)*'CRONOGRAMA ACTIVIDADES'!L$27)*($G46/$F46)))</f>
        <v>0</v>
      </c>
      <c r="O46" s="498">
        <f>IF($F46=0,0,((($F46/$E$45)*'CRONOGRAMA ACTIVIDADES'!M$27)*($G46/$F46)))</f>
        <v>0</v>
      </c>
      <c r="P46" s="498">
        <f>IF($F46=0,0,((($F46/$E$45)*'CRONOGRAMA ACTIVIDADES'!N$27)*($G46/$F46)))</f>
        <v>0</v>
      </c>
      <c r="Q46" s="498">
        <f>IF($F46=0,0,((($F46/$E$45)*'CRONOGRAMA ACTIVIDADES'!O$27)*($G46/$F46)))</f>
        <v>0</v>
      </c>
      <c r="R46" s="498">
        <f>IF($F46=0,0,((($F46/$E$45)*'CRONOGRAMA ACTIVIDADES'!P$27)*($G46/$F46)))</f>
        <v>0</v>
      </c>
      <c r="S46" s="498">
        <f>IF($F46=0,0,((($F46/$E$45)*'CRONOGRAMA ACTIVIDADES'!Q$27)*($G46/$F46)))</f>
        <v>0</v>
      </c>
      <c r="T46" s="501">
        <f>H46+I46+J46+K46+L46+M46+N46+O46+P46+Q46+R46+S46</f>
        <v>0</v>
      </c>
      <c r="U46" s="502">
        <f>IF($F46=0,0,((($F46/$E$45)*'CRONOGRAMA ACTIVIDADES'!R$27)*($G46/$F46)))</f>
        <v>0</v>
      </c>
      <c r="V46" s="498">
        <f>IF($F46=0,0,((($F46/$E$45)*'CRONOGRAMA ACTIVIDADES'!S$27)*($G46/$F46)))</f>
        <v>0</v>
      </c>
      <c r="W46" s="498">
        <f>IF($F46=0,0,((($F46/$E$45)*'CRONOGRAMA ACTIVIDADES'!T$27)*($G46/$F46)))</f>
        <v>0</v>
      </c>
      <c r="X46" s="498">
        <f>IF($F46=0,0,((($F46/$E$45)*'CRONOGRAMA ACTIVIDADES'!U$27)*($G46/$F46)))</f>
        <v>0</v>
      </c>
      <c r="Y46" s="498">
        <f>IF($F46=0,0,((($F46/$E$45)*'CRONOGRAMA ACTIVIDADES'!V$27)*($G46/$F46)))</f>
        <v>0</v>
      </c>
      <c r="Z46" s="498">
        <f>IF($F46=0,0,((($F46/$E$45)*'CRONOGRAMA ACTIVIDADES'!W$27)*($G46/$F46)))</f>
        <v>0</v>
      </c>
      <c r="AA46" s="498">
        <f>IF($F46=0,0,((($F46/$E$45)*'CRONOGRAMA ACTIVIDADES'!X$27)*($G46/$F46)))</f>
        <v>0</v>
      </c>
      <c r="AB46" s="498">
        <f>IF($F46=0,0,((($F46/$E$45)*'CRONOGRAMA ACTIVIDADES'!Y$27)*($G46/$F46)))</f>
        <v>0</v>
      </c>
      <c r="AC46" s="498">
        <f>IF($F46=0,0,((($F46/$E$45)*'CRONOGRAMA ACTIVIDADES'!Z$27)*($G46/$F46)))</f>
        <v>0</v>
      </c>
      <c r="AD46" s="498">
        <f>IF($F46=0,0,((($F46/$E$45)*'CRONOGRAMA ACTIVIDADES'!AA$27)*($G46/$F46)))</f>
        <v>0</v>
      </c>
      <c r="AE46" s="498">
        <f>IF($F46=0,0,((($F46/$E$45)*'CRONOGRAMA ACTIVIDADES'!AB$27)*($G46/$F46)))</f>
        <v>0</v>
      </c>
      <c r="AF46" s="498">
        <f>IF($F46=0,0,((($F46/$E$45)*'CRONOGRAMA ACTIVIDADES'!AC$27)*($G46/$F46)))</f>
        <v>0</v>
      </c>
      <c r="AG46" s="499">
        <f>U46+V46+W46+X46+Y46+Z46+AA46+AB46+AC46+AD46+AE46+AF46</f>
        <v>0</v>
      </c>
      <c r="AH46" s="503">
        <f>IF($F46=0,0,((($F46/$E$45)*'CRONOGRAMA ACTIVIDADES'!AD$27)*($G46/$F46)))</f>
        <v>0</v>
      </c>
      <c r="AI46" s="498">
        <f>IF($F46=0,0,((($F46/$E$45)*'CRONOGRAMA ACTIVIDADES'!AE$27)*($G46/$F46)))</f>
        <v>0</v>
      </c>
      <c r="AJ46" s="498">
        <f>IF($F46=0,0,((($F46/$E$45)*'CRONOGRAMA ACTIVIDADES'!AF$27)*($G46/$F46)))</f>
        <v>0</v>
      </c>
      <c r="AK46" s="498">
        <f>IF($F46=0,0,((($F46/$E$45)*'CRONOGRAMA ACTIVIDADES'!AG$27)*($G46/$F46)))</f>
        <v>0</v>
      </c>
      <c r="AL46" s="498">
        <f>IF($F46=0,0,((($F46/$E$45)*'CRONOGRAMA ACTIVIDADES'!AH$27)*($G46/$F46)))</f>
        <v>0</v>
      </c>
      <c r="AM46" s="498">
        <f>IF($F46=0,0,((($F46/$E$45)*'CRONOGRAMA ACTIVIDADES'!AI$27)*($G46/$F46)))</f>
        <v>0</v>
      </c>
      <c r="AN46" s="498">
        <f>IF($F46=0,0,((($F46/$E$45)*'CRONOGRAMA ACTIVIDADES'!AJ$27)*($G46/$F46)))</f>
        <v>0</v>
      </c>
      <c r="AO46" s="498">
        <f>IF($F46=0,0,((($F46/$E$45)*'CRONOGRAMA ACTIVIDADES'!AK$27)*($G46/$F46)))</f>
        <v>0</v>
      </c>
      <c r="AP46" s="498">
        <f>IF($F46=0,0,((($F46/$E$45)*'CRONOGRAMA ACTIVIDADES'!AL$27)*($G46/$F46)))</f>
        <v>0</v>
      </c>
      <c r="AQ46" s="498">
        <f>IF($F46=0,0,((($F46/$E$45)*'CRONOGRAMA ACTIVIDADES'!AM$27)*($G46/$F46)))</f>
        <v>0</v>
      </c>
      <c r="AR46" s="498">
        <f>IF($F46=0,0,((($F46/$E$45)*'CRONOGRAMA ACTIVIDADES'!AN$27)*($G46/$F46)))</f>
        <v>0</v>
      </c>
      <c r="AS46" s="498">
        <f>IF($F46=0,0,((($F46/$E$45)*'CRONOGRAMA ACTIVIDADES'!AO$27)*($G46/$F46)))</f>
        <v>0</v>
      </c>
      <c r="AT46" s="501">
        <f>AH46+AI46+AJ46+AK46+AL46+AM46+AN46+AO46+AP46+AQ46+AR46+AS46</f>
        <v>0</v>
      </c>
      <c r="AU46" s="504">
        <f>AS46+AR46+AQ46+AP46+AO46+AN46+AM46+AL46+AK46+AJ46+AI46+AH46+AF46+AE46+AD46+AC46+AB46+AA46+Z46+Y46+X46+W46+V46+U46+S46+R46+Q46+P46+O46+N46+M46+L46+K46+J46+I46+H46</f>
        <v>0</v>
      </c>
      <c r="AV46" s="470">
        <f t="shared" si="1"/>
        <v>0</v>
      </c>
    </row>
    <row r="47" spans="2:48" s="472" customFormat="1" ht="12.75" customHeight="1">
      <c r="B47" s="494" t="str">
        <f>+'FORMATO COSTEO C1'!C$184</f>
        <v>1.2.1.2</v>
      </c>
      <c r="C47" s="495" t="str">
        <f>+'FORMATO COSTEO C1'!B$184</f>
        <v>Categoría de gasto</v>
      </c>
      <c r="D47" s="496"/>
      <c r="E47" s="638"/>
      <c r="F47" s="498">
        <f>+'FORMATO COSTEO C1'!G184</f>
        <v>0</v>
      </c>
      <c r="G47" s="501">
        <f>+'FORMATO COSTEO C1'!I184</f>
        <v>0</v>
      </c>
      <c r="H47" s="502">
        <f>IF($F47=0,0,((($F47/$E$45)*'CRONOGRAMA ACTIVIDADES'!F$27)*($G47/$F47)))</f>
        <v>0</v>
      </c>
      <c r="I47" s="498">
        <f>IF($F47=0,0,((($F47/$E$45)*'CRONOGRAMA ACTIVIDADES'!G$27)*($G47/$F47)))</f>
        <v>0</v>
      </c>
      <c r="J47" s="498">
        <f>IF($F47=0,0,((($F47/$E$45)*'CRONOGRAMA ACTIVIDADES'!H$27)*($G47/$F47)))</f>
        <v>0</v>
      </c>
      <c r="K47" s="498">
        <f>IF($F47=0,0,((($F47/$E$45)*'CRONOGRAMA ACTIVIDADES'!I$27)*($G47/$F47)))</f>
        <v>0</v>
      </c>
      <c r="L47" s="498">
        <f>IF($F47=0,0,((($F47/$E$45)*'CRONOGRAMA ACTIVIDADES'!J$27)*($G47/$F47)))</f>
        <v>0</v>
      </c>
      <c r="M47" s="498">
        <f>IF($F47=0,0,((($F47/$E$45)*'CRONOGRAMA ACTIVIDADES'!K$27)*($G47/$F47)))</f>
        <v>0</v>
      </c>
      <c r="N47" s="498">
        <f>IF($F47=0,0,((($F47/$E$45)*'CRONOGRAMA ACTIVIDADES'!L$27)*($G47/$F47)))</f>
        <v>0</v>
      </c>
      <c r="O47" s="498">
        <f>IF($F47=0,0,((($F47/$E$45)*'CRONOGRAMA ACTIVIDADES'!M$27)*($G47/$F47)))</f>
        <v>0</v>
      </c>
      <c r="P47" s="498">
        <f>IF($F47=0,0,((($F47/$E$45)*'CRONOGRAMA ACTIVIDADES'!N$27)*($G47/$F47)))</f>
        <v>0</v>
      </c>
      <c r="Q47" s="498">
        <f>IF($F47=0,0,((($F47/$E$45)*'CRONOGRAMA ACTIVIDADES'!O$27)*($G47/$F47)))</f>
        <v>0</v>
      </c>
      <c r="R47" s="498">
        <f>IF($F47=0,0,((($F47/$E$45)*'CRONOGRAMA ACTIVIDADES'!P$27)*($G47/$F47)))</f>
        <v>0</v>
      </c>
      <c r="S47" s="498">
        <f>IF($F47=0,0,((($F47/$E$45)*'CRONOGRAMA ACTIVIDADES'!Q$27)*($G47/$F47)))</f>
        <v>0</v>
      </c>
      <c r="T47" s="501">
        <f>H47+I47+J47+K47+L47+M47+N47+O47+P47+Q47+R47+S47</f>
        <v>0</v>
      </c>
      <c r="U47" s="502">
        <f>IF($F47=0,0,((($F47/$E$45)*'CRONOGRAMA ACTIVIDADES'!R$27)*($G47/$F47)))</f>
        <v>0</v>
      </c>
      <c r="V47" s="498">
        <f>IF($F47=0,0,((($F47/$E$45)*'CRONOGRAMA ACTIVIDADES'!S$27)*($G47/$F47)))</f>
        <v>0</v>
      </c>
      <c r="W47" s="498">
        <f>IF($F47=0,0,((($F47/$E$45)*'CRONOGRAMA ACTIVIDADES'!T$27)*($G47/$F47)))</f>
        <v>0</v>
      </c>
      <c r="X47" s="498">
        <f>IF($F47=0,0,((($F47/$E$45)*'CRONOGRAMA ACTIVIDADES'!U$27)*($G47/$F47)))</f>
        <v>0</v>
      </c>
      <c r="Y47" s="498">
        <f>IF($F47=0,0,((($F47/$E$45)*'CRONOGRAMA ACTIVIDADES'!V$27)*($G47/$F47)))</f>
        <v>0</v>
      </c>
      <c r="Z47" s="498">
        <f>IF($F47=0,0,((($F47/$E$45)*'CRONOGRAMA ACTIVIDADES'!W$27)*($G47/$F47)))</f>
        <v>0</v>
      </c>
      <c r="AA47" s="498">
        <f>IF($F47=0,0,((($F47/$E$45)*'CRONOGRAMA ACTIVIDADES'!X$27)*($G47/$F47)))</f>
        <v>0</v>
      </c>
      <c r="AB47" s="498">
        <f>IF($F47=0,0,((($F47/$E$45)*'CRONOGRAMA ACTIVIDADES'!Y$27)*($G47/$F47)))</f>
        <v>0</v>
      </c>
      <c r="AC47" s="498">
        <f>IF($F47=0,0,((($F47/$E$45)*'CRONOGRAMA ACTIVIDADES'!Z$27)*($G47/$F47)))</f>
        <v>0</v>
      </c>
      <c r="AD47" s="498">
        <f>IF($F47=0,0,((($F47/$E$45)*'CRONOGRAMA ACTIVIDADES'!AA$27)*($G47/$F47)))</f>
        <v>0</v>
      </c>
      <c r="AE47" s="498">
        <f>IF($F47=0,0,((($F47/$E$45)*'CRONOGRAMA ACTIVIDADES'!AB$27)*($G47/$F47)))</f>
        <v>0</v>
      </c>
      <c r="AF47" s="498">
        <f>IF($F47=0,0,((($F47/$E$45)*'CRONOGRAMA ACTIVIDADES'!AC$27)*($G47/$F47)))</f>
        <v>0</v>
      </c>
      <c r="AG47" s="499">
        <f>U47+V47+W47+X47+Y47+Z47+AA47+AB47+AC47+AD47+AE47+AF47</f>
        <v>0</v>
      </c>
      <c r="AH47" s="503">
        <f>IF($F47=0,0,((($F47/$E$45)*'CRONOGRAMA ACTIVIDADES'!AD$27)*($G47/$F47)))</f>
        <v>0</v>
      </c>
      <c r="AI47" s="498">
        <f>IF($F47=0,0,((($F47/$E$45)*'CRONOGRAMA ACTIVIDADES'!AE$27)*($G47/$F47)))</f>
        <v>0</v>
      </c>
      <c r="AJ47" s="498">
        <f>IF($F47=0,0,((($F47/$E$45)*'CRONOGRAMA ACTIVIDADES'!AF$27)*($G47/$F47)))</f>
        <v>0</v>
      </c>
      <c r="AK47" s="498">
        <f>IF($F47=0,0,((($F47/$E$45)*'CRONOGRAMA ACTIVIDADES'!AG$27)*($G47/$F47)))</f>
        <v>0</v>
      </c>
      <c r="AL47" s="498">
        <f>IF($F47=0,0,((($F47/$E$45)*'CRONOGRAMA ACTIVIDADES'!AH$27)*($G47/$F47)))</f>
        <v>0</v>
      </c>
      <c r="AM47" s="498">
        <f>IF($F47=0,0,((($F47/$E$45)*'CRONOGRAMA ACTIVIDADES'!AI$27)*($G47/$F47)))</f>
        <v>0</v>
      </c>
      <c r="AN47" s="498">
        <f>IF($F47=0,0,((($F47/$E$45)*'CRONOGRAMA ACTIVIDADES'!AJ$27)*($G47/$F47)))</f>
        <v>0</v>
      </c>
      <c r="AO47" s="498">
        <f>IF($F47=0,0,((($F47/$E$45)*'CRONOGRAMA ACTIVIDADES'!AK$27)*($G47/$F47)))</f>
        <v>0</v>
      </c>
      <c r="AP47" s="498">
        <f>IF($F47=0,0,((($F47/$E$45)*'CRONOGRAMA ACTIVIDADES'!AL$27)*($G47/$F47)))</f>
        <v>0</v>
      </c>
      <c r="AQ47" s="498">
        <f>IF($F47=0,0,((($F47/$E$45)*'CRONOGRAMA ACTIVIDADES'!AM$27)*($G47/$F47)))</f>
        <v>0</v>
      </c>
      <c r="AR47" s="498">
        <f>IF($F47=0,0,((($F47/$E$45)*'CRONOGRAMA ACTIVIDADES'!AN$27)*($G47/$F47)))</f>
        <v>0</v>
      </c>
      <c r="AS47" s="498">
        <f>IF($F47=0,0,((($F47/$E$45)*'CRONOGRAMA ACTIVIDADES'!AO$27)*($G47/$F47)))</f>
        <v>0</v>
      </c>
      <c r="AT47" s="501">
        <f>AH47+AI47+AJ47+AK47+AL47+AM47+AN47+AO47+AP47+AQ47+AR47+AS47</f>
        <v>0</v>
      </c>
      <c r="AU47" s="504">
        <f>AS47+AR47+AQ47+AP47+AO47+AN47+AM47+AL47+AK47+AJ47+AI47+AH47+AF47+AE47+AD47+AC47+AB47+AA47+Z47+Y47+X47+W47+V47+U47+S47+R47+Q47+P47+O47+N47+M47+L47+K47+J47+I47+H47</f>
        <v>0</v>
      </c>
      <c r="AV47" s="470">
        <f t="shared" si="1"/>
        <v>0</v>
      </c>
    </row>
    <row r="48" spans="2:48" s="472" customFormat="1" ht="12.75" customHeight="1">
      <c r="B48" s="494" t="str">
        <f>+'FORMATO COSTEO C1'!C$190</f>
        <v>1.2.1.3</v>
      </c>
      <c r="C48" s="495" t="str">
        <f>+'FORMATO COSTEO C1'!B$190</f>
        <v>Categoría de gasto</v>
      </c>
      <c r="D48" s="496"/>
      <c r="E48" s="638"/>
      <c r="F48" s="498">
        <f>+'FORMATO COSTEO C1'!G190</f>
        <v>0</v>
      </c>
      <c r="G48" s="501">
        <f>+'FORMATO COSTEO C1'!I190</f>
        <v>0</v>
      </c>
      <c r="H48" s="502">
        <f>IF($F48=0,0,((($F48/$E$45)*'CRONOGRAMA ACTIVIDADES'!F$27)*($G48/$F48)))</f>
        <v>0</v>
      </c>
      <c r="I48" s="498">
        <f>IF($F48=0,0,((($F48/$E$45)*'CRONOGRAMA ACTIVIDADES'!G$27)*($G48/$F48)))</f>
        <v>0</v>
      </c>
      <c r="J48" s="498">
        <f>IF($F48=0,0,((($F48/$E$45)*'CRONOGRAMA ACTIVIDADES'!H$27)*($G48/$F48)))</f>
        <v>0</v>
      </c>
      <c r="K48" s="498">
        <f>IF($F48=0,0,((($F48/$E$45)*'CRONOGRAMA ACTIVIDADES'!I$27)*($G48/$F48)))</f>
        <v>0</v>
      </c>
      <c r="L48" s="498">
        <f>IF($F48=0,0,((($F48/$E$45)*'CRONOGRAMA ACTIVIDADES'!J$27)*($G48/$F48)))</f>
        <v>0</v>
      </c>
      <c r="M48" s="498">
        <f>IF($F48=0,0,((($F48/$E$45)*'CRONOGRAMA ACTIVIDADES'!K$27)*($G48/$F48)))</f>
        <v>0</v>
      </c>
      <c r="N48" s="498">
        <f>IF($F48=0,0,((($F48/$E$45)*'CRONOGRAMA ACTIVIDADES'!L$27)*($G48/$F48)))</f>
        <v>0</v>
      </c>
      <c r="O48" s="498">
        <f>IF($F48=0,0,((($F48/$E$45)*'CRONOGRAMA ACTIVIDADES'!M$27)*($G48/$F48)))</f>
        <v>0</v>
      </c>
      <c r="P48" s="498">
        <f>IF($F48=0,0,((($F48/$E$45)*'CRONOGRAMA ACTIVIDADES'!N$27)*($G48/$F48)))</f>
        <v>0</v>
      </c>
      <c r="Q48" s="498">
        <f>IF($F48=0,0,((($F48/$E$45)*'CRONOGRAMA ACTIVIDADES'!O$27)*($G48/$F48)))</f>
        <v>0</v>
      </c>
      <c r="R48" s="498">
        <f>IF($F48=0,0,((($F48/$E$45)*'CRONOGRAMA ACTIVIDADES'!P$27)*($G48/$F48)))</f>
        <v>0</v>
      </c>
      <c r="S48" s="498">
        <f>IF($F48=0,0,((($F48/$E$45)*'CRONOGRAMA ACTIVIDADES'!Q$27)*($G48/$F48)))</f>
        <v>0</v>
      </c>
      <c r="T48" s="501">
        <f>H48+I48+J48+K48+L48+M48+N48+O48+P48+Q48+R48+S48</f>
        <v>0</v>
      </c>
      <c r="U48" s="502">
        <f>IF($F48=0,0,((($F48/$E$45)*'CRONOGRAMA ACTIVIDADES'!R$27)*($G48/$F48)))</f>
        <v>0</v>
      </c>
      <c r="V48" s="498">
        <f>IF($F48=0,0,((($F48/$E$45)*'CRONOGRAMA ACTIVIDADES'!S$27)*($G48/$F48)))</f>
        <v>0</v>
      </c>
      <c r="W48" s="498">
        <f>IF($F48=0,0,((($F48/$E$45)*'CRONOGRAMA ACTIVIDADES'!T$27)*($G48/$F48)))</f>
        <v>0</v>
      </c>
      <c r="X48" s="498">
        <f>IF($F48=0,0,((($F48/$E$45)*'CRONOGRAMA ACTIVIDADES'!U$27)*($G48/$F48)))</f>
        <v>0</v>
      </c>
      <c r="Y48" s="498">
        <f>IF($F48=0,0,((($F48/$E$45)*'CRONOGRAMA ACTIVIDADES'!V$27)*($G48/$F48)))</f>
        <v>0</v>
      </c>
      <c r="Z48" s="498">
        <f>IF($F48=0,0,((($F48/$E$45)*'CRONOGRAMA ACTIVIDADES'!W$27)*($G48/$F48)))</f>
        <v>0</v>
      </c>
      <c r="AA48" s="498">
        <f>IF($F48=0,0,((($F48/$E$45)*'CRONOGRAMA ACTIVIDADES'!X$27)*($G48/$F48)))</f>
        <v>0</v>
      </c>
      <c r="AB48" s="498">
        <f>IF($F48=0,0,((($F48/$E$45)*'CRONOGRAMA ACTIVIDADES'!Y$27)*($G48/$F48)))</f>
        <v>0</v>
      </c>
      <c r="AC48" s="498">
        <f>IF($F48=0,0,((($F48/$E$45)*'CRONOGRAMA ACTIVIDADES'!Z$27)*($G48/$F48)))</f>
        <v>0</v>
      </c>
      <c r="AD48" s="498">
        <f>IF($F48=0,0,((($F48/$E$45)*'CRONOGRAMA ACTIVIDADES'!AA$27)*($G48/$F48)))</f>
        <v>0</v>
      </c>
      <c r="AE48" s="498">
        <f>IF($F48=0,0,((($F48/$E$45)*'CRONOGRAMA ACTIVIDADES'!AB$27)*($G48/$F48)))</f>
        <v>0</v>
      </c>
      <c r="AF48" s="498">
        <f>IF($F48=0,0,((($F48/$E$45)*'CRONOGRAMA ACTIVIDADES'!AC$27)*($G48/$F48)))</f>
        <v>0</v>
      </c>
      <c r="AG48" s="499">
        <f>U48+V48+W48+X48+Y48+Z48+AA48+AB48+AC48+AD48+AE48+AF48</f>
        <v>0</v>
      </c>
      <c r="AH48" s="503">
        <f>IF($F48=0,0,((($F48/$E$45)*'CRONOGRAMA ACTIVIDADES'!AD$27)*($G48/$F48)))</f>
        <v>0</v>
      </c>
      <c r="AI48" s="498">
        <f>IF($F48=0,0,((($F48/$E$45)*'CRONOGRAMA ACTIVIDADES'!AE$27)*($G48/$F48)))</f>
        <v>0</v>
      </c>
      <c r="AJ48" s="498">
        <f>IF($F48=0,0,((($F48/$E$45)*'CRONOGRAMA ACTIVIDADES'!AF$27)*($G48/$F48)))</f>
        <v>0</v>
      </c>
      <c r="AK48" s="498">
        <f>IF($F48=0,0,((($F48/$E$45)*'CRONOGRAMA ACTIVIDADES'!AG$27)*($G48/$F48)))</f>
        <v>0</v>
      </c>
      <c r="AL48" s="498">
        <f>IF($F48=0,0,((($F48/$E$45)*'CRONOGRAMA ACTIVIDADES'!AH$27)*($G48/$F48)))</f>
        <v>0</v>
      </c>
      <c r="AM48" s="498">
        <f>IF($F48=0,0,((($F48/$E$45)*'CRONOGRAMA ACTIVIDADES'!AI$27)*($G48/$F48)))</f>
        <v>0</v>
      </c>
      <c r="AN48" s="498">
        <f>IF($F48=0,0,((($F48/$E$45)*'CRONOGRAMA ACTIVIDADES'!AJ$27)*($G48/$F48)))</f>
        <v>0</v>
      </c>
      <c r="AO48" s="498">
        <f>IF($F48=0,0,((($F48/$E$45)*'CRONOGRAMA ACTIVIDADES'!AK$27)*($G48/$F48)))</f>
        <v>0</v>
      </c>
      <c r="AP48" s="498">
        <f>IF($F48=0,0,((($F48/$E$45)*'CRONOGRAMA ACTIVIDADES'!AL$27)*($G48/$F48)))</f>
        <v>0</v>
      </c>
      <c r="AQ48" s="498">
        <f>IF($F48=0,0,((($F48/$E$45)*'CRONOGRAMA ACTIVIDADES'!AM$27)*($G48/$F48)))</f>
        <v>0</v>
      </c>
      <c r="AR48" s="498">
        <f>IF($F48=0,0,((($F48/$E$45)*'CRONOGRAMA ACTIVIDADES'!AN$27)*($G48/$F48)))</f>
        <v>0</v>
      </c>
      <c r="AS48" s="498">
        <f>IF($F48=0,0,((($F48/$E$45)*'CRONOGRAMA ACTIVIDADES'!AO$27)*($G48/$F48)))</f>
        <v>0</v>
      </c>
      <c r="AT48" s="501">
        <f>AH48+AI48+AJ48+AK48+AL48+AM48+AN48+AO48+AP48+AQ48+AR48+AS48</f>
        <v>0</v>
      </c>
      <c r="AU48" s="504">
        <f>AS48+AR48+AQ48+AP48+AO48+AN48+AM48+AL48+AK48+AJ48+AI48+AH48+AF48+AE48+AD48+AC48+AB48+AA48+Z48+Y48+X48+W48+V48+U48+S48+R48+Q48+P48+O48+N48+M48+L48+K48+J48+I48+H48</f>
        <v>0</v>
      </c>
      <c r="AV48" s="470">
        <f t="shared" si="1"/>
        <v>0</v>
      </c>
    </row>
    <row r="49" spans="2:48" s="472" customFormat="1" ht="12.75" customHeight="1">
      <c r="B49" s="494" t="str">
        <f>+'FORMATO COSTEO C1'!C$196</f>
        <v>1.2.1.4</v>
      </c>
      <c r="C49" s="495" t="str">
        <f>+'FORMATO COSTEO C1'!B$196</f>
        <v>Categoría de gasto</v>
      </c>
      <c r="D49" s="496"/>
      <c r="E49" s="638"/>
      <c r="F49" s="498">
        <f>+'FORMATO COSTEO C1'!G196</f>
        <v>0</v>
      </c>
      <c r="G49" s="501">
        <f>+'FORMATO COSTEO C1'!I196</f>
        <v>0</v>
      </c>
      <c r="H49" s="502">
        <f>IF($F49=0,0,((($F49/$E$45)*'CRONOGRAMA ACTIVIDADES'!F$27)*($G49/$F49)))</f>
        <v>0</v>
      </c>
      <c r="I49" s="498">
        <f>IF($F49=0,0,((($F49/$E$45)*'CRONOGRAMA ACTIVIDADES'!G$27)*($G49/$F49)))</f>
        <v>0</v>
      </c>
      <c r="J49" s="498">
        <f>IF($F49=0,0,((($F49/$E$45)*'CRONOGRAMA ACTIVIDADES'!H$27)*($G49/$F49)))</f>
        <v>0</v>
      </c>
      <c r="K49" s="498">
        <f>IF($F49=0,0,((($F49/$E$45)*'CRONOGRAMA ACTIVIDADES'!I$27)*($G49/$F49)))</f>
        <v>0</v>
      </c>
      <c r="L49" s="498">
        <f>IF($F49=0,0,((($F49/$E$45)*'CRONOGRAMA ACTIVIDADES'!J$27)*($G49/$F49)))</f>
        <v>0</v>
      </c>
      <c r="M49" s="498">
        <f>IF($F49=0,0,((($F49/$E$45)*'CRONOGRAMA ACTIVIDADES'!K$27)*($G49/$F49)))</f>
        <v>0</v>
      </c>
      <c r="N49" s="498">
        <f>IF($F49=0,0,((($F49/$E$45)*'CRONOGRAMA ACTIVIDADES'!L$27)*($G49/$F49)))</f>
        <v>0</v>
      </c>
      <c r="O49" s="498">
        <f>IF($F49=0,0,((($F49/$E$45)*'CRONOGRAMA ACTIVIDADES'!M$27)*($G49/$F49)))</f>
        <v>0</v>
      </c>
      <c r="P49" s="498">
        <f>IF($F49=0,0,((($F49/$E$45)*'CRONOGRAMA ACTIVIDADES'!N$27)*($G49/$F49)))</f>
        <v>0</v>
      </c>
      <c r="Q49" s="498">
        <f>IF($F49=0,0,((($F49/$E$45)*'CRONOGRAMA ACTIVIDADES'!O$27)*($G49/$F49)))</f>
        <v>0</v>
      </c>
      <c r="R49" s="498">
        <f>IF($F49=0,0,((($F49/$E$45)*'CRONOGRAMA ACTIVIDADES'!P$27)*($G49/$F49)))</f>
        <v>0</v>
      </c>
      <c r="S49" s="498">
        <f>IF($F49=0,0,((($F49/$E$45)*'CRONOGRAMA ACTIVIDADES'!Q$27)*($G49/$F49)))</f>
        <v>0</v>
      </c>
      <c r="T49" s="501">
        <f>H49+I49+J49+K49+L49+M49+N49+O49+P49+Q49+R49+S49</f>
        <v>0</v>
      </c>
      <c r="U49" s="502">
        <f>IF($F49=0,0,((($F49/$E$45)*'CRONOGRAMA ACTIVIDADES'!R$27)*($G49/$F49)))</f>
        <v>0</v>
      </c>
      <c r="V49" s="498">
        <f>IF($F49=0,0,((($F49/$E$45)*'CRONOGRAMA ACTIVIDADES'!S$27)*($G49/$F49)))</f>
        <v>0</v>
      </c>
      <c r="W49" s="498">
        <f>IF($F49=0,0,((($F49/$E$45)*'CRONOGRAMA ACTIVIDADES'!T$27)*($G49/$F49)))</f>
        <v>0</v>
      </c>
      <c r="X49" s="498">
        <f>IF($F49=0,0,((($F49/$E$45)*'CRONOGRAMA ACTIVIDADES'!U$27)*($G49/$F49)))</f>
        <v>0</v>
      </c>
      <c r="Y49" s="498">
        <f>IF($F49=0,0,((($F49/$E$45)*'CRONOGRAMA ACTIVIDADES'!V$27)*($G49/$F49)))</f>
        <v>0</v>
      </c>
      <c r="Z49" s="498">
        <f>IF($F49=0,0,((($F49/$E$45)*'CRONOGRAMA ACTIVIDADES'!W$27)*($G49/$F49)))</f>
        <v>0</v>
      </c>
      <c r="AA49" s="498">
        <f>IF($F49=0,0,((($F49/$E$45)*'CRONOGRAMA ACTIVIDADES'!X$27)*($G49/$F49)))</f>
        <v>0</v>
      </c>
      <c r="AB49" s="498">
        <f>IF($F49=0,0,((($F49/$E$45)*'CRONOGRAMA ACTIVIDADES'!Y$27)*($G49/$F49)))</f>
        <v>0</v>
      </c>
      <c r="AC49" s="498">
        <f>IF($F49=0,0,((($F49/$E$45)*'CRONOGRAMA ACTIVIDADES'!Z$27)*($G49/$F49)))</f>
        <v>0</v>
      </c>
      <c r="AD49" s="498">
        <f>IF($F49=0,0,((($F49/$E$45)*'CRONOGRAMA ACTIVIDADES'!AA$27)*($G49/$F49)))</f>
        <v>0</v>
      </c>
      <c r="AE49" s="498">
        <f>IF($F49=0,0,((($F49/$E$45)*'CRONOGRAMA ACTIVIDADES'!AB$27)*($G49/$F49)))</f>
        <v>0</v>
      </c>
      <c r="AF49" s="498">
        <f>IF($F49=0,0,((($F49/$E$45)*'CRONOGRAMA ACTIVIDADES'!AC$27)*($G49/$F49)))</f>
        <v>0</v>
      </c>
      <c r="AG49" s="499">
        <f>U49+V49+W49+X49+Y49+Z49+AA49+AB49+AC49+AD49+AE49+AF49</f>
        <v>0</v>
      </c>
      <c r="AH49" s="503">
        <f>IF($F49=0,0,((($F49/$E$45)*'CRONOGRAMA ACTIVIDADES'!AD$27)*($G49/$F49)))</f>
        <v>0</v>
      </c>
      <c r="AI49" s="498">
        <f>IF($F49=0,0,((($F49/$E$45)*'CRONOGRAMA ACTIVIDADES'!AE$27)*($G49/$F49)))</f>
        <v>0</v>
      </c>
      <c r="AJ49" s="498">
        <f>IF($F49=0,0,((($F49/$E$45)*'CRONOGRAMA ACTIVIDADES'!AF$27)*($G49/$F49)))</f>
        <v>0</v>
      </c>
      <c r="AK49" s="498">
        <f>IF($F49=0,0,((($F49/$E$45)*'CRONOGRAMA ACTIVIDADES'!AG$27)*($G49/$F49)))</f>
        <v>0</v>
      </c>
      <c r="AL49" s="498">
        <f>IF($F49=0,0,((($F49/$E$45)*'CRONOGRAMA ACTIVIDADES'!AH$27)*($G49/$F49)))</f>
        <v>0</v>
      </c>
      <c r="AM49" s="498">
        <f>IF($F49=0,0,((($F49/$E$45)*'CRONOGRAMA ACTIVIDADES'!AI$27)*($G49/$F49)))</f>
        <v>0</v>
      </c>
      <c r="AN49" s="498">
        <f>IF($F49=0,0,((($F49/$E$45)*'CRONOGRAMA ACTIVIDADES'!AJ$27)*($G49/$F49)))</f>
        <v>0</v>
      </c>
      <c r="AO49" s="498">
        <f>IF($F49=0,0,((($F49/$E$45)*'CRONOGRAMA ACTIVIDADES'!AK$27)*($G49/$F49)))</f>
        <v>0</v>
      </c>
      <c r="AP49" s="498">
        <f>IF($F49=0,0,((($F49/$E$45)*'CRONOGRAMA ACTIVIDADES'!AL$27)*($G49/$F49)))</f>
        <v>0</v>
      </c>
      <c r="AQ49" s="498">
        <f>IF($F49=0,0,((($F49/$E$45)*'CRONOGRAMA ACTIVIDADES'!AM$27)*($G49/$F49)))</f>
        <v>0</v>
      </c>
      <c r="AR49" s="498">
        <f>IF($F49=0,0,((($F49/$E$45)*'CRONOGRAMA ACTIVIDADES'!AN$27)*($G49/$F49)))</f>
        <v>0</v>
      </c>
      <c r="AS49" s="498">
        <f>IF($F49=0,0,((($F49/$E$45)*'CRONOGRAMA ACTIVIDADES'!AO$27)*($G49/$F49)))</f>
        <v>0</v>
      </c>
      <c r="AT49" s="501">
        <f>AH49+AI49+AJ49+AK49+AL49+AM49+AN49+AO49+AP49+AQ49+AR49+AS49</f>
        <v>0</v>
      </c>
      <c r="AU49" s="504">
        <f>AS49+AR49+AQ49+AP49+AO49+AN49+AM49+AL49+AK49+AJ49+AI49+AH49+AF49+AE49+AD49+AC49+AB49+AA49+Z49+Y49+X49+W49+V49+U49+S49+R49+Q49+P49+O49+N49+M49+L49+K49+J49+I49+H49</f>
        <v>0</v>
      </c>
      <c r="AV49" s="470">
        <f t="shared" si="1"/>
        <v>0</v>
      </c>
    </row>
    <row r="50" spans="2:48" s="472" customFormat="1" ht="12.75" customHeight="1">
      <c r="B50" s="494" t="str">
        <f>+'FORMATO COSTEO C1'!C$202</f>
        <v>1.2.1.5</v>
      </c>
      <c r="C50" s="495" t="str">
        <f>+'FORMATO COSTEO C1'!B$202</f>
        <v>Categoría de gasto</v>
      </c>
      <c r="D50" s="496"/>
      <c r="E50" s="638"/>
      <c r="F50" s="498">
        <f>+'FORMATO COSTEO C1'!G202</f>
        <v>0</v>
      </c>
      <c r="G50" s="501">
        <f>+'FORMATO COSTEO C1'!I202</f>
        <v>0</v>
      </c>
      <c r="H50" s="502">
        <f>IF($F50=0,0,((($F50/$E$45)*'CRONOGRAMA ACTIVIDADES'!F$27)*($G50/$F50)))</f>
        <v>0</v>
      </c>
      <c r="I50" s="498">
        <f>IF($F50=0,0,((($F50/$E$45)*'CRONOGRAMA ACTIVIDADES'!G$27)*($G50/$F50)))</f>
        <v>0</v>
      </c>
      <c r="J50" s="498">
        <f>IF($F50=0,0,((($F50/$E$45)*'CRONOGRAMA ACTIVIDADES'!H$27)*($G50/$F50)))</f>
        <v>0</v>
      </c>
      <c r="K50" s="498">
        <f>IF($F50=0,0,((($F50/$E$45)*'CRONOGRAMA ACTIVIDADES'!I$27)*($G50/$F50)))</f>
        <v>0</v>
      </c>
      <c r="L50" s="498">
        <f>IF($F50=0,0,((($F50/$E$45)*'CRONOGRAMA ACTIVIDADES'!J$27)*($G50/$F50)))</f>
        <v>0</v>
      </c>
      <c r="M50" s="498">
        <f>IF($F50=0,0,((($F50/$E$45)*'CRONOGRAMA ACTIVIDADES'!K$27)*($G50/$F50)))</f>
        <v>0</v>
      </c>
      <c r="N50" s="498">
        <f>IF($F50=0,0,((($F50/$E$45)*'CRONOGRAMA ACTIVIDADES'!L$27)*($G50/$F50)))</f>
        <v>0</v>
      </c>
      <c r="O50" s="498">
        <f>IF($F50=0,0,((($F50/$E$45)*'CRONOGRAMA ACTIVIDADES'!M$27)*($G50/$F50)))</f>
        <v>0</v>
      </c>
      <c r="P50" s="498">
        <f>IF($F50=0,0,((($F50/$E$45)*'CRONOGRAMA ACTIVIDADES'!N$27)*($G50/$F50)))</f>
        <v>0</v>
      </c>
      <c r="Q50" s="498">
        <f>IF($F50=0,0,((($F50/$E$45)*'CRONOGRAMA ACTIVIDADES'!O$27)*($G50/$F50)))</f>
        <v>0</v>
      </c>
      <c r="R50" s="498">
        <f>IF($F50=0,0,((($F50/$E$45)*'CRONOGRAMA ACTIVIDADES'!P$27)*($G50/$F50)))</f>
        <v>0</v>
      </c>
      <c r="S50" s="498">
        <f>IF($F50=0,0,((($F50/$E$45)*'CRONOGRAMA ACTIVIDADES'!Q$27)*($G50/$F50)))</f>
        <v>0</v>
      </c>
      <c r="T50" s="501">
        <f>H50+I50+J50+K50+L50+M50+N50+O50+P50+Q50+R50+S50</f>
        <v>0</v>
      </c>
      <c r="U50" s="502">
        <f>IF($F50=0,0,((($F50/$E$45)*'CRONOGRAMA ACTIVIDADES'!R$27)*($G50/$F50)))</f>
        <v>0</v>
      </c>
      <c r="V50" s="498">
        <f>IF($F50=0,0,((($F50/$E$45)*'CRONOGRAMA ACTIVIDADES'!S$27)*($G50/$F50)))</f>
        <v>0</v>
      </c>
      <c r="W50" s="498">
        <f>IF($F50=0,0,((($F50/$E$45)*'CRONOGRAMA ACTIVIDADES'!T$27)*($G50/$F50)))</f>
        <v>0</v>
      </c>
      <c r="X50" s="498">
        <f>IF($F50=0,0,((($F50/$E$45)*'CRONOGRAMA ACTIVIDADES'!U$27)*($G50/$F50)))</f>
        <v>0</v>
      </c>
      <c r="Y50" s="498">
        <f>IF($F50=0,0,((($F50/$E$45)*'CRONOGRAMA ACTIVIDADES'!V$27)*($G50/$F50)))</f>
        <v>0</v>
      </c>
      <c r="Z50" s="498">
        <f>IF($F50=0,0,((($F50/$E$45)*'CRONOGRAMA ACTIVIDADES'!W$27)*($G50/$F50)))</f>
        <v>0</v>
      </c>
      <c r="AA50" s="498">
        <f>IF($F50=0,0,((($F50/$E$45)*'CRONOGRAMA ACTIVIDADES'!X$27)*($G50/$F50)))</f>
        <v>0</v>
      </c>
      <c r="AB50" s="498">
        <f>IF($F50=0,0,((($F50/$E$45)*'CRONOGRAMA ACTIVIDADES'!Y$27)*($G50/$F50)))</f>
        <v>0</v>
      </c>
      <c r="AC50" s="498">
        <f>IF($F50=0,0,((($F50/$E$45)*'CRONOGRAMA ACTIVIDADES'!Z$27)*($G50/$F50)))</f>
        <v>0</v>
      </c>
      <c r="AD50" s="498">
        <f>IF($F50=0,0,((($F50/$E$45)*'CRONOGRAMA ACTIVIDADES'!AA$27)*($G50/$F50)))</f>
        <v>0</v>
      </c>
      <c r="AE50" s="498">
        <f>IF($F50=0,0,((($F50/$E$45)*'CRONOGRAMA ACTIVIDADES'!AB$27)*($G50/$F50)))</f>
        <v>0</v>
      </c>
      <c r="AF50" s="498">
        <f>IF($F50=0,0,((($F50/$E$45)*'CRONOGRAMA ACTIVIDADES'!AC$27)*($G50/$F50)))</f>
        <v>0</v>
      </c>
      <c r="AG50" s="499">
        <f>U50+V50+W50+X50+Y50+Z50+AA50+AB50+AC50+AD50+AE50+AF50</f>
        <v>0</v>
      </c>
      <c r="AH50" s="503">
        <f>IF($F50=0,0,((($F50/$E$45)*'CRONOGRAMA ACTIVIDADES'!AD$27)*($G50/$F50)))</f>
        <v>0</v>
      </c>
      <c r="AI50" s="498">
        <f>IF($F50=0,0,((($F50/$E$45)*'CRONOGRAMA ACTIVIDADES'!AE$27)*($G50/$F50)))</f>
        <v>0</v>
      </c>
      <c r="AJ50" s="498">
        <f>IF($F50=0,0,((($F50/$E$45)*'CRONOGRAMA ACTIVIDADES'!AF$27)*($G50/$F50)))</f>
        <v>0</v>
      </c>
      <c r="AK50" s="498">
        <f>IF($F50=0,0,((($F50/$E$45)*'CRONOGRAMA ACTIVIDADES'!AG$27)*($G50/$F50)))</f>
        <v>0</v>
      </c>
      <c r="AL50" s="498">
        <f>IF($F50=0,0,((($F50/$E$45)*'CRONOGRAMA ACTIVIDADES'!AH$27)*($G50/$F50)))</f>
        <v>0</v>
      </c>
      <c r="AM50" s="498">
        <f>IF($F50=0,0,((($F50/$E$45)*'CRONOGRAMA ACTIVIDADES'!AI$27)*($G50/$F50)))</f>
        <v>0</v>
      </c>
      <c r="AN50" s="498">
        <f>IF($F50=0,0,((($F50/$E$45)*'CRONOGRAMA ACTIVIDADES'!AJ$27)*($G50/$F50)))</f>
        <v>0</v>
      </c>
      <c r="AO50" s="498">
        <f>IF($F50=0,0,((($F50/$E$45)*'CRONOGRAMA ACTIVIDADES'!AK$27)*($G50/$F50)))</f>
        <v>0</v>
      </c>
      <c r="AP50" s="498">
        <f>IF($F50=0,0,((($F50/$E$45)*'CRONOGRAMA ACTIVIDADES'!AL$27)*($G50/$F50)))</f>
        <v>0</v>
      </c>
      <c r="AQ50" s="498">
        <f>IF($F50=0,0,((($F50/$E$45)*'CRONOGRAMA ACTIVIDADES'!AM$27)*($G50/$F50)))</f>
        <v>0</v>
      </c>
      <c r="AR50" s="498">
        <f>IF($F50=0,0,((($F50/$E$45)*'CRONOGRAMA ACTIVIDADES'!AN$27)*($G50/$F50)))</f>
        <v>0</v>
      </c>
      <c r="AS50" s="498">
        <f>IF($F50=0,0,((($F50/$E$45)*'CRONOGRAMA ACTIVIDADES'!AO$27)*($G50/$F50)))</f>
        <v>0</v>
      </c>
      <c r="AT50" s="501">
        <f>AH50+AI50+AJ50+AK50+AL50+AM50+AN50+AO50+AP50+AQ50+AR50+AS50</f>
        <v>0</v>
      </c>
      <c r="AU50" s="504">
        <f>AS50+AR50+AQ50+AP50+AO50+AN50+AM50+AL50+AK50+AJ50+AI50+AH50+AF50+AE50+AD50+AC50+AB50+AA50+Z50+Y50+X50+W50+V50+U50+S50+R50+Q50+P50+O50+N50+M50+L50+K50+J50+I50+H50</f>
        <v>0</v>
      </c>
      <c r="AV50" s="470">
        <f t="shared" si="1"/>
        <v>0</v>
      </c>
    </row>
    <row r="51" spans="2:48" s="472" customFormat="1" ht="12.75" customHeight="1">
      <c r="B51" s="484" t="str">
        <f>+'FORMATO COSTEO C1'!C$208</f>
        <v>1.2.2</v>
      </c>
      <c r="C51" s="508">
        <f>+'FORMATO COSTEO C1'!B$208</f>
        <v>0</v>
      </c>
      <c r="D51" s="620" t="str">
        <f>+'FORMATO COSTEO C1'!D$208</f>
        <v>Unidad medida</v>
      </c>
      <c r="E51" s="623">
        <f>+'FORMATO COSTEO C1'!E$208</f>
        <v>0</v>
      </c>
      <c r="F51" s="488">
        <f>SUM(F52:F56)</f>
        <v>0</v>
      </c>
      <c r="G51" s="491">
        <f aca="true" t="shared" si="17" ref="G51:AS51">SUM(G52:G56)</f>
        <v>0</v>
      </c>
      <c r="H51" s="492">
        <f t="shared" si="17"/>
        <v>0</v>
      </c>
      <c r="I51" s="488">
        <f>SUM(I52:I56)</f>
        <v>0</v>
      </c>
      <c r="J51" s="488">
        <f>SUM(J52:J56)</f>
        <v>0</v>
      </c>
      <c r="K51" s="488">
        <f>SUM(K52:K56)</f>
        <v>0</v>
      </c>
      <c r="L51" s="488">
        <f>SUM(L52:L56)</f>
        <v>0</v>
      </c>
      <c r="M51" s="488">
        <f>SUM(M52:M56)</f>
        <v>0</v>
      </c>
      <c r="N51" s="488">
        <f t="shared" si="17"/>
        <v>0</v>
      </c>
      <c r="O51" s="488">
        <f t="shared" si="17"/>
        <v>0</v>
      </c>
      <c r="P51" s="488">
        <f t="shared" si="17"/>
        <v>0</v>
      </c>
      <c r="Q51" s="488">
        <f t="shared" si="17"/>
        <v>0</v>
      </c>
      <c r="R51" s="488">
        <f t="shared" si="17"/>
        <v>0</v>
      </c>
      <c r="S51" s="488">
        <f t="shared" si="17"/>
        <v>0</v>
      </c>
      <c r="T51" s="491">
        <f>SUM(T52:T56)</f>
        <v>0</v>
      </c>
      <c r="U51" s="492">
        <f t="shared" si="17"/>
        <v>0</v>
      </c>
      <c r="V51" s="488">
        <f t="shared" si="17"/>
        <v>0</v>
      </c>
      <c r="W51" s="488">
        <f t="shared" si="17"/>
        <v>0</v>
      </c>
      <c r="X51" s="488">
        <f t="shared" si="17"/>
        <v>0</v>
      </c>
      <c r="Y51" s="488">
        <f t="shared" si="17"/>
        <v>0</v>
      </c>
      <c r="Z51" s="488">
        <f t="shared" si="17"/>
        <v>0</v>
      </c>
      <c r="AA51" s="488">
        <f t="shared" si="17"/>
        <v>0</v>
      </c>
      <c r="AB51" s="488">
        <f t="shared" si="17"/>
        <v>0</v>
      </c>
      <c r="AC51" s="488">
        <f t="shared" si="17"/>
        <v>0</v>
      </c>
      <c r="AD51" s="488">
        <f t="shared" si="17"/>
        <v>0</v>
      </c>
      <c r="AE51" s="488">
        <f t="shared" si="17"/>
        <v>0</v>
      </c>
      <c r="AF51" s="488">
        <f t="shared" si="17"/>
        <v>0</v>
      </c>
      <c r="AG51" s="489">
        <f t="shared" si="17"/>
        <v>0</v>
      </c>
      <c r="AH51" s="490">
        <f t="shared" si="17"/>
        <v>0</v>
      </c>
      <c r="AI51" s="488">
        <f t="shared" si="17"/>
        <v>0</v>
      </c>
      <c r="AJ51" s="488">
        <f t="shared" si="17"/>
        <v>0</v>
      </c>
      <c r="AK51" s="488">
        <f t="shared" si="17"/>
        <v>0</v>
      </c>
      <c r="AL51" s="488">
        <f t="shared" si="17"/>
        <v>0</v>
      </c>
      <c r="AM51" s="488">
        <f t="shared" si="17"/>
        <v>0</v>
      </c>
      <c r="AN51" s="488">
        <f t="shared" si="17"/>
        <v>0</v>
      </c>
      <c r="AO51" s="488">
        <f t="shared" si="17"/>
        <v>0</v>
      </c>
      <c r="AP51" s="488">
        <f t="shared" si="17"/>
        <v>0</v>
      </c>
      <c r="AQ51" s="488">
        <f t="shared" si="17"/>
        <v>0</v>
      </c>
      <c r="AR51" s="488">
        <f t="shared" si="17"/>
        <v>0</v>
      </c>
      <c r="AS51" s="488">
        <f t="shared" si="17"/>
        <v>0</v>
      </c>
      <c r="AT51" s="491">
        <f>SUM(AT52:AT56)</f>
        <v>0</v>
      </c>
      <c r="AU51" s="493">
        <f>SUM(AU52:AU56)</f>
        <v>0</v>
      </c>
      <c r="AV51" s="470">
        <f t="shared" si="1"/>
        <v>0</v>
      </c>
    </row>
    <row r="52" spans="2:48" s="472" customFormat="1" ht="12.75" customHeight="1">
      <c r="B52" s="494" t="str">
        <f>+'FORMATO COSTEO C1'!C$210</f>
        <v>1.2.2.1</v>
      </c>
      <c r="C52" s="495" t="str">
        <f>+'FORMATO COSTEO C1'!B$210</f>
        <v>Categoría de gasto</v>
      </c>
      <c r="D52" s="506"/>
      <c r="E52" s="639"/>
      <c r="F52" s="498">
        <f>+'FORMATO COSTEO C1'!G210</f>
        <v>0</v>
      </c>
      <c r="G52" s="501">
        <f>+'FORMATO COSTEO C1'!I210</f>
        <v>0</v>
      </c>
      <c r="H52" s="636">
        <f>IF($F52=0,0,((($F52/$E$51)*'CRONOGRAMA ACTIVIDADES'!F$28)*($G52/$F52)))</f>
        <v>0</v>
      </c>
      <c r="I52" s="498">
        <f>IF($F52=0,0,((($F52/$E$51)*'CRONOGRAMA ACTIVIDADES'!G$28)*($G52/$F52)))</f>
        <v>0</v>
      </c>
      <c r="J52" s="498">
        <f>IF($F52=0,0,((($F52/$E$51)*'CRONOGRAMA ACTIVIDADES'!H$28)*($G52/$F52)))</f>
        <v>0</v>
      </c>
      <c r="K52" s="498">
        <f>IF($F52=0,0,((($F52/$E$51)*'CRONOGRAMA ACTIVIDADES'!I$28)*($G52/$F52)))</f>
        <v>0</v>
      </c>
      <c r="L52" s="498">
        <f>IF($F52=0,0,((($F52/$E$51)*'CRONOGRAMA ACTIVIDADES'!J$28)*($G52/$F52)))</f>
        <v>0</v>
      </c>
      <c r="M52" s="498">
        <f>IF($F52=0,0,((($F52/$E$51)*'CRONOGRAMA ACTIVIDADES'!K$28)*($G52/$F52)))</f>
        <v>0</v>
      </c>
      <c r="N52" s="498">
        <f>IF($F52=0,0,((($F52/$E$51)*'CRONOGRAMA ACTIVIDADES'!L$28)*($G52/$F52)))</f>
        <v>0</v>
      </c>
      <c r="O52" s="498">
        <f>IF($F52=0,0,((($F52/$E$51)*'CRONOGRAMA ACTIVIDADES'!M$28)*($G52/$F52)))</f>
        <v>0</v>
      </c>
      <c r="P52" s="498">
        <f>IF($F52=0,0,((($F52/$E$51)*'CRONOGRAMA ACTIVIDADES'!N$28)*($G52/$F52)))</f>
        <v>0</v>
      </c>
      <c r="Q52" s="498">
        <f>IF($F52=0,0,((($F52/$E$51)*'CRONOGRAMA ACTIVIDADES'!O$28)*($G52/$F52)))</f>
        <v>0</v>
      </c>
      <c r="R52" s="498">
        <f>IF($F52=0,0,((($F52/$E$51)*'CRONOGRAMA ACTIVIDADES'!P$28)*($G52/$F52)))</f>
        <v>0</v>
      </c>
      <c r="S52" s="498">
        <f>IF($F52=0,0,((($F52/$E$51)*'CRONOGRAMA ACTIVIDADES'!Q$28)*($G52/$F52)))</f>
        <v>0</v>
      </c>
      <c r="T52" s="501">
        <f>H52+I52+J52+K52+L52+M52+N52+O52+P52+Q52+R52+S52</f>
        <v>0</v>
      </c>
      <c r="U52" s="502">
        <f>IF($F52=0,0,((($F52/$E$51)*'CRONOGRAMA ACTIVIDADES'!R$28)*($G52/$F52)))</f>
        <v>0</v>
      </c>
      <c r="V52" s="498">
        <f>IF($F52=0,0,((($F52/$E$51)*'CRONOGRAMA ACTIVIDADES'!S$28)*($G52/$F52)))</f>
        <v>0</v>
      </c>
      <c r="W52" s="498">
        <f>IF($F52=0,0,((($F52/$E$51)*'CRONOGRAMA ACTIVIDADES'!T$28)*($G52/$F52)))</f>
        <v>0</v>
      </c>
      <c r="X52" s="498">
        <f>IF($F52=0,0,((($F52/$E$51)*'CRONOGRAMA ACTIVIDADES'!U$28)*($G52/$F52)))</f>
        <v>0</v>
      </c>
      <c r="Y52" s="498">
        <f>IF($F52=0,0,((($F52/$E$51)*'CRONOGRAMA ACTIVIDADES'!V$28)*($G52/$F52)))</f>
        <v>0</v>
      </c>
      <c r="Z52" s="498">
        <f>IF($F52=0,0,((($F52/$E$51)*'CRONOGRAMA ACTIVIDADES'!W$28)*($G52/$F52)))</f>
        <v>0</v>
      </c>
      <c r="AA52" s="498">
        <f>IF($F52=0,0,((($F52/$E$51)*'CRONOGRAMA ACTIVIDADES'!X$28)*($G52/$F52)))</f>
        <v>0</v>
      </c>
      <c r="AB52" s="498">
        <f>IF($F52=0,0,((($F52/$E$51)*'CRONOGRAMA ACTIVIDADES'!Y$28)*($G52/$F52)))</f>
        <v>0</v>
      </c>
      <c r="AC52" s="498">
        <f>IF($F52=0,0,((($F52/$E$51)*'CRONOGRAMA ACTIVIDADES'!Z$28)*($G52/$F52)))</f>
        <v>0</v>
      </c>
      <c r="AD52" s="498">
        <f>IF($F52=0,0,((($F52/$E$51)*'CRONOGRAMA ACTIVIDADES'!AA$28)*($G52/$F52)))</f>
        <v>0</v>
      </c>
      <c r="AE52" s="498">
        <f>IF($F52=0,0,((($F52/$E$51)*'CRONOGRAMA ACTIVIDADES'!AB$28)*($G52/$F52)))</f>
        <v>0</v>
      </c>
      <c r="AF52" s="498">
        <f>IF($F52=0,0,((($F52/$E$51)*'CRONOGRAMA ACTIVIDADES'!AC$28)*($G52/$F52)))</f>
        <v>0</v>
      </c>
      <c r="AG52" s="499">
        <f>U52+V52+W52+X52+Y52+Z52+AA52+AB52+AC52+AD52+AE52+AF52</f>
        <v>0</v>
      </c>
      <c r="AH52" s="503">
        <f>IF($F52=0,0,((($F52/$E$51)*'CRONOGRAMA ACTIVIDADES'!AD$28)*($G52/$F52)))</f>
        <v>0</v>
      </c>
      <c r="AI52" s="498">
        <f>IF($F52=0,0,((($F52/$E$51)*'CRONOGRAMA ACTIVIDADES'!AE$28)*($G52/$F52)))</f>
        <v>0</v>
      </c>
      <c r="AJ52" s="498">
        <f>IF($F52=0,0,((($F52/$E$51)*'CRONOGRAMA ACTIVIDADES'!AF$28)*($G52/$F52)))</f>
        <v>0</v>
      </c>
      <c r="AK52" s="498">
        <f>IF($F52=0,0,((($F52/$E$51)*'CRONOGRAMA ACTIVIDADES'!AG$28)*($G52/$F52)))</f>
        <v>0</v>
      </c>
      <c r="AL52" s="498">
        <f>IF($F52=0,0,((($F52/$E$51)*'CRONOGRAMA ACTIVIDADES'!AH$28)*($G52/$F52)))</f>
        <v>0</v>
      </c>
      <c r="AM52" s="498">
        <f>IF($F52=0,0,((($F52/$E$51)*'CRONOGRAMA ACTIVIDADES'!AI$28)*($G52/$F52)))</f>
        <v>0</v>
      </c>
      <c r="AN52" s="498">
        <f>IF($F52=0,0,((($F52/$E$51)*'CRONOGRAMA ACTIVIDADES'!AJ$28)*($G52/$F52)))</f>
        <v>0</v>
      </c>
      <c r="AO52" s="498">
        <f>IF($F52=0,0,((($F52/$E$51)*'CRONOGRAMA ACTIVIDADES'!AK$28)*($G52/$F52)))</f>
        <v>0</v>
      </c>
      <c r="AP52" s="498">
        <f>IF($F52=0,0,((($F52/$E$51)*'CRONOGRAMA ACTIVIDADES'!AL$28)*($G52/$F52)))</f>
        <v>0</v>
      </c>
      <c r="AQ52" s="498">
        <f>IF($F52=0,0,((($F52/$E$51)*'CRONOGRAMA ACTIVIDADES'!AM$28)*($G52/$F52)))</f>
        <v>0</v>
      </c>
      <c r="AR52" s="498">
        <f>IF($F52=0,0,((($F52/$E$51)*'CRONOGRAMA ACTIVIDADES'!AN$28)*($G52/$F52)))</f>
        <v>0</v>
      </c>
      <c r="AS52" s="498">
        <f>IF($F52=0,0,((($F52/$E$51)*'CRONOGRAMA ACTIVIDADES'!AO$28)*($G52/$F52)))</f>
        <v>0</v>
      </c>
      <c r="AT52" s="501">
        <f>AH52+AI52+AJ52+AK52+AL52+AM52+AN52+AO52+AP52+AQ52+AR52+AS52</f>
        <v>0</v>
      </c>
      <c r="AU52" s="504">
        <f>AS52+AR52+AQ52+AP52+AO52+AN52+AM52+AL52+AK52+AJ52+AI52+AH52+AF52+AE52+AD52+AC52+AB52+AA52+Z52+Y52+X52+W52+V52+U52+S52+R52+Q52+P52+O52+N52+M52+L52+K52+J52+I52+H52</f>
        <v>0</v>
      </c>
      <c r="AV52" s="470">
        <f t="shared" si="1"/>
        <v>0</v>
      </c>
    </row>
    <row r="53" spans="2:48" s="472" customFormat="1" ht="12.75" customHeight="1">
      <c r="B53" s="494" t="str">
        <f>+'FORMATO COSTEO C1'!C$216</f>
        <v>1.2.2.2</v>
      </c>
      <c r="C53" s="495" t="str">
        <f>+'FORMATO COSTEO C1'!B$216</f>
        <v>Categoría de gasto</v>
      </c>
      <c r="D53" s="506"/>
      <c r="E53" s="639"/>
      <c r="F53" s="498">
        <f>+'FORMATO COSTEO C1'!G216</f>
        <v>0</v>
      </c>
      <c r="G53" s="501">
        <f>+'FORMATO COSTEO C1'!I216</f>
        <v>0</v>
      </c>
      <c r="H53" s="502">
        <f>IF($F53=0,0,((($F53/$E$51)*'CRONOGRAMA ACTIVIDADES'!F$28)*($G53/$F53)))</f>
        <v>0</v>
      </c>
      <c r="I53" s="498">
        <f>IF($F53=0,0,((($F53/$E$51)*'CRONOGRAMA ACTIVIDADES'!G$28)*($G53/$F53)))</f>
        <v>0</v>
      </c>
      <c r="J53" s="498">
        <f>IF($F53=0,0,((($F53/$E$51)*'CRONOGRAMA ACTIVIDADES'!H$28)*($G53/$F53)))</f>
        <v>0</v>
      </c>
      <c r="K53" s="498">
        <f>IF($F53=0,0,((($F53/$E$51)*'CRONOGRAMA ACTIVIDADES'!I$28)*($G53/$F53)))</f>
        <v>0</v>
      </c>
      <c r="L53" s="498">
        <f>IF($F53=0,0,((($F53/$E$51)*'CRONOGRAMA ACTIVIDADES'!J$28)*($G53/$F53)))</f>
        <v>0</v>
      </c>
      <c r="M53" s="498">
        <f>IF($F53=0,0,((($F53/$E$51)*'CRONOGRAMA ACTIVIDADES'!K$28)*($G53/$F53)))</f>
        <v>0</v>
      </c>
      <c r="N53" s="498">
        <f>IF($F53=0,0,((($F53/$E$51)*'CRONOGRAMA ACTIVIDADES'!L$28)*($G53/$F53)))</f>
        <v>0</v>
      </c>
      <c r="O53" s="498">
        <f>IF($F53=0,0,((($F53/$E$51)*'CRONOGRAMA ACTIVIDADES'!M$28)*($G53/$F53)))</f>
        <v>0</v>
      </c>
      <c r="P53" s="498">
        <f>IF($F53=0,0,((($F53/$E$51)*'CRONOGRAMA ACTIVIDADES'!N$28)*($G53/$F53)))</f>
        <v>0</v>
      </c>
      <c r="Q53" s="498">
        <f>IF($F53=0,0,((($F53/$E$51)*'CRONOGRAMA ACTIVIDADES'!O$28)*($G53/$F53)))</f>
        <v>0</v>
      </c>
      <c r="R53" s="498">
        <f>IF($F53=0,0,((($F53/$E$51)*'CRONOGRAMA ACTIVIDADES'!P$28)*($G53/$F53)))</f>
        <v>0</v>
      </c>
      <c r="S53" s="498">
        <f>IF($F53=0,0,((($F53/$E$51)*'CRONOGRAMA ACTIVIDADES'!Q$28)*($G53/$F53)))</f>
        <v>0</v>
      </c>
      <c r="T53" s="501">
        <f>H53+I53+J53+K53+L53+M53+N53+O53+P53+Q53+R53+S53</f>
        <v>0</v>
      </c>
      <c r="U53" s="502">
        <f>IF($F53=0,0,((($F53/$E$51)*'CRONOGRAMA ACTIVIDADES'!R$28)*($G53/$F53)))</f>
        <v>0</v>
      </c>
      <c r="V53" s="498">
        <f>IF($F53=0,0,((($F53/$E$51)*'CRONOGRAMA ACTIVIDADES'!S$28)*($G53/$F53)))</f>
        <v>0</v>
      </c>
      <c r="W53" s="498">
        <f>IF($F53=0,0,((($F53/$E$51)*'CRONOGRAMA ACTIVIDADES'!T$28)*($G53/$F53)))</f>
        <v>0</v>
      </c>
      <c r="X53" s="498">
        <f>IF($F53=0,0,((($F53/$E$51)*'CRONOGRAMA ACTIVIDADES'!U$28)*($G53/$F53)))</f>
        <v>0</v>
      </c>
      <c r="Y53" s="498">
        <f>IF($F53=0,0,((($F53/$E$51)*'CRONOGRAMA ACTIVIDADES'!V$28)*($G53/$F53)))</f>
        <v>0</v>
      </c>
      <c r="Z53" s="498">
        <f>IF($F53=0,0,((($F53/$E$51)*'CRONOGRAMA ACTIVIDADES'!W$28)*($G53/$F53)))</f>
        <v>0</v>
      </c>
      <c r="AA53" s="498">
        <f>IF($F53=0,0,((($F53/$E$51)*'CRONOGRAMA ACTIVIDADES'!X$28)*($G53/$F53)))</f>
        <v>0</v>
      </c>
      <c r="AB53" s="498">
        <f>IF($F53=0,0,((($F53/$E$51)*'CRONOGRAMA ACTIVIDADES'!Y$28)*($G53/$F53)))</f>
        <v>0</v>
      </c>
      <c r="AC53" s="498">
        <f>IF($F53=0,0,((($F53/$E$51)*'CRONOGRAMA ACTIVIDADES'!Z$28)*($G53/$F53)))</f>
        <v>0</v>
      </c>
      <c r="AD53" s="498">
        <f>IF($F53=0,0,((($F53/$E$51)*'CRONOGRAMA ACTIVIDADES'!AA$28)*($G53/$F53)))</f>
        <v>0</v>
      </c>
      <c r="AE53" s="498">
        <f>IF($F53=0,0,((($F53/$E$51)*'CRONOGRAMA ACTIVIDADES'!AB$28)*($G53/$F53)))</f>
        <v>0</v>
      </c>
      <c r="AF53" s="498">
        <f>IF($F53=0,0,((($F53/$E$51)*'CRONOGRAMA ACTIVIDADES'!AC$28)*($G53/$F53)))</f>
        <v>0</v>
      </c>
      <c r="AG53" s="499">
        <f>U53+V53+W53+X53+Y53+Z53+AA53+AB53+AC53+AD53+AE53+AF53</f>
        <v>0</v>
      </c>
      <c r="AH53" s="503">
        <f>IF($F53=0,0,((($F53/$E$51)*'CRONOGRAMA ACTIVIDADES'!AD$28)*($G53/$F53)))</f>
        <v>0</v>
      </c>
      <c r="AI53" s="498">
        <f>IF($F53=0,0,((($F53/$E$51)*'CRONOGRAMA ACTIVIDADES'!AE$28)*($G53/$F53)))</f>
        <v>0</v>
      </c>
      <c r="AJ53" s="498">
        <f>IF($F53=0,0,((($F53/$E$51)*'CRONOGRAMA ACTIVIDADES'!AF$28)*($G53/$F53)))</f>
        <v>0</v>
      </c>
      <c r="AK53" s="498">
        <f>IF($F53=0,0,((($F53/$E$51)*'CRONOGRAMA ACTIVIDADES'!AG$28)*($G53/$F53)))</f>
        <v>0</v>
      </c>
      <c r="AL53" s="498">
        <f>IF($F53=0,0,((($F53/$E$51)*'CRONOGRAMA ACTIVIDADES'!AH$28)*($G53/$F53)))</f>
        <v>0</v>
      </c>
      <c r="AM53" s="498">
        <f>IF($F53=0,0,((($F53/$E$51)*'CRONOGRAMA ACTIVIDADES'!AI$28)*($G53/$F53)))</f>
        <v>0</v>
      </c>
      <c r="AN53" s="498">
        <f>IF($F53=0,0,((($F53/$E$51)*'CRONOGRAMA ACTIVIDADES'!AJ$28)*($G53/$F53)))</f>
        <v>0</v>
      </c>
      <c r="AO53" s="498">
        <f>IF($F53=0,0,((($F53/$E$51)*'CRONOGRAMA ACTIVIDADES'!AK$28)*($G53/$F53)))</f>
        <v>0</v>
      </c>
      <c r="AP53" s="498">
        <f>IF($F53=0,0,((($F53/$E$51)*'CRONOGRAMA ACTIVIDADES'!AL$28)*($G53/$F53)))</f>
        <v>0</v>
      </c>
      <c r="AQ53" s="498">
        <f>IF($F53=0,0,((($F53/$E$51)*'CRONOGRAMA ACTIVIDADES'!AM$28)*($G53/$F53)))</f>
        <v>0</v>
      </c>
      <c r="AR53" s="498">
        <f>IF($F53=0,0,((($F53/$E$51)*'CRONOGRAMA ACTIVIDADES'!AN$28)*($G53/$F53)))</f>
        <v>0</v>
      </c>
      <c r="AS53" s="498">
        <f>IF($F53=0,0,((($F53/$E$51)*'CRONOGRAMA ACTIVIDADES'!AO$28)*($G53/$F53)))</f>
        <v>0</v>
      </c>
      <c r="AT53" s="501">
        <f>AH53+AI53+AJ53+AK53+AL53+AM53+AN53+AO53+AP53+AQ53+AR53+AS53</f>
        <v>0</v>
      </c>
      <c r="AU53" s="504">
        <f>AS53+AR53+AQ53+AP53+AO53+AN53+AM53+AL53+AK53+AJ53+AI53+AH53+AF53+AE53+AD53+AC53+AB53+AA53+Z53+Y53+X53+W53+V53+U53+S53+R53+Q53+P53+O53+N53+M53+L53+K53+J53+I53+H53</f>
        <v>0</v>
      </c>
      <c r="AV53" s="470">
        <f t="shared" si="1"/>
        <v>0</v>
      </c>
    </row>
    <row r="54" spans="2:48" s="472" customFormat="1" ht="12.75" customHeight="1">
      <c r="B54" s="494" t="str">
        <f>+'FORMATO COSTEO C1'!C$222</f>
        <v>1.2.2.3</v>
      </c>
      <c r="C54" s="495" t="str">
        <f>+'FORMATO COSTEO C1'!B$222</f>
        <v>Categoría de gasto</v>
      </c>
      <c r="D54" s="506"/>
      <c r="E54" s="639"/>
      <c r="F54" s="498">
        <f>+'FORMATO COSTEO C1'!G222</f>
        <v>0</v>
      </c>
      <c r="G54" s="501">
        <f>+'FORMATO COSTEO C1'!I222</f>
        <v>0</v>
      </c>
      <c r="H54" s="502">
        <f>IF($F54=0,0,((($F54/$E$51)*'CRONOGRAMA ACTIVIDADES'!F$28)*($G54/$F54)))</f>
        <v>0</v>
      </c>
      <c r="I54" s="498">
        <f>IF($F54=0,0,((($F54/$E$51)*'CRONOGRAMA ACTIVIDADES'!G$28)*($G54/$F54)))</f>
        <v>0</v>
      </c>
      <c r="J54" s="498">
        <f>IF($F54=0,0,((($F54/$E$51)*'CRONOGRAMA ACTIVIDADES'!H$28)*($G54/$F54)))</f>
        <v>0</v>
      </c>
      <c r="K54" s="498">
        <f>IF($F54=0,0,((($F54/$E$51)*'CRONOGRAMA ACTIVIDADES'!I$28)*($G54/$F54)))</f>
        <v>0</v>
      </c>
      <c r="L54" s="498">
        <f>IF($F54=0,0,((($F54/$E$51)*'CRONOGRAMA ACTIVIDADES'!J$28)*($G54/$F54)))</f>
        <v>0</v>
      </c>
      <c r="M54" s="498">
        <f>IF($F54=0,0,((($F54/$E$51)*'CRONOGRAMA ACTIVIDADES'!K$28)*($G54/$F54)))</f>
        <v>0</v>
      </c>
      <c r="N54" s="498">
        <f>IF($F54=0,0,((($F54/$E$51)*'CRONOGRAMA ACTIVIDADES'!L$28)*($G54/$F54)))</f>
        <v>0</v>
      </c>
      <c r="O54" s="498">
        <f>IF($F54=0,0,((($F54/$E$51)*'CRONOGRAMA ACTIVIDADES'!M$28)*($G54/$F54)))</f>
        <v>0</v>
      </c>
      <c r="P54" s="498">
        <f>IF($F54=0,0,((($F54/$E$51)*'CRONOGRAMA ACTIVIDADES'!N$28)*($G54/$F54)))</f>
        <v>0</v>
      </c>
      <c r="Q54" s="498">
        <f>IF($F54=0,0,((($F54/$E$51)*'CRONOGRAMA ACTIVIDADES'!O$28)*($G54/$F54)))</f>
        <v>0</v>
      </c>
      <c r="R54" s="498">
        <f>IF($F54=0,0,((($F54/$E$51)*'CRONOGRAMA ACTIVIDADES'!P$28)*($G54/$F54)))</f>
        <v>0</v>
      </c>
      <c r="S54" s="498">
        <f>IF($F54=0,0,((($F54/$E$51)*'CRONOGRAMA ACTIVIDADES'!Q$28)*($G54/$F54)))</f>
        <v>0</v>
      </c>
      <c r="T54" s="501">
        <f>H54+I54+J54+K54+L54+M54+N54+O54+P54+Q54+R54+S54</f>
        <v>0</v>
      </c>
      <c r="U54" s="502">
        <f>IF($F54=0,0,((($F54/$E$51)*'CRONOGRAMA ACTIVIDADES'!R$28)*($G54/$F54)))</f>
        <v>0</v>
      </c>
      <c r="V54" s="498">
        <f>IF($F54=0,0,((($F54/$E$51)*'CRONOGRAMA ACTIVIDADES'!S$28)*($G54/$F54)))</f>
        <v>0</v>
      </c>
      <c r="W54" s="498">
        <f>IF($F54=0,0,((($F54/$E$51)*'CRONOGRAMA ACTIVIDADES'!T$28)*($G54/$F54)))</f>
        <v>0</v>
      </c>
      <c r="X54" s="498">
        <f>IF($F54=0,0,((($F54/$E$51)*'CRONOGRAMA ACTIVIDADES'!U$28)*($G54/$F54)))</f>
        <v>0</v>
      </c>
      <c r="Y54" s="498">
        <f>IF($F54=0,0,((($F54/$E$51)*'CRONOGRAMA ACTIVIDADES'!V$28)*($G54/$F54)))</f>
        <v>0</v>
      </c>
      <c r="Z54" s="498">
        <f>IF($F54=0,0,((($F54/$E$51)*'CRONOGRAMA ACTIVIDADES'!W$28)*($G54/$F54)))</f>
        <v>0</v>
      </c>
      <c r="AA54" s="498">
        <f>IF($F54=0,0,((($F54/$E$51)*'CRONOGRAMA ACTIVIDADES'!X$28)*($G54/$F54)))</f>
        <v>0</v>
      </c>
      <c r="AB54" s="498">
        <f>IF($F54=0,0,((($F54/$E$51)*'CRONOGRAMA ACTIVIDADES'!Y$28)*($G54/$F54)))</f>
        <v>0</v>
      </c>
      <c r="AC54" s="498">
        <f>IF($F54=0,0,((($F54/$E$51)*'CRONOGRAMA ACTIVIDADES'!Z$28)*($G54/$F54)))</f>
        <v>0</v>
      </c>
      <c r="AD54" s="498">
        <f>IF($F54=0,0,((($F54/$E$51)*'CRONOGRAMA ACTIVIDADES'!AA$28)*($G54/$F54)))</f>
        <v>0</v>
      </c>
      <c r="AE54" s="498">
        <f>IF($F54=0,0,((($F54/$E$51)*'CRONOGRAMA ACTIVIDADES'!AB$28)*($G54/$F54)))</f>
        <v>0</v>
      </c>
      <c r="AF54" s="498">
        <f>IF($F54=0,0,((($F54/$E$51)*'CRONOGRAMA ACTIVIDADES'!AC$28)*($G54/$F54)))</f>
        <v>0</v>
      </c>
      <c r="AG54" s="499">
        <f>U54+V54+W54+X54+Y54+Z54+AA54+AB54+AC54+AD54+AE54+AF54</f>
        <v>0</v>
      </c>
      <c r="AH54" s="503">
        <f>IF($F54=0,0,((($F54/$E$51)*'CRONOGRAMA ACTIVIDADES'!AD$28)*($G54/$F54)))</f>
        <v>0</v>
      </c>
      <c r="AI54" s="498">
        <f>IF($F54=0,0,((($F54/$E$51)*'CRONOGRAMA ACTIVIDADES'!AE$28)*($G54/$F54)))</f>
        <v>0</v>
      </c>
      <c r="AJ54" s="498">
        <f>IF($F54=0,0,((($F54/$E$51)*'CRONOGRAMA ACTIVIDADES'!AF$28)*($G54/$F54)))</f>
        <v>0</v>
      </c>
      <c r="AK54" s="498">
        <f>IF($F54=0,0,((($F54/$E$51)*'CRONOGRAMA ACTIVIDADES'!AG$28)*($G54/$F54)))</f>
        <v>0</v>
      </c>
      <c r="AL54" s="498">
        <f>IF($F54=0,0,((($F54/$E$51)*'CRONOGRAMA ACTIVIDADES'!AH$28)*($G54/$F54)))</f>
        <v>0</v>
      </c>
      <c r="AM54" s="498">
        <f>IF($F54=0,0,((($F54/$E$51)*'CRONOGRAMA ACTIVIDADES'!AI$28)*($G54/$F54)))</f>
        <v>0</v>
      </c>
      <c r="AN54" s="498">
        <f>IF($F54=0,0,((($F54/$E$51)*'CRONOGRAMA ACTIVIDADES'!AJ$28)*($G54/$F54)))</f>
        <v>0</v>
      </c>
      <c r="AO54" s="498">
        <f>IF($F54=0,0,((($F54/$E$51)*'CRONOGRAMA ACTIVIDADES'!AK$28)*($G54/$F54)))</f>
        <v>0</v>
      </c>
      <c r="AP54" s="498">
        <f>IF($F54=0,0,((($F54/$E$51)*'CRONOGRAMA ACTIVIDADES'!AL$28)*($G54/$F54)))</f>
        <v>0</v>
      </c>
      <c r="AQ54" s="498">
        <f>IF($F54=0,0,((($F54/$E$51)*'CRONOGRAMA ACTIVIDADES'!AM$28)*($G54/$F54)))</f>
        <v>0</v>
      </c>
      <c r="AR54" s="498">
        <f>IF($F54=0,0,((($F54/$E$51)*'CRONOGRAMA ACTIVIDADES'!AN$28)*($G54/$F54)))</f>
        <v>0</v>
      </c>
      <c r="AS54" s="498">
        <f>IF($F54=0,0,((($F54/$E$51)*'CRONOGRAMA ACTIVIDADES'!AO$28)*($G54/$F54)))</f>
        <v>0</v>
      </c>
      <c r="AT54" s="501">
        <f>AH54+AI54+AJ54+AK54+AL54+AM54+AN54+AO54+AP54+AQ54+AR54+AS54</f>
        <v>0</v>
      </c>
      <c r="AU54" s="504">
        <f>AS54+AR54+AQ54+AP54+AO54+AN54+AM54+AL54+AK54+AJ54+AI54+AH54+AF54+AE54+AD54+AC54+AB54+AA54+Z54+Y54+X54+W54+V54+U54+S54+R54+Q54+P54+O54+N54+M54+L54+K54+J54+I54+H54</f>
        <v>0</v>
      </c>
      <c r="AV54" s="470">
        <f t="shared" si="1"/>
        <v>0</v>
      </c>
    </row>
    <row r="55" spans="2:48" s="472" customFormat="1" ht="12.75" customHeight="1">
      <c r="B55" s="494" t="str">
        <f>+'FORMATO COSTEO C1'!C$228</f>
        <v>1.2.2.4</v>
      </c>
      <c r="C55" s="495" t="str">
        <f>+'FORMATO COSTEO C1'!B$228</f>
        <v>Categoría de gasto</v>
      </c>
      <c r="D55" s="506"/>
      <c r="E55" s="639"/>
      <c r="F55" s="498">
        <f>+'FORMATO COSTEO C1'!G228</f>
        <v>0</v>
      </c>
      <c r="G55" s="501">
        <f>+'FORMATO COSTEO C1'!I228</f>
        <v>0</v>
      </c>
      <c r="H55" s="502">
        <f>IF($F55=0,0,((($F55/$E$51)*'CRONOGRAMA ACTIVIDADES'!F$28)*($G55/$F55)))</f>
        <v>0</v>
      </c>
      <c r="I55" s="498">
        <f>IF($F55=0,0,((($F55/$E$51)*'CRONOGRAMA ACTIVIDADES'!G$28)*($G55/$F55)))</f>
        <v>0</v>
      </c>
      <c r="J55" s="498">
        <f>IF($F55=0,0,((($F55/$E$51)*'CRONOGRAMA ACTIVIDADES'!H$28)*($G55/$F55)))</f>
        <v>0</v>
      </c>
      <c r="K55" s="498">
        <f>IF($F55=0,0,((($F55/$E$51)*'CRONOGRAMA ACTIVIDADES'!I$28)*($G55/$F55)))</f>
        <v>0</v>
      </c>
      <c r="L55" s="498">
        <f>IF($F55=0,0,((($F55/$E$51)*'CRONOGRAMA ACTIVIDADES'!J$28)*($G55/$F55)))</f>
        <v>0</v>
      </c>
      <c r="M55" s="498">
        <f>IF($F55=0,0,((($F55/$E$51)*'CRONOGRAMA ACTIVIDADES'!K$28)*($G55/$F55)))</f>
        <v>0</v>
      </c>
      <c r="N55" s="498">
        <f>IF($F55=0,0,((($F55/$E$51)*'CRONOGRAMA ACTIVIDADES'!L$28)*($G55/$F55)))</f>
        <v>0</v>
      </c>
      <c r="O55" s="498">
        <f>IF($F55=0,0,((($F55/$E$51)*'CRONOGRAMA ACTIVIDADES'!M$28)*($G55/$F55)))</f>
        <v>0</v>
      </c>
      <c r="P55" s="498">
        <f>IF($F55=0,0,((($F55/$E$51)*'CRONOGRAMA ACTIVIDADES'!N$28)*($G55/$F55)))</f>
        <v>0</v>
      </c>
      <c r="Q55" s="498">
        <f>IF($F55=0,0,((($F55/$E$51)*'CRONOGRAMA ACTIVIDADES'!O$28)*($G55/$F55)))</f>
        <v>0</v>
      </c>
      <c r="R55" s="498">
        <f>IF($F55=0,0,((($F55/$E$51)*'CRONOGRAMA ACTIVIDADES'!P$28)*($G55/$F55)))</f>
        <v>0</v>
      </c>
      <c r="S55" s="498">
        <f>IF($F55=0,0,((($F55/$E$51)*'CRONOGRAMA ACTIVIDADES'!Q$28)*($G55/$F55)))</f>
        <v>0</v>
      </c>
      <c r="T55" s="501">
        <f>H55+I55+J55+K55+L55+M55+N55+O55+P55+Q55+R55+S55</f>
        <v>0</v>
      </c>
      <c r="U55" s="502">
        <f>IF($F55=0,0,((($F55/$E$51)*'CRONOGRAMA ACTIVIDADES'!R$28)*($G55/$F55)))</f>
        <v>0</v>
      </c>
      <c r="V55" s="498">
        <f>IF($F55=0,0,((($F55/$E$51)*'CRONOGRAMA ACTIVIDADES'!S$28)*($G55/$F55)))</f>
        <v>0</v>
      </c>
      <c r="W55" s="498">
        <f>IF($F55=0,0,((($F55/$E$51)*'CRONOGRAMA ACTIVIDADES'!T$28)*($G55/$F55)))</f>
        <v>0</v>
      </c>
      <c r="X55" s="498">
        <f>IF($F55=0,0,((($F55/$E$51)*'CRONOGRAMA ACTIVIDADES'!U$28)*($G55/$F55)))</f>
        <v>0</v>
      </c>
      <c r="Y55" s="498">
        <f>IF($F55=0,0,((($F55/$E$51)*'CRONOGRAMA ACTIVIDADES'!V$28)*($G55/$F55)))</f>
        <v>0</v>
      </c>
      <c r="Z55" s="498">
        <f>IF($F55=0,0,((($F55/$E$51)*'CRONOGRAMA ACTIVIDADES'!W$28)*($G55/$F55)))</f>
        <v>0</v>
      </c>
      <c r="AA55" s="498">
        <f>IF($F55=0,0,((($F55/$E$51)*'CRONOGRAMA ACTIVIDADES'!X$28)*($G55/$F55)))</f>
        <v>0</v>
      </c>
      <c r="AB55" s="498">
        <f>IF($F55=0,0,((($F55/$E$51)*'CRONOGRAMA ACTIVIDADES'!Y$28)*($G55/$F55)))</f>
        <v>0</v>
      </c>
      <c r="AC55" s="498">
        <f>IF($F55=0,0,((($F55/$E$51)*'CRONOGRAMA ACTIVIDADES'!Z$28)*($G55/$F55)))</f>
        <v>0</v>
      </c>
      <c r="AD55" s="498">
        <f>IF($F55=0,0,((($F55/$E$51)*'CRONOGRAMA ACTIVIDADES'!AA$28)*($G55/$F55)))</f>
        <v>0</v>
      </c>
      <c r="AE55" s="498">
        <f>IF($F55=0,0,((($F55/$E$51)*'CRONOGRAMA ACTIVIDADES'!AB$28)*($G55/$F55)))</f>
        <v>0</v>
      </c>
      <c r="AF55" s="498">
        <f>IF($F55=0,0,((($F55/$E$51)*'CRONOGRAMA ACTIVIDADES'!AC$28)*($G55/$F55)))</f>
        <v>0</v>
      </c>
      <c r="AG55" s="499">
        <f>U55+V55+W55+X55+Y55+Z55+AA55+AB55+AC55+AD55+AE55+AF55</f>
        <v>0</v>
      </c>
      <c r="AH55" s="503">
        <f>IF($F55=0,0,((($F55/$E$51)*'CRONOGRAMA ACTIVIDADES'!AD$28)*($G55/$F55)))</f>
        <v>0</v>
      </c>
      <c r="AI55" s="498">
        <f>IF($F55=0,0,((($F55/$E$51)*'CRONOGRAMA ACTIVIDADES'!AE$28)*($G55/$F55)))</f>
        <v>0</v>
      </c>
      <c r="AJ55" s="498">
        <f>IF($F55=0,0,((($F55/$E$51)*'CRONOGRAMA ACTIVIDADES'!AF$28)*($G55/$F55)))</f>
        <v>0</v>
      </c>
      <c r="AK55" s="498">
        <f>IF($F55=0,0,((($F55/$E$51)*'CRONOGRAMA ACTIVIDADES'!AG$28)*($G55/$F55)))</f>
        <v>0</v>
      </c>
      <c r="AL55" s="498">
        <f>IF($F55=0,0,((($F55/$E$51)*'CRONOGRAMA ACTIVIDADES'!AH$28)*($G55/$F55)))</f>
        <v>0</v>
      </c>
      <c r="AM55" s="498">
        <f>IF($F55=0,0,((($F55/$E$51)*'CRONOGRAMA ACTIVIDADES'!AI$28)*($G55/$F55)))</f>
        <v>0</v>
      </c>
      <c r="AN55" s="498">
        <f>IF($F55=0,0,((($F55/$E$51)*'CRONOGRAMA ACTIVIDADES'!AJ$28)*($G55/$F55)))</f>
        <v>0</v>
      </c>
      <c r="AO55" s="498">
        <f>IF($F55=0,0,((($F55/$E$51)*'CRONOGRAMA ACTIVIDADES'!AK$28)*($G55/$F55)))</f>
        <v>0</v>
      </c>
      <c r="AP55" s="498">
        <f>IF($F55=0,0,((($F55/$E$51)*'CRONOGRAMA ACTIVIDADES'!AL$28)*($G55/$F55)))</f>
        <v>0</v>
      </c>
      <c r="AQ55" s="498">
        <f>IF($F55=0,0,((($F55/$E$51)*'CRONOGRAMA ACTIVIDADES'!AM$28)*($G55/$F55)))</f>
        <v>0</v>
      </c>
      <c r="AR55" s="498">
        <f>IF($F55=0,0,((($F55/$E$51)*'CRONOGRAMA ACTIVIDADES'!AN$28)*($G55/$F55)))</f>
        <v>0</v>
      </c>
      <c r="AS55" s="498">
        <f>IF($F55=0,0,((($F55/$E$51)*'CRONOGRAMA ACTIVIDADES'!AO$28)*($G55/$F55)))</f>
        <v>0</v>
      </c>
      <c r="AT55" s="501">
        <f>AH55+AI55+AJ55+AK55+AL55+AM55+AN55+AO55+AP55+AQ55+AR55+AS55</f>
        <v>0</v>
      </c>
      <c r="AU55" s="504">
        <f>AS55+AR55+AQ55+AP55+AO55+AN55+AM55+AL55+AK55+AJ55+AI55+AH55+AF55+AE55+AD55+AC55+AB55+AA55+Z55+Y55+X55+W55+V55+U55+S55+R55+Q55+P55+O55+N55+M55+L55+K55+J55+I55+H55</f>
        <v>0</v>
      </c>
      <c r="AV55" s="470">
        <f t="shared" si="1"/>
        <v>0</v>
      </c>
    </row>
    <row r="56" spans="2:48" s="472" customFormat="1" ht="12.75" customHeight="1">
      <c r="B56" s="494" t="str">
        <f>+'FORMATO COSTEO C1'!C$234</f>
        <v>1.2.2.5</v>
      </c>
      <c r="C56" s="495" t="str">
        <f>+'FORMATO COSTEO C1'!B$234</f>
        <v>Categoría de gasto</v>
      </c>
      <c r="D56" s="506"/>
      <c r="E56" s="639"/>
      <c r="F56" s="498">
        <f>+'FORMATO COSTEO C1'!G234</f>
        <v>0</v>
      </c>
      <c r="G56" s="501">
        <f>+'FORMATO COSTEO C1'!I234</f>
        <v>0</v>
      </c>
      <c r="H56" s="502">
        <f>IF($F56=0,0,((($F56/$E$51)*'CRONOGRAMA ACTIVIDADES'!F$28)*($G56/$F56)))</f>
        <v>0</v>
      </c>
      <c r="I56" s="498">
        <f>IF($F56=0,0,((($F56/$E$51)*'CRONOGRAMA ACTIVIDADES'!G$28)*($G56/$F56)))</f>
        <v>0</v>
      </c>
      <c r="J56" s="498">
        <f>IF($F56=0,0,((($F56/$E$51)*'CRONOGRAMA ACTIVIDADES'!H$28)*($G56/$F56)))</f>
        <v>0</v>
      </c>
      <c r="K56" s="498">
        <f>IF($F56=0,0,((($F56/$E$51)*'CRONOGRAMA ACTIVIDADES'!I$28)*($G56/$F56)))</f>
        <v>0</v>
      </c>
      <c r="L56" s="498">
        <f>IF($F56=0,0,((($F56/$E$51)*'CRONOGRAMA ACTIVIDADES'!J$28)*($G56/$F56)))</f>
        <v>0</v>
      </c>
      <c r="M56" s="498">
        <f>IF($F56=0,0,((($F56/$E$51)*'CRONOGRAMA ACTIVIDADES'!K$28)*($G56/$F56)))</f>
        <v>0</v>
      </c>
      <c r="N56" s="498">
        <f>IF($F56=0,0,((($F56/$E$51)*'CRONOGRAMA ACTIVIDADES'!L$28)*($G56/$F56)))</f>
        <v>0</v>
      </c>
      <c r="O56" s="498">
        <f>IF($F56=0,0,((($F56/$E$51)*'CRONOGRAMA ACTIVIDADES'!M$28)*($G56/$F56)))</f>
        <v>0</v>
      </c>
      <c r="P56" s="498">
        <f>IF($F56=0,0,((($F56/$E$51)*'CRONOGRAMA ACTIVIDADES'!N$28)*($G56/$F56)))</f>
        <v>0</v>
      </c>
      <c r="Q56" s="498">
        <f>IF($F56=0,0,((($F56/$E$51)*'CRONOGRAMA ACTIVIDADES'!O$28)*($G56/$F56)))</f>
        <v>0</v>
      </c>
      <c r="R56" s="498">
        <f>IF($F56=0,0,((($F56/$E$51)*'CRONOGRAMA ACTIVIDADES'!P$28)*($G56/$F56)))</f>
        <v>0</v>
      </c>
      <c r="S56" s="498">
        <f>IF($F56=0,0,((($F56/$E$51)*'CRONOGRAMA ACTIVIDADES'!Q$28)*($G56/$F56)))</f>
        <v>0</v>
      </c>
      <c r="T56" s="501">
        <f>H56+I56+J56+K56+L56+M56+N56+O56+P56+Q56+R56+S56</f>
        <v>0</v>
      </c>
      <c r="U56" s="502">
        <f>IF($F56=0,0,((($F56/$E$51)*'CRONOGRAMA ACTIVIDADES'!R$28)*($G56/$F56)))</f>
        <v>0</v>
      </c>
      <c r="V56" s="498">
        <f>IF($F56=0,0,((($F56/$E$51)*'CRONOGRAMA ACTIVIDADES'!S$28)*($G56/$F56)))</f>
        <v>0</v>
      </c>
      <c r="W56" s="498">
        <f>IF($F56=0,0,((($F56/$E$51)*'CRONOGRAMA ACTIVIDADES'!T$28)*($G56/$F56)))</f>
        <v>0</v>
      </c>
      <c r="X56" s="498">
        <f>IF($F56=0,0,((($F56/$E$51)*'CRONOGRAMA ACTIVIDADES'!U$28)*($G56/$F56)))</f>
        <v>0</v>
      </c>
      <c r="Y56" s="498">
        <f>IF($F56=0,0,((($F56/$E$51)*'CRONOGRAMA ACTIVIDADES'!V$28)*($G56/$F56)))</f>
        <v>0</v>
      </c>
      <c r="Z56" s="498">
        <f>IF($F56=0,0,((($F56/$E$51)*'CRONOGRAMA ACTIVIDADES'!W$28)*($G56/$F56)))</f>
        <v>0</v>
      </c>
      <c r="AA56" s="498">
        <f>IF($F56=0,0,((($F56/$E$51)*'CRONOGRAMA ACTIVIDADES'!X$28)*($G56/$F56)))</f>
        <v>0</v>
      </c>
      <c r="AB56" s="498">
        <f>IF($F56=0,0,((($F56/$E$51)*'CRONOGRAMA ACTIVIDADES'!Y$28)*($G56/$F56)))</f>
        <v>0</v>
      </c>
      <c r="AC56" s="498">
        <f>IF($F56=0,0,((($F56/$E$51)*'CRONOGRAMA ACTIVIDADES'!Z$28)*($G56/$F56)))</f>
        <v>0</v>
      </c>
      <c r="AD56" s="498">
        <f>IF($F56=0,0,((($F56/$E$51)*'CRONOGRAMA ACTIVIDADES'!AA$28)*($G56/$F56)))</f>
        <v>0</v>
      </c>
      <c r="AE56" s="498">
        <f>IF($F56=0,0,((($F56/$E$51)*'CRONOGRAMA ACTIVIDADES'!AB$28)*($G56/$F56)))</f>
        <v>0</v>
      </c>
      <c r="AF56" s="498">
        <f>IF($F56=0,0,((($F56/$E$51)*'CRONOGRAMA ACTIVIDADES'!AC$28)*($G56/$F56)))</f>
        <v>0</v>
      </c>
      <c r="AG56" s="499">
        <f>U56+V56+W56+X56+Y56+Z56+AA56+AB56+AC56+AD56+AE56+AF56</f>
        <v>0</v>
      </c>
      <c r="AH56" s="503">
        <f>IF($F56=0,0,((($F56/$E$51)*'CRONOGRAMA ACTIVIDADES'!AD$28)*($G56/$F56)))</f>
        <v>0</v>
      </c>
      <c r="AI56" s="498">
        <f>IF($F56=0,0,((($F56/$E$51)*'CRONOGRAMA ACTIVIDADES'!AE$28)*($G56/$F56)))</f>
        <v>0</v>
      </c>
      <c r="AJ56" s="498">
        <f>IF($F56=0,0,((($F56/$E$51)*'CRONOGRAMA ACTIVIDADES'!AF$28)*($G56/$F56)))</f>
        <v>0</v>
      </c>
      <c r="AK56" s="498">
        <f>IF($F56=0,0,((($F56/$E$51)*'CRONOGRAMA ACTIVIDADES'!AG$28)*($G56/$F56)))</f>
        <v>0</v>
      </c>
      <c r="AL56" s="498">
        <f>IF($F56=0,0,((($F56/$E$51)*'CRONOGRAMA ACTIVIDADES'!AH$28)*($G56/$F56)))</f>
        <v>0</v>
      </c>
      <c r="AM56" s="498">
        <f>IF($F56=0,0,((($F56/$E$51)*'CRONOGRAMA ACTIVIDADES'!AI$28)*($G56/$F56)))</f>
        <v>0</v>
      </c>
      <c r="AN56" s="498">
        <f>IF($F56=0,0,((($F56/$E$51)*'CRONOGRAMA ACTIVIDADES'!AJ$28)*($G56/$F56)))</f>
        <v>0</v>
      </c>
      <c r="AO56" s="498">
        <f>IF($F56=0,0,((($F56/$E$51)*'CRONOGRAMA ACTIVIDADES'!AK$28)*($G56/$F56)))</f>
        <v>0</v>
      </c>
      <c r="AP56" s="498">
        <f>IF($F56=0,0,((($F56/$E$51)*'CRONOGRAMA ACTIVIDADES'!AL$28)*($G56/$F56)))</f>
        <v>0</v>
      </c>
      <c r="AQ56" s="498">
        <f>IF($F56=0,0,((($F56/$E$51)*'CRONOGRAMA ACTIVIDADES'!AM$28)*($G56/$F56)))</f>
        <v>0</v>
      </c>
      <c r="AR56" s="498">
        <f>IF($F56=0,0,((($F56/$E$51)*'CRONOGRAMA ACTIVIDADES'!AN$28)*($G56/$F56)))</f>
        <v>0</v>
      </c>
      <c r="AS56" s="498">
        <f>IF($F56=0,0,((($F56/$E$51)*'CRONOGRAMA ACTIVIDADES'!AO$28)*($G56/$F56)))</f>
        <v>0</v>
      </c>
      <c r="AT56" s="501">
        <f>AH56+AI56+AJ56+AK56+AL56+AM56+AN56+AO56+AP56+AQ56+AR56+AS56</f>
        <v>0</v>
      </c>
      <c r="AU56" s="504">
        <f>AS56+AR56+AQ56+AP56+AO56+AN56+AM56+AL56+AK56+AJ56+AI56+AH56+AF56+AE56+AD56+AC56+AB56+AA56+Z56+Y56+X56+W56+V56+U56+S56+R56+Q56+P56+O56+N56+M56+L56+K56+J56+I56+H56</f>
        <v>0</v>
      </c>
      <c r="AV56" s="470">
        <f t="shared" si="1"/>
        <v>0</v>
      </c>
    </row>
    <row r="57" spans="2:48" s="472" customFormat="1" ht="12.75" customHeight="1">
      <c r="B57" s="484" t="str">
        <f>+'FORMATO COSTEO C1'!C$240</f>
        <v>1.2.3</v>
      </c>
      <c r="C57" s="508">
        <f>+'FORMATO COSTEO C1'!B$240</f>
        <v>0</v>
      </c>
      <c r="D57" s="620" t="str">
        <f>+'FORMATO COSTEO C1'!D$240</f>
        <v>Unidad medida</v>
      </c>
      <c r="E57" s="623">
        <f>+'FORMATO COSTEO C1'!E$240</f>
        <v>0</v>
      </c>
      <c r="F57" s="488">
        <f>SUM(F58:F62)</f>
        <v>0</v>
      </c>
      <c r="G57" s="491">
        <f aca="true" t="shared" si="18" ref="G57:AS57">SUM(G58:G62)</f>
        <v>0</v>
      </c>
      <c r="H57" s="492">
        <f t="shared" si="18"/>
        <v>0</v>
      </c>
      <c r="I57" s="488">
        <f>SUM(I58:I62)</f>
        <v>0</v>
      </c>
      <c r="J57" s="488">
        <f>SUM(J58:J62)</f>
        <v>0</v>
      </c>
      <c r="K57" s="488">
        <f>SUM(K58:K62)</f>
        <v>0</v>
      </c>
      <c r="L57" s="488">
        <f>SUM(L58:L62)</f>
        <v>0</v>
      </c>
      <c r="M57" s="488">
        <f>SUM(M58:M62)</f>
        <v>0</v>
      </c>
      <c r="N57" s="488">
        <f t="shared" si="18"/>
        <v>0</v>
      </c>
      <c r="O57" s="488">
        <f t="shared" si="18"/>
        <v>0</v>
      </c>
      <c r="P57" s="488">
        <f t="shared" si="18"/>
        <v>0</v>
      </c>
      <c r="Q57" s="488">
        <f t="shared" si="18"/>
        <v>0</v>
      </c>
      <c r="R57" s="488">
        <f t="shared" si="18"/>
        <v>0</v>
      </c>
      <c r="S57" s="488">
        <f t="shared" si="18"/>
        <v>0</v>
      </c>
      <c r="T57" s="491">
        <f>SUM(T58:T62)</f>
        <v>0</v>
      </c>
      <c r="U57" s="492">
        <f t="shared" si="18"/>
        <v>0</v>
      </c>
      <c r="V57" s="488">
        <f t="shared" si="18"/>
        <v>0</v>
      </c>
      <c r="W57" s="488">
        <f t="shared" si="18"/>
        <v>0</v>
      </c>
      <c r="X57" s="488">
        <f t="shared" si="18"/>
        <v>0</v>
      </c>
      <c r="Y57" s="488">
        <f t="shared" si="18"/>
        <v>0</v>
      </c>
      <c r="Z57" s="488">
        <f t="shared" si="18"/>
        <v>0</v>
      </c>
      <c r="AA57" s="488">
        <f t="shared" si="18"/>
        <v>0</v>
      </c>
      <c r="AB57" s="488">
        <f t="shared" si="18"/>
        <v>0</v>
      </c>
      <c r="AC57" s="488">
        <f t="shared" si="18"/>
        <v>0</v>
      </c>
      <c r="AD57" s="488">
        <f t="shared" si="18"/>
        <v>0</v>
      </c>
      <c r="AE57" s="488">
        <f t="shared" si="18"/>
        <v>0</v>
      </c>
      <c r="AF57" s="488">
        <f t="shared" si="18"/>
        <v>0</v>
      </c>
      <c r="AG57" s="489">
        <f t="shared" si="18"/>
        <v>0</v>
      </c>
      <c r="AH57" s="490">
        <f t="shared" si="18"/>
        <v>0</v>
      </c>
      <c r="AI57" s="488">
        <f t="shared" si="18"/>
        <v>0</v>
      </c>
      <c r="AJ57" s="488">
        <f t="shared" si="18"/>
        <v>0</v>
      </c>
      <c r="AK57" s="488">
        <f t="shared" si="18"/>
        <v>0</v>
      </c>
      <c r="AL57" s="488">
        <f t="shared" si="18"/>
        <v>0</v>
      </c>
      <c r="AM57" s="488">
        <f t="shared" si="18"/>
        <v>0</v>
      </c>
      <c r="AN57" s="488">
        <f t="shared" si="18"/>
        <v>0</v>
      </c>
      <c r="AO57" s="488">
        <f t="shared" si="18"/>
        <v>0</v>
      </c>
      <c r="AP57" s="488">
        <f t="shared" si="18"/>
        <v>0</v>
      </c>
      <c r="AQ57" s="488">
        <f t="shared" si="18"/>
        <v>0</v>
      </c>
      <c r="AR57" s="488">
        <f t="shared" si="18"/>
        <v>0</v>
      </c>
      <c r="AS57" s="488">
        <f t="shared" si="18"/>
        <v>0</v>
      </c>
      <c r="AT57" s="491">
        <f>SUM(AT58:AT62)</f>
        <v>0</v>
      </c>
      <c r="AU57" s="493">
        <f>SUM(AU58:AU62)</f>
        <v>0</v>
      </c>
      <c r="AV57" s="470">
        <f t="shared" si="1"/>
        <v>0</v>
      </c>
    </row>
    <row r="58" spans="2:48" s="472" customFormat="1" ht="12.75" customHeight="1">
      <c r="B58" s="494" t="str">
        <f>+'FORMATO COSTEO C1'!C$242</f>
        <v>1.2.3.1</v>
      </c>
      <c r="C58" s="495" t="str">
        <f>+'FORMATO COSTEO C1'!B$242</f>
        <v>Categoría de gasto</v>
      </c>
      <c r="D58" s="506"/>
      <c r="E58" s="639"/>
      <c r="F58" s="498">
        <f>+'FORMATO COSTEO C1'!G242</f>
        <v>0</v>
      </c>
      <c r="G58" s="501">
        <f>+'FORMATO COSTEO C1'!I242</f>
        <v>0</v>
      </c>
      <c r="H58" s="636">
        <f>IF($F58=0,0,((($F58/$E$57)*'CRONOGRAMA ACTIVIDADES'!F$29)*($G58/$F58)))</f>
        <v>0</v>
      </c>
      <c r="I58" s="498">
        <f>IF($F58=0,0,((($F58/$E$57)*'CRONOGRAMA ACTIVIDADES'!G$29)*($G58/$F58)))</f>
        <v>0</v>
      </c>
      <c r="J58" s="498">
        <f>IF($F58=0,0,((($F58/$E$57)*'CRONOGRAMA ACTIVIDADES'!H$29)*($G58/$F58)))</f>
        <v>0</v>
      </c>
      <c r="K58" s="498">
        <f>IF($F58=0,0,((($F58/$E$57)*'CRONOGRAMA ACTIVIDADES'!I$29)*($G58/$F58)))</f>
        <v>0</v>
      </c>
      <c r="L58" s="498">
        <f>IF($F58=0,0,((($F58/$E$57)*'CRONOGRAMA ACTIVIDADES'!J$29)*($G58/$F58)))</f>
        <v>0</v>
      </c>
      <c r="M58" s="498">
        <f>IF($F58=0,0,((($F58/$E$57)*'CRONOGRAMA ACTIVIDADES'!K$29)*($G58/$F58)))</f>
        <v>0</v>
      </c>
      <c r="N58" s="498">
        <f>IF($F58=0,0,((($F58/$E$57)*'CRONOGRAMA ACTIVIDADES'!L$29)*($G58/$F58)))</f>
        <v>0</v>
      </c>
      <c r="O58" s="498">
        <f>IF($F58=0,0,((($F58/$E$57)*'CRONOGRAMA ACTIVIDADES'!M$29)*($G58/$F58)))</f>
        <v>0</v>
      </c>
      <c r="P58" s="498">
        <f>IF($F58=0,0,((($F58/$E$57)*'CRONOGRAMA ACTIVIDADES'!N$29)*($G58/$F58)))</f>
        <v>0</v>
      </c>
      <c r="Q58" s="498">
        <f>IF($F58=0,0,((($F58/$E$57)*'CRONOGRAMA ACTIVIDADES'!O$29)*($G58/$F58)))</f>
        <v>0</v>
      </c>
      <c r="R58" s="498">
        <f>IF($F58=0,0,((($F58/$E$57)*'CRONOGRAMA ACTIVIDADES'!P$29)*($G58/$F58)))</f>
        <v>0</v>
      </c>
      <c r="S58" s="498">
        <f>IF($F58=0,0,((($F58/$E$57)*'CRONOGRAMA ACTIVIDADES'!Q$29)*($G58/$F58)))</f>
        <v>0</v>
      </c>
      <c r="T58" s="501">
        <f>H58+I58+J58+K58+L58+M58+N58+O58+P58+Q58+R58+S58</f>
        <v>0</v>
      </c>
      <c r="U58" s="502">
        <f>IF($F58=0,0,((($F58/$E$57)*'CRONOGRAMA ACTIVIDADES'!R$29)*($G58/$F58)))</f>
        <v>0</v>
      </c>
      <c r="V58" s="498">
        <f>IF($F58=0,0,((($F58/$E$57)*'CRONOGRAMA ACTIVIDADES'!S$29)*($G58/$F58)))</f>
        <v>0</v>
      </c>
      <c r="W58" s="498">
        <f>IF($F58=0,0,((($F58/$E$57)*'CRONOGRAMA ACTIVIDADES'!T$29)*($G58/$F58)))</f>
        <v>0</v>
      </c>
      <c r="X58" s="498">
        <f>IF($F58=0,0,((($F58/$E$57)*'CRONOGRAMA ACTIVIDADES'!U$29)*($G58/$F58)))</f>
        <v>0</v>
      </c>
      <c r="Y58" s="498">
        <f>IF($F58=0,0,((($F58/$E$57)*'CRONOGRAMA ACTIVIDADES'!V$29)*($G58/$F58)))</f>
        <v>0</v>
      </c>
      <c r="Z58" s="498">
        <f>IF($F58=0,0,((($F58/$E$57)*'CRONOGRAMA ACTIVIDADES'!W$29)*($G58/$F58)))</f>
        <v>0</v>
      </c>
      <c r="AA58" s="498">
        <f>IF($F58=0,0,((($F58/$E$57)*'CRONOGRAMA ACTIVIDADES'!X$29)*($G58/$F58)))</f>
        <v>0</v>
      </c>
      <c r="AB58" s="498">
        <f>IF($F58=0,0,((($F58/$E$57)*'CRONOGRAMA ACTIVIDADES'!Y$29)*($G58/$F58)))</f>
        <v>0</v>
      </c>
      <c r="AC58" s="498">
        <f>IF($F58=0,0,((($F58/$E$57)*'CRONOGRAMA ACTIVIDADES'!Z$29)*($G58/$F58)))</f>
        <v>0</v>
      </c>
      <c r="AD58" s="498">
        <f>IF($F58=0,0,((($F58/$E$57)*'CRONOGRAMA ACTIVIDADES'!AA$29)*($G58/$F58)))</f>
        <v>0</v>
      </c>
      <c r="AE58" s="498">
        <f>IF($F58=0,0,((($F58/$E$57)*'CRONOGRAMA ACTIVIDADES'!AB$29)*($G58/$F58)))</f>
        <v>0</v>
      </c>
      <c r="AF58" s="498">
        <f>IF($F58=0,0,((($F58/$E$57)*'CRONOGRAMA ACTIVIDADES'!AC$29)*($G58/$F58)))</f>
        <v>0</v>
      </c>
      <c r="AG58" s="499">
        <f>U58+V58+W58+X58+Y58+Z58+AA58+AB58+AC58+AD58+AE58+AF58</f>
        <v>0</v>
      </c>
      <c r="AH58" s="503">
        <f>IF($F58=0,0,((($F58/$E$57)*'CRONOGRAMA ACTIVIDADES'!AD$29)*($G58/$F58)))</f>
        <v>0</v>
      </c>
      <c r="AI58" s="498">
        <f>IF($F58=0,0,((($F58/$E$57)*'CRONOGRAMA ACTIVIDADES'!AE$29)*($G58/$F58)))</f>
        <v>0</v>
      </c>
      <c r="AJ58" s="498">
        <f>IF($F58=0,0,((($F58/$E$57)*'CRONOGRAMA ACTIVIDADES'!AF$29)*($G58/$F58)))</f>
        <v>0</v>
      </c>
      <c r="AK58" s="498">
        <f>IF($F58=0,0,((($F58/$E$57)*'CRONOGRAMA ACTIVIDADES'!AG$29)*($G58/$F58)))</f>
        <v>0</v>
      </c>
      <c r="AL58" s="498">
        <f>IF($F58=0,0,((($F58/$E$57)*'CRONOGRAMA ACTIVIDADES'!AH$29)*($G58/$F58)))</f>
        <v>0</v>
      </c>
      <c r="AM58" s="498">
        <f>IF($F58=0,0,((($F58/$E$57)*'CRONOGRAMA ACTIVIDADES'!AI$29)*($G58/$F58)))</f>
        <v>0</v>
      </c>
      <c r="AN58" s="498">
        <f>IF($F58=0,0,((($F58/$E$57)*'CRONOGRAMA ACTIVIDADES'!AJ$29)*($G58/$F58)))</f>
        <v>0</v>
      </c>
      <c r="AO58" s="498">
        <f>IF($F58=0,0,((($F58/$E$57)*'CRONOGRAMA ACTIVIDADES'!AK$29)*($G58/$F58)))</f>
        <v>0</v>
      </c>
      <c r="AP58" s="498">
        <f>IF($F58=0,0,((($F58/$E$57)*'CRONOGRAMA ACTIVIDADES'!AL$29)*($G58/$F58)))</f>
        <v>0</v>
      </c>
      <c r="AQ58" s="498">
        <f>IF($F58=0,0,((($F58/$E$57)*'CRONOGRAMA ACTIVIDADES'!AM$29)*($G58/$F58)))</f>
        <v>0</v>
      </c>
      <c r="AR58" s="498">
        <f>IF($F58=0,0,((($F58/$E$57)*'CRONOGRAMA ACTIVIDADES'!AN$29)*($G58/$F58)))</f>
        <v>0</v>
      </c>
      <c r="AS58" s="498">
        <f>IF($F58=0,0,((($F58/$E$57)*'CRONOGRAMA ACTIVIDADES'!AO$29)*($G58/$F58)))</f>
        <v>0</v>
      </c>
      <c r="AT58" s="501">
        <f>AH58+AI58+AJ58+AK58+AL58+AM58+AN58+AO58+AP58+AQ58+AR58+AS58</f>
        <v>0</v>
      </c>
      <c r="AU58" s="504">
        <f>AS58+AR58+AQ58+AP58+AO58+AN58+AM58+AL58+AK58+AJ58+AI58+AH58+AF58+AE58+AD58+AC58+AB58+AA58+Z58+Y58+X58+W58+V58+U58+S58+R58+Q58+P58+O58+N58+M58+L58+K58+J58+I58+H58</f>
        <v>0</v>
      </c>
      <c r="AV58" s="470">
        <f t="shared" si="1"/>
        <v>0</v>
      </c>
    </row>
    <row r="59" spans="2:48" s="472" customFormat="1" ht="12.75" customHeight="1">
      <c r="B59" s="494" t="str">
        <f>+'FORMATO COSTEO C1'!C$248</f>
        <v>1.2.3.2</v>
      </c>
      <c r="C59" s="495" t="str">
        <f>+'FORMATO COSTEO C1'!B$248</f>
        <v>Categoría de gasto</v>
      </c>
      <c r="D59" s="506"/>
      <c r="E59" s="639"/>
      <c r="F59" s="498">
        <f>+'FORMATO COSTEO C1'!G248</f>
        <v>0</v>
      </c>
      <c r="G59" s="501">
        <f>+'FORMATO COSTEO C1'!I248</f>
        <v>0</v>
      </c>
      <c r="H59" s="502">
        <f>IF($F59=0,0,((($F59/$E$57)*'CRONOGRAMA ACTIVIDADES'!F$29)*($G59/$F59)))</f>
        <v>0</v>
      </c>
      <c r="I59" s="498">
        <f>IF($F59=0,0,((($F59/$E$57)*'CRONOGRAMA ACTIVIDADES'!G$29)*($G59/$F59)))</f>
        <v>0</v>
      </c>
      <c r="J59" s="498">
        <f>IF($F59=0,0,((($F59/$E$57)*'CRONOGRAMA ACTIVIDADES'!H$29)*($G59/$F59)))</f>
        <v>0</v>
      </c>
      <c r="K59" s="498">
        <f>IF($F59=0,0,((($F59/$E$57)*'CRONOGRAMA ACTIVIDADES'!I$29)*($G59/$F59)))</f>
        <v>0</v>
      </c>
      <c r="L59" s="498">
        <f>IF($F59=0,0,((($F59/$E$57)*'CRONOGRAMA ACTIVIDADES'!J$29)*($G59/$F59)))</f>
        <v>0</v>
      </c>
      <c r="M59" s="498">
        <f>IF($F59=0,0,((($F59/$E$57)*'CRONOGRAMA ACTIVIDADES'!K$29)*($G59/$F59)))</f>
        <v>0</v>
      </c>
      <c r="N59" s="498">
        <f>IF($F59=0,0,((($F59/$E$57)*'CRONOGRAMA ACTIVIDADES'!L$29)*($G59/$F59)))</f>
        <v>0</v>
      </c>
      <c r="O59" s="498">
        <f>IF($F59=0,0,((($F59/$E$57)*'CRONOGRAMA ACTIVIDADES'!M$29)*($G59/$F59)))</f>
        <v>0</v>
      </c>
      <c r="P59" s="498">
        <f>IF($F59=0,0,((($F59/$E$57)*'CRONOGRAMA ACTIVIDADES'!N$29)*($G59/$F59)))</f>
        <v>0</v>
      </c>
      <c r="Q59" s="498">
        <f>IF($F59=0,0,((($F59/$E$57)*'CRONOGRAMA ACTIVIDADES'!O$29)*($G59/$F59)))</f>
        <v>0</v>
      </c>
      <c r="R59" s="498">
        <f>IF($F59=0,0,((($F59/$E$57)*'CRONOGRAMA ACTIVIDADES'!P$29)*($G59/$F59)))</f>
        <v>0</v>
      </c>
      <c r="S59" s="498">
        <f>IF($F59=0,0,((($F59/$E$57)*'CRONOGRAMA ACTIVIDADES'!Q$29)*($G59/$F59)))</f>
        <v>0</v>
      </c>
      <c r="T59" s="501">
        <f>H59+I59+J59+K59+L59+M59+N59+O59+P59+Q59+R59+S59</f>
        <v>0</v>
      </c>
      <c r="U59" s="502">
        <f>IF($F59=0,0,((($F59/$E$57)*'CRONOGRAMA ACTIVIDADES'!R$29)*($G59/$F59)))</f>
        <v>0</v>
      </c>
      <c r="V59" s="498">
        <f>IF($F59=0,0,((($F59/$E$57)*'CRONOGRAMA ACTIVIDADES'!S$29)*($G59/$F59)))</f>
        <v>0</v>
      </c>
      <c r="W59" s="498">
        <f>IF($F59=0,0,((($F59/$E$57)*'CRONOGRAMA ACTIVIDADES'!T$29)*($G59/$F59)))</f>
        <v>0</v>
      </c>
      <c r="X59" s="498">
        <f>IF($F59=0,0,((($F59/$E$57)*'CRONOGRAMA ACTIVIDADES'!U$29)*($G59/$F59)))</f>
        <v>0</v>
      </c>
      <c r="Y59" s="498">
        <f>IF($F59=0,0,((($F59/$E$57)*'CRONOGRAMA ACTIVIDADES'!V$29)*($G59/$F59)))</f>
        <v>0</v>
      </c>
      <c r="Z59" s="498">
        <f>IF($F59=0,0,((($F59/$E$57)*'CRONOGRAMA ACTIVIDADES'!W$29)*($G59/$F59)))</f>
        <v>0</v>
      </c>
      <c r="AA59" s="498">
        <f>IF($F59=0,0,((($F59/$E$57)*'CRONOGRAMA ACTIVIDADES'!X$29)*($G59/$F59)))</f>
        <v>0</v>
      </c>
      <c r="AB59" s="498">
        <f>IF($F59=0,0,((($F59/$E$57)*'CRONOGRAMA ACTIVIDADES'!Y$29)*($G59/$F59)))</f>
        <v>0</v>
      </c>
      <c r="AC59" s="498">
        <f>IF($F59=0,0,((($F59/$E$57)*'CRONOGRAMA ACTIVIDADES'!Z$29)*($G59/$F59)))</f>
        <v>0</v>
      </c>
      <c r="AD59" s="498">
        <f>IF($F59=0,0,((($F59/$E$57)*'CRONOGRAMA ACTIVIDADES'!AA$29)*($G59/$F59)))</f>
        <v>0</v>
      </c>
      <c r="AE59" s="498">
        <f>IF($F59=0,0,((($F59/$E$57)*'CRONOGRAMA ACTIVIDADES'!AB$29)*($G59/$F59)))</f>
        <v>0</v>
      </c>
      <c r="AF59" s="498">
        <f>IF($F59=0,0,((($F59/$E$57)*'CRONOGRAMA ACTIVIDADES'!AC$29)*($G59/$F59)))</f>
        <v>0</v>
      </c>
      <c r="AG59" s="499">
        <f>U59+V59+W59+X59+Y59+Z59+AA59+AB59+AC59+AD59+AE59+AF59</f>
        <v>0</v>
      </c>
      <c r="AH59" s="503">
        <f>IF($F59=0,0,((($F59/$E$57)*'CRONOGRAMA ACTIVIDADES'!AD$29)*($G59/$F59)))</f>
        <v>0</v>
      </c>
      <c r="AI59" s="498">
        <f>IF($F59=0,0,((($F59/$E$57)*'CRONOGRAMA ACTIVIDADES'!AE$29)*($G59/$F59)))</f>
        <v>0</v>
      </c>
      <c r="AJ59" s="498">
        <f>IF($F59=0,0,((($F59/$E$57)*'CRONOGRAMA ACTIVIDADES'!AF$29)*($G59/$F59)))</f>
        <v>0</v>
      </c>
      <c r="AK59" s="498">
        <f>IF($F59=0,0,((($F59/$E$57)*'CRONOGRAMA ACTIVIDADES'!AG$29)*($G59/$F59)))</f>
        <v>0</v>
      </c>
      <c r="AL59" s="498">
        <f>IF($F59=0,0,((($F59/$E$57)*'CRONOGRAMA ACTIVIDADES'!AH$29)*($G59/$F59)))</f>
        <v>0</v>
      </c>
      <c r="AM59" s="498">
        <f>IF($F59=0,0,((($F59/$E$57)*'CRONOGRAMA ACTIVIDADES'!AI$29)*($G59/$F59)))</f>
        <v>0</v>
      </c>
      <c r="AN59" s="498">
        <f>IF($F59=0,0,((($F59/$E$57)*'CRONOGRAMA ACTIVIDADES'!AJ$29)*($G59/$F59)))</f>
        <v>0</v>
      </c>
      <c r="AO59" s="498">
        <f>IF($F59=0,0,((($F59/$E$57)*'CRONOGRAMA ACTIVIDADES'!AK$29)*($G59/$F59)))</f>
        <v>0</v>
      </c>
      <c r="AP59" s="498">
        <f>IF($F59=0,0,((($F59/$E$57)*'CRONOGRAMA ACTIVIDADES'!AL$29)*($G59/$F59)))</f>
        <v>0</v>
      </c>
      <c r="AQ59" s="498">
        <f>IF($F59=0,0,((($F59/$E$57)*'CRONOGRAMA ACTIVIDADES'!AM$29)*($G59/$F59)))</f>
        <v>0</v>
      </c>
      <c r="AR59" s="498">
        <f>IF($F59=0,0,((($F59/$E$57)*'CRONOGRAMA ACTIVIDADES'!AN$29)*($G59/$F59)))</f>
        <v>0</v>
      </c>
      <c r="AS59" s="498">
        <f>IF($F59=0,0,((($F59/$E$57)*'CRONOGRAMA ACTIVIDADES'!AO$29)*($G59/$F59)))</f>
        <v>0</v>
      </c>
      <c r="AT59" s="501">
        <f>AH59+AI59+AJ59+AK59+AL59+AM59+AN59+AO59+AP59+AQ59+AR59+AS59</f>
        <v>0</v>
      </c>
      <c r="AU59" s="504">
        <f>AS59+AR59+AQ59+AP59+AO59+AN59+AM59+AL59+AK59+AJ59+AI59+AH59+AF59+AE59+AD59+AC59+AB59+AA59+Z59+Y59+X59+W59+V59+U59+S59+R59+Q59+P59+O59+N59+M59+L59+K59+J59+I59+H59</f>
        <v>0</v>
      </c>
      <c r="AV59" s="470">
        <f t="shared" si="1"/>
        <v>0</v>
      </c>
    </row>
    <row r="60" spans="2:48" s="472" customFormat="1" ht="12.75" customHeight="1">
      <c r="B60" s="494" t="str">
        <f>+'FORMATO COSTEO C1'!C$254</f>
        <v>1.2.3.3</v>
      </c>
      <c r="C60" s="495" t="str">
        <f>+'FORMATO COSTEO C1'!B$254</f>
        <v>Categoría de gasto</v>
      </c>
      <c r="D60" s="506"/>
      <c r="E60" s="639"/>
      <c r="F60" s="498">
        <f>+'FORMATO COSTEO C1'!G254</f>
        <v>0</v>
      </c>
      <c r="G60" s="501">
        <f>+'FORMATO COSTEO C1'!I254</f>
        <v>0</v>
      </c>
      <c r="H60" s="502">
        <f>IF($F60=0,0,((($F60/$E$57)*'CRONOGRAMA ACTIVIDADES'!F$29)*($G60/$F60)))</f>
        <v>0</v>
      </c>
      <c r="I60" s="498">
        <f>IF($F60=0,0,((($F60/$E$57)*'CRONOGRAMA ACTIVIDADES'!G$29)*($G60/$F60)))</f>
        <v>0</v>
      </c>
      <c r="J60" s="498">
        <f>IF($F60=0,0,((($F60/$E$57)*'CRONOGRAMA ACTIVIDADES'!H$29)*($G60/$F60)))</f>
        <v>0</v>
      </c>
      <c r="K60" s="498">
        <f>IF($F60=0,0,((($F60/$E$57)*'CRONOGRAMA ACTIVIDADES'!I$29)*($G60/$F60)))</f>
        <v>0</v>
      </c>
      <c r="L60" s="498">
        <f>IF($F60=0,0,((($F60/$E$57)*'CRONOGRAMA ACTIVIDADES'!J$29)*($G60/$F60)))</f>
        <v>0</v>
      </c>
      <c r="M60" s="498">
        <f>IF($F60=0,0,((($F60/$E$57)*'CRONOGRAMA ACTIVIDADES'!K$29)*($G60/$F60)))</f>
        <v>0</v>
      </c>
      <c r="N60" s="498">
        <f>IF($F60=0,0,((($F60/$E$57)*'CRONOGRAMA ACTIVIDADES'!L$29)*($G60/$F60)))</f>
        <v>0</v>
      </c>
      <c r="O60" s="498">
        <f>IF($F60=0,0,((($F60/$E$57)*'CRONOGRAMA ACTIVIDADES'!M$29)*($G60/$F60)))</f>
        <v>0</v>
      </c>
      <c r="P60" s="498">
        <f>IF($F60=0,0,((($F60/$E$57)*'CRONOGRAMA ACTIVIDADES'!N$29)*($G60/$F60)))</f>
        <v>0</v>
      </c>
      <c r="Q60" s="498">
        <f>IF($F60=0,0,((($F60/$E$57)*'CRONOGRAMA ACTIVIDADES'!O$29)*($G60/$F60)))</f>
        <v>0</v>
      </c>
      <c r="R60" s="498">
        <f>IF($F60=0,0,((($F60/$E$57)*'CRONOGRAMA ACTIVIDADES'!P$29)*($G60/$F60)))</f>
        <v>0</v>
      </c>
      <c r="S60" s="498">
        <f>IF($F60=0,0,((($F60/$E$57)*'CRONOGRAMA ACTIVIDADES'!Q$29)*($G60/$F60)))</f>
        <v>0</v>
      </c>
      <c r="T60" s="501">
        <f>H60+I60+J60+K60+L60+M60+N60+O60+P60+Q60+R60+S60</f>
        <v>0</v>
      </c>
      <c r="U60" s="502">
        <f>IF($F60=0,0,((($F60/$E$57)*'CRONOGRAMA ACTIVIDADES'!R$29)*($G60/$F60)))</f>
        <v>0</v>
      </c>
      <c r="V60" s="498">
        <f>IF($F60=0,0,((($F60/$E$57)*'CRONOGRAMA ACTIVIDADES'!S$29)*($G60/$F60)))</f>
        <v>0</v>
      </c>
      <c r="W60" s="498">
        <f>IF($F60=0,0,((($F60/$E$57)*'CRONOGRAMA ACTIVIDADES'!T$29)*($G60/$F60)))</f>
        <v>0</v>
      </c>
      <c r="X60" s="498">
        <f>IF($F60=0,0,((($F60/$E$57)*'CRONOGRAMA ACTIVIDADES'!U$29)*($G60/$F60)))</f>
        <v>0</v>
      </c>
      <c r="Y60" s="498">
        <f>IF($F60=0,0,((($F60/$E$57)*'CRONOGRAMA ACTIVIDADES'!V$29)*($G60/$F60)))</f>
        <v>0</v>
      </c>
      <c r="Z60" s="498">
        <f>IF($F60=0,0,((($F60/$E$57)*'CRONOGRAMA ACTIVIDADES'!W$29)*($G60/$F60)))</f>
        <v>0</v>
      </c>
      <c r="AA60" s="498">
        <f>IF($F60=0,0,((($F60/$E$57)*'CRONOGRAMA ACTIVIDADES'!X$29)*($G60/$F60)))</f>
        <v>0</v>
      </c>
      <c r="AB60" s="498">
        <f>IF($F60=0,0,((($F60/$E$57)*'CRONOGRAMA ACTIVIDADES'!Y$29)*($G60/$F60)))</f>
        <v>0</v>
      </c>
      <c r="AC60" s="498">
        <f>IF($F60=0,0,((($F60/$E$57)*'CRONOGRAMA ACTIVIDADES'!Z$29)*($G60/$F60)))</f>
        <v>0</v>
      </c>
      <c r="AD60" s="498">
        <f>IF($F60=0,0,((($F60/$E$57)*'CRONOGRAMA ACTIVIDADES'!AA$29)*($G60/$F60)))</f>
        <v>0</v>
      </c>
      <c r="AE60" s="498">
        <f>IF($F60=0,0,((($F60/$E$57)*'CRONOGRAMA ACTIVIDADES'!AB$29)*($G60/$F60)))</f>
        <v>0</v>
      </c>
      <c r="AF60" s="498">
        <f>IF($F60=0,0,((($F60/$E$57)*'CRONOGRAMA ACTIVIDADES'!AC$29)*($G60/$F60)))</f>
        <v>0</v>
      </c>
      <c r="AG60" s="499">
        <f>U60+V60+W60+X60+Y60+Z60+AA60+AB60+AC60+AD60+AE60+AF60</f>
        <v>0</v>
      </c>
      <c r="AH60" s="503">
        <f>IF($F60=0,0,((($F60/$E$57)*'CRONOGRAMA ACTIVIDADES'!AD$29)*($G60/$F60)))</f>
        <v>0</v>
      </c>
      <c r="AI60" s="498">
        <f>IF($F60=0,0,((($F60/$E$57)*'CRONOGRAMA ACTIVIDADES'!AE$29)*($G60/$F60)))</f>
        <v>0</v>
      </c>
      <c r="AJ60" s="498">
        <f>IF($F60=0,0,((($F60/$E$57)*'CRONOGRAMA ACTIVIDADES'!AF$29)*($G60/$F60)))</f>
        <v>0</v>
      </c>
      <c r="AK60" s="498">
        <f>IF($F60=0,0,((($F60/$E$57)*'CRONOGRAMA ACTIVIDADES'!AG$29)*($G60/$F60)))</f>
        <v>0</v>
      </c>
      <c r="AL60" s="498">
        <f>IF($F60=0,0,((($F60/$E$57)*'CRONOGRAMA ACTIVIDADES'!AH$29)*($G60/$F60)))</f>
        <v>0</v>
      </c>
      <c r="AM60" s="498">
        <f>IF($F60=0,0,((($F60/$E$57)*'CRONOGRAMA ACTIVIDADES'!AI$29)*($G60/$F60)))</f>
        <v>0</v>
      </c>
      <c r="AN60" s="498">
        <f>IF($F60=0,0,((($F60/$E$57)*'CRONOGRAMA ACTIVIDADES'!AJ$29)*($G60/$F60)))</f>
        <v>0</v>
      </c>
      <c r="AO60" s="498">
        <f>IF($F60=0,0,((($F60/$E$57)*'CRONOGRAMA ACTIVIDADES'!AK$29)*($G60/$F60)))</f>
        <v>0</v>
      </c>
      <c r="AP60" s="498">
        <f>IF($F60=0,0,((($F60/$E$57)*'CRONOGRAMA ACTIVIDADES'!AL$29)*($G60/$F60)))</f>
        <v>0</v>
      </c>
      <c r="AQ60" s="498">
        <f>IF($F60=0,0,((($F60/$E$57)*'CRONOGRAMA ACTIVIDADES'!AM$29)*($G60/$F60)))</f>
        <v>0</v>
      </c>
      <c r="AR60" s="498">
        <f>IF($F60=0,0,((($F60/$E$57)*'CRONOGRAMA ACTIVIDADES'!AN$29)*($G60/$F60)))</f>
        <v>0</v>
      </c>
      <c r="AS60" s="498">
        <f>IF($F60=0,0,((($F60/$E$57)*'CRONOGRAMA ACTIVIDADES'!AO$29)*($G60/$F60)))</f>
        <v>0</v>
      </c>
      <c r="AT60" s="501">
        <f>AH60+AI60+AJ60+AK60+AL60+AM60+AN60+AO60+AP60+AQ60+AR60+AS60</f>
        <v>0</v>
      </c>
      <c r="AU60" s="504">
        <f>AS60+AR60+AQ60+AP60+AO60+AN60+AM60+AL60+AK60+AJ60+AI60+AH60+AF60+AE60+AD60+AC60+AB60+AA60+Z60+Y60+X60+W60+V60+U60+S60+R60+Q60+P60+O60+N60+M60+L60+K60+J60+I60+H60</f>
        <v>0</v>
      </c>
      <c r="AV60" s="470">
        <f t="shared" si="1"/>
        <v>0</v>
      </c>
    </row>
    <row r="61" spans="2:48" s="472" customFormat="1" ht="12.75" customHeight="1">
      <c r="B61" s="494" t="str">
        <f>+'FORMATO COSTEO C1'!C$260</f>
        <v>1.2.3.4</v>
      </c>
      <c r="C61" s="495" t="str">
        <f>+'FORMATO COSTEO C1'!B$260</f>
        <v>Categoría de gasto</v>
      </c>
      <c r="D61" s="506"/>
      <c r="E61" s="639"/>
      <c r="F61" s="498">
        <f>+'FORMATO COSTEO C1'!G260</f>
        <v>0</v>
      </c>
      <c r="G61" s="501">
        <f>+'FORMATO COSTEO C1'!I260</f>
        <v>0</v>
      </c>
      <c r="H61" s="502">
        <f>IF($F61=0,0,((($F61/$E$57)*'CRONOGRAMA ACTIVIDADES'!F$29)*($G61/$F61)))</f>
        <v>0</v>
      </c>
      <c r="I61" s="498">
        <f>IF($F61=0,0,((($F61/$E$57)*'CRONOGRAMA ACTIVIDADES'!G$29)*($G61/$F61)))</f>
        <v>0</v>
      </c>
      <c r="J61" s="498">
        <f>IF($F61=0,0,((($F61/$E$57)*'CRONOGRAMA ACTIVIDADES'!H$29)*($G61/$F61)))</f>
        <v>0</v>
      </c>
      <c r="K61" s="498">
        <f>IF($F61=0,0,((($F61/$E$57)*'CRONOGRAMA ACTIVIDADES'!I$29)*($G61/$F61)))</f>
        <v>0</v>
      </c>
      <c r="L61" s="498">
        <f>IF($F61=0,0,((($F61/$E$57)*'CRONOGRAMA ACTIVIDADES'!J$29)*($G61/$F61)))</f>
        <v>0</v>
      </c>
      <c r="M61" s="498">
        <f>IF($F61=0,0,((($F61/$E$57)*'CRONOGRAMA ACTIVIDADES'!K$29)*($G61/$F61)))</f>
        <v>0</v>
      </c>
      <c r="N61" s="498">
        <f>IF($F61=0,0,((($F61/$E$57)*'CRONOGRAMA ACTIVIDADES'!L$29)*($G61/$F61)))</f>
        <v>0</v>
      </c>
      <c r="O61" s="498">
        <f>IF($F61=0,0,((($F61/$E$57)*'CRONOGRAMA ACTIVIDADES'!M$29)*($G61/$F61)))</f>
        <v>0</v>
      </c>
      <c r="P61" s="498">
        <f>IF($F61=0,0,((($F61/$E$57)*'CRONOGRAMA ACTIVIDADES'!N$29)*($G61/$F61)))</f>
        <v>0</v>
      </c>
      <c r="Q61" s="498">
        <f>IF($F61=0,0,((($F61/$E$57)*'CRONOGRAMA ACTIVIDADES'!O$29)*($G61/$F61)))</f>
        <v>0</v>
      </c>
      <c r="R61" s="498">
        <f>IF($F61=0,0,((($F61/$E$57)*'CRONOGRAMA ACTIVIDADES'!P$29)*($G61/$F61)))</f>
        <v>0</v>
      </c>
      <c r="S61" s="498">
        <f>IF($F61=0,0,((($F61/$E$57)*'CRONOGRAMA ACTIVIDADES'!Q$29)*($G61/$F61)))</f>
        <v>0</v>
      </c>
      <c r="T61" s="501">
        <f>H61+I61+J61+K61+L61+M61+N61+O61+P61+Q61+R61+S61</f>
        <v>0</v>
      </c>
      <c r="U61" s="502">
        <f>IF($F61=0,0,((($F61/$E$57)*'CRONOGRAMA ACTIVIDADES'!R$29)*($G61/$F61)))</f>
        <v>0</v>
      </c>
      <c r="V61" s="498">
        <f>IF($F61=0,0,((($F61/$E$57)*'CRONOGRAMA ACTIVIDADES'!S$29)*($G61/$F61)))</f>
        <v>0</v>
      </c>
      <c r="W61" s="498">
        <f>IF($F61=0,0,((($F61/$E$57)*'CRONOGRAMA ACTIVIDADES'!T$29)*($G61/$F61)))</f>
        <v>0</v>
      </c>
      <c r="X61" s="498">
        <f>IF($F61=0,0,((($F61/$E$57)*'CRONOGRAMA ACTIVIDADES'!U$29)*($G61/$F61)))</f>
        <v>0</v>
      </c>
      <c r="Y61" s="498">
        <f>IF($F61=0,0,((($F61/$E$57)*'CRONOGRAMA ACTIVIDADES'!V$29)*($G61/$F61)))</f>
        <v>0</v>
      </c>
      <c r="Z61" s="498">
        <f>IF($F61=0,0,((($F61/$E$57)*'CRONOGRAMA ACTIVIDADES'!W$29)*($G61/$F61)))</f>
        <v>0</v>
      </c>
      <c r="AA61" s="498">
        <f>IF($F61=0,0,((($F61/$E$57)*'CRONOGRAMA ACTIVIDADES'!X$29)*($G61/$F61)))</f>
        <v>0</v>
      </c>
      <c r="AB61" s="498">
        <f>IF($F61=0,0,((($F61/$E$57)*'CRONOGRAMA ACTIVIDADES'!Y$29)*($G61/$F61)))</f>
        <v>0</v>
      </c>
      <c r="AC61" s="498">
        <f>IF($F61=0,0,((($F61/$E$57)*'CRONOGRAMA ACTIVIDADES'!Z$29)*($G61/$F61)))</f>
        <v>0</v>
      </c>
      <c r="AD61" s="498">
        <f>IF($F61=0,0,((($F61/$E$57)*'CRONOGRAMA ACTIVIDADES'!AA$29)*($G61/$F61)))</f>
        <v>0</v>
      </c>
      <c r="AE61" s="498">
        <f>IF($F61=0,0,((($F61/$E$57)*'CRONOGRAMA ACTIVIDADES'!AB$29)*($G61/$F61)))</f>
        <v>0</v>
      </c>
      <c r="AF61" s="498">
        <f>IF($F61=0,0,((($F61/$E$57)*'CRONOGRAMA ACTIVIDADES'!AC$29)*($G61/$F61)))</f>
        <v>0</v>
      </c>
      <c r="AG61" s="499">
        <f>U61+V61+W61+X61+Y61+Z61+AA61+AB61+AC61+AD61+AE61+AF61</f>
        <v>0</v>
      </c>
      <c r="AH61" s="503">
        <f>IF($F61=0,0,((($F61/$E$57)*'CRONOGRAMA ACTIVIDADES'!AD$29)*($G61/$F61)))</f>
        <v>0</v>
      </c>
      <c r="AI61" s="498">
        <f>IF($F61=0,0,((($F61/$E$57)*'CRONOGRAMA ACTIVIDADES'!AE$29)*($G61/$F61)))</f>
        <v>0</v>
      </c>
      <c r="AJ61" s="498">
        <f>IF($F61=0,0,((($F61/$E$57)*'CRONOGRAMA ACTIVIDADES'!AF$29)*($G61/$F61)))</f>
        <v>0</v>
      </c>
      <c r="AK61" s="498">
        <f>IF($F61=0,0,((($F61/$E$57)*'CRONOGRAMA ACTIVIDADES'!AG$29)*($G61/$F61)))</f>
        <v>0</v>
      </c>
      <c r="AL61" s="498">
        <f>IF($F61=0,0,((($F61/$E$57)*'CRONOGRAMA ACTIVIDADES'!AH$29)*($G61/$F61)))</f>
        <v>0</v>
      </c>
      <c r="AM61" s="498">
        <f>IF($F61=0,0,((($F61/$E$57)*'CRONOGRAMA ACTIVIDADES'!AI$29)*($G61/$F61)))</f>
        <v>0</v>
      </c>
      <c r="AN61" s="498">
        <f>IF($F61=0,0,((($F61/$E$57)*'CRONOGRAMA ACTIVIDADES'!AJ$29)*($G61/$F61)))</f>
        <v>0</v>
      </c>
      <c r="AO61" s="498">
        <f>IF($F61=0,0,((($F61/$E$57)*'CRONOGRAMA ACTIVIDADES'!AK$29)*($G61/$F61)))</f>
        <v>0</v>
      </c>
      <c r="AP61" s="498">
        <f>IF($F61=0,0,((($F61/$E$57)*'CRONOGRAMA ACTIVIDADES'!AL$29)*($G61/$F61)))</f>
        <v>0</v>
      </c>
      <c r="AQ61" s="498">
        <f>IF($F61=0,0,((($F61/$E$57)*'CRONOGRAMA ACTIVIDADES'!AM$29)*($G61/$F61)))</f>
        <v>0</v>
      </c>
      <c r="AR61" s="498">
        <f>IF($F61=0,0,((($F61/$E$57)*'CRONOGRAMA ACTIVIDADES'!AN$29)*($G61/$F61)))</f>
        <v>0</v>
      </c>
      <c r="AS61" s="498">
        <f>IF($F61=0,0,((($F61/$E$57)*'CRONOGRAMA ACTIVIDADES'!AO$29)*($G61/$F61)))</f>
        <v>0</v>
      </c>
      <c r="AT61" s="501">
        <f>AH61+AI61+AJ61+AK61+AL61+AM61+AN61+AO61+AP61+AQ61+AR61+AS61</f>
        <v>0</v>
      </c>
      <c r="AU61" s="504">
        <f>AS61+AR61+AQ61+AP61+AO61+AN61+AM61+AL61+AK61+AJ61+AI61+AH61+AF61+AE61+AD61+AC61+AB61+AA61+Z61+Y61+X61+W61+V61+U61+S61+R61+Q61+P61+O61+N61+M61+L61+K61+J61+I61+H61</f>
        <v>0</v>
      </c>
      <c r="AV61" s="470">
        <f t="shared" si="1"/>
        <v>0</v>
      </c>
    </row>
    <row r="62" spans="2:48" s="472" customFormat="1" ht="12.75" customHeight="1">
      <c r="B62" s="494" t="str">
        <f>+'FORMATO COSTEO C1'!C$266</f>
        <v>1.2.3.5</v>
      </c>
      <c r="C62" s="495" t="str">
        <f>+'FORMATO COSTEO C1'!B$266</f>
        <v>Categoría de gasto</v>
      </c>
      <c r="D62" s="506"/>
      <c r="E62" s="639"/>
      <c r="F62" s="498">
        <f>+'FORMATO COSTEO C1'!G266</f>
        <v>0</v>
      </c>
      <c r="G62" s="501">
        <f>+'FORMATO COSTEO C1'!I266</f>
        <v>0</v>
      </c>
      <c r="H62" s="502">
        <f>IF($F62=0,0,((($F62/$E$57)*'CRONOGRAMA ACTIVIDADES'!F$29)*($G62/$F62)))</f>
        <v>0</v>
      </c>
      <c r="I62" s="498">
        <f>IF($F62=0,0,((($F62/$E$57)*'CRONOGRAMA ACTIVIDADES'!G$29)*($G62/$F62)))</f>
        <v>0</v>
      </c>
      <c r="J62" s="498">
        <f>IF($F62=0,0,((($F62/$E$57)*'CRONOGRAMA ACTIVIDADES'!H$29)*($G62/$F62)))</f>
        <v>0</v>
      </c>
      <c r="K62" s="498">
        <f>IF($F62=0,0,((($F62/$E$57)*'CRONOGRAMA ACTIVIDADES'!I$29)*($G62/$F62)))</f>
        <v>0</v>
      </c>
      <c r="L62" s="498">
        <f>IF($F62=0,0,((($F62/$E$57)*'CRONOGRAMA ACTIVIDADES'!J$29)*($G62/$F62)))</f>
        <v>0</v>
      </c>
      <c r="M62" s="498">
        <f>IF($F62=0,0,((($F62/$E$57)*'CRONOGRAMA ACTIVIDADES'!K$29)*($G62/$F62)))</f>
        <v>0</v>
      </c>
      <c r="N62" s="498">
        <f>IF($F62=0,0,((($F62/$E$57)*'CRONOGRAMA ACTIVIDADES'!L$29)*($G62/$F62)))</f>
        <v>0</v>
      </c>
      <c r="O62" s="498">
        <f>IF($F62=0,0,((($F62/$E$57)*'CRONOGRAMA ACTIVIDADES'!M$29)*($G62/$F62)))</f>
        <v>0</v>
      </c>
      <c r="P62" s="498">
        <f>IF($F62=0,0,((($F62/$E$57)*'CRONOGRAMA ACTIVIDADES'!N$29)*($G62/$F62)))</f>
        <v>0</v>
      </c>
      <c r="Q62" s="498">
        <f>IF($F62=0,0,((($F62/$E$57)*'CRONOGRAMA ACTIVIDADES'!O$29)*($G62/$F62)))</f>
        <v>0</v>
      </c>
      <c r="R62" s="498">
        <f>IF($F62=0,0,((($F62/$E$57)*'CRONOGRAMA ACTIVIDADES'!P$29)*($G62/$F62)))</f>
        <v>0</v>
      </c>
      <c r="S62" s="498">
        <f>IF($F62=0,0,((($F62/$E$57)*'CRONOGRAMA ACTIVIDADES'!Q$29)*($G62/$F62)))</f>
        <v>0</v>
      </c>
      <c r="T62" s="501">
        <f>H62+I62+J62+K62+L62+M62+N62+O62+P62+Q62+R62+S62</f>
        <v>0</v>
      </c>
      <c r="U62" s="502">
        <f>IF($F62=0,0,((($F62/$E$57)*'CRONOGRAMA ACTIVIDADES'!R$29)*($G62/$F62)))</f>
        <v>0</v>
      </c>
      <c r="V62" s="498">
        <f>IF($F62=0,0,((($F62/$E$57)*'CRONOGRAMA ACTIVIDADES'!S$29)*($G62/$F62)))</f>
        <v>0</v>
      </c>
      <c r="W62" s="498">
        <f>IF($F62=0,0,((($F62/$E$57)*'CRONOGRAMA ACTIVIDADES'!T$29)*($G62/$F62)))</f>
        <v>0</v>
      </c>
      <c r="X62" s="498">
        <f>IF($F62=0,0,((($F62/$E$57)*'CRONOGRAMA ACTIVIDADES'!U$29)*($G62/$F62)))</f>
        <v>0</v>
      </c>
      <c r="Y62" s="498">
        <f>IF($F62=0,0,((($F62/$E$57)*'CRONOGRAMA ACTIVIDADES'!V$29)*($G62/$F62)))</f>
        <v>0</v>
      </c>
      <c r="Z62" s="498">
        <f>IF($F62=0,0,((($F62/$E$57)*'CRONOGRAMA ACTIVIDADES'!W$29)*($G62/$F62)))</f>
        <v>0</v>
      </c>
      <c r="AA62" s="498">
        <f>IF($F62=0,0,((($F62/$E$57)*'CRONOGRAMA ACTIVIDADES'!X$29)*($G62/$F62)))</f>
        <v>0</v>
      </c>
      <c r="AB62" s="498">
        <f>IF($F62=0,0,((($F62/$E$57)*'CRONOGRAMA ACTIVIDADES'!Y$29)*($G62/$F62)))</f>
        <v>0</v>
      </c>
      <c r="AC62" s="498">
        <f>IF($F62=0,0,((($F62/$E$57)*'CRONOGRAMA ACTIVIDADES'!Z$29)*($G62/$F62)))</f>
        <v>0</v>
      </c>
      <c r="AD62" s="498">
        <f>IF($F62=0,0,((($F62/$E$57)*'CRONOGRAMA ACTIVIDADES'!AA$29)*($G62/$F62)))</f>
        <v>0</v>
      </c>
      <c r="AE62" s="498">
        <f>IF($F62=0,0,((($F62/$E$57)*'CRONOGRAMA ACTIVIDADES'!AB$29)*($G62/$F62)))</f>
        <v>0</v>
      </c>
      <c r="AF62" s="498">
        <f>IF($F62=0,0,((($F62/$E$57)*'CRONOGRAMA ACTIVIDADES'!AC$29)*($G62/$F62)))</f>
        <v>0</v>
      </c>
      <c r="AG62" s="499">
        <f>U62+V62+W62+X62+Y62+Z62+AA62+AB62+AC62+AD62+AE62+AF62</f>
        <v>0</v>
      </c>
      <c r="AH62" s="503">
        <f>IF($F62=0,0,((($F62/$E$57)*'CRONOGRAMA ACTIVIDADES'!AD$29)*($G62/$F62)))</f>
        <v>0</v>
      </c>
      <c r="AI62" s="498">
        <f>IF($F62=0,0,((($F62/$E$57)*'CRONOGRAMA ACTIVIDADES'!AE$29)*($G62/$F62)))</f>
        <v>0</v>
      </c>
      <c r="AJ62" s="498">
        <f>IF($F62=0,0,((($F62/$E$57)*'CRONOGRAMA ACTIVIDADES'!AF$29)*($G62/$F62)))</f>
        <v>0</v>
      </c>
      <c r="AK62" s="498">
        <f>IF($F62=0,0,((($F62/$E$57)*'CRONOGRAMA ACTIVIDADES'!AG$29)*($G62/$F62)))</f>
        <v>0</v>
      </c>
      <c r="AL62" s="498">
        <f>IF($F62=0,0,((($F62/$E$57)*'CRONOGRAMA ACTIVIDADES'!AH$29)*($G62/$F62)))</f>
        <v>0</v>
      </c>
      <c r="AM62" s="498">
        <f>IF($F62=0,0,((($F62/$E$57)*'CRONOGRAMA ACTIVIDADES'!AI$29)*($G62/$F62)))</f>
        <v>0</v>
      </c>
      <c r="AN62" s="498">
        <f>IF($F62=0,0,((($F62/$E$57)*'CRONOGRAMA ACTIVIDADES'!AJ$29)*($G62/$F62)))</f>
        <v>0</v>
      </c>
      <c r="AO62" s="498">
        <f>IF($F62=0,0,((($F62/$E$57)*'CRONOGRAMA ACTIVIDADES'!AK$29)*($G62/$F62)))</f>
        <v>0</v>
      </c>
      <c r="AP62" s="498">
        <f>IF($F62=0,0,((($F62/$E$57)*'CRONOGRAMA ACTIVIDADES'!AL$29)*($G62/$F62)))</f>
        <v>0</v>
      </c>
      <c r="AQ62" s="498">
        <f>IF($F62=0,0,((($F62/$E$57)*'CRONOGRAMA ACTIVIDADES'!AM$29)*($G62/$F62)))</f>
        <v>0</v>
      </c>
      <c r="AR62" s="498">
        <f>IF($F62=0,0,((($F62/$E$57)*'CRONOGRAMA ACTIVIDADES'!AN$29)*($G62/$F62)))</f>
        <v>0</v>
      </c>
      <c r="AS62" s="498">
        <f>IF($F62=0,0,((($F62/$E$57)*'CRONOGRAMA ACTIVIDADES'!AO$29)*($G62/$F62)))</f>
        <v>0</v>
      </c>
      <c r="AT62" s="501">
        <f>AH62+AI62+AJ62+AK62+AL62+AM62+AN62+AO62+AP62+AQ62+AR62+AS62</f>
        <v>0</v>
      </c>
      <c r="AU62" s="504">
        <f>AS62+AR62+AQ62+AP62+AO62+AN62+AM62+AL62+AK62+AJ62+AI62+AH62+AF62+AE62+AD62+AC62+AB62+AA62+Z62+Y62+X62+W62+V62+U62+S62+R62+Q62+P62+O62+N62+M62+L62+K62+J62+I62+H62</f>
        <v>0</v>
      </c>
      <c r="AV62" s="470">
        <f t="shared" si="1"/>
        <v>0</v>
      </c>
    </row>
    <row r="63" spans="2:48" s="472" customFormat="1" ht="12.75" customHeight="1">
      <c r="B63" s="484" t="str">
        <f>+'FORMATO COSTEO C1'!C$272</f>
        <v>1.2.4</v>
      </c>
      <c r="C63" s="508">
        <f>+'FORMATO COSTEO C1'!B$272</f>
        <v>0</v>
      </c>
      <c r="D63" s="620" t="str">
        <f>+'FORMATO COSTEO C1'!D$272</f>
        <v>Unidad medida</v>
      </c>
      <c r="E63" s="623">
        <f>+'FORMATO COSTEO C1'!E$272</f>
        <v>0</v>
      </c>
      <c r="F63" s="488">
        <f>SUM(F64:F68)</f>
        <v>0</v>
      </c>
      <c r="G63" s="491">
        <f aca="true" t="shared" si="19" ref="G63:AS63">SUM(G64:G68)</f>
        <v>0</v>
      </c>
      <c r="H63" s="492">
        <f t="shared" si="19"/>
        <v>0</v>
      </c>
      <c r="I63" s="488">
        <f>SUM(I64:I68)</f>
        <v>0</v>
      </c>
      <c r="J63" s="488">
        <f>SUM(J64:J68)</f>
        <v>0</v>
      </c>
      <c r="K63" s="488">
        <f>SUM(K64:K68)</f>
        <v>0</v>
      </c>
      <c r="L63" s="488">
        <f>SUM(L64:L68)</f>
        <v>0</v>
      </c>
      <c r="M63" s="488">
        <f>SUM(M64:M68)</f>
        <v>0</v>
      </c>
      <c r="N63" s="488">
        <f t="shared" si="19"/>
        <v>0</v>
      </c>
      <c r="O63" s="488">
        <f t="shared" si="19"/>
        <v>0</v>
      </c>
      <c r="P63" s="488">
        <f t="shared" si="19"/>
        <v>0</v>
      </c>
      <c r="Q63" s="488">
        <f t="shared" si="19"/>
        <v>0</v>
      </c>
      <c r="R63" s="488">
        <f t="shared" si="19"/>
        <v>0</v>
      </c>
      <c r="S63" s="488">
        <f t="shared" si="19"/>
        <v>0</v>
      </c>
      <c r="T63" s="491">
        <f>SUM(T64:T68)</f>
        <v>0</v>
      </c>
      <c r="U63" s="492">
        <f t="shared" si="19"/>
        <v>0</v>
      </c>
      <c r="V63" s="488">
        <f t="shared" si="19"/>
        <v>0</v>
      </c>
      <c r="W63" s="488">
        <f t="shared" si="19"/>
        <v>0</v>
      </c>
      <c r="X63" s="488">
        <f t="shared" si="19"/>
        <v>0</v>
      </c>
      <c r="Y63" s="488">
        <f t="shared" si="19"/>
        <v>0</v>
      </c>
      <c r="Z63" s="488">
        <f t="shared" si="19"/>
        <v>0</v>
      </c>
      <c r="AA63" s="488">
        <f t="shared" si="19"/>
        <v>0</v>
      </c>
      <c r="AB63" s="488">
        <f t="shared" si="19"/>
        <v>0</v>
      </c>
      <c r="AC63" s="488">
        <f t="shared" si="19"/>
        <v>0</v>
      </c>
      <c r="AD63" s="488">
        <f t="shared" si="19"/>
        <v>0</v>
      </c>
      <c r="AE63" s="488">
        <f t="shared" si="19"/>
        <v>0</v>
      </c>
      <c r="AF63" s="488">
        <f t="shared" si="19"/>
        <v>0</v>
      </c>
      <c r="AG63" s="489">
        <f t="shared" si="19"/>
        <v>0</v>
      </c>
      <c r="AH63" s="490">
        <f t="shared" si="19"/>
        <v>0</v>
      </c>
      <c r="AI63" s="488">
        <f t="shared" si="19"/>
        <v>0</v>
      </c>
      <c r="AJ63" s="488">
        <f t="shared" si="19"/>
        <v>0</v>
      </c>
      <c r="AK63" s="488">
        <f t="shared" si="19"/>
        <v>0</v>
      </c>
      <c r="AL63" s="488">
        <f t="shared" si="19"/>
        <v>0</v>
      </c>
      <c r="AM63" s="488">
        <f t="shared" si="19"/>
        <v>0</v>
      </c>
      <c r="AN63" s="488">
        <f t="shared" si="19"/>
        <v>0</v>
      </c>
      <c r="AO63" s="488">
        <f t="shared" si="19"/>
        <v>0</v>
      </c>
      <c r="AP63" s="488">
        <f t="shared" si="19"/>
        <v>0</v>
      </c>
      <c r="AQ63" s="488">
        <f t="shared" si="19"/>
        <v>0</v>
      </c>
      <c r="AR63" s="488">
        <f t="shared" si="19"/>
        <v>0</v>
      </c>
      <c r="AS63" s="488">
        <f t="shared" si="19"/>
        <v>0</v>
      </c>
      <c r="AT63" s="491">
        <f>SUM(AT64:AT68)</f>
        <v>0</v>
      </c>
      <c r="AU63" s="493">
        <f>SUM(AU64:AU68)</f>
        <v>0</v>
      </c>
      <c r="AV63" s="470">
        <f t="shared" si="1"/>
        <v>0</v>
      </c>
    </row>
    <row r="64" spans="2:48" s="472" customFormat="1" ht="12.75" customHeight="1">
      <c r="B64" s="494" t="str">
        <f>+'FORMATO COSTEO C1'!C$274</f>
        <v>1.2.4.1</v>
      </c>
      <c r="C64" s="495" t="str">
        <f>+'FORMATO COSTEO C1'!B$274</f>
        <v>Categoría de gasto</v>
      </c>
      <c r="D64" s="506"/>
      <c r="E64" s="639"/>
      <c r="F64" s="498">
        <f>+'FORMATO COSTEO C1'!G274</f>
        <v>0</v>
      </c>
      <c r="G64" s="501">
        <f>+'FORMATO COSTEO C1'!I274</f>
        <v>0</v>
      </c>
      <c r="H64" s="636">
        <f>IF($F64=0,0,((($F64/$E$63)*'CRONOGRAMA ACTIVIDADES'!F$30)*($G64/$F64)))</f>
        <v>0</v>
      </c>
      <c r="I64" s="498">
        <f>IF($F64=0,0,((($F64/$E$63)*'CRONOGRAMA ACTIVIDADES'!G$30)*($G64/$F64)))</f>
        <v>0</v>
      </c>
      <c r="J64" s="498">
        <f>IF($F64=0,0,((($F64/$E$63)*'CRONOGRAMA ACTIVIDADES'!H$30)*($G64/$F64)))</f>
        <v>0</v>
      </c>
      <c r="K64" s="498">
        <f>IF($F64=0,0,((($F64/$E$63)*'CRONOGRAMA ACTIVIDADES'!I$30)*($G64/$F64)))</f>
        <v>0</v>
      </c>
      <c r="L64" s="498">
        <f>IF($F64=0,0,((($F64/$E$63)*'CRONOGRAMA ACTIVIDADES'!J$30)*($G64/$F64)))</f>
        <v>0</v>
      </c>
      <c r="M64" s="498">
        <f>IF($F64=0,0,((($F64/$E$63)*'CRONOGRAMA ACTIVIDADES'!K$30)*($G64/$F64)))</f>
        <v>0</v>
      </c>
      <c r="N64" s="498">
        <f>IF($F64=0,0,((($F64/$E$63)*'CRONOGRAMA ACTIVIDADES'!L$30)*($G64/$F64)))</f>
        <v>0</v>
      </c>
      <c r="O64" s="498">
        <f>IF($F64=0,0,((($F64/$E$63)*'CRONOGRAMA ACTIVIDADES'!M$30)*($G64/$F64)))</f>
        <v>0</v>
      </c>
      <c r="P64" s="498">
        <f>IF($F64=0,0,((($F64/$E$63)*'CRONOGRAMA ACTIVIDADES'!N$30)*($G64/$F64)))</f>
        <v>0</v>
      </c>
      <c r="Q64" s="498">
        <f>IF($F64=0,0,((($F64/$E$63)*'CRONOGRAMA ACTIVIDADES'!O$30)*($G64/$F64)))</f>
        <v>0</v>
      </c>
      <c r="R64" s="498">
        <f>IF($F64=0,0,((($F64/$E$63)*'CRONOGRAMA ACTIVIDADES'!P$30)*($G64/$F64)))</f>
        <v>0</v>
      </c>
      <c r="S64" s="498">
        <f>IF($F64=0,0,((($F64/$E$63)*'CRONOGRAMA ACTIVIDADES'!Q$30)*($G64/$F64)))</f>
        <v>0</v>
      </c>
      <c r="T64" s="501">
        <f>H64+I64+J64+K64+L64+M64+N64+O64+P64+Q64+R64+S64</f>
        <v>0</v>
      </c>
      <c r="U64" s="502">
        <f>IF($F64=0,0,((($F64/$E$63)*'CRONOGRAMA ACTIVIDADES'!R$30)*($G64/$F64)))</f>
        <v>0</v>
      </c>
      <c r="V64" s="498">
        <f>IF($F64=0,0,((($F64/$E$63)*'CRONOGRAMA ACTIVIDADES'!S$30)*($G64/$F64)))</f>
        <v>0</v>
      </c>
      <c r="W64" s="498">
        <f>IF($F64=0,0,((($F64/$E$63)*'CRONOGRAMA ACTIVIDADES'!T$30)*($G64/$F64)))</f>
        <v>0</v>
      </c>
      <c r="X64" s="498">
        <f>IF($F64=0,0,((($F64/$E$63)*'CRONOGRAMA ACTIVIDADES'!U$30)*($G64/$F64)))</f>
        <v>0</v>
      </c>
      <c r="Y64" s="498">
        <f>IF($F64=0,0,((($F64/$E$63)*'CRONOGRAMA ACTIVIDADES'!V$30)*($G64/$F64)))</f>
        <v>0</v>
      </c>
      <c r="Z64" s="498">
        <f>IF($F64=0,0,((($F64/$E$63)*'CRONOGRAMA ACTIVIDADES'!W$30)*($G64/$F64)))</f>
        <v>0</v>
      </c>
      <c r="AA64" s="498">
        <f>IF($F64=0,0,((($F64/$E$63)*'CRONOGRAMA ACTIVIDADES'!X$30)*($G64/$F64)))</f>
        <v>0</v>
      </c>
      <c r="AB64" s="498">
        <f>IF($F64=0,0,((($F64/$E$63)*'CRONOGRAMA ACTIVIDADES'!Y$30)*($G64/$F64)))</f>
        <v>0</v>
      </c>
      <c r="AC64" s="498">
        <f>IF($F64=0,0,((($F64/$E$63)*'CRONOGRAMA ACTIVIDADES'!Z$30)*($G64/$F64)))</f>
        <v>0</v>
      </c>
      <c r="AD64" s="498">
        <f>IF($F64=0,0,((($F64/$E$63)*'CRONOGRAMA ACTIVIDADES'!AA$30)*($G64/$F64)))</f>
        <v>0</v>
      </c>
      <c r="AE64" s="498">
        <f>IF($F64=0,0,((($F64/$E$63)*'CRONOGRAMA ACTIVIDADES'!AB$30)*($G64/$F64)))</f>
        <v>0</v>
      </c>
      <c r="AF64" s="498">
        <f>IF($F64=0,0,((($F64/$E$63)*'CRONOGRAMA ACTIVIDADES'!AC$30)*($G64/$F64)))</f>
        <v>0</v>
      </c>
      <c r="AG64" s="499">
        <f>U64+V64+W64+X64+Y64+Z64+AA64+AB64+AC64+AD64+AE64+AF64</f>
        <v>0</v>
      </c>
      <c r="AH64" s="503">
        <f>IF($F64=0,0,((($F64/$E$63)*'CRONOGRAMA ACTIVIDADES'!AD$30)*($G64/$F64)))</f>
        <v>0</v>
      </c>
      <c r="AI64" s="498">
        <f>IF($F64=0,0,((($F64/$E$63)*'CRONOGRAMA ACTIVIDADES'!AE$30)*($G64/$F64)))</f>
        <v>0</v>
      </c>
      <c r="AJ64" s="498">
        <f>IF($F64=0,0,((($F64/$E$63)*'CRONOGRAMA ACTIVIDADES'!AF$30)*($G64/$F64)))</f>
        <v>0</v>
      </c>
      <c r="AK64" s="498">
        <f>IF($F64=0,0,((($F64/$E$63)*'CRONOGRAMA ACTIVIDADES'!AG$30)*($G64/$F64)))</f>
        <v>0</v>
      </c>
      <c r="AL64" s="498">
        <f>IF($F64=0,0,((($F64/$E$63)*'CRONOGRAMA ACTIVIDADES'!AH$30)*($G64/$F64)))</f>
        <v>0</v>
      </c>
      <c r="AM64" s="498">
        <f>IF($F64=0,0,((($F64/$E$63)*'CRONOGRAMA ACTIVIDADES'!AI$30)*($G64/$F64)))</f>
        <v>0</v>
      </c>
      <c r="AN64" s="498">
        <f>IF($F64=0,0,((($F64/$E$63)*'CRONOGRAMA ACTIVIDADES'!AJ$30)*($G64/$F64)))</f>
        <v>0</v>
      </c>
      <c r="AO64" s="498">
        <f>IF($F64=0,0,((($F64/$E$63)*'CRONOGRAMA ACTIVIDADES'!AK$30)*($G64/$F64)))</f>
        <v>0</v>
      </c>
      <c r="AP64" s="498">
        <f>IF($F64=0,0,((($F64/$E$63)*'CRONOGRAMA ACTIVIDADES'!AL$30)*($G64/$F64)))</f>
        <v>0</v>
      </c>
      <c r="AQ64" s="498">
        <f>IF($F64=0,0,((($F64/$E$63)*'CRONOGRAMA ACTIVIDADES'!AM$30)*($G64/$F64)))</f>
        <v>0</v>
      </c>
      <c r="AR64" s="498">
        <f>IF($F64=0,0,((($F64/$E$63)*'CRONOGRAMA ACTIVIDADES'!AN$30)*($G64/$F64)))</f>
        <v>0</v>
      </c>
      <c r="AS64" s="498">
        <f>IF($F64=0,0,((($F64/$E$63)*'CRONOGRAMA ACTIVIDADES'!AO$30)*($G64/$F64)))</f>
        <v>0</v>
      </c>
      <c r="AT64" s="501">
        <f>AH64+AI64+AJ64+AK64+AL64+AM64+AN64+AO64+AP64+AQ64+AR64+AS64</f>
        <v>0</v>
      </c>
      <c r="AU64" s="504">
        <f>AS64+AR64+AQ64+AP64+AO64+AN64+AM64+AL64+AK64+AJ64+AI64+AH64+AF64+AE64+AD64+AC64+AB64+AA64+Z64+Y64+X64+W64+V64+U64+S64+R64+Q64+P64+O64+N64+M64+L64+K64+J64+I64+H64</f>
        <v>0</v>
      </c>
      <c r="AV64" s="470">
        <f t="shared" si="1"/>
        <v>0</v>
      </c>
    </row>
    <row r="65" spans="2:48" s="472" customFormat="1" ht="12.75" customHeight="1">
      <c r="B65" s="494" t="str">
        <f>+'FORMATO COSTEO C1'!C$280</f>
        <v>1.2.4.2</v>
      </c>
      <c r="C65" s="495" t="str">
        <f>+'FORMATO COSTEO C1'!B$280</f>
        <v>Categoría de gasto</v>
      </c>
      <c r="D65" s="506"/>
      <c r="E65" s="639"/>
      <c r="F65" s="498">
        <f>+'FORMATO COSTEO C1'!G280</f>
        <v>0</v>
      </c>
      <c r="G65" s="501">
        <f>+'FORMATO COSTEO C1'!I280</f>
        <v>0</v>
      </c>
      <c r="H65" s="502">
        <f>IF($F65=0,0,((($F65/$E$63)*'CRONOGRAMA ACTIVIDADES'!F$30)*($G65/$F65)))</f>
        <v>0</v>
      </c>
      <c r="I65" s="498">
        <f>IF($F65=0,0,((($F65/$E$63)*'CRONOGRAMA ACTIVIDADES'!G$30)*($G65/$F65)))</f>
        <v>0</v>
      </c>
      <c r="J65" s="498">
        <f>IF($F65=0,0,((($F65/$E$63)*'CRONOGRAMA ACTIVIDADES'!H$30)*($G65/$F65)))</f>
        <v>0</v>
      </c>
      <c r="K65" s="498">
        <f>IF($F65=0,0,((($F65/$E$63)*'CRONOGRAMA ACTIVIDADES'!I$30)*($G65/$F65)))</f>
        <v>0</v>
      </c>
      <c r="L65" s="498">
        <f>IF($F65=0,0,((($F65/$E$63)*'CRONOGRAMA ACTIVIDADES'!J$30)*($G65/$F65)))</f>
        <v>0</v>
      </c>
      <c r="M65" s="498">
        <f>IF($F65=0,0,((($F65/$E$63)*'CRONOGRAMA ACTIVIDADES'!K$30)*($G65/$F65)))</f>
        <v>0</v>
      </c>
      <c r="N65" s="498">
        <f>IF($F65=0,0,((($F65/$E$63)*'CRONOGRAMA ACTIVIDADES'!L$30)*($G65/$F65)))</f>
        <v>0</v>
      </c>
      <c r="O65" s="498">
        <f>IF($F65=0,0,((($F65/$E$63)*'CRONOGRAMA ACTIVIDADES'!M$30)*($G65/$F65)))</f>
        <v>0</v>
      </c>
      <c r="P65" s="498">
        <f>IF($F65=0,0,((($F65/$E$63)*'CRONOGRAMA ACTIVIDADES'!N$30)*($G65/$F65)))</f>
        <v>0</v>
      </c>
      <c r="Q65" s="498">
        <f>IF($F65=0,0,((($F65/$E$63)*'CRONOGRAMA ACTIVIDADES'!O$30)*($G65/$F65)))</f>
        <v>0</v>
      </c>
      <c r="R65" s="498">
        <f>IF($F65=0,0,((($F65/$E$63)*'CRONOGRAMA ACTIVIDADES'!P$30)*($G65/$F65)))</f>
        <v>0</v>
      </c>
      <c r="S65" s="498">
        <f>IF($F65=0,0,((($F65/$E$63)*'CRONOGRAMA ACTIVIDADES'!Q$30)*($G65/$F65)))</f>
        <v>0</v>
      </c>
      <c r="T65" s="501">
        <f>H65+I65+J65+K65+L65+M65+N65+O65+P65+Q65+R65+S65</f>
        <v>0</v>
      </c>
      <c r="U65" s="502">
        <f>IF($F65=0,0,((($F65/$E$63)*'CRONOGRAMA ACTIVIDADES'!R$30)*($G65/$F65)))</f>
        <v>0</v>
      </c>
      <c r="V65" s="498">
        <f>IF($F65=0,0,((($F65/$E$63)*'CRONOGRAMA ACTIVIDADES'!S$30)*($G65/$F65)))</f>
        <v>0</v>
      </c>
      <c r="W65" s="498">
        <f>IF($F65=0,0,((($F65/$E$63)*'CRONOGRAMA ACTIVIDADES'!T$30)*($G65/$F65)))</f>
        <v>0</v>
      </c>
      <c r="X65" s="498">
        <f>IF($F65=0,0,((($F65/$E$63)*'CRONOGRAMA ACTIVIDADES'!U$30)*($G65/$F65)))</f>
        <v>0</v>
      </c>
      <c r="Y65" s="498">
        <f>IF($F65=0,0,((($F65/$E$63)*'CRONOGRAMA ACTIVIDADES'!V$30)*($G65/$F65)))</f>
        <v>0</v>
      </c>
      <c r="Z65" s="498">
        <f>IF($F65=0,0,((($F65/$E$63)*'CRONOGRAMA ACTIVIDADES'!W$30)*($G65/$F65)))</f>
        <v>0</v>
      </c>
      <c r="AA65" s="498">
        <f>IF($F65=0,0,((($F65/$E$63)*'CRONOGRAMA ACTIVIDADES'!X$30)*($G65/$F65)))</f>
        <v>0</v>
      </c>
      <c r="AB65" s="498">
        <f>IF($F65=0,0,((($F65/$E$63)*'CRONOGRAMA ACTIVIDADES'!Y$30)*($G65/$F65)))</f>
        <v>0</v>
      </c>
      <c r="AC65" s="498">
        <f>IF($F65=0,0,((($F65/$E$63)*'CRONOGRAMA ACTIVIDADES'!Z$30)*($G65/$F65)))</f>
        <v>0</v>
      </c>
      <c r="AD65" s="498">
        <f>IF($F65=0,0,((($F65/$E$63)*'CRONOGRAMA ACTIVIDADES'!AA$30)*($G65/$F65)))</f>
        <v>0</v>
      </c>
      <c r="AE65" s="498">
        <f>IF($F65=0,0,((($F65/$E$63)*'CRONOGRAMA ACTIVIDADES'!AB$30)*($G65/$F65)))</f>
        <v>0</v>
      </c>
      <c r="AF65" s="498">
        <f>IF($F65=0,0,((($F65/$E$63)*'CRONOGRAMA ACTIVIDADES'!AC$30)*($G65/$F65)))</f>
        <v>0</v>
      </c>
      <c r="AG65" s="499">
        <f>U65+V65+W65+X65+Y65+Z65+AA65+AB65+AC65+AD65+AE65+AF65</f>
        <v>0</v>
      </c>
      <c r="AH65" s="503">
        <f>IF($F65=0,0,((($F65/$E$63)*'CRONOGRAMA ACTIVIDADES'!AD$30)*($G65/$F65)))</f>
        <v>0</v>
      </c>
      <c r="AI65" s="498">
        <f>IF($F65=0,0,((($F65/$E$63)*'CRONOGRAMA ACTIVIDADES'!AE$30)*($G65/$F65)))</f>
        <v>0</v>
      </c>
      <c r="AJ65" s="498">
        <f>IF($F65=0,0,((($F65/$E$63)*'CRONOGRAMA ACTIVIDADES'!AF$30)*($G65/$F65)))</f>
        <v>0</v>
      </c>
      <c r="AK65" s="498">
        <f>IF($F65=0,0,((($F65/$E$63)*'CRONOGRAMA ACTIVIDADES'!AG$30)*($G65/$F65)))</f>
        <v>0</v>
      </c>
      <c r="AL65" s="498">
        <f>IF($F65=0,0,((($F65/$E$63)*'CRONOGRAMA ACTIVIDADES'!AH$30)*($G65/$F65)))</f>
        <v>0</v>
      </c>
      <c r="AM65" s="498">
        <f>IF($F65=0,0,((($F65/$E$63)*'CRONOGRAMA ACTIVIDADES'!AI$30)*($G65/$F65)))</f>
        <v>0</v>
      </c>
      <c r="AN65" s="498">
        <f>IF($F65=0,0,((($F65/$E$63)*'CRONOGRAMA ACTIVIDADES'!AJ$30)*($G65/$F65)))</f>
        <v>0</v>
      </c>
      <c r="AO65" s="498">
        <f>IF($F65=0,0,((($F65/$E$63)*'CRONOGRAMA ACTIVIDADES'!AK$30)*($G65/$F65)))</f>
        <v>0</v>
      </c>
      <c r="AP65" s="498">
        <f>IF($F65=0,0,((($F65/$E$63)*'CRONOGRAMA ACTIVIDADES'!AL$30)*($G65/$F65)))</f>
        <v>0</v>
      </c>
      <c r="AQ65" s="498">
        <f>IF($F65=0,0,((($F65/$E$63)*'CRONOGRAMA ACTIVIDADES'!AM$30)*($G65/$F65)))</f>
        <v>0</v>
      </c>
      <c r="AR65" s="498">
        <f>IF($F65=0,0,((($F65/$E$63)*'CRONOGRAMA ACTIVIDADES'!AN$30)*($G65/$F65)))</f>
        <v>0</v>
      </c>
      <c r="AS65" s="498">
        <f>IF($F65=0,0,((($F65/$E$63)*'CRONOGRAMA ACTIVIDADES'!AO$30)*($G65/$F65)))</f>
        <v>0</v>
      </c>
      <c r="AT65" s="501">
        <f>AH65+AI65+AJ65+AK65+AL65+AM65+AN65+AO65+AP65+AQ65+AR65+AS65</f>
        <v>0</v>
      </c>
      <c r="AU65" s="504">
        <f>AS65+AR65+AQ65+AP65+AO65+AN65+AM65+AL65+AK65+AJ65+AI65+AH65+AF65+AE65+AD65+AC65+AB65+AA65+Z65+Y65+X65+W65+V65+U65+S65+R65+Q65+P65+O65+N65+M65+L65+K65+J65+I65+H65</f>
        <v>0</v>
      </c>
      <c r="AV65" s="470">
        <f t="shared" si="1"/>
        <v>0</v>
      </c>
    </row>
    <row r="66" spans="2:48" s="472" customFormat="1" ht="12.75" customHeight="1">
      <c r="B66" s="494" t="str">
        <f>+'FORMATO COSTEO C1'!C$286</f>
        <v>1.2.4.3</v>
      </c>
      <c r="C66" s="495" t="str">
        <f>+'FORMATO COSTEO C1'!B$286</f>
        <v>Categoría de gasto</v>
      </c>
      <c r="D66" s="506"/>
      <c r="E66" s="639"/>
      <c r="F66" s="498">
        <f>+'FORMATO COSTEO C1'!G286</f>
        <v>0</v>
      </c>
      <c r="G66" s="501">
        <f>+'FORMATO COSTEO C1'!I286</f>
        <v>0</v>
      </c>
      <c r="H66" s="502">
        <f>IF($F66=0,0,((($F66/$E$63)*'CRONOGRAMA ACTIVIDADES'!F$30)*($G66/$F66)))</f>
        <v>0</v>
      </c>
      <c r="I66" s="498">
        <f>IF($F66=0,0,((($F66/$E$63)*'CRONOGRAMA ACTIVIDADES'!G$30)*($G66/$F66)))</f>
        <v>0</v>
      </c>
      <c r="J66" s="498">
        <f>IF($F66=0,0,((($F66/$E$63)*'CRONOGRAMA ACTIVIDADES'!H$30)*($G66/$F66)))</f>
        <v>0</v>
      </c>
      <c r="K66" s="498">
        <f>IF($F66=0,0,((($F66/$E$63)*'CRONOGRAMA ACTIVIDADES'!I$30)*($G66/$F66)))</f>
        <v>0</v>
      </c>
      <c r="L66" s="498">
        <f>IF($F66=0,0,((($F66/$E$63)*'CRONOGRAMA ACTIVIDADES'!J$30)*($G66/$F66)))</f>
        <v>0</v>
      </c>
      <c r="M66" s="498">
        <f>IF($F66=0,0,((($F66/$E$63)*'CRONOGRAMA ACTIVIDADES'!K$30)*($G66/$F66)))</f>
        <v>0</v>
      </c>
      <c r="N66" s="498">
        <f>IF($F66=0,0,((($F66/$E$63)*'CRONOGRAMA ACTIVIDADES'!L$30)*($G66/$F66)))</f>
        <v>0</v>
      </c>
      <c r="O66" s="498">
        <f>IF($F66=0,0,((($F66/$E$63)*'CRONOGRAMA ACTIVIDADES'!M$30)*($G66/$F66)))</f>
        <v>0</v>
      </c>
      <c r="P66" s="498">
        <f>IF($F66=0,0,((($F66/$E$63)*'CRONOGRAMA ACTIVIDADES'!N$30)*($G66/$F66)))</f>
        <v>0</v>
      </c>
      <c r="Q66" s="498">
        <f>IF($F66=0,0,((($F66/$E$63)*'CRONOGRAMA ACTIVIDADES'!O$30)*($G66/$F66)))</f>
        <v>0</v>
      </c>
      <c r="R66" s="498">
        <f>IF($F66=0,0,((($F66/$E$63)*'CRONOGRAMA ACTIVIDADES'!P$30)*($G66/$F66)))</f>
        <v>0</v>
      </c>
      <c r="S66" s="498">
        <f>IF($F66=0,0,((($F66/$E$63)*'CRONOGRAMA ACTIVIDADES'!Q$30)*($G66/$F66)))</f>
        <v>0</v>
      </c>
      <c r="T66" s="501">
        <f>H66+I66+J66+K66+L66+M66+N66+O66+P66+Q66+R66+S66</f>
        <v>0</v>
      </c>
      <c r="U66" s="502">
        <f>IF($F66=0,0,((($F66/$E$63)*'CRONOGRAMA ACTIVIDADES'!R$30)*($G66/$F66)))</f>
        <v>0</v>
      </c>
      <c r="V66" s="498">
        <f>IF($F66=0,0,((($F66/$E$63)*'CRONOGRAMA ACTIVIDADES'!S$30)*($G66/$F66)))</f>
        <v>0</v>
      </c>
      <c r="W66" s="498">
        <f>IF($F66=0,0,((($F66/$E$63)*'CRONOGRAMA ACTIVIDADES'!T$30)*($G66/$F66)))</f>
        <v>0</v>
      </c>
      <c r="X66" s="498">
        <f>IF($F66=0,0,((($F66/$E$63)*'CRONOGRAMA ACTIVIDADES'!U$30)*($G66/$F66)))</f>
        <v>0</v>
      </c>
      <c r="Y66" s="498">
        <f>IF($F66=0,0,((($F66/$E$63)*'CRONOGRAMA ACTIVIDADES'!V$30)*($G66/$F66)))</f>
        <v>0</v>
      </c>
      <c r="Z66" s="498">
        <f>IF($F66=0,0,((($F66/$E$63)*'CRONOGRAMA ACTIVIDADES'!W$30)*($G66/$F66)))</f>
        <v>0</v>
      </c>
      <c r="AA66" s="498">
        <f>IF($F66=0,0,((($F66/$E$63)*'CRONOGRAMA ACTIVIDADES'!X$30)*($G66/$F66)))</f>
        <v>0</v>
      </c>
      <c r="AB66" s="498">
        <f>IF($F66=0,0,((($F66/$E$63)*'CRONOGRAMA ACTIVIDADES'!Y$30)*($G66/$F66)))</f>
        <v>0</v>
      </c>
      <c r="AC66" s="498">
        <f>IF($F66=0,0,((($F66/$E$63)*'CRONOGRAMA ACTIVIDADES'!Z$30)*($G66/$F66)))</f>
        <v>0</v>
      </c>
      <c r="AD66" s="498">
        <f>IF($F66=0,0,((($F66/$E$63)*'CRONOGRAMA ACTIVIDADES'!AA$30)*($G66/$F66)))</f>
        <v>0</v>
      </c>
      <c r="AE66" s="498">
        <f>IF($F66=0,0,((($F66/$E$63)*'CRONOGRAMA ACTIVIDADES'!AB$30)*($G66/$F66)))</f>
        <v>0</v>
      </c>
      <c r="AF66" s="498">
        <f>IF($F66=0,0,((($F66/$E$63)*'CRONOGRAMA ACTIVIDADES'!AC$30)*($G66/$F66)))</f>
        <v>0</v>
      </c>
      <c r="AG66" s="499">
        <f>U66+V66+W66+X66+Y66+Z66+AA66+AB66+AC66+AD66+AE66+AF66</f>
        <v>0</v>
      </c>
      <c r="AH66" s="503">
        <f>IF($F66=0,0,((($F66/$E$63)*'CRONOGRAMA ACTIVIDADES'!AD$30)*($G66/$F66)))</f>
        <v>0</v>
      </c>
      <c r="AI66" s="498">
        <f>IF($F66=0,0,((($F66/$E$63)*'CRONOGRAMA ACTIVIDADES'!AE$30)*($G66/$F66)))</f>
        <v>0</v>
      </c>
      <c r="AJ66" s="498">
        <f>IF($F66=0,0,((($F66/$E$63)*'CRONOGRAMA ACTIVIDADES'!AF$30)*($G66/$F66)))</f>
        <v>0</v>
      </c>
      <c r="AK66" s="498">
        <f>IF($F66=0,0,((($F66/$E$63)*'CRONOGRAMA ACTIVIDADES'!AG$30)*($G66/$F66)))</f>
        <v>0</v>
      </c>
      <c r="AL66" s="498">
        <f>IF($F66=0,0,((($F66/$E$63)*'CRONOGRAMA ACTIVIDADES'!AH$30)*($G66/$F66)))</f>
        <v>0</v>
      </c>
      <c r="AM66" s="498">
        <f>IF($F66=0,0,((($F66/$E$63)*'CRONOGRAMA ACTIVIDADES'!AI$30)*($G66/$F66)))</f>
        <v>0</v>
      </c>
      <c r="AN66" s="498">
        <f>IF($F66=0,0,((($F66/$E$63)*'CRONOGRAMA ACTIVIDADES'!AJ$30)*($G66/$F66)))</f>
        <v>0</v>
      </c>
      <c r="AO66" s="498">
        <f>IF($F66=0,0,((($F66/$E$63)*'CRONOGRAMA ACTIVIDADES'!AK$30)*($G66/$F66)))</f>
        <v>0</v>
      </c>
      <c r="AP66" s="498">
        <f>IF($F66=0,0,((($F66/$E$63)*'CRONOGRAMA ACTIVIDADES'!AL$30)*($G66/$F66)))</f>
        <v>0</v>
      </c>
      <c r="AQ66" s="498">
        <f>IF($F66=0,0,((($F66/$E$63)*'CRONOGRAMA ACTIVIDADES'!AM$30)*($G66/$F66)))</f>
        <v>0</v>
      </c>
      <c r="AR66" s="498">
        <f>IF($F66=0,0,((($F66/$E$63)*'CRONOGRAMA ACTIVIDADES'!AN$30)*($G66/$F66)))</f>
        <v>0</v>
      </c>
      <c r="AS66" s="498">
        <f>IF($F66=0,0,((($F66/$E$63)*'CRONOGRAMA ACTIVIDADES'!AO$30)*($G66/$F66)))</f>
        <v>0</v>
      </c>
      <c r="AT66" s="501">
        <f>AH66+AI66+AJ66+AK66+AL66+AM66+AN66+AO66+AP66+AQ66+AR66+AS66</f>
        <v>0</v>
      </c>
      <c r="AU66" s="504">
        <f>AS66+AR66+AQ66+AP66+AO66+AN66+AM66+AL66+AK66+AJ66+AI66+AH66+AF66+AE66+AD66+AC66+AB66+AA66+Z66+Y66+X66+W66+V66+U66+S66+R66+Q66+P66+O66+N66+M66+L66+K66+J66+I66+H66</f>
        <v>0</v>
      </c>
      <c r="AV66" s="470">
        <f t="shared" si="1"/>
        <v>0</v>
      </c>
    </row>
    <row r="67" spans="2:48" s="472" customFormat="1" ht="12.75" customHeight="1">
      <c r="B67" s="494" t="str">
        <f>+'FORMATO COSTEO C1'!C$292</f>
        <v>1.2.4.4</v>
      </c>
      <c r="C67" s="495" t="str">
        <f>+'FORMATO COSTEO C1'!B$292</f>
        <v>Categoría de gasto</v>
      </c>
      <c r="D67" s="506"/>
      <c r="E67" s="639"/>
      <c r="F67" s="498">
        <f>+'FORMATO COSTEO C1'!G292</f>
        <v>0</v>
      </c>
      <c r="G67" s="501">
        <f>+'FORMATO COSTEO C1'!I292</f>
        <v>0</v>
      </c>
      <c r="H67" s="502">
        <f>IF($F67=0,0,((($F67/$E$63)*'CRONOGRAMA ACTIVIDADES'!F$30)*($G67/$F67)))</f>
        <v>0</v>
      </c>
      <c r="I67" s="498">
        <f>IF($F67=0,0,((($F67/$E$63)*'CRONOGRAMA ACTIVIDADES'!G$30)*($G67/$F67)))</f>
        <v>0</v>
      </c>
      <c r="J67" s="498">
        <f>IF($F67=0,0,((($F67/$E$63)*'CRONOGRAMA ACTIVIDADES'!H$30)*($G67/$F67)))</f>
        <v>0</v>
      </c>
      <c r="K67" s="498">
        <f>IF($F67=0,0,((($F67/$E$63)*'CRONOGRAMA ACTIVIDADES'!I$30)*($G67/$F67)))</f>
        <v>0</v>
      </c>
      <c r="L67" s="498">
        <f>IF($F67=0,0,((($F67/$E$63)*'CRONOGRAMA ACTIVIDADES'!J$30)*($G67/$F67)))</f>
        <v>0</v>
      </c>
      <c r="M67" s="498">
        <f>IF($F67=0,0,((($F67/$E$63)*'CRONOGRAMA ACTIVIDADES'!K$30)*($G67/$F67)))</f>
        <v>0</v>
      </c>
      <c r="N67" s="498">
        <f>IF($F67=0,0,((($F67/$E$63)*'CRONOGRAMA ACTIVIDADES'!L$30)*($G67/$F67)))</f>
        <v>0</v>
      </c>
      <c r="O67" s="498">
        <f>IF($F67=0,0,((($F67/$E$63)*'CRONOGRAMA ACTIVIDADES'!M$30)*($G67/$F67)))</f>
        <v>0</v>
      </c>
      <c r="P67" s="498">
        <f>IF($F67=0,0,((($F67/$E$63)*'CRONOGRAMA ACTIVIDADES'!N$30)*($G67/$F67)))</f>
        <v>0</v>
      </c>
      <c r="Q67" s="498">
        <f>IF($F67=0,0,((($F67/$E$63)*'CRONOGRAMA ACTIVIDADES'!O$30)*($G67/$F67)))</f>
        <v>0</v>
      </c>
      <c r="R67" s="498">
        <f>IF($F67=0,0,((($F67/$E$63)*'CRONOGRAMA ACTIVIDADES'!P$30)*($G67/$F67)))</f>
        <v>0</v>
      </c>
      <c r="S67" s="498">
        <f>IF($F67=0,0,((($F67/$E$63)*'CRONOGRAMA ACTIVIDADES'!Q$30)*($G67/$F67)))</f>
        <v>0</v>
      </c>
      <c r="T67" s="501">
        <f>H67+I67+J67+K67+L67+M67+N67+O67+P67+Q67+R67+S67</f>
        <v>0</v>
      </c>
      <c r="U67" s="502">
        <f>IF($F67=0,0,((($F67/$E$63)*'CRONOGRAMA ACTIVIDADES'!R$30)*($G67/$F67)))</f>
        <v>0</v>
      </c>
      <c r="V67" s="498">
        <f>IF($F67=0,0,((($F67/$E$63)*'CRONOGRAMA ACTIVIDADES'!S$30)*($G67/$F67)))</f>
        <v>0</v>
      </c>
      <c r="W67" s="498">
        <f>IF($F67=0,0,((($F67/$E$63)*'CRONOGRAMA ACTIVIDADES'!T$30)*($G67/$F67)))</f>
        <v>0</v>
      </c>
      <c r="X67" s="498">
        <f>IF($F67=0,0,((($F67/$E$63)*'CRONOGRAMA ACTIVIDADES'!U$30)*($G67/$F67)))</f>
        <v>0</v>
      </c>
      <c r="Y67" s="498">
        <f>IF($F67=0,0,((($F67/$E$63)*'CRONOGRAMA ACTIVIDADES'!V$30)*($G67/$F67)))</f>
        <v>0</v>
      </c>
      <c r="Z67" s="498">
        <f>IF($F67=0,0,((($F67/$E$63)*'CRONOGRAMA ACTIVIDADES'!W$30)*($G67/$F67)))</f>
        <v>0</v>
      </c>
      <c r="AA67" s="498">
        <f>IF($F67=0,0,((($F67/$E$63)*'CRONOGRAMA ACTIVIDADES'!X$30)*($G67/$F67)))</f>
        <v>0</v>
      </c>
      <c r="AB67" s="498">
        <f>IF($F67=0,0,((($F67/$E$63)*'CRONOGRAMA ACTIVIDADES'!Y$30)*($G67/$F67)))</f>
        <v>0</v>
      </c>
      <c r="AC67" s="498">
        <f>IF($F67=0,0,((($F67/$E$63)*'CRONOGRAMA ACTIVIDADES'!Z$30)*($G67/$F67)))</f>
        <v>0</v>
      </c>
      <c r="AD67" s="498">
        <f>IF($F67=0,0,((($F67/$E$63)*'CRONOGRAMA ACTIVIDADES'!AA$30)*($G67/$F67)))</f>
        <v>0</v>
      </c>
      <c r="AE67" s="498">
        <f>IF($F67=0,0,((($F67/$E$63)*'CRONOGRAMA ACTIVIDADES'!AB$30)*($G67/$F67)))</f>
        <v>0</v>
      </c>
      <c r="AF67" s="498">
        <f>IF($F67=0,0,((($F67/$E$63)*'CRONOGRAMA ACTIVIDADES'!AC$30)*($G67/$F67)))</f>
        <v>0</v>
      </c>
      <c r="AG67" s="499">
        <f>U67+V67+W67+X67+Y67+Z67+AA67+AB67+AC67+AD67+AE67+AF67</f>
        <v>0</v>
      </c>
      <c r="AH67" s="503">
        <f>IF($F67=0,0,((($F67/$E$63)*'CRONOGRAMA ACTIVIDADES'!AD$30)*($G67/$F67)))</f>
        <v>0</v>
      </c>
      <c r="AI67" s="498">
        <f>IF($F67=0,0,((($F67/$E$63)*'CRONOGRAMA ACTIVIDADES'!AE$30)*($G67/$F67)))</f>
        <v>0</v>
      </c>
      <c r="AJ67" s="498">
        <f>IF($F67=0,0,((($F67/$E$63)*'CRONOGRAMA ACTIVIDADES'!AF$30)*($G67/$F67)))</f>
        <v>0</v>
      </c>
      <c r="AK67" s="498">
        <f>IF($F67=0,0,((($F67/$E$63)*'CRONOGRAMA ACTIVIDADES'!AG$30)*($G67/$F67)))</f>
        <v>0</v>
      </c>
      <c r="AL67" s="498">
        <f>IF($F67=0,0,((($F67/$E$63)*'CRONOGRAMA ACTIVIDADES'!AH$30)*($G67/$F67)))</f>
        <v>0</v>
      </c>
      <c r="AM67" s="498">
        <f>IF($F67=0,0,((($F67/$E$63)*'CRONOGRAMA ACTIVIDADES'!AI$30)*($G67/$F67)))</f>
        <v>0</v>
      </c>
      <c r="AN67" s="498">
        <f>IF($F67=0,0,((($F67/$E$63)*'CRONOGRAMA ACTIVIDADES'!AJ$30)*($G67/$F67)))</f>
        <v>0</v>
      </c>
      <c r="AO67" s="498">
        <f>IF($F67=0,0,((($F67/$E$63)*'CRONOGRAMA ACTIVIDADES'!AK$30)*($G67/$F67)))</f>
        <v>0</v>
      </c>
      <c r="AP67" s="498">
        <f>IF($F67=0,0,((($F67/$E$63)*'CRONOGRAMA ACTIVIDADES'!AL$30)*($G67/$F67)))</f>
        <v>0</v>
      </c>
      <c r="AQ67" s="498">
        <f>IF($F67=0,0,((($F67/$E$63)*'CRONOGRAMA ACTIVIDADES'!AM$30)*($G67/$F67)))</f>
        <v>0</v>
      </c>
      <c r="AR67" s="498">
        <f>IF($F67=0,0,((($F67/$E$63)*'CRONOGRAMA ACTIVIDADES'!AN$30)*($G67/$F67)))</f>
        <v>0</v>
      </c>
      <c r="AS67" s="498">
        <f>IF($F67=0,0,((($F67/$E$63)*'CRONOGRAMA ACTIVIDADES'!AO$30)*($G67/$F67)))</f>
        <v>0</v>
      </c>
      <c r="AT67" s="501">
        <f>AH67+AI67+AJ67+AK67+AL67+AM67+AN67+AO67+AP67+AQ67+AR67+AS67</f>
        <v>0</v>
      </c>
      <c r="AU67" s="504">
        <f>AS67+AR67+AQ67+AP67+AO67+AN67+AM67+AL67+AK67+AJ67+AI67+AH67+AF67+AE67+AD67+AC67+AB67+AA67+Z67+Y67+X67+W67+V67+U67+S67+R67+Q67+P67+O67+N67+M67+L67+K67+J67+I67+H67</f>
        <v>0</v>
      </c>
      <c r="AV67" s="470">
        <f t="shared" si="1"/>
        <v>0</v>
      </c>
    </row>
    <row r="68" spans="2:48" s="472" customFormat="1" ht="12.75" customHeight="1">
      <c r="B68" s="494" t="str">
        <f>+'FORMATO COSTEO C1'!C$298</f>
        <v>1.2.4.5</v>
      </c>
      <c r="C68" s="495" t="str">
        <f>+'FORMATO COSTEO C1'!B$298</f>
        <v>Categoría de gasto</v>
      </c>
      <c r="D68" s="506"/>
      <c r="E68" s="639"/>
      <c r="F68" s="498">
        <f>+'FORMATO COSTEO C1'!G298</f>
        <v>0</v>
      </c>
      <c r="G68" s="501">
        <f>+'FORMATO COSTEO C1'!I298</f>
        <v>0</v>
      </c>
      <c r="H68" s="502">
        <f>IF($F68=0,0,((($F68/$E$63)*'CRONOGRAMA ACTIVIDADES'!F$30)*($G68/$F68)))</f>
        <v>0</v>
      </c>
      <c r="I68" s="498">
        <f>IF($F68=0,0,((($F68/$E$63)*'CRONOGRAMA ACTIVIDADES'!G$30)*($G68/$F68)))</f>
        <v>0</v>
      </c>
      <c r="J68" s="498">
        <f>IF($F68=0,0,((($F68/$E$63)*'CRONOGRAMA ACTIVIDADES'!H$30)*($G68/$F68)))</f>
        <v>0</v>
      </c>
      <c r="K68" s="498">
        <f>IF($F68=0,0,((($F68/$E$63)*'CRONOGRAMA ACTIVIDADES'!I$30)*($G68/$F68)))</f>
        <v>0</v>
      </c>
      <c r="L68" s="498">
        <f>IF($F68=0,0,((($F68/$E$63)*'CRONOGRAMA ACTIVIDADES'!J$30)*($G68/$F68)))</f>
        <v>0</v>
      </c>
      <c r="M68" s="498">
        <f>IF($F68=0,0,((($F68/$E$63)*'CRONOGRAMA ACTIVIDADES'!K$30)*($G68/$F68)))</f>
        <v>0</v>
      </c>
      <c r="N68" s="498">
        <f>IF($F68=0,0,((($F68/$E$63)*'CRONOGRAMA ACTIVIDADES'!L$30)*($G68/$F68)))</f>
        <v>0</v>
      </c>
      <c r="O68" s="498">
        <f>IF($F68=0,0,((($F68/$E$63)*'CRONOGRAMA ACTIVIDADES'!M$30)*($G68/$F68)))</f>
        <v>0</v>
      </c>
      <c r="P68" s="498">
        <f>IF($F68=0,0,((($F68/$E$63)*'CRONOGRAMA ACTIVIDADES'!N$30)*($G68/$F68)))</f>
        <v>0</v>
      </c>
      <c r="Q68" s="498">
        <f>IF($F68=0,0,((($F68/$E$63)*'CRONOGRAMA ACTIVIDADES'!O$30)*($G68/$F68)))</f>
        <v>0</v>
      </c>
      <c r="R68" s="498">
        <f>IF($F68=0,0,((($F68/$E$63)*'CRONOGRAMA ACTIVIDADES'!P$30)*($G68/$F68)))</f>
        <v>0</v>
      </c>
      <c r="S68" s="498">
        <f>IF($F68=0,0,((($F68/$E$63)*'CRONOGRAMA ACTIVIDADES'!Q$30)*($G68/$F68)))</f>
        <v>0</v>
      </c>
      <c r="T68" s="501">
        <f>H68+I68+J68+K68+L68+M68+N68+O68+P68+Q68+R68+S68</f>
        <v>0</v>
      </c>
      <c r="U68" s="502">
        <f>IF($F68=0,0,((($F68/$E$63)*'CRONOGRAMA ACTIVIDADES'!R$30)*($G68/$F68)))</f>
        <v>0</v>
      </c>
      <c r="V68" s="498">
        <f>IF($F68=0,0,((($F68/$E$63)*'CRONOGRAMA ACTIVIDADES'!S$30)*($G68/$F68)))</f>
        <v>0</v>
      </c>
      <c r="W68" s="498">
        <f>IF($F68=0,0,((($F68/$E$63)*'CRONOGRAMA ACTIVIDADES'!T$30)*($G68/$F68)))</f>
        <v>0</v>
      </c>
      <c r="X68" s="498">
        <f>IF($F68=0,0,((($F68/$E$63)*'CRONOGRAMA ACTIVIDADES'!U$30)*($G68/$F68)))</f>
        <v>0</v>
      </c>
      <c r="Y68" s="498">
        <f>IF($F68=0,0,((($F68/$E$63)*'CRONOGRAMA ACTIVIDADES'!V$30)*($G68/$F68)))</f>
        <v>0</v>
      </c>
      <c r="Z68" s="498">
        <f>IF($F68=0,0,((($F68/$E$63)*'CRONOGRAMA ACTIVIDADES'!W$30)*($G68/$F68)))</f>
        <v>0</v>
      </c>
      <c r="AA68" s="498">
        <f>IF($F68=0,0,((($F68/$E$63)*'CRONOGRAMA ACTIVIDADES'!X$30)*($G68/$F68)))</f>
        <v>0</v>
      </c>
      <c r="AB68" s="498">
        <f>IF($F68=0,0,((($F68/$E$63)*'CRONOGRAMA ACTIVIDADES'!Y$30)*($G68/$F68)))</f>
        <v>0</v>
      </c>
      <c r="AC68" s="498">
        <f>IF($F68=0,0,((($F68/$E$63)*'CRONOGRAMA ACTIVIDADES'!Z$30)*($G68/$F68)))</f>
        <v>0</v>
      </c>
      <c r="AD68" s="498">
        <f>IF($F68=0,0,((($F68/$E$63)*'CRONOGRAMA ACTIVIDADES'!AA$30)*($G68/$F68)))</f>
        <v>0</v>
      </c>
      <c r="AE68" s="498">
        <f>IF($F68=0,0,((($F68/$E$63)*'CRONOGRAMA ACTIVIDADES'!AB$30)*($G68/$F68)))</f>
        <v>0</v>
      </c>
      <c r="AF68" s="498">
        <f>IF($F68=0,0,((($F68/$E$63)*'CRONOGRAMA ACTIVIDADES'!AC$30)*($G68/$F68)))</f>
        <v>0</v>
      </c>
      <c r="AG68" s="499">
        <f>U68+V68+W68+X68+Y68+Z68+AA68+AB68+AC68+AD68+AE68+AF68</f>
        <v>0</v>
      </c>
      <c r="AH68" s="503">
        <f>IF($F68=0,0,((($F68/$E$63)*'CRONOGRAMA ACTIVIDADES'!AD$30)*($G68/$F68)))</f>
        <v>0</v>
      </c>
      <c r="AI68" s="498">
        <f>IF($F68=0,0,((($F68/$E$63)*'CRONOGRAMA ACTIVIDADES'!AE$30)*($G68/$F68)))</f>
        <v>0</v>
      </c>
      <c r="AJ68" s="498">
        <f>IF($F68=0,0,((($F68/$E$63)*'CRONOGRAMA ACTIVIDADES'!AF$30)*($G68/$F68)))</f>
        <v>0</v>
      </c>
      <c r="AK68" s="498">
        <f>IF($F68=0,0,((($F68/$E$63)*'CRONOGRAMA ACTIVIDADES'!AG$30)*($G68/$F68)))</f>
        <v>0</v>
      </c>
      <c r="AL68" s="498">
        <f>IF($F68=0,0,((($F68/$E$63)*'CRONOGRAMA ACTIVIDADES'!AH$30)*($G68/$F68)))</f>
        <v>0</v>
      </c>
      <c r="AM68" s="498">
        <f>IF($F68=0,0,((($F68/$E$63)*'CRONOGRAMA ACTIVIDADES'!AI$30)*($G68/$F68)))</f>
        <v>0</v>
      </c>
      <c r="AN68" s="498">
        <f>IF($F68=0,0,((($F68/$E$63)*'CRONOGRAMA ACTIVIDADES'!AJ$30)*($G68/$F68)))</f>
        <v>0</v>
      </c>
      <c r="AO68" s="498">
        <f>IF($F68=0,0,((($F68/$E$63)*'CRONOGRAMA ACTIVIDADES'!AK$30)*($G68/$F68)))</f>
        <v>0</v>
      </c>
      <c r="AP68" s="498">
        <f>IF($F68=0,0,((($F68/$E$63)*'CRONOGRAMA ACTIVIDADES'!AL$30)*($G68/$F68)))</f>
        <v>0</v>
      </c>
      <c r="AQ68" s="498">
        <f>IF($F68=0,0,((($F68/$E$63)*'CRONOGRAMA ACTIVIDADES'!AM$30)*($G68/$F68)))</f>
        <v>0</v>
      </c>
      <c r="AR68" s="498">
        <f>IF($F68=0,0,((($F68/$E$63)*'CRONOGRAMA ACTIVIDADES'!AN$30)*($G68/$F68)))</f>
        <v>0</v>
      </c>
      <c r="AS68" s="498">
        <f>IF($F68=0,0,((($F68/$E$63)*'CRONOGRAMA ACTIVIDADES'!AO$30)*($G68/$F68)))</f>
        <v>0</v>
      </c>
      <c r="AT68" s="501">
        <f>AH68+AI68+AJ68+AK68+AL68+AM68+AN68+AO68+AP68+AQ68+AR68+AS68</f>
        <v>0</v>
      </c>
      <c r="AU68" s="504">
        <f>AS68+AR68+AQ68+AP68+AO68+AN68+AM68+AL68+AK68+AJ68+AI68+AH68+AF68+AE68+AD68+AC68+AB68+AA68+Z68+Y68+X68+W68+V68+U68+S68+R68+Q68+P68+O68+N68+M68+L68+K68+J68+I68+H68</f>
        <v>0</v>
      </c>
      <c r="AV68" s="470">
        <f t="shared" si="1"/>
        <v>0</v>
      </c>
    </row>
    <row r="69" spans="2:48" s="472" customFormat="1" ht="12.75" customHeight="1">
      <c r="B69" s="484" t="str">
        <f>+'FORMATO COSTEO C1'!C$304</f>
        <v>1.2.5</v>
      </c>
      <c r="C69" s="508">
        <f>+'FORMATO COSTEO C1'!B$304</f>
        <v>0</v>
      </c>
      <c r="D69" s="620" t="str">
        <f>+'FORMATO COSTEO C1'!D$304</f>
        <v>Unidad medida</v>
      </c>
      <c r="E69" s="623">
        <f>+'FORMATO COSTEO C1'!E$304</f>
        <v>0</v>
      </c>
      <c r="F69" s="488">
        <f>SUM(F70:F74)</f>
        <v>0</v>
      </c>
      <c r="G69" s="491">
        <f aca="true" t="shared" si="20" ref="G69:AS69">SUM(G70:G74)</f>
        <v>0</v>
      </c>
      <c r="H69" s="492">
        <f t="shared" si="20"/>
        <v>0</v>
      </c>
      <c r="I69" s="488">
        <f>SUM(I70:I74)</f>
        <v>0</v>
      </c>
      <c r="J69" s="488">
        <f>SUM(J70:J74)</f>
        <v>0</v>
      </c>
      <c r="K69" s="488">
        <f>SUM(K70:K74)</f>
        <v>0</v>
      </c>
      <c r="L69" s="488">
        <f>SUM(L70:L74)</f>
        <v>0</v>
      </c>
      <c r="M69" s="488">
        <f>SUM(M70:M74)</f>
        <v>0</v>
      </c>
      <c r="N69" s="488">
        <f t="shared" si="20"/>
        <v>0</v>
      </c>
      <c r="O69" s="488">
        <f t="shared" si="20"/>
        <v>0</v>
      </c>
      <c r="P69" s="488">
        <f t="shared" si="20"/>
        <v>0</v>
      </c>
      <c r="Q69" s="488">
        <f t="shared" si="20"/>
        <v>0</v>
      </c>
      <c r="R69" s="488">
        <f t="shared" si="20"/>
        <v>0</v>
      </c>
      <c r="S69" s="488">
        <f t="shared" si="20"/>
        <v>0</v>
      </c>
      <c r="T69" s="491">
        <f>SUM(T70:T74)</f>
        <v>0</v>
      </c>
      <c r="U69" s="492">
        <f t="shared" si="20"/>
        <v>0</v>
      </c>
      <c r="V69" s="488">
        <f t="shared" si="20"/>
        <v>0</v>
      </c>
      <c r="W69" s="488">
        <f t="shared" si="20"/>
        <v>0</v>
      </c>
      <c r="X69" s="488">
        <f t="shared" si="20"/>
        <v>0</v>
      </c>
      <c r="Y69" s="488">
        <f t="shared" si="20"/>
        <v>0</v>
      </c>
      <c r="Z69" s="488">
        <f t="shared" si="20"/>
        <v>0</v>
      </c>
      <c r="AA69" s="488">
        <f t="shared" si="20"/>
        <v>0</v>
      </c>
      <c r="AB69" s="488">
        <f t="shared" si="20"/>
        <v>0</v>
      </c>
      <c r="AC69" s="488">
        <f t="shared" si="20"/>
        <v>0</v>
      </c>
      <c r="AD69" s="488">
        <f t="shared" si="20"/>
        <v>0</v>
      </c>
      <c r="AE69" s="488">
        <f t="shared" si="20"/>
        <v>0</v>
      </c>
      <c r="AF69" s="488">
        <f t="shared" si="20"/>
        <v>0</v>
      </c>
      <c r="AG69" s="489">
        <f t="shared" si="20"/>
        <v>0</v>
      </c>
      <c r="AH69" s="490">
        <f t="shared" si="20"/>
        <v>0</v>
      </c>
      <c r="AI69" s="488">
        <f t="shared" si="20"/>
        <v>0</v>
      </c>
      <c r="AJ69" s="488">
        <f t="shared" si="20"/>
        <v>0</v>
      </c>
      <c r="AK69" s="488">
        <f t="shared" si="20"/>
        <v>0</v>
      </c>
      <c r="AL69" s="488">
        <f t="shared" si="20"/>
        <v>0</v>
      </c>
      <c r="AM69" s="488">
        <f t="shared" si="20"/>
        <v>0</v>
      </c>
      <c r="AN69" s="488">
        <f t="shared" si="20"/>
        <v>0</v>
      </c>
      <c r="AO69" s="488">
        <f t="shared" si="20"/>
        <v>0</v>
      </c>
      <c r="AP69" s="488">
        <f t="shared" si="20"/>
        <v>0</v>
      </c>
      <c r="AQ69" s="488">
        <f t="shared" si="20"/>
        <v>0</v>
      </c>
      <c r="AR69" s="488">
        <f t="shared" si="20"/>
        <v>0</v>
      </c>
      <c r="AS69" s="488">
        <f t="shared" si="20"/>
        <v>0</v>
      </c>
      <c r="AT69" s="491">
        <f>SUM(AT70:AT74)</f>
        <v>0</v>
      </c>
      <c r="AU69" s="493">
        <f>SUM(AU70:AU74)</f>
        <v>0</v>
      </c>
      <c r="AV69" s="470">
        <f t="shared" si="1"/>
        <v>0</v>
      </c>
    </row>
    <row r="70" spans="2:48" s="472" customFormat="1" ht="12.75" customHeight="1">
      <c r="B70" s="494" t="str">
        <f>+'FORMATO COSTEO C1'!C$306</f>
        <v>1.2.5.1</v>
      </c>
      <c r="C70" s="495" t="str">
        <f>+'FORMATO COSTEO C1'!B$306</f>
        <v>Categoría de gasto</v>
      </c>
      <c r="D70" s="506"/>
      <c r="E70" s="639"/>
      <c r="F70" s="498">
        <f>+'FORMATO COSTEO C1'!G306</f>
        <v>0</v>
      </c>
      <c r="G70" s="501">
        <f>+'FORMATO COSTEO C1'!I306</f>
        <v>0</v>
      </c>
      <c r="H70" s="636">
        <f>IF($F70=0,0,((($F70/$E$69)*'CRONOGRAMA ACTIVIDADES'!F$31)*($G70/$F70)))</f>
        <v>0</v>
      </c>
      <c r="I70" s="498">
        <f>IF($F70=0,0,((($F70/$E$69)*'CRONOGRAMA ACTIVIDADES'!G$31)*($G70/$F70)))</f>
        <v>0</v>
      </c>
      <c r="J70" s="498">
        <f>IF($F70=0,0,((($F70/$E$69)*'CRONOGRAMA ACTIVIDADES'!H$31)*($G70/$F70)))</f>
        <v>0</v>
      </c>
      <c r="K70" s="498">
        <f>IF($F70=0,0,((($F70/$E$69)*'CRONOGRAMA ACTIVIDADES'!I$31)*($G70/$F70)))</f>
        <v>0</v>
      </c>
      <c r="L70" s="498">
        <f>IF($F70=0,0,((($F70/$E$69)*'CRONOGRAMA ACTIVIDADES'!J$31)*($G70/$F70)))</f>
        <v>0</v>
      </c>
      <c r="M70" s="498">
        <f>IF($F70=0,0,((($F70/$E$69)*'CRONOGRAMA ACTIVIDADES'!K$31)*($G70/$F70)))</f>
        <v>0</v>
      </c>
      <c r="N70" s="498">
        <f>IF($F70=0,0,((($F70/$E$69)*'CRONOGRAMA ACTIVIDADES'!L$31)*($G70/$F70)))</f>
        <v>0</v>
      </c>
      <c r="O70" s="498">
        <f>IF($F70=0,0,((($F70/$E$69)*'CRONOGRAMA ACTIVIDADES'!M$31)*($G70/$F70)))</f>
        <v>0</v>
      </c>
      <c r="P70" s="498">
        <f>IF($F70=0,0,((($F70/$E$69)*'CRONOGRAMA ACTIVIDADES'!N$31)*($G70/$F70)))</f>
        <v>0</v>
      </c>
      <c r="Q70" s="498">
        <f>IF($F70=0,0,((($F70/$E$69)*'CRONOGRAMA ACTIVIDADES'!O$31)*($G70/$F70)))</f>
        <v>0</v>
      </c>
      <c r="R70" s="498">
        <f>IF($F70=0,0,((($F70/$E$69)*'CRONOGRAMA ACTIVIDADES'!P$31)*($G70/$F70)))</f>
        <v>0</v>
      </c>
      <c r="S70" s="498">
        <f>IF($F70=0,0,((($F70/$E$69)*'CRONOGRAMA ACTIVIDADES'!Q$31)*($G70/$F70)))</f>
        <v>0</v>
      </c>
      <c r="T70" s="501">
        <f>H70+I70+J70+K70+L70+M70+N70+O70+P70+Q70+R70+S70</f>
        <v>0</v>
      </c>
      <c r="U70" s="502">
        <f>IF($F70=0,0,((($F70/$E$69)*'CRONOGRAMA ACTIVIDADES'!R$31)*($G70/$F70)))</f>
        <v>0</v>
      </c>
      <c r="V70" s="498">
        <f>IF($F70=0,0,((($F70/$E$69)*'CRONOGRAMA ACTIVIDADES'!S$31)*($G70/$F70)))</f>
        <v>0</v>
      </c>
      <c r="W70" s="498">
        <f>IF($F70=0,0,((($F70/$E$69)*'CRONOGRAMA ACTIVIDADES'!T$31)*($G70/$F70)))</f>
        <v>0</v>
      </c>
      <c r="X70" s="498">
        <f>IF($F70=0,0,((($F70/$E$69)*'CRONOGRAMA ACTIVIDADES'!U$31)*($G70/$F70)))</f>
        <v>0</v>
      </c>
      <c r="Y70" s="498">
        <f>IF($F70=0,0,((($F70/$E$69)*'CRONOGRAMA ACTIVIDADES'!V$31)*($G70/$F70)))</f>
        <v>0</v>
      </c>
      <c r="Z70" s="498">
        <f>IF($F70=0,0,((($F70/$E$69)*'CRONOGRAMA ACTIVIDADES'!W$31)*($G70/$F70)))</f>
        <v>0</v>
      </c>
      <c r="AA70" s="498">
        <f>IF($F70=0,0,((($F70/$E$69)*'CRONOGRAMA ACTIVIDADES'!X$31)*($G70/$F70)))</f>
        <v>0</v>
      </c>
      <c r="AB70" s="498">
        <f>IF($F70=0,0,((($F70/$E$69)*'CRONOGRAMA ACTIVIDADES'!Y$31)*($G70/$F70)))</f>
        <v>0</v>
      </c>
      <c r="AC70" s="498">
        <f>IF($F70=0,0,((($F70/$E$69)*'CRONOGRAMA ACTIVIDADES'!Z$31)*($G70/$F70)))</f>
        <v>0</v>
      </c>
      <c r="AD70" s="498">
        <f>IF($F70=0,0,((($F70/$E$69)*'CRONOGRAMA ACTIVIDADES'!AA$31)*($G70/$F70)))</f>
        <v>0</v>
      </c>
      <c r="AE70" s="498">
        <f>IF($F70=0,0,((($F70/$E$69)*'CRONOGRAMA ACTIVIDADES'!AB$31)*($G70/$F70)))</f>
        <v>0</v>
      </c>
      <c r="AF70" s="498">
        <f>IF($F70=0,0,((($F70/$E$69)*'CRONOGRAMA ACTIVIDADES'!AC$31)*($G70/$F70)))</f>
        <v>0</v>
      </c>
      <c r="AG70" s="499">
        <f>U70+V70+W70+X70+Y70+Z70+AA70+AB70+AC70+AD70+AE70+AF70</f>
        <v>0</v>
      </c>
      <c r="AH70" s="503">
        <f>IF($F70=0,0,((($F70/$E$69)*'CRONOGRAMA ACTIVIDADES'!AD$31)*($G70/$F70)))</f>
        <v>0</v>
      </c>
      <c r="AI70" s="498">
        <f>IF($F70=0,0,((($F70/$E$69)*'CRONOGRAMA ACTIVIDADES'!AE$31)*($G70/$F70)))</f>
        <v>0</v>
      </c>
      <c r="AJ70" s="498">
        <f>IF($F70=0,0,((($F70/$E$69)*'CRONOGRAMA ACTIVIDADES'!AF$31)*($G70/$F70)))</f>
        <v>0</v>
      </c>
      <c r="AK70" s="498">
        <f>IF($F70=0,0,((($F70/$E$69)*'CRONOGRAMA ACTIVIDADES'!AG$31)*($G70/$F70)))</f>
        <v>0</v>
      </c>
      <c r="AL70" s="498">
        <f>IF($F70=0,0,((($F70/$E$69)*'CRONOGRAMA ACTIVIDADES'!AH$31)*($G70/$F70)))</f>
        <v>0</v>
      </c>
      <c r="AM70" s="498">
        <f>IF($F70=0,0,((($F70/$E$69)*'CRONOGRAMA ACTIVIDADES'!AI$31)*($G70/$F70)))</f>
        <v>0</v>
      </c>
      <c r="AN70" s="498">
        <f>IF($F70=0,0,((($F70/$E$69)*'CRONOGRAMA ACTIVIDADES'!AJ$31)*($G70/$F70)))</f>
        <v>0</v>
      </c>
      <c r="AO70" s="498">
        <f>IF($F70=0,0,((($F70/$E$69)*'CRONOGRAMA ACTIVIDADES'!AK$31)*($G70/$F70)))</f>
        <v>0</v>
      </c>
      <c r="AP70" s="498">
        <f>IF($F70=0,0,((($F70/$E$69)*'CRONOGRAMA ACTIVIDADES'!AL$31)*($G70/$F70)))</f>
        <v>0</v>
      </c>
      <c r="AQ70" s="498">
        <f>IF($F70=0,0,((($F70/$E$69)*'CRONOGRAMA ACTIVIDADES'!AM$31)*($G70/$F70)))</f>
        <v>0</v>
      </c>
      <c r="AR70" s="498">
        <f>IF($F70=0,0,((($F70/$E$69)*'CRONOGRAMA ACTIVIDADES'!AN$31)*($G70/$F70)))</f>
        <v>0</v>
      </c>
      <c r="AS70" s="498">
        <f>IF($F70=0,0,((($F70/$E$69)*'CRONOGRAMA ACTIVIDADES'!AO$31)*($G70/$F70)))</f>
        <v>0</v>
      </c>
      <c r="AT70" s="501">
        <f>AH70+AI70+AJ70+AK70+AL70+AM70+AN70+AO70+AP70+AQ70+AR70+AS70</f>
        <v>0</v>
      </c>
      <c r="AU70" s="504">
        <f>AS70+AR70+AQ70+AP70+AO70+AN70+AM70+AL70+AK70+AJ70+AI70+AH70+AF70+AE70+AD70+AC70+AB70+AA70+Z70+Y70+X70+W70+V70+U70+S70+R70+Q70+P70+O70+N70+M70+L70+K70+J70+I70+H70</f>
        <v>0</v>
      </c>
      <c r="AV70" s="470">
        <f t="shared" si="1"/>
        <v>0</v>
      </c>
    </row>
    <row r="71" spans="2:48" s="472" customFormat="1" ht="12.75" customHeight="1" outlineLevel="1">
      <c r="B71" s="494" t="str">
        <f>+'FORMATO COSTEO C1'!C$312</f>
        <v>1.2.5.2</v>
      </c>
      <c r="C71" s="495" t="str">
        <f>+'FORMATO COSTEO C1'!B$312</f>
        <v>Categoría de gasto</v>
      </c>
      <c r="D71" s="506"/>
      <c r="E71" s="639"/>
      <c r="F71" s="498">
        <f>+'FORMATO COSTEO C1'!G312</f>
        <v>0</v>
      </c>
      <c r="G71" s="501">
        <f>+'FORMATO COSTEO C1'!I312</f>
        <v>0</v>
      </c>
      <c r="H71" s="502">
        <f>IF($F71=0,0,((($F71/$E$69)*'CRONOGRAMA ACTIVIDADES'!F$31)*($G71/$F71)))</f>
        <v>0</v>
      </c>
      <c r="I71" s="498">
        <f>IF($F71=0,0,((($F71/$E$69)*'CRONOGRAMA ACTIVIDADES'!G$31)*($G71/$F71)))</f>
        <v>0</v>
      </c>
      <c r="J71" s="498">
        <f>IF($F71=0,0,((($F71/$E$69)*'CRONOGRAMA ACTIVIDADES'!H$31)*($G71/$F71)))</f>
        <v>0</v>
      </c>
      <c r="K71" s="498">
        <f>IF($F71=0,0,((($F71/$E$69)*'CRONOGRAMA ACTIVIDADES'!I$31)*($G71/$F71)))</f>
        <v>0</v>
      </c>
      <c r="L71" s="498">
        <f>IF($F71=0,0,((($F71/$E$69)*'CRONOGRAMA ACTIVIDADES'!J$31)*($G71/$F71)))</f>
        <v>0</v>
      </c>
      <c r="M71" s="498">
        <f>IF($F71=0,0,((($F71/$E$69)*'CRONOGRAMA ACTIVIDADES'!K$31)*($G71/$F71)))</f>
        <v>0</v>
      </c>
      <c r="N71" s="498">
        <f>IF($F71=0,0,((($F71/$E$69)*'CRONOGRAMA ACTIVIDADES'!L$31)*($G71/$F71)))</f>
        <v>0</v>
      </c>
      <c r="O71" s="498">
        <f>IF($F71=0,0,((($F71/$E$69)*'CRONOGRAMA ACTIVIDADES'!M$31)*($G71/$F71)))</f>
        <v>0</v>
      </c>
      <c r="P71" s="498">
        <f>IF($F71=0,0,((($F71/$E$69)*'CRONOGRAMA ACTIVIDADES'!N$31)*($G71/$F71)))</f>
        <v>0</v>
      </c>
      <c r="Q71" s="498">
        <f>IF($F71=0,0,((($F71/$E$69)*'CRONOGRAMA ACTIVIDADES'!O$31)*($G71/$F71)))</f>
        <v>0</v>
      </c>
      <c r="R71" s="498">
        <f>IF($F71=0,0,((($F71/$E$69)*'CRONOGRAMA ACTIVIDADES'!P$31)*($G71/$F71)))</f>
        <v>0</v>
      </c>
      <c r="S71" s="498">
        <f>IF($F71=0,0,((($F71/$E$69)*'CRONOGRAMA ACTIVIDADES'!Q$31)*($G71/$F71)))</f>
        <v>0</v>
      </c>
      <c r="T71" s="501">
        <f>H71+I71+J71+K71+L71+M71+N71+O71+P71+Q71+R71+S71</f>
        <v>0</v>
      </c>
      <c r="U71" s="502">
        <f>IF($F71=0,0,((($F71/$E$69)*'CRONOGRAMA ACTIVIDADES'!R$31)*($G71/$F71)))</f>
        <v>0</v>
      </c>
      <c r="V71" s="498">
        <f>IF($F71=0,0,((($F71/$E$69)*'CRONOGRAMA ACTIVIDADES'!S$31)*($G71/$F71)))</f>
        <v>0</v>
      </c>
      <c r="W71" s="498">
        <f>IF($F71=0,0,((($F71/$E$69)*'CRONOGRAMA ACTIVIDADES'!T$31)*($G71/$F71)))</f>
        <v>0</v>
      </c>
      <c r="X71" s="498">
        <f>IF($F71=0,0,((($F71/$E$69)*'CRONOGRAMA ACTIVIDADES'!U$31)*($G71/$F71)))</f>
        <v>0</v>
      </c>
      <c r="Y71" s="498">
        <f>IF($F71=0,0,((($F71/$E$69)*'CRONOGRAMA ACTIVIDADES'!V$31)*($G71/$F71)))</f>
        <v>0</v>
      </c>
      <c r="Z71" s="498">
        <f>IF($F71=0,0,((($F71/$E$69)*'CRONOGRAMA ACTIVIDADES'!W$31)*($G71/$F71)))</f>
        <v>0</v>
      </c>
      <c r="AA71" s="498">
        <f>IF($F71=0,0,((($F71/$E$69)*'CRONOGRAMA ACTIVIDADES'!X$31)*($G71/$F71)))</f>
        <v>0</v>
      </c>
      <c r="AB71" s="498">
        <f>IF($F71=0,0,((($F71/$E$69)*'CRONOGRAMA ACTIVIDADES'!Y$31)*($G71/$F71)))</f>
        <v>0</v>
      </c>
      <c r="AC71" s="498">
        <f>IF($F71=0,0,((($F71/$E$69)*'CRONOGRAMA ACTIVIDADES'!Z$31)*($G71/$F71)))</f>
        <v>0</v>
      </c>
      <c r="AD71" s="498">
        <f>IF($F71=0,0,((($F71/$E$69)*'CRONOGRAMA ACTIVIDADES'!AA$31)*($G71/$F71)))</f>
        <v>0</v>
      </c>
      <c r="AE71" s="498">
        <f>IF($F71=0,0,((($F71/$E$69)*'CRONOGRAMA ACTIVIDADES'!AB$31)*($G71/$F71)))</f>
        <v>0</v>
      </c>
      <c r="AF71" s="498">
        <f>IF($F71=0,0,((($F71/$E$69)*'CRONOGRAMA ACTIVIDADES'!AC$31)*($G71/$F71)))</f>
        <v>0</v>
      </c>
      <c r="AG71" s="499">
        <f>U71+V71+W71+X71+Y71+Z71+AA71+AB71+AC71+AD71+AE71+AF71</f>
        <v>0</v>
      </c>
      <c r="AH71" s="503">
        <f>IF($F71=0,0,((($F71/$E$69)*'CRONOGRAMA ACTIVIDADES'!AD$31)*($G71/$F71)))</f>
        <v>0</v>
      </c>
      <c r="AI71" s="498">
        <f>IF($F71=0,0,((($F71/$E$69)*'CRONOGRAMA ACTIVIDADES'!AE$31)*($G71/$F71)))</f>
        <v>0</v>
      </c>
      <c r="AJ71" s="498">
        <f>IF($F71=0,0,((($F71/$E$69)*'CRONOGRAMA ACTIVIDADES'!AF$31)*($G71/$F71)))</f>
        <v>0</v>
      </c>
      <c r="AK71" s="498">
        <f>IF($F71=0,0,((($F71/$E$69)*'CRONOGRAMA ACTIVIDADES'!AG$31)*($G71/$F71)))</f>
        <v>0</v>
      </c>
      <c r="AL71" s="498">
        <f>IF($F71=0,0,((($F71/$E$69)*'CRONOGRAMA ACTIVIDADES'!AH$31)*($G71/$F71)))</f>
        <v>0</v>
      </c>
      <c r="AM71" s="498">
        <f>IF($F71=0,0,((($F71/$E$69)*'CRONOGRAMA ACTIVIDADES'!AI$31)*($G71/$F71)))</f>
        <v>0</v>
      </c>
      <c r="AN71" s="498">
        <f>IF($F71=0,0,((($F71/$E$69)*'CRONOGRAMA ACTIVIDADES'!AJ$31)*($G71/$F71)))</f>
        <v>0</v>
      </c>
      <c r="AO71" s="498">
        <f>IF($F71=0,0,((($F71/$E$69)*'CRONOGRAMA ACTIVIDADES'!AK$31)*($G71/$F71)))</f>
        <v>0</v>
      </c>
      <c r="AP71" s="498">
        <f>IF($F71=0,0,((($F71/$E$69)*'CRONOGRAMA ACTIVIDADES'!AL$31)*($G71/$F71)))</f>
        <v>0</v>
      </c>
      <c r="AQ71" s="498">
        <f>IF($F71=0,0,((($F71/$E$69)*'CRONOGRAMA ACTIVIDADES'!AM$31)*($G71/$F71)))</f>
        <v>0</v>
      </c>
      <c r="AR71" s="498">
        <f>IF($F71=0,0,((($F71/$E$69)*'CRONOGRAMA ACTIVIDADES'!AN$31)*($G71/$F71)))</f>
        <v>0</v>
      </c>
      <c r="AS71" s="498">
        <f>IF($F71=0,0,((($F71/$E$69)*'CRONOGRAMA ACTIVIDADES'!AO$31)*($G71/$F71)))</f>
        <v>0</v>
      </c>
      <c r="AT71" s="501">
        <f>AH71+AI71+AJ71+AK71+AL71+AM71+AN71+AO71+AP71+AQ71+AR71+AS71</f>
        <v>0</v>
      </c>
      <c r="AU71" s="504">
        <f>AS71+AR71+AQ71+AP71+AO71+AN71+AM71+AL71+AK71+AJ71+AI71+AH71+AF71+AE71+AD71+AC71+AB71+AA71+Z71+Y71+X71+W71+V71+U71+S71+R71+Q71+P71+O71+N71+M71+L71+K71+J71+I71+H71</f>
        <v>0</v>
      </c>
      <c r="AV71" s="470">
        <f t="shared" si="1"/>
        <v>0</v>
      </c>
    </row>
    <row r="72" spans="2:48" s="483" customFormat="1" ht="12.75" customHeight="1" outlineLevel="1">
      <c r="B72" s="494" t="str">
        <f>+'FORMATO COSTEO C1'!C$318</f>
        <v>1.2.5.3</v>
      </c>
      <c r="C72" s="495" t="str">
        <f>+'FORMATO COSTEO C1'!B$318</f>
        <v>Categoría de gasto</v>
      </c>
      <c r="D72" s="506"/>
      <c r="E72" s="639"/>
      <c r="F72" s="498">
        <f>+'FORMATO COSTEO C1'!G318</f>
        <v>0</v>
      </c>
      <c r="G72" s="501">
        <f>+'FORMATO COSTEO C1'!I318</f>
        <v>0</v>
      </c>
      <c r="H72" s="502">
        <f>IF($F72=0,0,((($F72/$E$69)*'CRONOGRAMA ACTIVIDADES'!F$31)*($G72/$F72)))</f>
        <v>0</v>
      </c>
      <c r="I72" s="498">
        <f>IF($F72=0,0,((($F72/$E$69)*'CRONOGRAMA ACTIVIDADES'!G$31)*($G72/$F72)))</f>
        <v>0</v>
      </c>
      <c r="J72" s="498">
        <f>IF($F72=0,0,((($F72/$E$69)*'CRONOGRAMA ACTIVIDADES'!H$31)*($G72/$F72)))</f>
        <v>0</v>
      </c>
      <c r="K72" s="498">
        <f>IF($F72=0,0,((($F72/$E$69)*'CRONOGRAMA ACTIVIDADES'!I$31)*($G72/$F72)))</f>
        <v>0</v>
      </c>
      <c r="L72" s="498">
        <f>IF($F72=0,0,((($F72/$E$69)*'CRONOGRAMA ACTIVIDADES'!J$31)*($G72/$F72)))</f>
        <v>0</v>
      </c>
      <c r="M72" s="498">
        <f>IF($F72=0,0,((($F72/$E$69)*'CRONOGRAMA ACTIVIDADES'!K$31)*($G72/$F72)))</f>
        <v>0</v>
      </c>
      <c r="N72" s="498">
        <f>IF($F72=0,0,((($F72/$E$69)*'CRONOGRAMA ACTIVIDADES'!L$31)*($G72/$F72)))</f>
        <v>0</v>
      </c>
      <c r="O72" s="498">
        <f>IF($F72=0,0,((($F72/$E$69)*'CRONOGRAMA ACTIVIDADES'!M$31)*($G72/$F72)))</f>
        <v>0</v>
      </c>
      <c r="P72" s="498">
        <f>IF($F72=0,0,((($F72/$E$69)*'CRONOGRAMA ACTIVIDADES'!N$31)*($G72/$F72)))</f>
        <v>0</v>
      </c>
      <c r="Q72" s="498">
        <f>IF($F72=0,0,((($F72/$E$69)*'CRONOGRAMA ACTIVIDADES'!O$31)*($G72/$F72)))</f>
        <v>0</v>
      </c>
      <c r="R72" s="498">
        <f>IF($F72=0,0,((($F72/$E$69)*'CRONOGRAMA ACTIVIDADES'!P$31)*($G72/$F72)))</f>
        <v>0</v>
      </c>
      <c r="S72" s="498">
        <f>IF($F72=0,0,((($F72/$E$69)*'CRONOGRAMA ACTIVIDADES'!Q$31)*($G72/$F72)))</f>
        <v>0</v>
      </c>
      <c r="T72" s="501">
        <f>H72+I72+J72+K72+L72+M72+N72+O72+P72+Q72+R72+S72</f>
        <v>0</v>
      </c>
      <c r="U72" s="502">
        <f>IF($F72=0,0,((($F72/$E$69)*'CRONOGRAMA ACTIVIDADES'!R$31)*($G72/$F72)))</f>
        <v>0</v>
      </c>
      <c r="V72" s="498">
        <f>IF($F72=0,0,((($F72/$E$69)*'CRONOGRAMA ACTIVIDADES'!S$31)*($G72/$F72)))</f>
        <v>0</v>
      </c>
      <c r="W72" s="498">
        <f>IF($F72=0,0,((($F72/$E$69)*'CRONOGRAMA ACTIVIDADES'!T$31)*($G72/$F72)))</f>
        <v>0</v>
      </c>
      <c r="X72" s="498">
        <f>IF($F72=0,0,((($F72/$E$69)*'CRONOGRAMA ACTIVIDADES'!U$31)*($G72/$F72)))</f>
        <v>0</v>
      </c>
      <c r="Y72" s="498">
        <f>IF($F72=0,0,((($F72/$E$69)*'CRONOGRAMA ACTIVIDADES'!V$31)*($G72/$F72)))</f>
        <v>0</v>
      </c>
      <c r="Z72" s="498">
        <f>IF($F72=0,0,((($F72/$E$69)*'CRONOGRAMA ACTIVIDADES'!W$31)*($G72/$F72)))</f>
        <v>0</v>
      </c>
      <c r="AA72" s="498">
        <f>IF($F72=0,0,((($F72/$E$69)*'CRONOGRAMA ACTIVIDADES'!X$31)*($G72/$F72)))</f>
        <v>0</v>
      </c>
      <c r="AB72" s="498">
        <f>IF($F72=0,0,((($F72/$E$69)*'CRONOGRAMA ACTIVIDADES'!Y$31)*($G72/$F72)))</f>
        <v>0</v>
      </c>
      <c r="AC72" s="498">
        <f>IF($F72=0,0,((($F72/$E$69)*'CRONOGRAMA ACTIVIDADES'!Z$31)*($G72/$F72)))</f>
        <v>0</v>
      </c>
      <c r="AD72" s="498">
        <f>IF($F72=0,0,((($F72/$E$69)*'CRONOGRAMA ACTIVIDADES'!AA$31)*($G72/$F72)))</f>
        <v>0</v>
      </c>
      <c r="AE72" s="498">
        <f>IF($F72=0,0,((($F72/$E$69)*'CRONOGRAMA ACTIVIDADES'!AB$31)*($G72/$F72)))</f>
        <v>0</v>
      </c>
      <c r="AF72" s="498">
        <f>IF($F72=0,0,((($F72/$E$69)*'CRONOGRAMA ACTIVIDADES'!AC$31)*($G72/$F72)))</f>
        <v>0</v>
      </c>
      <c r="AG72" s="499">
        <f>U72+V72+W72+X72+Y72+Z72+AA72+AB72+AC72+AD72+AE72+AF72</f>
        <v>0</v>
      </c>
      <c r="AH72" s="503">
        <f>IF($F72=0,0,((($F72/$E$69)*'CRONOGRAMA ACTIVIDADES'!AD$31)*($G72/$F72)))</f>
        <v>0</v>
      </c>
      <c r="AI72" s="498">
        <f>IF($F72=0,0,((($F72/$E$69)*'CRONOGRAMA ACTIVIDADES'!AE$31)*($G72/$F72)))</f>
        <v>0</v>
      </c>
      <c r="AJ72" s="498">
        <f>IF($F72=0,0,((($F72/$E$69)*'CRONOGRAMA ACTIVIDADES'!AF$31)*($G72/$F72)))</f>
        <v>0</v>
      </c>
      <c r="AK72" s="498">
        <f>IF($F72=0,0,((($F72/$E$69)*'CRONOGRAMA ACTIVIDADES'!AG$31)*($G72/$F72)))</f>
        <v>0</v>
      </c>
      <c r="AL72" s="498">
        <f>IF($F72=0,0,((($F72/$E$69)*'CRONOGRAMA ACTIVIDADES'!AH$31)*($G72/$F72)))</f>
        <v>0</v>
      </c>
      <c r="AM72" s="498">
        <f>IF($F72=0,0,((($F72/$E$69)*'CRONOGRAMA ACTIVIDADES'!AI$31)*($G72/$F72)))</f>
        <v>0</v>
      </c>
      <c r="AN72" s="498">
        <f>IF($F72=0,0,((($F72/$E$69)*'CRONOGRAMA ACTIVIDADES'!AJ$31)*($G72/$F72)))</f>
        <v>0</v>
      </c>
      <c r="AO72" s="498">
        <f>IF($F72=0,0,((($F72/$E$69)*'CRONOGRAMA ACTIVIDADES'!AK$31)*($G72/$F72)))</f>
        <v>0</v>
      </c>
      <c r="AP72" s="498">
        <f>IF($F72=0,0,((($F72/$E$69)*'CRONOGRAMA ACTIVIDADES'!AL$31)*($G72/$F72)))</f>
        <v>0</v>
      </c>
      <c r="AQ72" s="498">
        <f>IF($F72=0,0,((($F72/$E$69)*'CRONOGRAMA ACTIVIDADES'!AM$31)*($G72/$F72)))</f>
        <v>0</v>
      </c>
      <c r="AR72" s="498">
        <f>IF($F72=0,0,((($F72/$E$69)*'CRONOGRAMA ACTIVIDADES'!AN$31)*($G72/$F72)))</f>
        <v>0</v>
      </c>
      <c r="AS72" s="498">
        <f>IF($F72=0,0,((($F72/$E$69)*'CRONOGRAMA ACTIVIDADES'!AO$31)*($G72/$F72)))</f>
        <v>0</v>
      </c>
      <c r="AT72" s="501">
        <f>AH72+AI72+AJ72+AK72+AL72+AM72+AN72+AO72+AP72+AQ72+AR72+AS72</f>
        <v>0</v>
      </c>
      <c r="AU72" s="504">
        <f>AS72+AR72+AQ72+AP72+AO72+AN72+AM72+AL72+AK72+AJ72+AI72+AH72+AF72+AE72+AD72+AC72+AB72+AA72+Z72+Y72+X72+W72+V72+U72+S72+R72+Q72+P72+O72+N72+M72+L72+K72+J72+I72+H72</f>
        <v>0</v>
      </c>
      <c r="AV72" s="470">
        <f t="shared" si="1"/>
        <v>0</v>
      </c>
    </row>
    <row r="73" spans="2:48" s="472" customFormat="1" ht="12.75" customHeight="1">
      <c r="B73" s="494" t="str">
        <f>+'FORMATO COSTEO C1'!C$324</f>
        <v>1.2.5.4</v>
      </c>
      <c r="C73" s="495" t="str">
        <f>+'FORMATO COSTEO C1'!B$324</f>
        <v>Categoría de gasto</v>
      </c>
      <c r="D73" s="506"/>
      <c r="E73" s="639"/>
      <c r="F73" s="498">
        <f>+'FORMATO COSTEO C1'!G324</f>
        <v>0</v>
      </c>
      <c r="G73" s="501">
        <f>+'FORMATO COSTEO C1'!I324</f>
        <v>0</v>
      </c>
      <c r="H73" s="502">
        <f>IF($F73=0,0,((($F73/$E$69)*'CRONOGRAMA ACTIVIDADES'!F$31)*($G73/$F73)))</f>
        <v>0</v>
      </c>
      <c r="I73" s="498">
        <f>IF($F73=0,0,((($F73/$E$69)*'CRONOGRAMA ACTIVIDADES'!G$31)*($G73/$F73)))</f>
        <v>0</v>
      </c>
      <c r="J73" s="498">
        <f>IF($F73=0,0,((($F73/$E$69)*'CRONOGRAMA ACTIVIDADES'!H$31)*($G73/$F73)))</f>
        <v>0</v>
      </c>
      <c r="K73" s="498">
        <f>IF($F73=0,0,((($F73/$E$69)*'CRONOGRAMA ACTIVIDADES'!I$31)*($G73/$F73)))</f>
        <v>0</v>
      </c>
      <c r="L73" s="498">
        <f>IF($F73=0,0,((($F73/$E$69)*'CRONOGRAMA ACTIVIDADES'!J$31)*($G73/$F73)))</f>
        <v>0</v>
      </c>
      <c r="M73" s="498">
        <f>IF($F73=0,0,((($F73/$E$69)*'CRONOGRAMA ACTIVIDADES'!K$31)*($G73/$F73)))</f>
        <v>0</v>
      </c>
      <c r="N73" s="498">
        <f>IF($F73=0,0,((($F73/$E$69)*'CRONOGRAMA ACTIVIDADES'!L$31)*($G73/$F73)))</f>
        <v>0</v>
      </c>
      <c r="O73" s="498">
        <f>IF($F73=0,0,((($F73/$E$69)*'CRONOGRAMA ACTIVIDADES'!M$31)*($G73/$F73)))</f>
        <v>0</v>
      </c>
      <c r="P73" s="498">
        <f>IF($F73=0,0,((($F73/$E$69)*'CRONOGRAMA ACTIVIDADES'!N$31)*($G73/$F73)))</f>
        <v>0</v>
      </c>
      <c r="Q73" s="498">
        <f>IF($F73=0,0,((($F73/$E$69)*'CRONOGRAMA ACTIVIDADES'!O$31)*($G73/$F73)))</f>
        <v>0</v>
      </c>
      <c r="R73" s="498">
        <f>IF($F73=0,0,((($F73/$E$69)*'CRONOGRAMA ACTIVIDADES'!P$31)*($G73/$F73)))</f>
        <v>0</v>
      </c>
      <c r="S73" s="498">
        <f>IF($F73=0,0,((($F73/$E$69)*'CRONOGRAMA ACTIVIDADES'!Q$31)*($G73/$F73)))</f>
        <v>0</v>
      </c>
      <c r="T73" s="501">
        <f>H73+I73+J73+K73+L73+M73+N73+O73+P73+Q73+R73+S73</f>
        <v>0</v>
      </c>
      <c r="U73" s="502">
        <f>IF($F73=0,0,((($F73/$E$69)*'CRONOGRAMA ACTIVIDADES'!R$31)*($G73/$F73)))</f>
        <v>0</v>
      </c>
      <c r="V73" s="498">
        <f>IF($F73=0,0,((($F73/$E$69)*'CRONOGRAMA ACTIVIDADES'!S$31)*($G73/$F73)))</f>
        <v>0</v>
      </c>
      <c r="W73" s="498">
        <f>IF($F73=0,0,((($F73/$E$69)*'CRONOGRAMA ACTIVIDADES'!T$31)*($G73/$F73)))</f>
        <v>0</v>
      </c>
      <c r="X73" s="498">
        <f>IF($F73=0,0,((($F73/$E$69)*'CRONOGRAMA ACTIVIDADES'!U$31)*($G73/$F73)))</f>
        <v>0</v>
      </c>
      <c r="Y73" s="498">
        <f>IF($F73=0,0,((($F73/$E$69)*'CRONOGRAMA ACTIVIDADES'!V$31)*($G73/$F73)))</f>
        <v>0</v>
      </c>
      <c r="Z73" s="498">
        <f>IF($F73=0,0,((($F73/$E$69)*'CRONOGRAMA ACTIVIDADES'!W$31)*($G73/$F73)))</f>
        <v>0</v>
      </c>
      <c r="AA73" s="498">
        <f>IF($F73=0,0,((($F73/$E$69)*'CRONOGRAMA ACTIVIDADES'!X$31)*($G73/$F73)))</f>
        <v>0</v>
      </c>
      <c r="AB73" s="498">
        <f>IF($F73=0,0,((($F73/$E$69)*'CRONOGRAMA ACTIVIDADES'!Y$31)*($G73/$F73)))</f>
        <v>0</v>
      </c>
      <c r="AC73" s="498">
        <f>IF($F73=0,0,((($F73/$E$69)*'CRONOGRAMA ACTIVIDADES'!Z$31)*($G73/$F73)))</f>
        <v>0</v>
      </c>
      <c r="AD73" s="498">
        <f>IF($F73=0,0,((($F73/$E$69)*'CRONOGRAMA ACTIVIDADES'!AA$31)*($G73/$F73)))</f>
        <v>0</v>
      </c>
      <c r="AE73" s="498">
        <f>IF($F73=0,0,((($F73/$E$69)*'CRONOGRAMA ACTIVIDADES'!AB$31)*($G73/$F73)))</f>
        <v>0</v>
      </c>
      <c r="AF73" s="498">
        <f>IF($F73=0,0,((($F73/$E$69)*'CRONOGRAMA ACTIVIDADES'!AC$31)*($G73/$F73)))</f>
        <v>0</v>
      </c>
      <c r="AG73" s="499">
        <f>U73+V73+W73+X73+Y73+Z73+AA73+AB73+AC73+AD73+AE73+AF73</f>
        <v>0</v>
      </c>
      <c r="AH73" s="503">
        <f>IF($F73=0,0,((($F73/$E$69)*'CRONOGRAMA ACTIVIDADES'!AD$31)*($G73/$F73)))</f>
        <v>0</v>
      </c>
      <c r="AI73" s="498">
        <f>IF($F73=0,0,((($F73/$E$69)*'CRONOGRAMA ACTIVIDADES'!AE$31)*($G73/$F73)))</f>
        <v>0</v>
      </c>
      <c r="AJ73" s="498">
        <f>IF($F73=0,0,((($F73/$E$69)*'CRONOGRAMA ACTIVIDADES'!AF$31)*($G73/$F73)))</f>
        <v>0</v>
      </c>
      <c r="AK73" s="498">
        <f>IF($F73=0,0,((($F73/$E$69)*'CRONOGRAMA ACTIVIDADES'!AG$31)*($G73/$F73)))</f>
        <v>0</v>
      </c>
      <c r="AL73" s="498">
        <f>IF($F73=0,0,((($F73/$E$69)*'CRONOGRAMA ACTIVIDADES'!AH$31)*($G73/$F73)))</f>
        <v>0</v>
      </c>
      <c r="AM73" s="498">
        <f>IF($F73=0,0,((($F73/$E$69)*'CRONOGRAMA ACTIVIDADES'!AI$31)*($G73/$F73)))</f>
        <v>0</v>
      </c>
      <c r="AN73" s="498">
        <f>IF($F73=0,0,((($F73/$E$69)*'CRONOGRAMA ACTIVIDADES'!AJ$31)*($G73/$F73)))</f>
        <v>0</v>
      </c>
      <c r="AO73" s="498">
        <f>IF($F73=0,0,((($F73/$E$69)*'CRONOGRAMA ACTIVIDADES'!AK$31)*($G73/$F73)))</f>
        <v>0</v>
      </c>
      <c r="AP73" s="498">
        <f>IF($F73=0,0,((($F73/$E$69)*'CRONOGRAMA ACTIVIDADES'!AL$31)*($G73/$F73)))</f>
        <v>0</v>
      </c>
      <c r="AQ73" s="498">
        <f>IF($F73=0,0,((($F73/$E$69)*'CRONOGRAMA ACTIVIDADES'!AM$31)*($G73/$F73)))</f>
        <v>0</v>
      </c>
      <c r="AR73" s="498">
        <f>IF($F73=0,0,((($F73/$E$69)*'CRONOGRAMA ACTIVIDADES'!AN$31)*($G73/$F73)))</f>
        <v>0</v>
      </c>
      <c r="AS73" s="498">
        <f>IF($F73=0,0,((($F73/$E$69)*'CRONOGRAMA ACTIVIDADES'!AO$31)*($G73/$F73)))</f>
        <v>0</v>
      </c>
      <c r="AT73" s="501">
        <f>AH73+AI73+AJ73+AK73+AL73+AM73+AN73+AO73+AP73+AQ73+AR73+AS73</f>
        <v>0</v>
      </c>
      <c r="AU73" s="504">
        <f>AS73+AR73+AQ73+AP73+AO73+AN73+AM73+AL73+AK73+AJ73+AI73+AH73+AF73+AE73+AD73+AC73+AB73+AA73+Z73+Y73+X73+W73+V73+U73+S73+R73+Q73+P73+O73+N73+M73+L73+K73+J73+I73+H73</f>
        <v>0</v>
      </c>
      <c r="AV73" s="470">
        <f t="shared" si="1"/>
        <v>0</v>
      </c>
    </row>
    <row r="74" spans="2:48" s="472" customFormat="1" ht="12.75" customHeight="1">
      <c r="B74" s="494" t="str">
        <f>+'FORMATO COSTEO C1'!C$330</f>
        <v>1.2.5.5</v>
      </c>
      <c r="C74" s="495" t="str">
        <f>+'FORMATO COSTEO C1'!B$330</f>
        <v>Categoría de gasto</v>
      </c>
      <c r="D74" s="506"/>
      <c r="E74" s="639"/>
      <c r="F74" s="498">
        <f>+'FORMATO COSTEO C1'!G330</f>
        <v>0</v>
      </c>
      <c r="G74" s="501">
        <f>+'FORMATO COSTEO C1'!I330</f>
        <v>0</v>
      </c>
      <c r="H74" s="502">
        <f>IF($F74=0,0,((($F74/$E$69)*'CRONOGRAMA ACTIVIDADES'!F$31)*($G74/$F74)))</f>
        <v>0</v>
      </c>
      <c r="I74" s="498">
        <f>IF($F74=0,0,((($F74/$E$69)*'CRONOGRAMA ACTIVIDADES'!G$31)*($G74/$F74)))</f>
        <v>0</v>
      </c>
      <c r="J74" s="498">
        <f>IF($F74=0,0,((($F74/$E$69)*'CRONOGRAMA ACTIVIDADES'!H$31)*($G74/$F74)))</f>
        <v>0</v>
      </c>
      <c r="K74" s="498">
        <f>IF($F74=0,0,((($F74/$E$69)*'CRONOGRAMA ACTIVIDADES'!I$31)*($G74/$F74)))</f>
        <v>0</v>
      </c>
      <c r="L74" s="498">
        <f>IF($F74=0,0,((($F74/$E$69)*'CRONOGRAMA ACTIVIDADES'!J$31)*($G74/$F74)))</f>
        <v>0</v>
      </c>
      <c r="M74" s="498">
        <f>IF($F74=0,0,((($F74/$E$69)*'CRONOGRAMA ACTIVIDADES'!K$31)*($G74/$F74)))</f>
        <v>0</v>
      </c>
      <c r="N74" s="498">
        <f>IF($F74=0,0,((($F74/$E$69)*'CRONOGRAMA ACTIVIDADES'!L$31)*($G74/$F74)))</f>
        <v>0</v>
      </c>
      <c r="O74" s="498">
        <f>IF($F74=0,0,((($F74/$E$69)*'CRONOGRAMA ACTIVIDADES'!M$31)*($G74/$F74)))</f>
        <v>0</v>
      </c>
      <c r="P74" s="498">
        <f>IF($F74=0,0,((($F74/$E$69)*'CRONOGRAMA ACTIVIDADES'!N$31)*($G74/$F74)))</f>
        <v>0</v>
      </c>
      <c r="Q74" s="498">
        <f>IF($F74=0,0,((($F74/$E$69)*'CRONOGRAMA ACTIVIDADES'!O$31)*($G74/$F74)))</f>
        <v>0</v>
      </c>
      <c r="R74" s="498">
        <f>IF($F74=0,0,((($F74/$E$69)*'CRONOGRAMA ACTIVIDADES'!P$31)*($G74/$F74)))</f>
        <v>0</v>
      </c>
      <c r="S74" s="498">
        <f>IF($F74=0,0,((($F74/$E$69)*'CRONOGRAMA ACTIVIDADES'!Q$31)*($G74/$F74)))</f>
        <v>0</v>
      </c>
      <c r="T74" s="501">
        <f>H74+I74+J74+K74+L74+M74+N74+O74+P74+Q74+R74+S74</f>
        <v>0</v>
      </c>
      <c r="U74" s="502">
        <f>IF($F74=0,0,((($F74/$E$69)*'CRONOGRAMA ACTIVIDADES'!R$31)*($G74/$F74)))</f>
        <v>0</v>
      </c>
      <c r="V74" s="498">
        <f>IF($F74=0,0,((($F74/$E$69)*'CRONOGRAMA ACTIVIDADES'!S$31)*($G74/$F74)))</f>
        <v>0</v>
      </c>
      <c r="W74" s="498">
        <f>IF($F74=0,0,((($F74/$E$69)*'CRONOGRAMA ACTIVIDADES'!T$31)*($G74/$F74)))</f>
        <v>0</v>
      </c>
      <c r="X74" s="498">
        <f>IF($F74=0,0,((($F74/$E$69)*'CRONOGRAMA ACTIVIDADES'!U$31)*($G74/$F74)))</f>
        <v>0</v>
      </c>
      <c r="Y74" s="498">
        <f>IF($F74=0,0,((($F74/$E$69)*'CRONOGRAMA ACTIVIDADES'!V$31)*($G74/$F74)))</f>
        <v>0</v>
      </c>
      <c r="Z74" s="498">
        <f>IF($F74=0,0,((($F74/$E$69)*'CRONOGRAMA ACTIVIDADES'!W$31)*($G74/$F74)))</f>
        <v>0</v>
      </c>
      <c r="AA74" s="498">
        <f>IF($F74=0,0,((($F74/$E$69)*'CRONOGRAMA ACTIVIDADES'!X$31)*($G74/$F74)))</f>
        <v>0</v>
      </c>
      <c r="AB74" s="498">
        <f>IF($F74=0,0,((($F74/$E$69)*'CRONOGRAMA ACTIVIDADES'!Y$31)*($G74/$F74)))</f>
        <v>0</v>
      </c>
      <c r="AC74" s="498">
        <f>IF($F74=0,0,((($F74/$E$69)*'CRONOGRAMA ACTIVIDADES'!Z$31)*($G74/$F74)))</f>
        <v>0</v>
      </c>
      <c r="AD74" s="498">
        <f>IF($F74=0,0,((($F74/$E$69)*'CRONOGRAMA ACTIVIDADES'!AA$31)*($G74/$F74)))</f>
        <v>0</v>
      </c>
      <c r="AE74" s="498">
        <f>IF($F74=0,0,((($F74/$E$69)*'CRONOGRAMA ACTIVIDADES'!AB$31)*($G74/$F74)))</f>
        <v>0</v>
      </c>
      <c r="AF74" s="498">
        <f>IF($F74=0,0,((($F74/$E$69)*'CRONOGRAMA ACTIVIDADES'!AC$31)*($G74/$F74)))</f>
        <v>0</v>
      </c>
      <c r="AG74" s="499">
        <f>U74+V74+W74+X74+Y74+Z74+AA74+AB74+AC74+AD74+AE74+AF74</f>
        <v>0</v>
      </c>
      <c r="AH74" s="503">
        <f>IF($F74=0,0,((($F74/$E$69)*'CRONOGRAMA ACTIVIDADES'!AD$31)*($G74/$F74)))</f>
        <v>0</v>
      </c>
      <c r="AI74" s="498">
        <f>IF($F74=0,0,((($F74/$E$69)*'CRONOGRAMA ACTIVIDADES'!AE$31)*($G74/$F74)))</f>
        <v>0</v>
      </c>
      <c r="AJ74" s="498">
        <f>IF($F74=0,0,((($F74/$E$69)*'CRONOGRAMA ACTIVIDADES'!AF$31)*($G74/$F74)))</f>
        <v>0</v>
      </c>
      <c r="AK74" s="498">
        <f>IF($F74=0,0,((($F74/$E$69)*'CRONOGRAMA ACTIVIDADES'!AG$31)*($G74/$F74)))</f>
        <v>0</v>
      </c>
      <c r="AL74" s="498">
        <f>IF($F74=0,0,((($F74/$E$69)*'CRONOGRAMA ACTIVIDADES'!AH$31)*($G74/$F74)))</f>
        <v>0</v>
      </c>
      <c r="AM74" s="498">
        <f>IF($F74=0,0,((($F74/$E$69)*'CRONOGRAMA ACTIVIDADES'!AI$31)*($G74/$F74)))</f>
        <v>0</v>
      </c>
      <c r="AN74" s="498">
        <f>IF($F74=0,0,((($F74/$E$69)*'CRONOGRAMA ACTIVIDADES'!AJ$31)*($G74/$F74)))</f>
        <v>0</v>
      </c>
      <c r="AO74" s="498">
        <f>IF($F74=0,0,((($F74/$E$69)*'CRONOGRAMA ACTIVIDADES'!AK$31)*($G74/$F74)))</f>
        <v>0</v>
      </c>
      <c r="AP74" s="498">
        <f>IF($F74=0,0,((($F74/$E$69)*'CRONOGRAMA ACTIVIDADES'!AL$31)*($G74/$F74)))</f>
        <v>0</v>
      </c>
      <c r="AQ74" s="498">
        <f>IF($F74=0,0,((($F74/$E$69)*'CRONOGRAMA ACTIVIDADES'!AM$31)*($G74/$F74)))</f>
        <v>0</v>
      </c>
      <c r="AR74" s="498">
        <f>IF($F74=0,0,((($F74/$E$69)*'CRONOGRAMA ACTIVIDADES'!AN$31)*($G74/$F74)))</f>
        <v>0</v>
      </c>
      <c r="AS74" s="498">
        <f>IF($F74=0,0,((($F74/$E$69)*'CRONOGRAMA ACTIVIDADES'!AO$31)*($G74/$F74)))</f>
        <v>0</v>
      </c>
      <c r="AT74" s="501">
        <f>AH74+AI74+AJ74+AK74+AL74+AM74+AN74+AO74+AP74+AQ74+AR74+AS74</f>
        <v>0</v>
      </c>
      <c r="AU74" s="504">
        <f>AS74+AR74+AQ74+AP74+AO74+AN74+AM74+AL74+AK74+AJ74+AI74+AH74+AF74+AE74+AD74+AC74+AB74+AA74+Z74+Y74+X74+W74+V74+U74+S74+R74+Q74+P74+O74+N74+M74+L74+K74+J74+I74+H74</f>
        <v>0</v>
      </c>
      <c r="AV74" s="470">
        <f t="shared" si="1"/>
        <v>0</v>
      </c>
    </row>
    <row r="75" spans="2:48" s="472" customFormat="1" ht="12.75" customHeight="1">
      <c r="B75" s="509">
        <f>+'FORMATO COSTEO C1'!C$337</f>
        <v>1.3</v>
      </c>
      <c r="C75" s="474">
        <f>+'FORMATO COSTEO C1'!D$337</f>
        <v>0</v>
      </c>
      <c r="D75" s="475"/>
      <c r="E75" s="622"/>
      <c r="F75" s="477">
        <f>+F76+F82+F88+F94+F100</f>
        <v>0</v>
      </c>
      <c r="G75" s="480">
        <f aca="true" t="shared" si="21" ref="G75:P75">+G76+G82+G88+G94+G100</f>
        <v>0</v>
      </c>
      <c r="H75" s="481">
        <f t="shared" si="21"/>
        <v>0</v>
      </c>
      <c r="I75" s="477">
        <f>+I76+I82+I88+I94+I100</f>
        <v>0</v>
      </c>
      <c r="J75" s="477">
        <f>+J76+J82+J88+J94+J100</f>
        <v>0</v>
      </c>
      <c r="K75" s="477">
        <f>+K76+K82+K88+K94+K100</f>
        <v>0</v>
      </c>
      <c r="L75" s="477">
        <f>+L76+L82+L88+L94+L100</f>
        <v>0</v>
      </c>
      <c r="M75" s="477">
        <f>+M76+M82+M88+M94+M100</f>
        <v>0</v>
      </c>
      <c r="N75" s="477">
        <f t="shared" si="21"/>
        <v>0</v>
      </c>
      <c r="O75" s="477">
        <f t="shared" si="21"/>
        <v>0</v>
      </c>
      <c r="P75" s="477">
        <f t="shared" si="21"/>
        <v>0</v>
      </c>
      <c r="Q75" s="477">
        <f>+Q76+Q82+Q88+Q94+Q100</f>
        <v>0</v>
      </c>
      <c r="R75" s="477">
        <f>+R76+R82+R88+R94+R100</f>
        <v>0</v>
      </c>
      <c r="S75" s="477">
        <f>+S76+S82+S88+S94+S100</f>
        <v>0</v>
      </c>
      <c r="T75" s="480">
        <f>+T76+T82+T88+T94+T100</f>
        <v>0</v>
      </c>
      <c r="U75" s="481">
        <f aca="true" t="shared" si="22" ref="U75:AS75">+U76+U82+U88+U94+U100</f>
        <v>0</v>
      </c>
      <c r="V75" s="477">
        <f t="shared" si="22"/>
        <v>0</v>
      </c>
      <c r="W75" s="477">
        <f t="shared" si="22"/>
        <v>0</v>
      </c>
      <c r="X75" s="477">
        <f t="shared" si="22"/>
        <v>0</v>
      </c>
      <c r="Y75" s="477">
        <f t="shared" si="22"/>
        <v>0</v>
      </c>
      <c r="Z75" s="477">
        <f t="shared" si="22"/>
        <v>0</v>
      </c>
      <c r="AA75" s="477">
        <f t="shared" si="22"/>
        <v>0</v>
      </c>
      <c r="AB75" s="477">
        <f t="shared" si="22"/>
        <v>0</v>
      </c>
      <c r="AC75" s="477">
        <f t="shared" si="22"/>
        <v>0</v>
      </c>
      <c r="AD75" s="477">
        <f t="shared" si="22"/>
        <v>0</v>
      </c>
      <c r="AE75" s="477">
        <f t="shared" si="22"/>
        <v>0</v>
      </c>
      <c r="AF75" s="477">
        <f t="shared" si="22"/>
        <v>0</v>
      </c>
      <c r="AG75" s="478">
        <f>+AG76+AG82+AG88+AG94+AG100</f>
        <v>0</v>
      </c>
      <c r="AH75" s="479">
        <f t="shared" si="22"/>
        <v>0</v>
      </c>
      <c r="AI75" s="477">
        <f t="shared" si="22"/>
        <v>0</v>
      </c>
      <c r="AJ75" s="477">
        <f t="shared" si="22"/>
        <v>0</v>
      </c>
      <c r="AK75" s="477">
        <f t="shared" si="22"/>
        <v>0</v>
      </c>
      <c r="AL75" s="477">
        <f t="shared" si="22"/>
        <v>0</v>
      </c>
      <c r="AM75" s="477">
        <f t="shared" si="22"/>
        <v>0</v>
      </c>
      <c r="AN75" s="477">
        <f t="shared" si="22"/>
        <v>0</v>
      </c>
      <c r="AO75" s="477">
        <f t="shared" si="22"/>
        <v>0</v>
      </c>
      <c r="AP75" s="477">
        <f t="shared" si="22"/>
        <v>0</v>
      </c>
      <c r="AQ75" s="477">
        <f t="shared" si="22"/>
        <v>0</v>
      </c>
      <c r="AR75" s="477">
        <f t="shared" si="22"/>
        <v>0</v>
      </c>
      <c r="AS75" s="477">
        <f t="shared" si="22"/>
        <v>0</v>
      </c>
      <c r="AT75" s="480">
        <f>+AT76+AT82+AT88+AT94+AT100</f>
        <v>0</v>
      </c>
      <c r="AU75" s="482">
        <f>+AU76+AU82+AU88+AU94+AU100</f>
        <v>0</v>
      </c>
      <c r="AV75" s="470">
        <f t="shared" si="1"/>
        <v>0</v>
      </c>
    </row>
    <row r="76" spans="2:48" s="483" customFormat="1" ht="12.75" customHeight="1" outlineLevel="1">
      <c r="B76" s="484" t="str">
        <f>+'FORMATO COSTEO C1'!C$338</f>
        <v>1.3.1</v>
      </c>
      <c r="C76" s="508">
        <f>+'FORMATO COSTEO C1'!B$338</f>
        <v>0</v>
      </c>
      <c r="D76" s="620" t="str">
        <f>+'FORMATO COSTEO C1'!D$338</f>
        <v>Unidad medida</v>
      </c>
      <c r="E76" s="623">
        <f>+'FORMATO COSTEO C1'!E$338</f>
        <v>0</v>
      </c>
      <c r="F76" s="488">
        <f>SUM(F77:F81)</f>
        <v>0</v>
      </c>
      <c r="G76" s="491">
        <f aca="true" t="shared" si="23" ref="G76:AU76">SUM(G77:G81)</f>
        <v>0</v>
      </c>
      <c r="H76" s="492">
        <f t="shared" si="23"/>
        <v>0</v>
      </c>
      <c r="I76" s="488">
        <f>SUM(I77:I81)</f>
        <v>0</v>
      </c>
      <c r="J76" s="488">
        <f>SUM(J77:J81)</f>
        <v>0</v>
      </c>
      <c r="K76" s="488">
        <f>SUM(K77:K81)</f>
        <v>0</v>
      </c>
      <c r="L76" s="488">
        <f>SUM(L77:L81)</f>
        <v>0</v>
      </c>
      <c r="M76" s="488">
        <f>SUM(M77:M81)</f>
        <v>0</v>
      </c>
      <c r="N76" s="488">
        <f t="shared" si="23"/>
        <v>0</v>
      </c>
      <c r="O76" s="488">
        <f t="shared" si="23"/>
        <v>0</v>
      </c>
      <c r="P76" s="488">
        <f t="shared" si="23"/>
        <v>0</v>
      </c>
      <c r="Q76" s="488">
        <f t="shared" si="23"/>
        <v>0</v>
      </c>
      <c r="R76" s="488">
        <f t="shared" si="23"/>
        <v>0</v>
      </c>
      <c r="S76" s="488">
        <f t="shared" si="23"/>
        <v>0</v>
      </c>
      <c r="T76" s="491">
        <f t="shared" si="23"/>
        <v>0</v>
      </c>
      <c r="U76" s="492">
        <f t="shared" si="23"/>
        <v>0</v>
      </c>
      <c r="V76" s="488">
        <f t="shared" si="23"/>
        <v>0</v>
      </c>
      <c r="W76" s="488">
        <f t="shared" si="23"/>
        <v>0</v>
      </c>
      <c r="X76" s="488">
        <f t="shared" si="23"/>
        <v>0</v>
      </c>
      <c r="Y76" s="488">
        <f t="shared" si="23"/>
        <v>0</v>
      </c>
      <c r="Z76" s="488">
        <f t="shared" si="23"/>
        <v>0</v>
      </c>
      <c r="AA76" s="488">
        <f t="shared" si="23"/>
        <v>0</v>
      </c>
      <c r="AB76" s="488">
        <f t="shared" si="23"/>
        <v>0</v>
      </c>
      <c r="AC76" s="488">
        <f t="shared" si="23"/>
        <v>0</v>
      </c>
      <c r="AD76" s="488">
        <f t="shared" si="23"/>
        <v>0</v>
      </c>
      <c r="AE76" s="488">
        <f t="shared" si="23"/>
        <v>0</v>
      </c>
      <c r="AF76" s="488">
        <f t="shared" si="23"/>
        <v>0</v>
      </c>
      <c r="AG76" s="489">
        <f>SUM(AG77:AG81)</f>
        <v>0</v>
      </c>
      <c r="AH76" s="490">
        <f t="shared" si="23"/>
        <v>0</v>
      </c>
      <c r="AI76" s="488">
        <f t="shared" si="23"/>
        <v>0</v>
      </c>
      <c r="AJ76" s="488">
        <f t="shared" si="23"/>
        <v>0</v>
      </c>
      <c r="AK76" s="488">
        <f t="shared" si="23"/>
        <v>0</v>
      </c>
      <c r="AL76" s="488">
        <f t="shared" si="23"/>
        <v>0</v>
      </c>
      <c r="AM76" s="488">
        <f t="shared" si="23"/>
        <v>0</v>
      </c>
      <c r="AN76" s="488">
        <f t="shared" si="23"/>
        <v>0</v>
      </c>
      <c r="AO76" s="488">
        <f t="shared" si="23"/>
        <v>0</v>
      </c>
      <c r="AP76" s="488">
        <f t="shared" si="23"/>
        <v>0</v>
      </c>
      <c r="AQ76" s="488">
        <f t="shared" si="23"/>
        <v>0</v>
      </c>
      <c r="AR76" s="488">
        <f t="shared" si="23"/>
        <v>0</v>
      </c>
      <c r="AS76" s="488">
        <f t="shared" si="23"/>
        <v>0</v>
      </c>
      <c r="AT76" s="491">
        <f t="shared" si="23"/>
        <v>0</v>
      </c>
      <c r="AU76" s="493">
        <f t="shared" si="23"/>
        <v>0</v>
      </c>
      <c r="AV76" s="470">
        <f aca="true" t="shared" si="24" ref="AV76:AV105">+G76-AU76</f>
        <v>0</v>
      </c>
    </row>
    <row r="77" spans="2:48" s="472" customFormat="1" ht="12.75" customHeight="1">
      <c r="B77" s="494" t="str">
        <f>+'FORMATO COSTEO C1'!C$340</f>
        <v>1.3.1.1</v>
      </c>
      <c r="C77" s="495" t="str">
        <f>+'FORMATO COSTEO C1'!B$340</f>
        <v>Categoría de gasto</v>
      </c>
      <c r="D77" s="496"/>
      <c r="E77" s="638"/>
      <c r="F77" s="498">
        <f>+'FORMATO COSTEO C1'!G340</f>
        <v>0</v>
      </c>
      <c r="G77" s="501">
        <f>+'FORMATO COSTEO C1'!I340</f>
        <v>0</v>
      </c>
      <c r="H77" s="636">
        <f>IF($F77=0,0,((($F77/$E$76)*'CRONOGRAMA ACTIVIDADES'!F$36)*($G77/$F77)))</f>
        <v>0</v>
      </c>
      <c r="I77" s="498">
        <f>IF($F77=0,0,((($F77/$E$76)*'CRONOGRAMA ACTIVIDADES'!G$36)*($G77/$F77)))</f>
        <v>0</v>
      </c>
      <c r="J77" s="498">
        <f>IF($F77=0,0,((($F77/$E$76)*'CRONOGRAMA ACTIVIDADES'!H$36)*($G77/$F77)))</f>
        <v>0</v>
      </c>
      <c r="K77" s="498">
        <f>IF($F77=0,0,((($F77/$E$76)*'CRONOGRAMA ACTIVIDADES'!I$36)*($G77/$F77)))</f>
        <v>0</v>
      </c>
      <c r="L77" s="498">
        <f>IF($F77=0,0,((($F77/$E$76)*'CRONOGRAMA ACTIVIDADES'!J$36)*($G77/$F77)))</f>
        <v>0</v>
      </c>
      <c r="M77" s="498">
        <f>IF($F77=0,0,((($F77/$E$76)*'CRONOGRAMA ACTIVIDADES'!K$36)*($G77/$F77)))</f>
        <v>0</v>
      </c>
      <c r="N77" s="498">
        <f>IF($F77=0,0,((($F77/$E$76)*'CRONOGRAMA ACTIVIDADES'!L$36)*($G77/$F77)))</f>
        <v>0</v>
      </c>
      <c r="O77" s="498">
        <f>IF($F77=0,0,((($F77/$E$76)*'CRONOGRAMA ACTIVIDADES'!M$36)*($G77/$F77)))</f>
        <v>0</v>
      </c>
      <c r="P77" s="498">
        <f>IF($F77=0,0,((($F77/$E$76)*'CRONOGRAMA ACTIVIDADES'!N$36)*($G77/$F77)))</f>
        <v>0</v>
      </c>
      <c r="Q77" s="498">
        <f>IF($F77=0,0,((($F77/$E$76)*'CRONOGRAMA ACTIVIDADES'!O$36)*($G77/$F77)))</f>
        <v>0</v>
      </c>
      <c r="R77" s="498">
        <f>IF($F77=0,0,((($F77/$E$76)*'CRONOGRAMA ACTIVIDADES'!P$36)*($G77/$F77)))</f>
        <v>0</v>
      </c>
      <c r="S77" s="498">
        <f>IF($F77=0,0,((($F77/$E$76)*'CRONOGRAMA ACTIVIDADES'!Q$36)*($G77/$F77)))</f>
        <v>0</v>
      </c>
      <c r="T77" s="501">
        <f>H77+I77+J77+K77+L77+M77+N77+O77+P77+Q77+R77+S77</f>
        <v>0</v>
      </c>
      <c r="U77" s="502">
        <f>IF($F77=0,0,((($F77/$E$76)*'CRONOGRAMA ACTIVIDADES'!R$36)*($G77/$F77)))</f>
        <v>0</v>
      </c>
      <c r="V77" s="498">
        <f>IF($F77=0,0,((($F77/$E$76)*'CRONOGRAMA ACTIVIDADES'!S$36)*($G77/$F77)))</f>
        <v>0</v>
      </c>
      <c r="W77" s="498">
        <f>IF($F77=0,0,((($F77/$E$76)*'CRONOGRAMA ACTIVIDADES'!T$36)*($G77/$F77)))</f>
        <v>0</v>
      </c>
      <c r="X77" s="498">
        <f>IF($F77=0,0,((($F77/$E$76)*'CRONOGRAMA ACTIVIDADES'!U$36)*($G77/$F77)))</f>
        <v>0</v>
      </c>
      <c r="Y77" s="498">
        <f>IF($F77=0,0,((($F77/$E$76)*'CRONOGRAMA ACTIVIDADES'!V$36)*($G77/$F77)))</f>
        <v>0</v>
      </c>
      <c r="Z77" s="498">
        <f>IF($F77=0,0,((($F77/$E$76)*'CRONOGRAMA ACTIVIDADES'!W$36)*($G77/$F77)))</f>
        <v>0</v>
      </c>
      <c r="AA77" s="498">
        <f>IF($F77=0,0,((($F77/$E$76)*'CRONOGRAMA ACTIVIDADES'!X$36)*($G77/$F77)))</f>
        <v>0</v>
      </c>
      <c r="AB77" s="498">
        <f>IF($F77=0,0,((($F77/$E$76)*'CRONOGRAMA ACTIVIDADES'!Y$36)*($G77/$F77)))</f>
        <v>0</v>
      </c>
      <c r="AC77" s="498">
        <f>IF($F77=0,0,((($F77/$E$76)*'CRONOGRAMA ACTIVIDADES'!Z$36)*($G77/$F77)))</f>
        <v>0</v>
      </c>
      <c r="AD77" s="498">
        <f>IF($F77=0,0,((($F77/$E$76)*'CRONOGRAMA ACTIVIDADES'!AA$36)*($G77/$F77)))</f>
        <v>0</v>
      </c>
      <c r="AE77" s="498">
        <f>IF($F77=0,0,((($F77/$E$76)*'CRONOGRAMA ACTIVIDADES'!AB$36)*($G77/$F77)))</f>
        <v>0</v>
      </c>
      <c r="AF77" s="498">
        <f>IF($F77=0,0,((($F77/$E$76)*'CRONOGRAMA ACTIVIDADES'!AC$36)*($G77/$F77)))</f>
        <v>0</v>
      </c>
      <c r="AG77" s="499">
        <f>U77+V77+W77+X77+Y77+Z77+AA77+AB77+AC77+AD77+AE77+AF77</f>
        <v>0</v>
      </c>
      <c r="AH77" s="503">
        <f>IF($F77=0,0,((($F77/$E$76)*'CRONOGRAMA ACTIVIDADES'!AD$36)*($G77/$F77)))</f>
        <v>0</v>
      </c>
      <c r="AI77" s="498">
        <f>IF($F77=0,0,((($F77/$E$76)*'CRONOGRAMA ACTIVIDADES'!AE$36)*($G77/$F77)))</f>
        <v>0</v>
      </c>
      <c r="AJ77" s="498">
        <f>IF($F77=0,0,((($F77/$E$76)*'CRONOGRAMA ACTIVIDADES'!AF$36)*($G77/$F77)))</f>
        <v>0</v>
      </c>
      <c r="AK77" s="498">
        <f>IF($F77=0,0,((($F77/$E$76)*'CRONOGRAMA ACTIVIDADES'!AG$36)*($G77/$F77)))</f>
        <v>0</v>
      </c>
      <c r="AL77" s="498">
        <f>IF($F77=0,0,((($F77/$E$76)*'CRONOGRAMA ACTIVIDADES'!AH$36)*($G77/$F77)))</f>
        <v>0</v>
      </c>
      <c r="AM77" s="498">
        <f>IF($F77=0,0,((($F77/$E$76)*'CRONOGRAMA ACTIVIDADES'!AI$36)*($G77/$F77)))</f>
        <v>0</v>
      </c>
      <c r="AN77" s="498">
        <f>IF($F77=0,0,((($F77/$E$76)*'CRONOGRAMA ACTIVIDADES'!AJ$36)*($G77/$F77)))</f>
        <v>0</v>
      </c>
      <c r="AO77" s="498">
        <f>IF($F77=0,0,((($F77/$E$76)*'CRONOGRAMA ACTIVIDADES'!AK$36)*($G77/$F77)))</f>
        <v>0</v>
      </c>
      <c r="AP77" s="498">
        <f>IF($F77=0,0,((($F77/$E$76)*'CRONOGRAMA ACTIVIDADES'!AL$36)*($G77/$F77)))</f>
        <v>0</v>
      </c>
      <c r="AQ77" s="498">
        <f>IF($F77=0,0,((($F77/$E$76)*'CRONOGRAMA ACTIVIDADES'!AM$36)*($G77/$F77)))</f>
        <v>0</v>
      </c>
      <c r="AR77" s="498">
        <f>IF($F77=0,0,((($F77/$E$76)*'CRONOGRAMA ACTIVIDADES'!AN$36)*($G77/$F77)))</f>
        <v>0</v>
      </c>
      <c r="AS77" s="498">
        <f>IF($F77=0,0,((($F77/$E$76)*'CRONOGRAMA ACTIVIDADES'!AO$36)*($G77/$F77)))</f>
        <v>0</v>
      </c>
      <c r="AT77" s="501">
        <f>AH77+AI77+AJ77+AK77+AL77+AM77+AN77+AO77+AP77+AQ77+AR77+AS77</f>
        <v>0</v>
      </c>
      <c r="AU77" s="504">
        <f>AS77+AR77+AQ77+AP77+AO77+AN77+AM77+AL77+AK77+AJ77+AI77+AH77+AF77+AE77+AD77+AC77+AB77+AA77+Z77+Y77+X77+W77+V77+U77+S77+R77+Q77+P77+O77+N77+M77+L77+K77+J77+I77+H77</f>
        <v>0</v>
      </c>
      <c r="AV77" s="470">
        <f t="shared" si="24"/>
        <v>0</v>
      </c>
    </row>
    <row r="78" spans="2:48" s="472" customFormat="1" ht="12.75" customHeight="1">
      <c r="B78" s="494" t="str">
        <f>+'FORMATO COSTEO C1'!C$346</f>
        <v>1.3.1.2</v>
      </c>
      <c r="C78" s="495" t="str">
        <f>+'FORMATO COSTEO C1'!B$346</f>
        <v>Categoría de gasto</v>
      </c>
      <c r="D78" s="496"/>
      <c r="E78" s="638"/>
      <c r="F78" s="498">
        <f>+'FORMATO COSTEO C1'!G346</f>
        <v>0</v>
      </c>
      <c r="G78" s="501">
        <f>+'FORMATO COSTEO C1'!I346</f>
        <v>0</v>
      </c>
      <c r="H78" s="502">
        <f>IF($F78=0,0,((($F78/$E$76)*'CRONOGRAMA ACTIVIDADES'!F$36)*($G78/$F78)))</f>
        <v>0</v>
      </c>
      <c r="I78" s="498">
        <f>IF($F78=0,0,((($F78/$E$76)*'CRONOGRAMA ACTIVIDADES'!G$36)*($G78/$F78)))</f>
        <v>0</v>
      </c>
      <c r="J78" s="498">
        <f>IF($F78=0,0,((($F78/$E$76)*'CRONOGRAMA ACTIVIDADES'!H$36)*($G78/$F78)))</f>
        <v>0</v>
      </c>
      <c r="K78" s="498">
        <f>IF($F78=0,0,((($F78/$E$76)*'CRONOGRAMA ACTIVIDADES'!I$36)*($G78/$F78)))</f>
        <v>0</v>
      </c>
      <c r="L78" s="498">
        <f>IF($F78=0,0,((($F78/$E$76)*'CRONOGRAMA ACTIVIDADES'!J$36)*($G78/$F78)))</f>
        <v>0</v>
      </c>
      <c r="M78" s="498">
        <f>IF($F78=0,0,((($F78/$E$76)*'CRONOGRAMA ACTIVIDADES'!K$36)*($G78/$F78)))</f>
        <v>0</v>
      </c>
      <c r="N78" s="498">
        <f>IF($F78=0,0,((($F78/$E$76)*'CRONOGRAMA ACTIVIDADES'!L$36)*($G78/$F78)))</f>
        <v>0</v>
      </c>
      <c r="O78" s="498">
        <f>IF($F78=0,0,((($F78/$E$76)*'CRONOGRAMA ACTIVIDADES'!M$36)*($G78/$F78)))</f>
        <v>0</v>
      </c>
      <c r="P78" s="498">
        <f>IF($F78=0,0,((($F78/$E$76)*'CRONOGRAMA ACTIVIDADES'!N$36)*($G78/$F78)))</f>
        <v>0</v>
      </c>
      <c r="Q78" s="498">
        <f>IF($F78=0,0,((($F78/$E$76)*'CRONOGRAMA ACTIVIDADES'!O$36)*($G78/$F78)))</f>
        <v>0</v>
      </c>
      <c r="R78" s="498">
        <f>IF($F78=0,0,((($F78/$E$76)*'CRONOGRAMA ACTIVIDADES'!P$36)*($G78/$F78)))</f>
        <v>0</v>
      </c>
      <c r="S78" s="498">
        <f>IF($F78=0,0,((($F78/$E$76)*'CRONOGRAMA ACTIVIDADES'!Q$36)*($G78/$F78)))</f>
        <v>0</v>
      </c>
      <c r="T78" s="501">
        <f>H78+I78+J78+K78+L78+M78+N78+O78+P78+Q78+R78+S78</f>
        <v>0</v>
      </c>
      <c r="U78" s="502">
        <f>IF($F78=0,0,((($F78/$E$76)*'CRONOGRAMA ACTIVIDADES'!R$36)*($G78/$F78)))</f>
        <v>0</v>
      </c>
      <c r="V78" s="498">
        <f>IF($F78=0,0,((($F78/$E$76)*'CRONOGRAMA ACTIVIDADES'!S$36)*($G78/$F78)))</f>
        <v>0</v>
      </c>
      <c r="W78" s="498">
        <f>IF($F78=0,0,((($F78/$E$76)*'CRONOGRAMA ACTIVIDADES'!T$36)*($G78/$F78)))</f>
        <v>0</v>
      </c>
      <c r="X78" s="498">
        <f>IF($F78=0,0,((($F78/$E$76)*'CRONOGRAMA ACTIVIDADES'!U$36)*($G78/$F78)))</f>
        <v>0</v>
      </c>
      <c r="Y78" s="498">
        <f>IF($F78=0,0,((($F78/$E$76)*'CRONOGRAMA ACTIVIDADES'!V$36)*($G78/$F78)))</f>
        <v>0</v>
      </c>
      <c r="Z78" s="498">
        <f>IF($F78=0,0,((($F78/$E$76)*'CRONOGRAMA ACTIVIDADES'!W$36)*($G78/$F78)))</f>
        <v>0</v>
      </c>
      <c r="AA78" s="498">
        <f>IF($F78=0,0,((($F78/$E$76)*'CRONOGRAMA ACTIVIDADES'!X$36)*($G78/$F78)))</f>
        <v>0</v>
      </c>
      <c r="AB78" s="498">
        <f>IF($F78=0,0,((($F78/$E$76)*'CRONOGRAMA ACTIVIDADES'!Y$36)*($G78/$F78)))</f>
        <v>0</v>
      </c>
      <c r="AC78" s="498">
        <f>IF($F78=0,0,((($F78/$E$76)*'CRONOGRAMA ACTIVIDADES'!Z$36)*($G78/$F78)))</f>
        <v>0</v>
      </c>
      <c r="AD78" s="498">
        <f>IF($F78=0,0,((($F78/$E$76)*'CRONOGRAMA ACTIVIDADES'!AA$36)*($G78/$F78)))</f>
        <v>0</v>
      </c>
      <c r="AE78" s="498">
        <f>IF($F78=0,0,((($F78/$E$76)*'CRONOGRAMA ACTIVIDADES'!AB$36)*($G78/$F78)))</f>
        <v>0</v>
      </c>
      <c r="AF78" s="498">
        <f>IF($F78=0,0,((($F78/$E$76)*'CRONOGRAMA ACTIVIDADES'!AC$36)*($G78/$F78)))</f>
        <v>0</v>
      </c>
      <c r="AG78" s="499">
        <f>U78+V78+W78+X78+Y78+Z78+AA78+AB78+AC78+AD78+AE78+AF78</f>
        <v>0</v>
      </c>
      <c r="AH78" s="503">
        <f>IF($F78=0,0,((($F78/$E$76)*'CRONOGRAMA ACTIVIDADES'!AD$36)*($G78/$F78)))</f>
        <v>0</v>
      </c>
      <c r="AI78" s="498">
        <f>IF($F78=0,0,((($F78/$E$76)*'CRONOGRAMA ACTIVIDADES'!AE$36)*($G78/$F78)))</f>
        <v>0</v>
      </c>
      <c r="AJ78" s="498">
        <f>IF($F78=0,0,((($F78/$E$76)*'CRONOGRAMA ACTIVIDADES'!AF$36)*($G78/$F78)))</f>
        <v>0</v>
      </c>
      <c r="AK78" s="498">
        <f>IF($F78=0,0,((($F78/$E$76)*'CRONOGRAMA ACTIVIDADES'!AG$36)*($G78/$F78)))</f>
        <v>0</v>
      </c>
      <c r="AL78" s="498">
        <f>IF($F78=0,0,((($F78/$E$76)*'CRONOGRAMA ACTIVIDADES'!AH$36)*($G78/$F78)))</f>
        <v>0</v>
      </c>
      <c r="AM78" s="498">
        <f>IF($F78=0,0,((($F78/$E$76)*'CRONOGRAMA ACTIVIDADES'!AI$36)*($G78/$F78)))</f>
        <v>0</v>
      </c>
      <c r="AN78" s="498">
        <f>IF($F78=0,0,((($F78/$E$76)*'CRONOGRAMA ACTIVIDADES'!AJ$36)*($G78/$F78)))</f>
        <v>0</v>
      </c>
      <c r="AO78" s="498">
        <f>IF($F78=0,0,((($F78/$E$76)*'CRONOGRAMA ACTIVIDADES'!AK$36)*($G78/$F78)))</f>
        <v>0</v>
      </c>
      <c r="AP78" s="498">
        <f>IF($F78=0,0,((($F78/$E$76)*'CRONOGRAMA ACTIVIDADES'!AL$36)*($G78/$F78)))</f>
        <v>0</v>
      </c>
      <c r="AQ78" s="498">
        <f>IF($F78=0,0,((($F78/$E$76)*'CRONOGRAMA ACTIVIDADES'!AM$36)*($G78/$F78)))</f>
        <v>0</v>
      </c>
      <c r="AR78" s="498">
        <f>IF($F78=0,0,((($F78/$E$76)*'CRONOGRAMA ACTIVIDADES'!AN$36)*($G78/$F78)))</f>
        <v>0</v>
      </c>
      <c r="AS78" s="498">
        <f>IF($F78=0,0,((($F78/$E$76)*'CRONOGRAMA ACTIVIDADES'!AO$36)*($G78/$F78)))</f>
        <v>0</v>
      </c>
      <c r="AT78" s="501">
        <f>AH78+AI78+AJ78+AK78+AL78+AM78+AN78+AO78+AP78+AQ78+AR78+AS78</f>
        <v>0</v>
      </c>
      <c r="AU78" s="504">
        <f>AS78+AR78+AQ78+AP78+AO78+AN78+AM78+AL78+AK78+AJ78+AI78+AH78+AF78+AE78+AD78+AC78+AB78+AA78+Z78+Y78+X78+W78+V78+U78+S78+R78+Q78+P78+O78+N78+M78+L78+K78+J78+I78+H78</f>
        <v>0</v>
      </c>
      <c r="AV78" s="470">
        <f t="shared" si="24"/>
        <v>0</v>
      </c>
    </row>
    <row r="79" spans="2:48" s="472" customFormat="1" ht="12.75" customHeight="1">
      <c r="B79" s="494" t="str">
        <f>+'FORMATO COSTEO C1'!C$352</f>
        <v>1.3.1.3</v>
      </c>
      <c r="C79" s="495" t="str">
        <f>+'FORMATO COSTEO C1'!B$352</f>
        <v>Categoría de gasto</v>
      </c>
      <c r="D79" s="496"/>
      <c r="E79" s="638"/>
      <c r="F79" s="498">
        <f>+'FORMATO COSTEO C1'!G352</f>
        <v>0</v>
      </c>
      <c r="G79" s="501">
        <f>+'FORMATO COSTEO C1'!I352</f>
        <v>0</v>
      </c>
      <c r="H79" s="502">
        <f>IF($F79=0,0,((($F79/$E$76)*'CRONOGRAMA ACTIVIDADES'!F$36)*($G79/$F79)))</f>
        <v>0</v>
      </c>
      <c r="I79" s="498">
        <f>IF($F79=0,0,((($F79/$E$76)*'CRONOGRAMA ACTIVIDADES'!G$36)*($G79/$F79)))</f>
        <v>0</v>
      </c>
      <c r="J79" s="498">
        <f>IF($F79=0,0,((($F79/$E$76)*'CRONOGRAMA ACTIVIDADES'!H$36)*($G79/$F79)))</f>
        <v>0</v>
      </c>
      <c r="K79" s="498">
        <f>IF($F79=0,0,((($F79/$E$76)*'CRONOGRAMA ACTIVIDADES'!I$36)*($G79/$F79)))</f>
        <v>0</v>
      </c>
      <c r="L79" s="498">
        <f>IF($F79=0,0,((($F79/$E$76)*'CRONOGRAMA ACTIVIDADES'!J$36)*($G79/$F79)))</f>
        <v>0</v>
      </c>
      <c r="M79" s="498">
        <f>IF($F79=0,0,((($F79/$E$76)*'CRONOGRAMA ACTIVIDADES'!K$36)*($G79/$F79)))</f>
        <v>0</v>
      </c>
      <c r="N79" s="498">
        <f>IF($F79=0,0,((($F79/$E$76)*'CRONOGRAMA ACTIVIDADES'!L$36)*($G79/$F79)))</f>
        <v>0</v>
      </c>
      <c r="O79" s="498">
        <f>IF($F79=0,0,((($F79/$E$76)*'CRONOGRAMA ACTIVIDADES'!M$36)*($G79/$F79)))</f>
        <v>0</v>
      </c>
      <c r="P79" s="498">
        <f>IF($F79=0,0,((($F79/$E$76)*'CRONOGRAMA ACTIVIDADES'!N$36)*($G79/$F79)))</f>
        <v>0</v>
      </c>
      <c r="Q79" s="498">
        <f>IF($F79=0,0,((($F79/$E$76)*'CRONOGRAMA ACTIVIDADES'!O$36)*($G79/$F79)))</f>
        <v>0</v>
      </c>
      <c r="R79" s="498">
        <f>IF($F79=0,0,((($F79/$E$76)*'CRONOGRAMA ACTIVIDADES'!P$36)*($G79/$F79)))</f>
        <v>0</v>
      </c>
      <c r="S79" s="498">
        <f>IF($F79=0,0,((($F79/$E$76)*'CRONOGRAMA ACTIVIDADES'!Q$36)*($G79/$F79)))</f>
        <v>0</v>
      </c>
      <c r="T79" s="501">
        <f>H79+I79+J79+K79+L79+M79+N79+O79+P79+Q79+R79+S79</f>
        <v>0</v>
      </c>
      <c r="U79" s="502">
        <f>IF($F79=0,0,((($F79/$E$76)*'CRONOGRAMA ACTIVIDADES'!R$36)*($G79/$F79)))</f>
        <v>0</v>
      </c>
      <c r="V79" s="498">
        <f>IF($F79=0,0,((($F79/$E$76)*'CRONOGRAMA ACTIVIDADES'!S$36)*($G79/$F79)))</f>
        <v>0</v>
      </c>
      <c r="W79" s="498">
        <f>IF($F79=0,0,((($F79/$E$76)*'CRONOGRAMA ACTIVIDADES'!T$36)*($G79/$F79)))</f>
        <v>0</v>
      </c>
      <c r="X79" s="498">
        <f>IF($F79=0,0,((($F79/$E$76)*'CRONOGRAMA ACTIVIDADES'!U$36)*($G79/$F79)))</f>
        <v>0</v>
      </c>
      <c r="Y79" s="498">
        <f>IF($F79=0,0,((($F79/$E$76)*'CRONOGRAMA ACTIVIDADES'!V$36)*($G79/$F79)))</f>
        <v>0</v>
      </c>
      <c r="Z79" s="498">
        <f>IF($F79=0,0,((($F79/$E$76)*'CRONOGRAMA ACTIVIDADES'!W$36)*($G79/$F79)))</f>
        <v>0</v>
      </c>
      <c r="AA79" s="498">
        <f>IF($F79=0,0,((($F79/$E$76)*'CRONOGRAMA ACTIVIDADES'!X$36)*($G79/$F79)))</f>
        <v>0</v>
      </c>
      <c r="AB79" s="498">
        <f>IF($F79=0,0,((($F79/$E$76)*'CRONOGRAMA ACTIVIDADES'!Y$36)*($G79/$F79)))</f>
        <v>0</v>
      </c>
      <c r="AC79" s="498">
        <f>IF($F79=0,0,((($F79/$E$76)*'CRONOGRAMA ACTIVIDADES'!Z$36)*($G79/$F79)))</f>
        <v>0</v>
      </c>
      <c r="AD79" s="498">
        <f>IF($F79=0,0,((($F79/$E$76)*'CRONOGRAMA ACTIVIDADES'!AA$36)*($G79/$F79)))</f>
        <v>0</v>
      </c>
      <c r="AE79" s="498">
        <f>IF($F79=0,0,((($F79/$E$76)*'CRONOGRAMA ACTIVIDADES'!AB$36)*($G79/$F79)))</f>
        <v>0</v>
      </c>
      <c r="AF79" s="498">
        <f>IF($F79=0,0,((($F79/$E$76)*'CRONOGRAMA ACTIVIDADES'!AC$36)*($G79/$F79)))</f>
        <v>0</v>
      </c>
      <c r="AG79" s="499">
        <f>U79+V79+W79+X79+Y79+Z79+AA79+AB79+AC79+AD79+AE79+AF79</f>
        <v>0</v>
      </c>
      <c r="AH79" s="503">
        <f>IF($F79=0,0,((($F79/$E$76)*'CRONOGRAMA ACTIVIDADES'!AD$36)*($G79/$F79)))</f>
        <v>0</v>
      </c>
      <c r="AI79" s="498">
        <f>IF($F79=0,0,((($F79/$E$76)*'CRONOGRAMA ACTIVIDADES'!AE$36)*($G79/$F79)))</f>
        <v>0</v>
      </c>
      <c r="AJ79" s="498">
        <f>IF($F79=0,0,((($F79/$E$76)*'CRONOGRAMA ACTIVIDADES'!AF$36)*($G79/$F79)))</f>
        <v>0</v>
      </c>
      <c r="AK79" s="498">
        <f>IF($F79=0,0,((($F79/$E$76)*'CRONOGRAMA ACTIVIDADES'!AG$36)*($G79/$F79)))</f>
        <v>0</v>
      </c>
      <c r="AL79" s="498">
        <f>IF($F79=0,0,((($F79/$E$76)*'CRONOGRAMA ACTIVIDADES'!AH$36)*($G79/$F79)))</f>
        <v>0</v>
      </c>
      <c r="AM79" s="498">
        <f>IF($F79=0,0,((($F79/$E$76)*'CRONOGRAMA ACTIVIDADES'!AI$36)*($G79/$F79)))</f>
        <v>0</v>
      </c>
      <c r="AN79" s="498">
        <f>IF($F79=0,0,((($F79/$E$76)*'CRONOGRAMA ACTIVIDADES'!AJ$36)*($G79/$F79)))</f>
        <v>0</v>
      </c>
      <c r="AO79" s="498">
        <f>IF($F79=0,0,((($F79/$E$76)*'CRONOGRAMA ACTIVIDADES'!AK$36)*($G79/$F79)))</f>
        <v>0</v>
      </c>
      <c r="AP79" s="498">
        <f>IF($F79=0,0,((($F79/$E$76)*'CRONOGRAMA ACTIVIDADES'!AL$36)*($G79/$F79)))</f>
        <v>0</v>
      </c>
      <c r="AQ79" s="498">
        <f>IF($F79=0,0,((($F79/$E$76)*'CRONOGRAMA ACTIVIDADES'!AM$36)*($G79/$F79)))</f>
        <v>0</v>
      </c>
      <c r="AR79" s="498">
        <f>IF($F79=0,0,((($F79/$E$76)*'CRONOGRAMA ACTIVIDADES'!AN$36)*($G79/$F79)))</f>
        <v>0</v>
      </c>
      <c r="AS79" s="498">
        <f>IF($F79=0,0,((($F79/$E$76)*'CRONOGRAMA ACTIVIDADES'!AO$36)*($G79/$F79)))</f>
        <v>0</v>
      </c>
      <c r="AT79" s="501">
        <f>AH79+AI79+AJ79+AK79+AL79+AM79+AN79+AO79+AP79+AQ79+AR79+AS79</f>
        <v>0</v>
      </c>
      <c r="AU79" s="504">
        <f>AS79+AR79+AQ79+AP79+AO79+AN79+AM79+AL79+AK79+AJ79+AI79+AH79+AF79+AE79+AD79+AC79+AB79+AA79+Z79+Y79+X79+W79+V79+U79+S79+R79+Q79+P79+O79+N79+M79+L79+K79+J79+I79+H79</f>
        <v>0</v>
      </c>
      <c r="AV79" s="470">
        <f t="shared" si="24"/>
        <v>0</v>
      </c>
    </row>
    <row r="80" spans="2:48" s="483" customFormat="1" ht="12.75" customHeight="1" outlineLevel="1">
      <c r="B80" s="494" t="str">
        <f>+'FORMATO COSTEO C1'!C$358</f>
        <v>1.3.1.4</v>
      </c>
      <c r="C80" s="495" t="str">
        <f>+'FORMATO COSTEO C1'!B$358</f>
        <v>Categoría de gasto</v>
      </c>
      <c r="D80" s="496"/>
      <c r="E80" s="638"/>
      <c r="F80" s="498">
        <f>+'FORMATO COSTEO C1'!G358</f>
        <v>0</v>
      </c>
      <c r="G80" s="501">
        <f>+'FORMATO COSTEO C1'!I358</f>
        <v>0</v>
      </c>
      <c r="H80" s="502">
        <f>IF($F80=0,0,((($F80/$E$76)*'CRONOGRAMA ACTIVIDADES'!F$36)*($G80/$F80)))</f>
        <v>0</v>
      </c>
      <c r="I80" s="498">
        <f>IF($F80=0,0,((($F80/$E$76)*'CRONOGRAMA ACTIVIDADES'!G$36)*($G80/$F80)))</f>
        <v>0</v>
      </c>
      <c r="J80" s="498">
        <f>IF($F80=0,0,((($F80/$E$76)*'CRONOGRAMA ACTIVIDADES'!H$36)*($G80/$F80)))</f>
        <v>0</v>
      </c>
      <c r="K80" s="498">
        <f>IF($F80=0,0,((($F80/$E$76)*'CRONOGRAMA ACTIVIDADES'!I$36)*($G80/$F80)))</f>
        <v>0</v>
      </c>
      <c r="L80" s="498">
        <f>IF($F80=0,0,((($F80/$E$76)*'CRONOGRAMA ACTIVIDADES'!J$36)*($G80/$F80)))</f>
        <v>0</v>
      </c>
      <c r="M80" s="498">
        <f>IF($F80=0,0,((($F80/$E$76)*'CRONOGRAMA ACTIVIDADES'!K$36)*($G80/$F80)))</f>
        <v>0</v>
      </c>
      <c r="N80" s="498">
        <f>IF($F80=0,0,((($F80/$E$76)*'CRONOGRAMA ACTIVIDADES'!L$36)*($G80/$F80)))</f>
        <v>0</v>
      </c>
      <c r="O80" s="498">
        <f>IF($F80=0,0,((($F80/$E$76)*'CRONOGRAMA ACTIVIDADES'!M$36)*($G80/$F80)))</f>
        <v>0</v>
      </c>
      <c r="P80" s="498">
        <f>IF($F80=0,0,((($F80/$E$76)*'CRONOGRAMA ACTIVIDADES'!N$36)*($G80/$F80)))</f>
        <v>0</v>
      </c>
      <c r="Q80" s="498">
        <f>IF($F80=0,0,((($F80/$E$76)*'CRONOGRAMA ACTIVIDADES'!O$36)*($G80/$F80)))</f>
        <v>0</v>
      </c>
      <c r="R80" s="498">
        <f>IF($F80=0,0,((($F80/$E$76)*'CRONOGRAMA ACTIVIDADES'!P$36)*($G80/$F80)))</f>
        <v>0</v>
      </c>
      <c r="S80" s="498">
        <f>IF($F80=0,0,((($F80/$E$76)*'CRONOGRAMA ACTIVIDADES'!Q$36)*($G80/$F80)))</f>
        <v>0</v>
      </c>
      <c r="T80" s="501">
        <f>H80+I80+J80+K80+L80+M80+N80+O80+P80+Q80+R80+S80</f>
        <v>0</v>
      </c>
      <c r="U80" s="502">
        <f>IF($F80=0,0,((($F80/$E$76)*'CRONOGRAMA ACTIVIDADES'!R$36)*($G80/$F80)))</f>
        <v>0</v>
      </c>
      <c r="V80" s="498">
        <f>IF($F80=0,0,((($F80/$E$76)*'CRONOGRAMA ACTIVIDADES'!S$36)*($G80/$F80)))</f>
        <v>0</v>
      </c>
      <c r="W80" s="498">
        <f>IF($F80=0,0,((($F80/$E$76)*'CRONOGRAMA ACTIVIDADES'!T$36)*($G80/$F80)))</f>
        <v>0</v>
      </c>
      <c r="X80" s="498">
        <f>IF($F80=0,0,((($F80/$E$76)*'CRONOGRAMA ACTIVIDADES'!U$36)*($G80/$F80)))</f>
        <v>0</v>
      </c>
      <c r="Y80" s="498">
        <f>IF($F80=0,0,((($F80/$E$76)*'CRONOGRAMA ACTIVIDADES'!V$36)*($G80/$F80)))</f>
        <v>0</v>
      </c>
      <c r="Z80" s="498">
        <f>IF($F80=0,0,((($F80/$E$76)*'CRONOGRAMA ACTIVIDADES'!W$36)*($G80/$F80)))</f>
        <v>0</v>
      </c>
      <c r="AA80" s="498">
        <f>IF($F80=0,0,((($F80/$E$76)*'CRONOGRAMA ACTIVIDADES'!X$36)*($G80/$F80)))</f>
        <v>0</v>
      </c>
      <c r="AB80" s="498">
        <f>IF($F80=0,0,((($F80/$E$76)*'CRONOGRAMA ACTIVIDADES'!Y$36)*($G80/$F80)))</f>
        <v>0</v>
      </c>
      <c r="AC80" s="498">
        <f>IF($F80=0,0,((($F80/$E$76)*'CRONOGRAMA ACTIVIDADES'!Z$36)*($G80/$F80)))</f>
        <v>0</v>
      </c>
      <c r="AD80" s="498">
        <f>IF($F80=0,0,((($F80/$E$76)*'CRONOGRAMA ACTIVIDADES'!AA$36)*($G80/$F80)))</f>
        <v>0</v>
      </c>
      <c r="AE80" s="498">
        <f>IF($F80=0,0,((($F80/$E$76)*'CRONOGRAMA ACTIVIDADES'!AB$36)*($G80/$F80)))</f>
        <v>0</v>
      </c>
      <c r="AF80" s="498">
        <f>IF($F80=0,0,((($F80/$E$76)*'CRONOGRAMA ACTIVIDADES'!AC$36)*($G80/$F80)))</f>
        <v>0</v>
      </c>
      <c r="AG80" s="499">
        <f>U80+V80+W80+X80+Y80+Z80+AA80+AB80+AC80+AD80+AE80+AF80</f>
        <v>0</v>
      </c>
      <c r="AH80" s="503">
        <f>IF($F80=0,0,((($F80/$E$76)*'CRONOGRAMA ACTIVIDADES'!AD$36)*($G80/$F80)))</f>
        <v>0</v>
      </c>
      <c r="AI80" s="498">
        <f>IF($F80=0,0,((($F80/$E$76)*'CRONOGRAMA ACTIVIDADES'!AE$36)*($G80/$F80)))</f>
        <v>0</v>
      </c>
      <c r="AJ80" s="498">
        <f>IF($F80=0,0,((($F80/$E$76)*'CRONOGRAMA ACTIVIDADES'!AF$36)*($G80/$F80)))</f>
        <v>0</v>
      </c>
      <c r="AK80" s="498">
        <f>IF($F80=0,0,((($F80/$E$76)*'CRONOGRAMA ACTIVIDADES'!AG$36)*($G80/$F80)))</f>
        <v>0</v>
      </c>
      <c r="AL80" s="498">
        <f>IF($F80=0,0,((($F80/$E$76)*'CRONOGRAMA ACTIVIDADES'!AH$36)*($G80/$F80)))</f>
        <v>0</v>
      </c>
      <c r="AM80" s="498">
        <f>IF($F80=0,0,((($F80/$E$76)*'CRONOGRAMA ACTIVIDADES'!AI$36)*($G80/$F80)))</f>
        <v>0</v>
      </c>
      <c r="AN80" s="498">
        <f>IF($F80=0,0,((($F80/$E$76)*'CRONOGRAMA ACTIVIDADES'!AJ$36)*($G80/$F80)))</f>
        <v>0</v>
      </c>
      <c r="AO80" s="498">
        <f>IF($F80=0,0,((($F80/$E$76)*'CRONOGRAMA ACTIVIDADES'!AK$36)*($G80/$F80)))</f>
        <v>0</v>
      </c>
      <c r="AP80" s="498">
        <f>IF($F80=0,0,((($F80/$E$76)*'CRONOGRAMA ACTIVIDADES'!AL$36)*($G80/$F80)))</f>
        <v>0</v>
      </c>
      <c r="AQ80" s="498">
        <f>IF($F80=0,0,((($F80/$E$76)*'CRONOGRAMA ACTIVIDADES'!AM$36)*($G80/$F80)))</f>
        <v>0</v>
      </c>
      <c r="AR80" s="498">
        <f>IF($F80=0,0,((($F80/$E$76)*'CRONOGRAMA ACTIVIDADES'!AN$36)*($G80/$F80)))</f>
        <v>0</v>
      </c>
      <c r="AS80" s="498">
        <f>IF($F80=0,0,((($F80/$E$76)*'CRONOGRAMA ACTIVIDADES'!AO$36)*($G80/$F80)))</f>
        <v>0</v>
      </c>
      <c r="AT80" s="501">
        <f>AH80+AI80+AJ80+AK80+AL80+AM80+AN80+AO80+AP80+AQ80+AR80+AS80</f>
        <v>0</v>
      </c>
      <c r="AU80" s="504">
        <f>AS80+AR80+AQ80+AP80+AO80+AN80+AM80+AL80+AK80+AJ80+AI80+AH80+AF80+AE80+AD80+AC80+AB80+AA80+Z80+Y80+X80+W80+V80+U80+S80+R80+Q80+P80+O80+N80+M80+L80+K80+J80+I80+H80</f>
        <v>0</v>
      </c>
      <c r="AV80" s="470">
        <f t="shared" si="24"/>
        <v>0</v>
      </c>
    </row>
    <row r="81" spans="2:48" s="483" customFormat="1" ht="12.75" customHeight="1" outlineLevel="1">
      <c r="B81" s="494" t="str">
        <f>+'FORMATO COSTEO C1'!C$364</f>
        <v>1.3.1.5</v>
      </c>
      <c r="C81" s="495" t="str">
        <f>+'FORMATO COSTEO C1'!B$364</f>
        <v>Categoría de gasto</v>
      </c>
      <c r="D81" s="496"/>
      <c r="E81" s="638"/>
      <c r="F81" s="498">
        <f>+'FORMATO COSTEO C1'!G364</f>
        <v>0</v>
      </c>
      <c r="G81" s="501">
        <f>+'FORMATO COSTEO C1'!I364</f>
        <v>0</v>
      </c>
      <c r="H81" s="502">
        <f>IF($F81=0,0,((($F81/$E$76)*'CRONOGRAMA ACTIVIDADES'!F$36)*($G81/$F81)))</f>
        <v>0</v>
      </c>
      <c r="I81" s="498">
        <f>IF($F81=0,0,((($F81/$E$76)*'CRONOGRAMA ACTIVIDADES'!G$36)*($G81/$F81)))</f>
        <v>0</v>
      </c>
      <c r="J81" s="498">
        <f>IF($F81=0,0,((($F81/$E$76)*'CRONOGRAMA ACTIVIDADES'!H$36)*($G81/$F81)))</f>
        <v>0</v>
      </c>
      <c r="K81" s="498">
        <f>IF($F81=0,0,((($F81/$E$76)*'CRONOGRAMA ACTIVIDADES'!I$36)*($G81/$F81)))</f>
        <v>0</v>
      </c>
      <c r="L81" s="498">
        <f>IF($F81=0,0,((($F81/$E$76)*'CRONOGRAMA ACTIVIDADES'!J$36)*($G81/$F81)))</f>
        <v>0</v>
      </c>
      <c r="M81" s="498">
        <f>IF($F81=0,0,((($F81/$E$76)*'CRONOGRAMA ACTIVIDADES'!K$36)*($G81/$F81)))</f>
        <v>0</v>
      </c>
      <c r="N81" s="498">
        <f>IF($F81=0,0,((($F81/$E$76)*'CRONOGRAMA ACTIVIDADES'!L$36)*($G81/$F81)))</f>
        <v>0</v>
      </c>
      <c r="O81" s="498">
        <f>IF($F81=0,0,((($F81/$E$76)*'CRONOGRAMA ACTIVIDADES'!M$36)*($G81/$F81)))</f>
        <v>0</v>
      </c>
      <c r="P81" s="498">
        <f>IF($F81=0,0,((($F81/$E$76)*'CRONOGRAMA ACTIVIDADES'!N$36)*($G81/$F81)))</f>
        <v>0</v>
      </c>
      <c r="Q81" s="498">
        <f>IF($F81=0,0,((($F81/$E$76)*'CRONOGRAMA ACTIVIDADES'!O$36)*($G81/$F81)))</f>
        <v>0</v>
      </c>
      <c r="R81" s="498">
        <f>IF($F81=0,0,((($F81/$E$76)*'CRONOGRAMA ACTIVIDADES'!P$36)*($G81/$F81)))</f>
        <v>0</v>
      </c>
      <c r="S81" s="498">
        <f>IF($F81=0,0,((($F81/$E$76)*'CRONOGRAMA ACTIVIDADES'!Q$36)*($G81/$F81)))</f>
        <v>0</v>
      </c>
      <c r="T81" s="501">
        <f>H81+I81+J81+K81+L81+M81+N81+O81+P81+Q81+R81+S81</f>
        <v>0</v>
      </c>
      <c r="U81" s="502">
        <f>IF($F81=0,0,((($F81/$E$76)*'CRONOGRAMA ACTIVIDADES'!R$36)*($G81/$F81)))</f>
        <v>0</v>
      </c>
      <c r="V81" s="498">
        <f>IF($F81=0,0,((($F81/$E$76)*'CRONOGRAMA ACTIVIDADES'!S$36)*($G81/$F81)))</f>
        <v>0</v>
      </c>
      <c r="W81" s="498">
        <f>IF($F81=0,0,((($F81/$E$76)*'CRONOGRAMA ACTIVIDADES'!T$36)*($G81/$F81)))</f>
        <v>0</v>
      </c>
      <c r="X81" s="498">
        <f>IF($F81=0,0,((($F81/$E$76)*'CRONOGRAMA ACTIVIDADES'!U$36)*($G81/$F81)))</f>
        <v>0</v>
      </c>
      <c r="Y81" s="498">
        <f>IF($F81=0,0,((($F81/$E$76)*'CRONOGRAMA ACTIVIDADES'!V$36)*($G81/$F81)))</f>
        <v>0</v>
      </c>
      <c r="Z81" s="498">
        <f>IF($F81=0,0,((($F81/$E$76)*'CRONOGRAMA ACTIVIDADES'!W$36)*($G81/$F81)))</f>
        <v>0</v>
      </c>
      <c r="AA81" s="498">
        <f>IF($F81=0,0,((($F81/$E$76)*'CRONOGRAMA ACTIVIDADES'!X$36)*($G81/$F81)))</f>
        <v>0</v>
      </c>
      <c r="AB81" s="498">
        <f>IF($F81=0,0,((($F81/$E$76)*'CRONOGRAMA ACTIVIDADES'!Y$36)*($G81/$F81)))</f>
        <v>0</v>
      </c>
      <c r="AC81" s="498">
        <f>IF($F81=0,0,((($F81/$E$76)*'CRONOGRAMA ACTIVIDADES'!Z$36)*($G81/$F81)))</f>
        <v>0</v>
      </c>
      <c r="AD81" s="498">
        <f>IF($F81=0,0,((($F81/$E$76)*'CRONOGRAMA ACTIVIDADES'!AA$36)*($G81/$F81)))</f>
        <v>0</v>
      </c>
      <c r="AE81" s="498">
        <f>IF($F81=0,0,((($F81/$E$76)*'CRONOGRAMA ACTIVIDADES'!AB$36)*($G81/$F81)))</f>
        <v>0</v>
      </c>
      <c r="AF81" s="498">
        <f>IF($F81=0,0,((($F81/$E$76)*'CRONOGRAMA ACTIVIDADES'!AC$36)*($G81/$F81)))</f>
        <v>0</v>
      </c>
      <c r="AG81" s="499">
        <f>U81+V81+W81+X81+Y81+Z81+AA81+AB81+AC81+AD81+AE81+AF81</f>
        <v>0</v>
      </c>
      <c r="AH81" s="503">
        <f>IF($F81=0,0,((($F81/$E$76)*'CRONOGRAMA ACTIVIDADES'!AD$36)*($G81/$F81)))</f>
        <v>0</v>
      </c>
      <c r="AI81" s="498">
        <f>IF($F81=0,0,((($F81/$E$76)*'CRONOGRAMA ACTIVIDADES'!AE$36)*($G81/$F81)))</f>
        <v>0</v>
      </c>
      <c r="AJ81" s="498">
        <f>IF($F81=0,0,((($F81/$E$76)*'CRONOGRAMA ACTIVIDADES'!AF$36)*($G81/$F81)))</f>
        <v>0</v>
      </c>
      <c r="AK81" s="498">
        <f>IF($F81=0,0,((($F81/$E$76)*'CRONOGRAMA ACTIVIDADES'!AG$36)*($G81/$F81)))</f>
        <v>0</v>
      </c>
      <c r="AL81" s="498">
        <f>IF($F81=0,0,((($F81/$E$76)*'CRONOGRAMA ACTIVIDADES'!AH$36)*($G81/$F81)))</f>
        <v>0</v>
      </c>
      <c r="AM81" s="498">
        <f>IF($F81=0,0,((($F81/$E$76)*'CRONOGRAMA ACTIVIDADES'!AI$36)*($G81/$F81)))</f>
        <v>0</v>
      </c>
      <c r="AN81" s="498">
        <f>IF($F81=0,0,((($F81/$E$76)*'CRONOGRAMA ACTIVIDADES'!AJ$36)*($G81/$F81)))</f>
        <v>0</v>
      </c>
      <c r="AO81" s="498">
        <f>IF($F81=0,0,((($F81/$E$76)*'CRONOGRAMA ACTIVIDADES'!AK$36)*($G81/$F81)))</f>
        <v>0</v>
      </c>
      <c r="AP81" s="498">
        <f>IF($F81=0,0,((($F81/$E$76)*'CRONOGRAMA ACTIVIDADES'!AL$36)*($G81/$F81)))</f>
        <v>0</v>
      </c>
      <c r="AQ81" s="498">
        <f>IF($F81=0,0,((($F81/$E$76)*'CRONOGRAMA ACTIVIDADES'!AM$36)*($G81/$F81)))</f>
        <v>0</v>
      </c>
      <c r="AR81" s="498">
        <f>IF($F81=0,0,((($F81/$E$76)*'CRONOGRAMA ACTIVIDADES'!AN$36)*($G81/$F81)))</f>
        <v>0</v>
      </c>
      <c r="AS81" s="498">
        <f>IF($F81=0,0,((($F81/$E$76)*'CRONOGRAMA ACTIVIDADES'!AO$36)*($G81/$F81)))</f>
        <v>0</v>
      </c>
      <c r="AT81" s="501">
        <f>AH81+AI81+AJ81+AK81+AL81+AM81+AN81+AO81+AP81+AQ81+AR81+AS81</f>
        <v>0</v>
      </c>
      <c r="AU81" s="504">
        <f>AS81+AR81+AQ81+AP81+AO81+AN81+AM81+AL81+AK81+AJ81+AI81+AH81+AF81+AE81+AD81+AC81+AB81+AA81+Z81+Y81+X81+W81+V81+U81+S81+R81+Q81+P81+O81+N81+M81+L81+K81+J81+I81+H81</f>
        <v>0</v>
      </c>
      <c r="AV81" s="470">
        <f t="shared" si="24"/>
        <v>0</v>
      </c>
    </row>
    <row r="82" spans="2:48" s="472" customFormat="1" ht="12.75" customHeight="1">
      <c r="B82" s="484" t="str">
        <f>+'FORMATO COSTEO C1'!C$370</f>
        <v>1.3.2</v>
      </c>
      <c r="C82" s="508">
        <f>+'FORMATO COSTEO C1'!B$370</f>
        <v>0</v>
      </c>
      <c r="D82" s="620" t="str">
        <f>+'FORMATO COSTEO C1'!D$370</f>
        <v>Unidad medida</v>
      </c>
      <c r="E82" s="623">
        <f>+'FORMATO COSTEO C1'!E$370</f>
        <v>0</v>
      </c>
      <c r="F82" s="488">
        <f>SUM(F83:F87)</f>
        <v>0</v>
      </c>
      <c r="G82" s="491">
        <f aca="true" t="shared" si="25" ref="G82:AS82">SUM(G83:G87)</f>
        <v>0</v>
      </c>
      <c r="H82" s="492">
        <f t="shared" si="25"/>
        <v>0</v>
      </c>
      <c r="I82" s="488">
        <f>SUM(I83:I87)</f>
        <v>0</v>
      </c>
      <c r="J82" s="488">
        <f>SUM(J83:J87)</f>
        <v>0</v>
      </c>
      <c r="K82" s="488">
        <f>SUM(K83:K87)</f>
        <v>0</v>
      </c>
      <c r="L82" s="488">
        <f>SUM(L83:L87)</f>
        <v>0</v>
      </c>
      <c r="M82" s="488">
        <f>SUM(M83:M87)</f>
        <v>0</v>
      </c>
      <c r="N82" s="488">
        <f t="shared" si="25"/>
        <v>0</v>
      </c>
      <c r="O82" s="488">
        <f t="shared" si="25"/>
        <v>0</v>
      </c>
      <c r="P82" s="488">
        <f t="shared" si="25"/>
        <v>0</v>
      </c>
      <c r="Q82" s="488">
        <f t="shared" si="25"/>
        <v>0</v>
      </c>
      <c r="R82" s="488">
        <f t="shared" si="25"/>
        <v>0</v>
      </c>
      <c r="S82" s="488">
        <f t="shared" si="25"/>
        <v>0</v>
      </c>
      <c r="T82" s="491">
        <f>SUM(T83:T87)</f>
        <v>0</v>
      </c>
      <c r="U82" s="492">
        <f t="shared" si="25"/>
        <v>0</v>
      </c>
      <c r="V82" s="488">
        <f t="shared" si="25"/>
        <v>0</v>
      </c>
      <c r="W82" s="488">
        <f t="shared" si="25"/>
        <v>0</v>
      </c>
      <c r="X82" s="488">
        <f t="shared" si="25"/>
        <v>0</v>
      </c>
      <c r="Y82" s="488">
        <f t="shared" si="25"/>
        <v>0</v>
      </c>
      <c r="Z82" s="488">
        <f t="shared" si="25"/>
        <v>0</v>
      </c>
      <c r="AA82" s="488">
        <f t="shared" si="25"/>
        <v>0</v>
      </c>
      <c r="AB82" s="488">
        <f t="shared" si="25"/>
        <v>0</v>
      </c>
      <c r="AC82" s="488">
        <f t="shared" si="25"/>
        <v>0</v>
      </c>
      <c r="AD82" s="488">
        <f t="shared" si="25"/>
        <v>0</v>
      </c>
      <c r="AE82" s="488">
        <f t="shared" si="25"/>
        <v>0</v>
      </c>
      <c r="AF82" s="488">
        <f t="shared" si="25"/>
        <v>0</v>
      </c>
      <c r="AG82" s="489">
        <f t="shared" si="25"/>
        <v>0</v>
      </c>
      <c r="AH82" s="490">
        <f t="shared" si="25"/>
        <v>0</v>
      </c>
      <c r="AI82" s="488">
        <f t="shared" si="25"/>
        <v>0</v>
      </c>
      <c r="AJ82" s="488">
        <f t="shared" si="25"/>
        <v>0</v>
      </c>
      <c r="AK82" s="488">
        <f t="shared" si="25"/>
        <v>0</v>
      </c>
      <c r="AL82" s="488">
        <f t="shared" si="25"/>
        <v>0</v>
      </c>
      <c r="AM82" s="488">
        <f t="shared" si="25"/>
        <v>0</v>
      </c>
      <c r="AN82" s="488">
        <f t="shared" si="25"/>
        <v>0</v>
      </c>
      <c r="AO82" s="488">
        <f t="shared" si="25"/>
        <v>0</v>
      </c>
      <c r="AP82" s="488">
        <f t="shared" si="25"/>
        <v>0</v>
      </c>
      <c r="AQ82" s="488">
        <f t="shared" si="25"/>
        <v>0</v>
      </c>
      <c r="AR82" s="488">
        <f t="shared" si="25"/>
        <v>0</v>
      </c>
      <c r="AS82" s="488">
        <f t="shared" si="25"/>
        <v>0</v>
      </c>
      <c r="AT82" s="491">
        <f>SUM(AT83:AT87)</f>
        <v>0</v>
      </c>
      <c r="AU82" s="493">
        <f>SUM(AU83:AU87)</f>
        <v>0</v>
      </c>
      <c r="AV82" s="470">
        <f t="shared" si="24"/>
        <v>0</v>
      </c>
    </row>
    <row r="83" spans="2:48" s="472" customFormat="1" ht="12.75" customHeight="1">
      <c r="B83" s="494" t="str">
        <f>+'FORMATO COSTEO C1'!C372</f>
        <v>1.3.2.1</v>
      </c>
      <c r="C83" s="495" t="str">
        <f>+'FORMATO COSTEO C1'!B$372</f>
        <v>Categoría de gasto</v>
      </c>
      <c r="D83" s="506"/>
      <c r="E83" s="639"/>
      <c r="F83" s="498">
        <f>+'FORMATO COSTEO C1'!G372</f>
        <v>0</v>
      </c>
      <c r="G83" s="501">
        <f>+'FORMATO COSTEO C1'!I372</f>
        <v>0</v>
      </c>
      <c r="H83" s="636">
        <f>IF($F83=0,0,((($F83/$E$82)*'CRONOGRAMA ACTIVIDADES'!F$37)*($G83/$F83)))</f>
        <v>0</v>
      </c>
      <c r="I83" s="498">
        <f>IF($F83=0,0,((($F83/$E$82)*'CRONOGRAMA ACTIVIDADES'!G$37)*($G83/$F83)))</f>
        <v>0</v>
      </c>
      <c r="J83" s="498">
        <f>IF($F83=0,0,((($F83/$E$82)*'CRONOGRAMA ACTIVIDADES'!H$37)*($G83/$F83)))</f>
        <v>0</v>
      </c>
      <c r="K83" s="498">
        <f>IF($F83=0,0,((($F83/$E$82)*'CRONOGRAMA ACTIVIDADES'!I$37)*($G83/$F83)))</f>
        <v>0</v>
      </c>
      <c r="L83" s="498">
        <f>IF($F83=0,0,((($F83/$E$82)*'CRONOGRAMA ACTIVIDADES'!J$37)*($G83/$F83)))</f>
        <v>0</v>
      </c>
      <c r="M83" s="498">
        <f>IF($F83=0,0,((($F83/$E$82)*'CRONOGRAMA ACTIVIDADES'!K$37)*($G83/$F83)))</f>
        <v>0</v>
      </c>
      <c r="N83" s="498">
        <f>IF($F83=0,0,((($F83/$E$82)*'CRONOGRAMA ACTIVIDADES'!L$37)*($G83/$F83)))</f>
        <v>0</v>
      </c>
      <c r="O83" s="498">
        <f>IF($F83=0,0,((($F83/$E$82)*'CRONOGRAMA ACTIVIDADES'!M$37)*($G83/$F83)))</f>
        <v>0</v>
      </c>
      <c r="P83" s="498">
        <f>IF($F83=0,0,((($F83/$E$82)*'CRONOGRAMA ACTIVIDADES'!N$37)*($G83/$F83)))</f>
        <v>0</v>
      </c>
      <c r="Q83" s="498">
        <f>IF($F83=0,0,((($F83/$E$82)*'CRONOGRAMA ACTIVIDADES'!O$37)*($G83/$F83)))</f>
        <v>0</v>
      </c>
      <c r="R83" s="498">
        <f>IF($F83=0,0,((($F83/$E$82)*'CRONOGRAMA ACTIVIDADES'!P$37)*($G83/$F83)))</f>
        <v>0</v>
      </c>
      <c r="S83" s="498">
        <f>IF($F83=0,0,((($F83/$E$82)*'CRONOGRAMA ACTIVIDADES'!Q$37)*($G83/$F83)))</f>
        <v>0</v>
      </c>
      <c r="T83" s="501">
        <f>H83+I83+J83+K83+L83+M83+N83+O83+P83+Q83+R83+S83</f>
        <v>0</v>
      </c>
      <c r="U83" s="502">
        <f>IF($F83=0,0,((($F83/$E$82)*'CRONOGRAMA ACTIVIDADES'!R$37)*($G83/$F83)))</f>
        <v>0</v>
      </c>
      <c r="V83" s="498">
        <f>IF($F83=0,0,((($F83/$E$82)*'CRONOGRAMA ACTIVIDADES'!S$37)*($G83/$F83)))</f>
        <v>0</v>
      </c>
      <c r="W83" s="498">
        <f>IF($F83=0,0,((($F83/$E$82)*'CRONOGRAMA ACTIVIDADES'!T$37)*($G83/$F83)))</f>
        <v>0</v>
      </c>
      <c r="X83" s="498">
        <f>IF($F83=0,0,((($F83/$E$82)*'CRONOGRAMA ACTIVIDADES'!U$37)*($G83/$F83)))</f>
        <v>0</v>
      </c>
      <c r="Y83" s="498">
        <f>IF($F83=0,0,((($F83/$E$82)*'CRONOGRAMA ACTIVIDADES'!V$37)*($G83/$F83)))</f>
        <v>0</v>
      </c>
      <c r="Z83" s="498">
        <f>IF($F83=0,0,((($F83/$E$82)*'CRONOGRAMA ACTIVIDADES'!W$37)*($G83/$F83)))</f>
        <v>0</v>
      </c>
      <c r="AA83" s="498">
        <f>IF($F83=0,0,((($F83/$E$82)*'CRONOGRAMA ACTIVIDADES'!X$37)*($G83/$F83)))</f>
        <v>0</v>
      </c>
      <c r="AB83" s="498">
        <f>IF($F83=0,0,((($F83/$E$82)*'CRONOGRAMA ACTIVIDADES'!Y$37)*($G83/$F83)))</f>
        <v>0</v>
      </c>
      <c r="AC83" s="498">
        <f>IF($F83=0,0,((($F83/$E$82)*'CRONOGRAMA ACTIVIDADES'!Z$37)*($G83/$F83)))</f>
        <v>0</v>
      </c>
      <c r="AD83" s="498">
        <f>IF($F83=0,0,((($F83/$E$82)*'CRONOGRAMA ACTIVIDADES'!AA$37)*($G83/$F83)))</f>
        <v>0</v>
      </c>
      <c r="AE83" s="498">
        <f>IF($F83=0,0,((($F83/$E$82)*'CRONOGRAMA ACTIVIDADES'!AB$37)*($G83/$F83)))</f>
        <v>0</v>
      </c>
      <c r="AF83" s="498">
        <f>IF($F83=0,0,((($F83/$E$82)*'CRONOGRAMA ACTIVIDADES'!AC$37)*($G83/$F83)))</f>
        <v>0</v>
      </c>
      <c r="AG83" s="499">
        <f>U83+V83+W83+X83+Y83+Z83+AA83+AB83+AC83+AD83+AE83+AF83</f>
        <v>0</v>
      </c>
      <c r="AH83" s="503">
        <f>IF($F83=0,0,((($F83/$E$82)*'CRONOGRAMA ACTIVIDADES'!AD$37)*($G83/$F83)))</f>
        <v>0</v>
      </c>
      <c r="AI83" s="498">
        <f>IF($F83=0,0,((($F83/$E$82)*'CRONOGRAMA ACTIVIDADES'!AE$37)*($G83/$F83)))</f>
        <v>0</v>
      </c>
      <c r="AJ83" s="498">
        <f>IF($F83=0,0,((($F83/$E$82)*'CRONOGRAMA ACTIVIDADES'!AF$37)*($G83/$F83)))</f>
        <v>0</v>
      </c>
      <c r="AK83" s="498">
        <f>IF($F83=0,0,((($F83/$E$82)*'CRONOGRAMA ACTIVIDADES'!AG$37)*($G83/$F83)))</f>
        <v>0</v>
      </c>
      <c r="AL83" s="498">
        <f>IF($F83=0,0,((($F83/$E$82)*'CRONOGRAMA ACTIVIDADES'!AH$37)*($G83/$F83)))</f>
        <v>0</v>
      </c>
      <c r="AM83" s="498">
        <f>IF($F83=0,0,((($F83/$E$82)*'CRONOGRAMA ACTIVIDADES'!AI$37)*($G83/$F83)))</f>
        <v>0</v>
      </c>
      <c r="AN83" s="498">
        <f>IF($F83=0,0,((($F83/$E$82)*'CRONOGRAMA ACTIVIDADES'!AJ$37)*($G83/$F83)))</f>
        <v>0</v>
      </c>
      <c r="AO83" s="498">
        <f>IF($F83=0,0,((($F83/$E$82)*'CRONOGRAMA ACTIVIDADES'!AK$37)*($G83/$F83)))</f>
        <v>0</v>
      </c>
      <c r="AP83" s="498">
        <f>IF($F83=0,0,((($F83/$E$82)*'CRONOGRAMA ACTIVIDADES'!AL$37)*($G83/$F83)))</f>
        <v>0</v>
      </c>
      <c r="AQ83" s="498">
        <f>IF($F83=0,0,((($F83/$E$82)*'CRONOGRAMA ACTIVIDADES'!AM$37)*($G83/$F83)))</f>
        <v>0</v>
      </c>
      <c r="AR83" s="498">
        <f>IF($F83=0,0,((($F83/$E$82)*'CRONOGRAMA ACTIVIDADES'!AN$37)*($G83/$F83)))</f>
        <v>0</v>
      </c>
      <c r="AS83" s="498">
        <f>IF($F83=0,0,((($F83/$E$82)*'CRONOGRAMA ACTIVIDADES'!AO$37)*($G83/$F83)))</f>
        <v>0</v>
      </c>
      <c r="AT83" s="501">
        <f>AH83+AI83+AJ83+AK83+AL83+AM83+AN83+AO83+AP83+AQ83+AR83+AS83</f>
        <v>0</v>
      </c>
      <c r="AU83" s="504">
        <f>AS83+AR83+AQ83+AP83+AO83+AN83+AM83+AL83+AK83+AJ83+AI83+AH83+AF83+AE83+AD83+AC83+AB83+AA83+Z83+Y83+X83+W83+V83+U83+S83+R83+Q83+P83+O83+N83+M83+L83+K83+J83+I83+H83</f>
        <v>0</v>
      </c>
      <c r="AV83" s="470">
        <f t="shared" si="24"/>
        <v>0</v>
      </c>
    </row>
    <row r="84" spans="2:48" s="483" customFormat="1" ht="12.75" customHeight="1" outlineLevel="1">
      <c r="B84" s="494" t="str">
        <f>+'FORMATO COSTEO C1'!C378</f>
        <v>1.3.2.2</v>
      </c>
      <c r="C84" s="495" t="str">
        <f>+'FORMATO COSTEO C1'!B$378</f>
        <v>Categoría de gasto</v>
      </c>
      <c r="D84" s="506"/>
      <c r="E84" s="639"/>
      <c r="F84" s="498">
        <f>+'FORMATO COSTEO C1'!G378</f>
        <v>0</v>
      </c>
      <c r="G84" s="501">
        <f>+'FORMATO COSTEO C1'!I378</f>
        <v>0</v>
      </c>
      <c r="H84" s="502">
        <f>IF($F84=0,0,((($F84/$E$82)*'CRONOGRAMA ACTIVIDADES'!F$37)*($G84/$F84)))</f>
        <v>0</v>
      </c>
      <c r="I84" s="498">
        <f>IF($F84=0,0,((($F84/$E$82)*'CRONOGRAMA ACTIVIDADES'!G$37)*($G84/$F84)))</f>
        <v>0</v>
      </c>
      <c r="J84" s="498">
        <f>IF($F84=0,0,((($F84/$E$82)*'CRONOGRAMA ACTIVIDADES'!H$37)*($G84/$F84)))</f>
        <v>0</v>
      </c>
      <c r="K84" s="498">
        <f>IF($F84=0,0,((($F84/$E$82)*'CRONOGRAMA ACTIVIDADES'!I$37)*($G84/$F84)))</f>
        <v>0</v>
      </c>
      <c r="L84" s="498">
        <f>IF($F84=0,0,((($F84/$E$82)*'CRONOGRAMA ACTIVIDADES'!J$37)*($G84/$F84)))</f>
        <v>0</v>
      </c>
      <c r="M84" s="498">
        <f>IF($F84=0,0,((($F84/$E$82)*'CRONOGRAMA ACTIVIDADES'!K$37)*($G84/$F84)))</f>
        <v>0</v>
      </c>
      <c r="N84" s="498">
        <f>IF($F84=0,0,((($F84/$E$82)*'CRONOGRAMA ACTIVIDADES'!L$37)*($G84/$F84)))</f>
        <v>0</v>
      </c>
      <c r="O84" s="498">
        <f>IF($F84=0,0,((($F84/$E$82)*'CRONOGRAMA ACTIVIDADES'!M$37)*($G84/$F84)))</f>
        <v>0</v>
      </c>
      <c r="P84" s="498">
        <f>IF($F84=0,0,((($F84/$E$82)*'CRONOGRAMA ACTIVIDADES'!N$37)*($G84/$F84)))</f>
        <v>0</v>
      </c>
      <c r="Q84" s="498">
        <f>IF($F84=0,0,((($F84/$E$82)*'CRONOGRAMA ACTIVIDADES'!O$37)*($G84/$F84)))</f>
        <v>0</v>
      </c>
      <c r="R84" s="498">
        <f>IF($F84=0,0,((($F84/$E$82)*'CRONOGRAMA ACTIVIDADES'!P$37)*($G84/$F84)))</f>
        <v>0</v>
      </c>
      <c r="S84" s="498">
        <f>IF($F84=0,0,((($F84/$E$82)*'CRONOGRAMA ACTIVIDADES'!Q$37)*($G84/$F84)))</f>
        <v>0</v>
      </c>
      <c r="T84" s="501">
        <f>H84+I84+J84+K84+L84+M84+N84+O84+P84+Q84+R84+S84</f>
        <v>0</v>
      </c>
      <c r="U84" s="502">
        <f>IF($F84=0,0,((($F84/$E$82)*'CRONOGRAMA ACTIVIDADES'!R$37)*($G84/$F84)))</f>
        <v>0</v>
      </c>
      <c r="V84" s="498">
        <f>IF($F84=0,0,((($F84/$E$82)*'CRONOGRAMA ACTIVIDADES'!S$37)*($G84/$F84)))</f>
        <v>0</v>
      </c>
      <c r="W84" s="498">
        <f>IF($F84=0,0,((($F84/$E$82)*'CRONOGRAMA ACTIVIDADES'!T$37)*($G84/$F84)))</f>
        <v>0</v>
      </c>
      <c r="X84" s="498">
        <f>IF($F84=0,0,((($F84/$E$82)*'CRONOGRAMA ACTIVIDADES'!U$37)*($G84/$F84)))</f>
        <v>0</v>
      </c>
      <c r="Y84" s="498">
        <f>IF($F84=0,0,((($F84/$E$82)*'CRONOGRAMA ACTIVIDADES'!V$37)*($G84/$F84)))</f>
        <v>0</v>
      </c>
      <c r="Z84" s="498">
        <f>IF($F84=0,0,((($F84/$E$82)*'CRONOGRAMA ACTIVIDADES'!W$37)*($G84/$F84)))</f>
        <v>0</v>
      </c>
      <c r="AA84" s="498">
        <f>IF($F84=0,0,((($F84/$E$82)*'CRONOGRAMA ACTIVIDADES'!X$37)*($G84/$F84)))</f>
        <v>0</v>
      </c>
      <c r="AB84" s="498">
        <f>IF($F84=0,0,((($F84/$E$82)*'CRONOGRAMA ACTIVIDADES'!Y$37)*($G84/$F84)))</f>
        <v>0</v>
      </c>
      <c r="AC84" s="498">
        <f>IF($F84=0,0,((($F84/$E$82)*'CRONOGRAMA ACTIVIDADES'!Z$37)*($G84/$F84)))</f>
        <v>0</v>
      </c>
      <c r="AD84" s="498">
        <f>IF($F84=0,0,((($F84/$E$82)*'CRONOGRAMA ACTIVIDADES'!AA$37)*($G84/$F84)))</f>
        <v>0</v>
      </c>
      <c r="AE84" s="498">
        <f>IF($F84=0,0,((($F84/$E$82)*'CRONOGRAMA ACTIVIDADES'!AB$37)*($G84/$F84)))</f>
        <v>0</v>
      </c>
      <c r="AF84" s="498">
        <f>IF($F84=0,0,((($F84/$E$82)*'CRONOGRAMA ACTIVIDADES'!AC$37)*($G84/$F84)))</f>
        <v>0</v>
      </c>
      <c r="AG84" s="499">
        <f>U84+V84+W84+X84+Y84+Z84+AA84+AB84+AC84+AD84+AE84+AF84</f>
        <v>0</v>
      </c>
      <c r="AH84" s="503">
        <f>IF($F84=0,0,((($F84/$E$82)*'CRONOGRAMA ACTIVIDADES'!AD$37)*($G84/$F84)))</f>
        <v>0</v>
      </c>
      <c r="AI84" s="498">
        <f>IF($F84=0,0,((($F84/$E$82)*'CRONOGRAMA ACTIVIDADES'!AE$37)*($G84/$F84)))</f>
        <v>0</v>
      </c>
      <c r="AJ84" s="498">
        <f>IF($F84=0,0,((($F84/$E$82)*'CRONOGRAMA ACTIVIDADES'!AF$37)*($G84/$F84)))</f>
        <v>0</v>
      </c>
      <c r="AK84" s="498">
        <f>IF($F84=0,0,((($F84/$E$82)*'CRONOGRAMA ACTIVIDADES'!AG$37)*($G84/$F84)))</f>
        <v>0</v>
      </c>
      <c r="AL84" s="498">
        <f>IF($F84=0,0,((($F84/$E$82)*'CRONOGRAMA ACTIVIDADES'!AH$37)*($G84/$F84)))</f>
        <v>0</v>
      </c>
      <c r="AM84" s="498">
        <f>IF($F84=0,0,((($F84/$E$82)*'CRONOGRAMA ACTIVIDADES'!AI$37)*($G84/$F84)))</f>
        <v>0</v>
      </c>
      <c r="AN84" s="498">
        <f>IF($F84=0,0,((($F84/$E$82)*'CRONOGRAMA ACTIVIDADES'!AJ$37)*($G84/$F84)))</f>
        <v>0</v>
      </c>
      <c r="AO84" s="498">
        <f>IF($F84=0,0,((($F84/$E$82)*'CRONOGRAMA ACTIVIDADES'!AK$37)*($G84/$F84)))</f>
        <v>0</v>
      </c>
      <c r="AP84" s="498">
        <f>IF($F84=0,0,((($F84/$E$82)*'CRONOGRAMA ACTIVIDADES'!AL$37)*($G84/$F84)))</f>
        <v>0</v>
      </c>
      <c r="AQ84" s="498">
        <f>IF($F84=0,0,((($F84/$E$82)*'CRONOGRAMA ACTIVIDADES'!AM$37)*($G84/$F84)))</f>
        <v>0</v>
      </c>
      <c r="AR84" s="498">
        <f>IF($F84=0,0,((($F84/$E$82)*'CRONOGRAMA ACTIVIDADES'!AN$37)*($G84/$F84)))</f>
        <v>0</v>
      </c>
      <c r="AS84" s="498">
        <f>IF($F84=0,0,((($F84/$E$82)*'CRONOGRAMA ACTIVIDADES'!AO$37)*($G84/$F84)))</f>
        <v>0</v>
      </c>
      <c r="AT84" s="501">
        <f>AH84+AI84+AJ84+AK84+AL84+AM84+AN84+AO84+AP84+AQ84+AR84+AS84</f>
        <v>0</v>
      </c>
      <c r="AU84" s="504">
        <f>AS84+AR84+AQ84+AP84+AO84+AN84+AM84+AL84+AK84+AJ84+AI84+AH84+AF84+AE84+AD84+AC84+AB84+AA84+Z84+Y84+X84+W84+V84+U84+S84+R84+Q84+P84+O84+N84+M84+L84+K84+J84+I84+H84</f>
        <v>0</v>
      </c>
      <c r="AV84" s="470">
        <f t="shared" si="24"/>
        <v>0</v>
      </c>
    </row>
    <row r="85" spans="2:48" s="472" customFormat="1" ht="12.75" customHeight="1">
      <c r="B85" s="494" t="str">
        <f>+'FORMATO COSTEO C1'!C$384</f>
        <v>1.3.2.3</v>
      </c>
      <c r="C85" s="495" t="str">
        <f>+'FORMATO COSTEO C1'!B$384</f>
        <v>Categoría de gasto</v>
      </c>
      <c r="D85" s="506"/>
      <c r="E85" s="639"/>
      <c r="F85" s="498">
        <f>+'FORMATO COSTEO C1'!G384</f>
        <v>0</v>
      </c>
      <c r="G85" s="501">
        <f>+'FORMATO COSTEO C1'!I384</f>
        <v>0</v>
      </c>
      <c r="H85" s="502">
        <f>IF($F85=0,0,((($F85/$E$82)*'CRONOGRAMA ACTIVIDADES'!F$37)*($G85/$F85)))</f>
        <v>0</v>
      </c>
      <c r="I85" s="498">
        <f>IF($F85=0,0,((($F85/$E$82)*'CRONOGRAMA ACTIVIDADES'!G$37)*($G85/$F85)))</f>
        <v>0</v>
      </c>
      <c r="J85" s="498">
        <f>IF($F85=0,0,((($F85/$E$82)*'CRONOGRAMA ACTIVIDADES'!H$37)*($G85/$F85)))</f>
        <v>0</v>
      </c>
      <c r="K85" s="498">
        <f>IF($F85=0,0,((($F85/$E$82)*'CRONOGRAMA ACTIVIDADES'!I$37)*($G85/$F85)))</f>
        <v>0</v>
      </c>
      <c r="L85" s="498">
        <f>IF($F85=0,0,((($F85/$E$82)*'CRONOGRAMA ACTIVIDADES'!J$37)*($G85/$F85)))</f>
        <v>0</v>
      </c>
      <c r="M85" s="498">
        <f>IF($F85=0,0,((($F85/$E$82)*'CRONOGRAMA ACTIVIDADES'!K$37)*($G85/$F85)))</f>
        <v>0</v>
      </c>
      <c r="N85" s="498">
        <f>IF($F85=0,0,((($F85/$E$82)*'CRONOGRAMA ACTIVIDADES'!L$37)*($G85/$F85)))</f>
        <v>0</v>
      </c>
      <c r="O85" s="498">
        <f>IF($F85=0,0,((($F85/$E$82)*'CRONOGRAMA ACTIVIDADES'!M$37)*($G85/$F85)))</f>
        <v>0</v>
      </c>
      <c r="P85" s="498">
        <f>IF($F85=0,0,((($F85/$E$82)*'CRONOGRAMA ACTIVIDADES'!N$37)*($G85/$F85)))</f>
        <v>0</v>
      </c>
      <c r="Q85" s="498">
        <f>IF($F85=0,0,((($F85/$E$82)*'CRONOGRAMA ACTIVIDADES'!O$37)*($G85/$F85)))</f>
        <v>0</v>
      </c>
      <c r="R85" s="498">
        <f>IF($F85=0,0,((($F85/$E$82)*'CRONOGRAMA ACTIVIDADES'!P$37)*($G85/$F85)))</f>
        <v>0</v>
      </c>
      <c r="S85" s="498">
        <f>IF($F85=0,0,((($F85/$E$82)*'CRONOGRAMA ACTIVIDADES'!Q$37)*($G85/$F85)))</f>
        <v>0</v>
      </c>
      <c r="T85" s="501">
        <f>H85+I85+J85+K85+L85+M85+N85+O85+P85+Q85+R85+S85</f>
        <v>0</v>
      </c>
      <c r="U85" s="502">
        <f>IF($F85=0,0,((($F85/$E$82)*'CRONOGRAMA ACTIVIDADES'!R$37)*($G85/$F85)))</f>
        <v>0</v>
      </c>
      <c r="V85" s="498">
        <f>IF($F85=0,0,((($F85/$E$82)*'CRONOGRAMA ACTIVIDADES'!S$37)*($G85/$F85)))</f>
        <v>0</v>
      </c>
      <c r="W85" s="498">
        <f>IF($F85=0,0,((($F85/$E$82)*'CRONOGRAMA ACTIVIDADES'!T$37)*($G85/$F85)))</f>
        <v>0</v>
      </c>
      <c r="X85" s="498">
        <f>IF($F85=0,0,((($F85/$E$82)*'CRONOGRAMA ACTIVIDADES'!U$37)*($G85/$F85)))</f>
        <v>0</v>
      </c>
      <c r="Y85" s="498">
        <f>IF($F85=0,0,((($F85/$E$82)*'CRONOGRAMA ACTIVIDADES'!V$37)*($G85/$F85)))</f>
        <v>0</v>
      </c>
      <c r="Z85" s="498">
        <f>IF($F85=0,0,((($F85/$E$82)*'CRONOGRAMA ACTIVIDADES'!W$37)*($G85/$F85)))</f>
        <v>0</v>
      </c>
      <c r="AA85" s="498">
        <f>IF($F85=0,0,((($F85/$E$82)*'CRONOGRAMA ACTIVIDADES'!X$37)*($G85/$F85)))</f>
        <v>0</v>
      </c>
      <c r="AB85" s="498">
        <f>IF($F85=0,0,((($F85/$E$82)*'CRONOGRAMA ACTIVIDADES'!Y$37)*($G85/$F85)))</f>
        <v>0</v>
      </c>
      <c r="AC85" s="498">
        <f>IF($F85=0,0,((($F85/$E$82)*'CRONOGRAMA ACTIVIDADES'!Z$37)*($G85/$F85)))</f>
        <v>0</v>
      </c>
      <c r="AD85" s="498">
        <f>IF($F85=0,0,((($F85/$E$82)*'CRONOGRAMA ACTIVIDADES'!AA$37)*($G85/$F85)))</f>
        <v>0</v>
      </c>
      <c r="AE85" s="498">
        <f>IF($F85=0,0,((($F85/$E$82)*'CRONOGRAMA ACTIVIDADES'!AB$37)*($G85/$F85)))</f>
        <v>0</v>
      </c>
      <c r="AF85" s="498">
        <f>IF($F85=0,0,((($F85/$E$82)*'CRONOGRAMA ACTIVIDADES'!AC$37)*($G85/$F85)))</f>
        <v>0</v>
      </c>
      <c r="AG85" s="499">
        <f>U85+V85+W85+X85+Y85+Z85+AA85+AB85+AC85+AD85+AE85+AF85</f>
        <v>0</v>
      </c>
      <c r="AH85" s="503">
        <f>IF($F85=0,0,((($F85/$E$82)*'CRONOGRAMA ACTIVIDADES'!AD$37)*($G85/$F85)))</f>
        <v>0</v>
      </c>
      <c r="AI85" s="498">
        <f>IF($F85=0,0,((($F85/$E$82)*'CRONOGRAMA ACTIVIDADES'!AE$37)*($G85/$F85)))</f>
        <v>0</v>
      </c>
      <c r="AJ85" s="498">
        <f>IF($F85=0,0,((($F85/$E$82)*'CRONOGRAMA ACTIVIDADES'!AF$37)*($G85/$F85)))</f>
        <v>0</v>
      </c>
      <c r="AK85" s="498">
        <f>IF($F85=0,0,((($F85/$E$82)*'CRONOGRAMA ACTIVIDADES'!AG$37)*($G85/$F85)))</f>
        <v>0</v>
      </c>
      <c r="AL85" s="498">
        <f>IF($F85=0,0,((($F85/$E$82)*'CRONOGRAMA ACTIVIDADES'!AH$37)*($G85/$F85)))</f>
        <v>0</v>
      </c>
      <c r="AM85" s="498">
        <f>IF($F85=0,0,((($F85/$E$82)*'CRONOGRAMA ACTIVIDADES'!AI$37)*($G85/$F85)))</f>
        <v>0</v>
      </c>
      <c r="AN85" s="498">
        <f>IF($F85=0,0,((($F85/$E$82)*'CRONOGRAMA ACTIVIDADES'!AJ$37)*($G85/$F85)))</f>
        <v>0</v>
      </c>
      <c r="AO85" s="498">
        <f>IF($F85=0,0,((($F85/$E$82)*'CRONOGRAMA ACTIVIDADES'!AK$37)*($G85/$F85)))</f>
        <v>0</v>
      </c>
      <c r="AP85" s="498">
        <f>IF($F85=0,0,((($F85/$E$82)*'CRONOGRAMA ACTIVIDADES'!AL$37)*($G85/$F85)))</f>
        <v>0</v>
      </c>
      <c r="AQ85" s="498">
        <f>IF($F85=0,0,((($F85/$E$82)*'CRONOGRAMA ACTIVIDADES'!AM$37)*($G85/$F85)))</f>
        <v>0</v>
      </c>
      <c r="AR85" s="498">
        <f>IF($F85=0,0,((($F85/$E$82)*'CRONOGRAMA ACTIVIDADES'!AN$37)*($G85/$F85)))</f>
        <v>0</v>
      </c>
      <c r="AS85" s="498">
        <f>IF($F85=0,0,((($F85/$E$82)*'CRONOGRAMA ACTIVIDADES'!AO$37)*($G85/$F85)))</f>
        <v>0</v>
      </c>
      <c r="AT85" s="501">
        <f>AH85+AI85+AJ85+AK85+AL85+AM85+AN85+AO85+AP85+AQ85+AR85+AS85</f>
        <v>0</v>
      </c>
      <c r="AU85" s="504">
        <f>AS85+AR85+AQ85+AP85+AO85+AN85+AM85+AL85+AK85+AJ85+AI85+AH85+AF85+AE85+AD85+AC85+AB85+AA85+Z85+Y85+X85+W85+V85+U85+S85+R85+Q85+P85+O85+N85+M85+L85+K85+J85+I85+H85</f>
        <v>0</v>
      </c>
      <c r="AV85" s="470">
        <f t="shared" si="24"/>
        <v>0</v>
      </c>
    </row>
    <row r="86" spans="2:48" s="472" customFormat="1" ht="12.75" customHeight="1">
      <c r="B86" s="494" t="str">
        <f>+'FORMATO COSTEO C1'!C390</f>
        <v>1.3.2.4</v>
      </c>
      <c r="C86" s="495" t="str">
        <f>+'FORMATO COSTEO C1'!B$390</f>
        <v>Categoría de gasto</v>
      </c>
      <c r="D86" s="506"/>
      <c r="E86" s="639"/>
      <c r="F86" s="498">
        <f>+'FORMATO COSTEO C1'!G390</f>
        <v>0</v>
      </c>
      <c r="G86" s="501">
        <f>+'FORMATO COSTEO C1'!I390</f>
        <v>0</v>
      </c>
      <c r="H86" s="502">
        <f>IF($F86=0,0,((($F86/$E$82)*'CRONOGRAMA ACTIVIDADES'!F$37)*($G86/$F86)))</f>
        <v>0</v>
      </c>
      <c r="I86" s="498">
        <f>IF($F86=0,0,((($F86/$E$82)*'CRONOGRAMA ACTIVIDADES'!G$37)*($G86/$F86)))</f>
        <v>0</v>
      </c>
      <c r="J86" s="498">
        <f>IF($F86=0,0,((($F86/$E$82)*'CRONOGRAMA ACTIVIDADES'!H$37)*($G86/$F86)))</f>
        <v>0</v>
      </c>
      <c r="K86" s="498">
        <f>IF($F86=0,0,((($F86/$E$82)*'CRONOGRAMA ACTIVIDADES'!I$37)*($G86/$F86)))</f>
        <v>0</v>
      </c>
      <c r="L86" s="498">
        <f>IF($F86=0,0,((($F86/$E$82)*'CRONOGRAMA ACTIVIDADES'!J$37)*($G86/$F86)))</f>
        <v>0</v>
      </c>
      <c r="M86" s="498">
        <f>IF($F86=0,0,((($F86/$E$82)*'CRONOGRAMA ACTIVIDADES'!K$37)*($G86/$F86)))</f>
        <v>0</v>
      </c>
      <c r="N86" s="498">
        <f>IF($F86=0,0,((($F86/$E$82)*'CRONOGRAMA ACTIVIDADES'!L$37)*($G86/$F86)))</f>
        <v>0</v>
      </c>
      <c r="O86" s="498">
        <f>IF($F86=0,0,((($F86/$E$82)*'CRONOGRAMA ACTIVIDADES'!M$37)*($G86/$F86)))</f>
        <v>0</v>
      </c>
      <c r="P86" s="498">
        <f>IF($F86=0,0,((($F86/$E$82)*'CRONOGRAMA ACTIVIDADES'!N$37)*($G86/$F86)))</f>
        <v>0</v>
      </c>
      <c r="Q86" s="498">
        <f>IF($F86=0,0,((($F86/$E$82)*'CRONOGRAMA ACTIVIDADES'!O$37)*($G86/$F86)))</f>
        <v>0</v>
      </c>
      <c r="R86" s="498">
        <f>IF($F86=0,0,((($F86/$E$82)*'CRONOGRAMA ACTIVIDADES'!P$37)*($G86/$F86)))</f>
        <v>0</v>
      </c>
      <c r="S86" s="498">
        <f>IF($F86=0,0,((($F86/$E$82)*'CRONOGRAMA ACTIVIDADES'!Q$37)*($G86/$F86)))</f>
        <v>0</v>
      </c>
      <c r="T86" s="501">
        <f>H86+I86+J86+K86+L86+M86+N86+O86+P86+Q86+R86+S86</f>
        <v>0</v>
      </c>
      <c r="U86" s="502">
        <f>IF($F86=0,0,((($F86/$E$82)*'CRONOGRAMA ACTIVIDADES'!R$37)*($G86/$F86)))</f>
        <v>0</v>
      </c>
      <c r="V86" s="498">
        <f>IF($F86=0,0,((($F86/$E$82)*'CRONOGRAMA ACTIVIDADES'!S$37)*($G86/$F86)))</f>
        <v>0</v>
      </c>
      <c r="W86" s="498">
        <f>IF($F86=0,0,((($F86/$E$82)*'CRONOGRAMA ACTIVIDADES'!T$37)*($G86/$F86)))</f>
        <v>0</v>
      </c>
      <c r="X86" s="498">
        <f>IF($F86=0,0,((($F86/$E$82)*'CRONOGRAMA ACTIVIDADES'!U$37)*($G86/$F86)))</f>
        <v>0</v>
      </c>
      <c r="Y86" s="498">
        <f>IF($F86=0,0,((($F86/$E$82)*'CRONOGRAMA ACTIVIDADES'!V$37)*($G86/$F86)))</f>
        <v>0</v>
      </c>
      <c r="Z86" s="498">
        <f>IF($F86=0,0,((($F86/$E$82)*'CRONOGRAMA ACTIVIDADES'!W$37)*($G86/$F86)))</f>
        <v>0</v>
      </c>
      <c r="AA86" s="498">
        <f>IF($F86=0,0,((($F86/$E$82)*'CRONOGRAMA ACTIVIDADES'!X$37)*($G86/$F86)))</f>
        <v>0</v>
      </c>
      <c r="AB86" s="498">
        <f>IF($F86=0,0,((($F86/$E$82)*'CRONOGRAMA ACTIVIDADES'!Y$37)*($G86/$F86)))</f>
        <v>0</v>
      </c>
      <c r="AC86" s="498">
        <f>IF($F86=0,0,((($F86/$E$82)*'CRONOGRAMA ACTIVIDADES'!Z$37)*($G86/$F86)))</f>
        <v>0</v>
      </c>
      <c r="AD86" s="498">
        <f>IF($F86=0,0,((($F86/$E$82)*'CRONOGRAMA ACTIVIDADES'!AA$37)*($G86/$F86)))</f>
        <v>0</v>
      </c>
      <c r="AE86" s="498">
        <f>IF($F86=0,0,((($F86/$E$82)*'CRONOGRAMA ACTIVIDADES'!AB$37)*($G86/$F86)))</f>
        <v>0</v>
      </c>
      <c r="AF86" s="498">
        <f>IF($F86=0,0,((($F86/$E$82)*'CRONOGRAMA ACTIVIDADES'!AC$37)*($G86/$F86)))</f>
        <v>0</v>
      </c>
      <c r="AG86" s="499">
        <f>U86+V86+W86+X86+Y86+Z86+AA86+AB86+AC86+AD86+AE86+AF86</f>
        <v>0</v>
      </c>
      <c r="AH86" s="503">
        <f>IF($F86=0,0,((($F86/$E$82)*'CRONOGRAMA ACTIVIDADES'!AD$37)*($G86/$F86)))</f>
        <v>0</v>
      </c>
      <c r="AI86" s="498">
        <f>IF($F86=0,0,((($F86/$E$82)*'CRONOGRAMA ACTIVIDADES'!AE$37)*($G86/$F86)))</f>
        <v>0</v>
      </c>
      <c r="AJ86" s="498">
        <f>IF($F86=0,0,((($F86/$E$82)*'CRONOGRAMA ACTIVIDADES'!AF$37)*($G86/$F86)))</f>
        <v>0</v>
      </c>
      <c r="AK86" s="498">
        <f>IF($F86=0,0,((($F86/$E$82)*'CRONOGRAMA ACTIVIDADES'!AG$37)*($G86/$F86)))</f>
        <v>0</v>
      </c>
      <c r="AL86" s="498">
        <f>IF($F86=0,0,((($F86/$E$82)*'CRONOGRAMA ACTIVIDADES'!AH$37)*($G86/$F86)))</f>
        <v>0</v>
      </c>
      <c r="AM86" s="498">
        <f>IF($F86=0,0,((($F86/$E$82)*'CRONOGRAMA ACTIVIDADES'!AI$37)*($G86/$F86)))</f>
        <v>0</v>
      </c>
      <c r="AN86" s="498">
        <f>IF($F86=0,0,((($F86/$E$82)*'CRONOGRAMA ACTIVIDADES'!AJ$37)*($G86/$F86)))</f>
        <v>0</v>
      </c>
      <c r="AO86" s="498">
        <f>IF($F86=0,0,((($F86/$E$82)*'CRONOGRAMA ACTIVIDADES'!AK$37)*($G86/$F86)))</f>
        <v>0</v>
      </c>
      <c r="AP86" s="498">
        <f>IF($F86=0,0,((($F86/$E$82)*'CRONOGRAMA ACTIVIDADES'!AL$37)*($G86/$F86)))</f>
        <v>0</v>
      </c>
      <c r="AQ86" s="498">
        <f>IF($F86=0,0,((($F86/$E$82)*'CRONOGRAMA ACTIVIDADES'!AM$37)*($G86/$F86)))</f>
        <v>0</v>
      </c>
      <c r="AR86" s="498">
        <f>IF($F86=0,0,((($F86/$E$82)*'CRONOGRAMA ACTIVIDADES'!AN$37)*($G86/$F86)))</f>
        <v>0</v>
      </c>
      <c r="AS86" s="498">
        <f>IF($F86=0,0,((($F86/$E$82)*'CRONOGRAMA ACTIVIDADES'!AO$37)*($G86/$F86)))</f>
        <v>0</v>
      </c>
      <c r="AT86" s="501">
        <f>AH86+AI86+AJ86+AK86+AL86+AM86+AN86+AO86+AP86+AQ86+AR86+AS86</f>
        <v>0</v>
      </c>
      <c r="AU86" s="504">
        <f>AS86+AR86+AQ86+AP86+AO86+AN86+AM86+AL86+AK86+AJ86+AI86+AH86+AF86+AE86+AD86+AC86+AB86+AA86+Z86+Y86+X86+W86+V86+U86+S86+R86+Q86+P86+O86+N86+M86+L86+K86+J86+I86+H86</f>
        <v>0</v>
      </c>
      <c r="AV86" s="470">
        <f t="shared" si="24"/>
        <v>0</v>
      </c>
    </row>
    <row r="87" spans="2:48" s="472" customFormat="1" ht="12.75" customHeight="1">
      <c r="B87" s="494" t="str">
        <f>+'FORMATO COSTEO C1'!C$396</f>
        <v>1.3.2.5</v>
      </c>
      <c r="C87" s="495" t="str">
        <f>+'FORMATO COSTEO C1'!B$396</f>
        <v>Categoría de gasto</v>
      </c>
      <c r="D87" s="506"/>
      <c r="E87" s="639"/>
      <c r="F87" s="498">
        <f>+'FORMATO COSTEO C1'!G396</f>
        <v>0</v>
      </c>
      <c r="G87" s="501">
        <f>+'FORMATO COSTEO C1'!I396</f>
        <v>0</v>
      </c>
      <c r="H87" s="502">
        <f>IF($F87=0,0,((($F87/$E$82)*'CRONOGRAMA ACTIVIDADES'!F$37)*($G87/$F87)))</f>
        <v>0</v>
      </c>
      <c r="I87" s="498">
        <f>IF($F87=0,0,((($F87/$E$82)*'CRONOGRAMA ACTIVIDADES'!G$37)*($G87/$F87)))</f>
        <v>0</v>
      </c>
      <c r="J87" s="498">
        <f>IF($F87=0,0,((($F87/$E$82)*'CRONOGRAMA ACTIVIDADES'!H$37)*($G87/$F87)))</f>
        <v>0</v>
      </c>
      <c r="K87" s="498">
        <f>IF($F87=0,0,((($F87/$E$82)*'CRONOGRAMA ACTIVIDADES'!I$37)*($G87/$F87)))</f>
        <v>0</v>
      </c>
      <c r="L87" s="498">
        <f>IF($F87=0,0,((($F87/$E$82)*'CRONOGRAMA ACTIVIDADES'!J$37)*($G87/$F87)))</f>
        <v>0</v>
      </c>
      <c r="M87" s="498">
        <f>IF($F87=0,0,((($F87/$E$82)*'CRONOGRAMA ACTIVIDADES'!K$37)*($G87/$F87)))</f>
        <v>0</v>
      </c>
      <c r="N87" s="498">
        <f>IF($F87=0,0,((($F87/$E$82)*'CRONOGRAMA ACTIVIDADES'!L$37)*($G87/$F87)))</f>
        <v>0</v>
      </c>
      <c r="O87" s="498">
        <f>IF($F87=0,0,((($F87/$E$82)*'CRONOGRAMA ACTIVIDADES'!M$37)*($G87/$F87)))</f>
        <v>0</v>
      </c>
      <c r="P87" s="498">
        <f>IF($F87=0,0,((($F87/$E$82)*'CRONOGRAMA ACTIVIDADES'!N$37)*($G87/$F87)))</f>
        <v>0</v>
      </c>
      <c r="Q87" s="498">
        <f>IF($F87=0,0,((($F87/$E$82)*'CRONOGRAMA ACTIVIDADES'!O$37)*($G87/$F87)))</f>
        <v>0</v>
      </c>
      <c r="R87" s="498">
        <f>IF($F87=0,0,((($F87/$E$82)*'CRONOGRAMA ACTIVIDADES'!P$37)*($G87/$F87)))</f>
        <v>0</v>
      </c>
      <c r="S87" s="498">
        <f>IF($F87=0,0,((($F87/$E$82)*'CRONOGRAMA ACTIVIDADES'!Q$37)*($G87/$F87)))</f>
        <v>0</v>
      </c>
      <c r="T87" s="501">
        <f>H87+I87+J87+K87+L87+M87+N87+O87+P87+Q87+R87+S87</f>
        <v>0</v>
      </c>
      <c r="U87" s="502">
        <f>IF($F87=0,0,((($F87/$E$82)*'CRONOGRAMA ACTIVIDADES'!R$37)*($G87/$F87)))</f>
        <v>0</v>
      </c>
      <c r="V87" s="498">
        <f>IF($F87=0,0,((($F87/$E$82)*'CRONOGRAMA ACTIVIDADES'!S$37)*($G87/$F87)))</f>
        <v>0</v>
      </c>
      <c r="W87" s="498">
        <f>IF($F87=0,0,((($F87/$E$82)*'CRONOGRAMA ACTIVIDADES'!T$37)*($G87/$F87)))</f>
        <v>0</v>
      </c>
      <c r="X87" s="498">
        <f>IF($F87=0,0,((($F87/$E$82)*'CRONOGRAMA ACTIVIDADES'!U$37)*($G87/$F87)))</f>
        <v>0</v>
      </c>
      <c r="Y87" s="498">
        <f>IF($F87=0,0,((($F87/$E$82)*'CRONOGRAMA ACTIVIDADES'!V$37)*($G87/$F87)))</f>
        <v>0</v>
      </c>
      <c r="Z87" s="498">
        <f>IF($F87=0,0,((($F87/$E$82)*'CRONOGRAMA ACTIVIDADES'!W$37)*($G87/$F87)))</f>
        <v>0</v>
      </c>
      <c r="AA87" s="498">
        <f>IF($F87=0,0,((($F87/$E$82)*'CRONOGRAMA ACTIVIDADES'!X$37)*($G87/$F87)))</f>
        <v>0</v>
      </c>
      <c r="AB87" s="498">
        <f>IF($F87=0,0,((($F87/$E$82)*'CRONOGRAMA ACTIVIDADES'!Y$37)*($G87/$F87)))</f>
        <v>0</v>
      </c>
      <c r="AC87" s="498">
        <f>IF($F87=0,0,((($F87/$E$82)*'CRONOGRAMA ACTIVIDADES'!Z$37)*($G87/$F87)))</f>
        <v>0</v>
      </c>
      <c r="AD87" s="498">
        <f>IF($F87=0,0,((($F87/$E$82)*'CRONOGRAMA ACTIVIDADES'!AA$37)*($G87/$F87)))</f>
        <v>0</v>
      </c>
      <c r="AE87" s="498">
        <f>IF($F87=0,0,((($F87/$E$82)*'CRONOGRAMA ACTIVIDADES'!AB$37)*($G87/$F87)))</f>
        <v>0</v>
      </c>
      <c r="AF87" s="498">
        <f>IF($F87=0,0,((($F87/$E$82)*'CRONOGRAMA ACTIVIDADES'!AC$37)*($G87/$F87)))</f>
        <v>0</v>
      </c>
      <c r="AG87" s="499">
        <f>U87+V87+W87+X87+Y87+Z87+AA87+AB87+AC87+AD87+AE87+AF87</f>
        <v>0</v>
      </c>
      <c r="AH87" s="503">
        <f>IF($F87=0,0,((($F87/$E$82)*'CRONOGRAMA ACTIVIDADES'!AD$37)*($G87/$F87)))</f>
        <v>0</v>
      </c>
      <c r="AI87" s="498">
        <f>IF($F87=0,0,((($F87/$E$82)*'CRONOGRAMA ACTIVIDADES'!AE$37)*($G87/$F87)))</f>
        <v>0</v>
      </c>
      <c r="AJ87" s="498">
        <f>IF($F87=0,0,((($F87/$E$82)*'CRONOGRAMA ACTIVIDADES'!AF$37)*($G87/$F87)))</f>
        <v>0</v>
      </c>
      <c r="AK87" s="498">
        <f>IF($F87=0,0,((($F87/$E$82)*'CRONOGRAMA ACTIVIDADES'!AG$37)*($G87/$F87)))</f>
        <v>0</v>
      </c>
      <c r="AL87" s="498">
        <f>IF($F87=0,0,((($F87/$E$82)*'CRONOGRAMA ACTIVIDADES'!AH$37)*($G87/$F87)))</f>
        <v>0</v>
      </c>
      <c r="AM87" s="498">
        <f>IF($F87=0,0,((($F87/$E$82)*'CRONOGRAMA ACTIVIDADES'!AI$37)*($G87/$F87)))</f>
        <v>0</v>
      </c>
      <c r="AN87" s="498">
        <f>IF($F87=0,0,((($F87/$E$82)*'CRONOGRAMA ACTIVIDADES'!AJ$37)*($G87/$F87)))</f>
        <v>0</v>
      </c>
      <c r="AO87" s="498">
        <f>IF($F87=0,0,((($F87/$E$82)*'CRONOGRAMA ACTIVIDADES'!AK$37)*($G87/$F87)))</f>
        <v>0</v>
      </c>
      <c r="AP87" s="498">
        <f>IF($F87=0,0,((($F87/$E$82)*'CRONOGRAMA ACTIVIDADES'!AL$37)*($G87/$F87)))</f>
        <v>0</v>
      </c>
      <c r="AQ87" s="498">
        <f>IF($F87=0,0,((($F87/$E$82)*'CRONOGRAMA ACTIVIDADES'!AM$37)*($G87/$F87)))</f>
        <v>0</v>
      </c>
      <c r="AR87" s="498">
        <f>IF($F87=0,0,((($F87/$E$82)*'CRONOGRAMA ACTIVIDADES'!AN$37)*($G87/$F87)))</f>
        <v>0</v>
      </c>
      <c r="AS87" s="498">
        <f>IF($F87=0,0,((($F87/$E$82)*'CRONOGRAMA ACTIVIDADES'!AO$37)*($G87/$F87)))</f>
        <v>0</v>
      </c>
      <c r="AT87" s="501">
        <f>AH87+AI87+AJ87+AK87+AL87+AM87+AN87+AO87+AP87+AQ87+AR87+AS87</f>
        <v>0</v>
      </c>
      <c r="AU87" s="504">
        <f>AS87+AR87+AQ87+AP87+AO87+AN87+AM87+AL87+AK87+AJ87+AI87+AH87+AF87+AE87+AD87+AC87+AB87+AA87+Z87+Y87+X87+W87+V87+U87+S87+R87+Q87+P87+O87+N87+M87+L87+K87+J87+I87+H87</f>
        <v>0</v>
      </c>
      <c r="AV87" s="470">
        <f t="shared" si="24"/>
        <v>0</v>
      </c>
    </row>
    <row r="88" spans="2:48" s="483" customFormat="1" ht="12.75" customHeight="1" outlineLevel="1">
      <c r="B88" s="484" t="str">
        <f>+'FORMATO COSTEO C1'!C$402</f>
        <v>1.3.3</v>
      </c>
      <c r="C88" s="508">
        <f>+'FORMATO COSTEO C1'!B$402</f>
        <v>0</v>
      </c>
      <c r="D88" s="620" t="str">
        <f>+'FORMATO COSTEO C1'!D$402</f>
        <v>Unidad medida</v>
      </c>
      <c r="E88" s="623">
        <f>+'FORMATO COSTEO C1'!E$402</f>
        <v>0</v>
      </c>
      <c r="F88" s="488">
        <f>SUM(F89:F93)</f>
        <v>0</v>
      </c>
      <c r="G88" s="491">
        <f aca="true" t="shared" si="26" ref="G88:AS88">SUM(G89:G93)</f>
        <v>0</v>
      </c>
      <c r="H88" s="492">
        <f t="shared" si="26"/>
        <v>0</v>
      </c>
      <c r="I88" s="488">
        <f>SUM(I89:I93)</f>
        <v>0</v>
      </c>
      <c r="J88" s="488">
        <f>SUM(J89:J93)</f>
        <v>0</v>
      </c>
      <c r="K88" s="488">
        <f>SUM(K89:K93)</f>
        <v>0</v>
      </c>
      <c r="L88" s="488">
        <f>SUM(L89:L93)</f>
        <v>0</v>
      </c>
      <c r="M88" s="488">
        <f>SUM(M89:M93)</f>
        <v>0</v>
      </c>
      <c r="N88" s="488">
        <f t="shared" si="26"/>
        <v>0</v>
      </c>
      <c r="O88" s="488">
        <f t="shared" si="26"/>
        <v>0</v>
      </c>
      <c r="P88" s="488">
        <f t="shared" si="26"/>
        <v>0</v>
      </c>
      <c r="Q88" s="488">
        <f t="shared" si="26"/>
        <v>0</v>
      </c>
      <c r="R88" s="488">
        <f t="shared" si="26"/>
        <v>0</v>
      </c>
      <c r="S88" s="488">
        <f t="shared" si="26"/>
        <v>0</v>
      </c>
      <c r="T88" s="491">
        <f>SUM(T89:T93)</f>
        <v>0</v>
      </c>
      <c r="U88" s="492">
        <f t="shared" si="26"/>
        <v>0</v>
      </c>
      <c r="V88" s="488">
        <f t="shared" si="26"/>
        <v>0</v>
      </c>
      <c r="W88" s="488">
        <f t="shared" si="26"/>
        <v>0</v>
      </c>
      <c r="X88" s="488">
        <f t="shared" si="26"/>
        <v>0</v>
      </c>
      <c r="Y88" s="488">
        <f t="shared" si="26"/>
        <v>0</v>
      </c>
      <c r="Z88" s="488">
        <f t="shared" si="26"/>
        <v>0</v>
      </c>
      <c r="AA88" s="488">
        <f t="shared" si="26"/>
        <v>0</v>
      </c>
      <c r="AB88" s="488">
        <f t="shared" si="26"/>
        <v>0</v>
      </c>
      <c r="AC88" s="488">
        <f t="shared" si="26"/>
        <v>0</v>
      </c>
      <c r="AD88" s="488">
        <f t="shared" si="26"/>
        <v>0</v>
      </c>
      <c r="AE88" s="488">
        <f t="shared" si="26"/>
        <v>0</v>
      </c>
      <c r="AF88" s="488">
        <f t="shared" si="26"/>
        <v>0</v>
      </c>
      <c r="AG88" s="489">
        <f t="shared" si="26"/>
        <v>0</v>
      </c>
      <c r="AH88" s="490">
        <f t="shared" si="26"/>
        <v>0</v>
      </c>
      <c r="AI88" s="488">
        <f t="shared" si="26"/>
        <v>0</v>
      </c>
      <c r="AJ88" s="488">
        <f t="shared" si="26"/>
        <v>0</v>
      </c>
      <c r="AK88" s="488">
        <f t="shared" si="26"/>
        <v>0</v>
      </c>
      <c r="AL88" s="488">
        <f t="shared" si="26"/>
        <v>0</v>
      </c>
      <c r="AM88" s="488">
        <f t="shared" si="26"/>
        <v>0</v>
      </c>
      <c r="AN88" s="488">
        <f t="shared" si="26"/>
        <v>0</v>
      </c>
      <c r="AO88" s="488">
        <f t="shared" si="26"/>
        <v>0</v>
      </c>
      <c r="AP88" s="488">
        <f t="shared" si="26"/>
        <v>0</v>
      </c>
      <c r="AQ88" s="488">
        <f t="shared" si="26"/>
        <v>0</v>
      </c>
      <c r="AR88" s="488">
        <f t="shared" si="26"/>
        <v>0</v>
      </c>
      <c r="AS88" s="488">
        <f t="shared" si="26"/>
        <v>0</v>
      </c>
      <c r="AT88" s="491">
        <f>SUM(AT89:AT93)</f>
        <v>0</v>
      </c>
      <c r="AU88" s="493">
        <f>SUM(AU89:AU93)</f>
        <v>0</v>
      </c>
      <c r="AV88" s="470">
        <f t="shared" si="24"/>
        <v>0</v>
      </c>
    </row>
    <row r="89" spans="2:48" s="483" customFormat="1" ht="12.75" customHeight="1" outlineLevel="1">
      <c r="B89" s="494" t="str">
        <f>+'FORMATO COSTEO C1'!C$404</f>
        <v>1.3.3.1</v>
      </c>
      <c r="C89" s="495" t="str">
        <f>+'FORMATO COSTEO C1'!B$404</f>
        <v>Categoría de gasto</v>
      </c>
      <c r="D89" s="506"/>
      <c r="E89" s="639"/>
      <c r="F89" s="498">
        <f>+'FORMATO COSTEO C1'!G404</f>
        <v>0</v>
      </c>
      <c r="G89" s="501">
        <f>+'FORMATO COSTEO C1'!I404</f>
        <v>0</v>
      </c>
      <c r="H89" s="636">
        <f>IF($F89=0,0,((($F89/$E$88)*'CRONOGRAMA ACTIVIDADES'!F$38)*($G89/$F89)))</f>
        <v>0</v>
      </c>
      <c r="I89" s="498">
        <f>IF($F89=0,0,((($F89/$E$88)*'CRONOGRAMA ACTIVIDADES'!G$38)*($G89/$F89)))</f>
        <v>0</v>
      </c>
      <c r="J89" s="498">
        <f>IF($F89=0,0,((($F89/$E$88)*'CRONOGRAMA ACTIVIDADES'!H$38)*($G89/$F89)))</f>
        <v>0</v>
      </c>
      <c r="K89" s="498">
        <f>IF($F89=0,0,((($F89/$E$88)*'CRONOGRAMA ACTIVIDADES'!I$38)*($G89/$F89)))</f>
        <v>0</v>
      </c>
      <c r="L89" s="498">
        <f>IF($F89=0,0,((($F89/$E$88)*'CRONOGRAMA ACTIVIDADES'!J$38)*($G89/$F89)))</f>
        <v>0</v>
      </c>
      <c r="M89" s="498">
        <f>IF($F89=0,0,((($F89/$E$88)*'CRONOGRAMA ACTIVIDADES'!K$38)*($G89/$F89)))</f>
        <v>0</v>
      </c>
      <c r="N89" s="498">
        <f>IF($F89=0,0,((($F89/$E$88)*'CRONOGRAMA ACTIVIDADES'!L$38)*($G89/$F89)))</f>
        <v>0</v>
      </c>
      <c r="O89" s="498">
        <f>IF($F89=0,0,((($F89/$E$88)*'CRONOGRAMA ACTIVIDADES'!M$38)*($G89/$F89)))</f>
        <v>0</v>
      </c>
      <c r="P89" s="498">
        <f>IF($F89=0,0,((($F89/$E$88)*'CRONOGRAMA ACTIVIDADES'!N$38)*($G89/$F89)))</f>
        <v>0</v>
      </c>
      <c r="Q89" s="498">
        <f>IF($F89=0,0,((($F89/$E$88)*'CRONOGRAMA ACTIVIDADES'!O$38)*($G89/$F89)))</f>
        <v>0</v>
      </c>
      <c r="R89" s="498">
        <f>IF($F89=0,0,((($F89/$E$88)*'CRONOGRAMA ACTIVIDADES'!P$38)*($G89/$F89)))</f>
        <v>0</v>
      </c>
      <c r="S89" s="498">
        <f>IF($F89=0,0,((($F89/$E$88)*'CRONOGRAMA ACTIVIDADES'!Q$38)*($G89/$F89)))</f>
        <v>0</v>
      </c>
      <c r="T89" s="501">
        <f>H89+I89+J89+K89+L89+M89+N89+O89+P89+Q89+R89+S89</f>
        <v>0</v>
      </c>
      <c r="U89" s="502">
        <f>IF($F89=0,0,((($F89/$E$88)*'CRONOGRAMA ACTIVIDADES'!R$38)*($G89/$F89)))</f>
        <v>0</v>
      </c>
      <c r="V89" s="498">
        <f>IF($F89=0,0,((($F89/$E$88)*'CRONOGRAMA ACTIVIDADES'!S$38)*($G89/$F89)))</f>
        <v>0</v>
      </c>
      <c r="W89" s="498">
        <f>IF($F89=0,0,((($F89/$E$88)*'CRONOGRAMA ACTIVIDADES'!T$38)*($G89/$F89)))</f>
        <v>0</v>
      </c>
      <c r="X89" s="498">
        <f>IF($F89=0,0,((($F89/$E$88)*'CRONOGRAMA ACTIVIDADES'!U$38)*($G89/$F89)))</f>
        <v>0</v>
      </c>
      <c r="Y89" s="498">
        <f>IF($F89=0,0,((($F89/$E$88)*'CRONOGRAMA ACTIVIDADES'!V$38)*($G89/$F89)))</f>
        <v>0</v>
      </c>
      <c r="Z89" s="498">
        <f>IF($F89=0,0,((($F89/$E$88)*'CRONOGRAMA ACTIVIDADES'!W$38)*($G89/$F89)))</f>
        <v>0</v>
      </c>
      <c r="AA89" s="498">
        <f>IF($F89=0,0,((($F89/$E$88)*'CRONOGRAMA ACTIVIDADES'!X$38)*($G89/$F89)))</f>
        <v>0</v>
      </c>
      <c r="AB89" s="498">
        <f>IF($F89=0,0,((($F89/$E$88)*'CRONOGRAMA ACTIVIDADES'!Y$38)*($G89/$F89)))</f>
        <v>0</v>
      </c>
      <c r="AC89" s="498">
        <f>IF($F89=0,0,((($F89/$E$88)*'CRONOGRAMA ACTIVIDADES'!Z$38)*($G89/$F89)))</f>
        <v>0</v>
      </c>
      <c r="AD89" s="498">
        <f>IF($F89=0,0,((($F89/$E$88)*'CRONOGRAMA ACTIVIDADES'!AA$38)*($G89/$F89)))</f>
        <v>0</v>
      </c>
      <c r="AE89" s="498">
        <f>IF($F89=0,0,((($F89/$E$88)*'CRONOGRAMA ACTIVIDADES'!AB$38)*($G89/$F89)))</f>
        <v>0</v>
      </c>
      <c r="AF89" s="498">
        <f>IF($F89=0,0,((($F89/$E$88)*'CRONOGRAMA ACTIVIDADES'!AC$38)*($G89/$F89)))</f>
        <v>0</v>
      </c>
      <c r="AG89" s="499">
        <f>U89+V89+W89+X89+Y89+Z89+AA89+AB89+AC89+AD89+AE89+AF89</f>
        <v>0</v>
      </c>
      <c r="AH89" s="503">
        <f>IF($F89=0,0,((($F89/$E$88)*'CRONOGRAMA ACTIVIDADES'!AD$38)*($G89/$F89)))</f>
        <v>0</v>
      </c>
      <c r="AI89" s="498">
        <f>IF($F89=0,0,((($F89/$E$88)*'CRONOGRAMA ACTIVIDADES'!AE$38)*($G89/$F89)))</f>
        <v>0</v>
      </c>
      <c r="AJ89" s="498">
        <f>IF($F89=0,0,((($F89/$E$88)*'CRONOGRAMA ACTIVIDADES'!AF$38)*($G89/$F89)))</f>
        <v>0</v>
      </c>
      <c r="AK89" s="498">
        <f>IF($F89=0,0,((($F89/$E$88)*'CRONOGRAMA ACTIVIDADES'!AG$38)*($G89/$F89)))</f>
        <v>0</v>
      </c>
      <c r="AL89" s="498">
        <f>IF($F89=0,0,((($F89/$E$88)*'CRONOGRAMA ACTIVIDADES'!AH$38)*($G89/$F89)))</f>
        <v>0</v>
      </c>
      <c r="AM89" s="498">
        <f>IF($F89=0,0,((($F89/$E$88)*'CRONOGRAMA ACTIVIDADES'!AI$38)*($G89/$F89)))</f>
        <v>0</v>
      </c>
      <c r="AN89" s="498">
        <f>IF($F89=0,0,((($F89/$E$88)*'CRONOGRAMA ACTIVIDADES'!AJ$38)*($G89/$F89)))</f>
        <v>0</v>
      </c>
      <c r="AO89" s="498">
        <f>IF($F89=0,0,((($F89/$E$88)*'CRONOGRAMA ACTIVIDADES'!AK$38)*($G89/$F89)))</f>
        <v>0</v>
      </c>
      <c r="AP89" s="498">
        <f>IF($F89=0,0,((($F89/$E$88)*'CRONOGRAMA ACTIVIDADES'!AL$38)*($G89/$F89)))</f>
        <v>0</v>
      </c>
      <c r="AQ89" s="498">
        <f>IF($F89=0,0,((($F89/$E$88)*'CRONOGRAMA ACTIVIDADES'!AM$38)*($G89/$F89)))</f>
        <v>0</v>
      </c>
      <c r="AR89" s="498">
        <f>IF($F89=0,0,((($F89/$E$88)*'CRONOGRAMA ACTIVIDADES'!AN$38)*($G89/$F89)))</f>
        <v>0</v>
      </c>
      <c r="AS89" s="498">
        <f>IF($F89=0,0,((($F89/$E$88)*'CRONOGRAMA ACTIVIDADES'!AO$38)*($G89/$F89)))</f>
        <v>0</v>
      </c>
      <c r="AT89" s="501">
        <f>AH89+AI89+AJ89+AK89+AL89+AM89+AN89+AO89+AP89+AQ89+AR89+AS89</f>
        <v>0</v>
      </c>
      <c r="AU89" s="504">
        <f>AS89+AR89+AQ89+AP89+AO89+AN89+AM89+AL89+AK89+AJ89+AI89+AH89+AF89+AE89+AD89+AC89+AB89+AA89+Z89+Y89+X89+W89+V89+U89+S89+R89+Q89+P89+O89+N89+M89+L89+K89+J89+I89+H89</f>
        <v>0</v>
      </c>
      <c r="AV89" s="470">
        <f t="shared" si="24"/>
        <v>0</v>
      </c>
    </row>
    <row r="90" spans="2:48" s="472" customFormat="1" ht="12.75" customHeight="1">
      <c r="B90" s="494" t="str">
        <f>+'FORMATO COSTEO C1'!C$410</f>
        <v>1.3.3.2</v>
      </c>
      <c r="C90" s="495" t="str">
        <f>+'FORMATO COSTEO C1'!B$410</f>
        <v>Categoría de gasto</v>
      </c>
      <c r="D90" s="506"/>
      <c r="E90" s="639"/>
      <c r="F90" s="498">
        <f>+'FORMATO COSTEO C1'!G410</f>
        <v>0</v>
      </c>
      <c r="G90" s="501">
        <f>+'FORMATO COSTEO C1'!I410</f>
        <v>0</v>
      </c>
      <c r="H90" s="502">
        <f>IF($F90=0,0,((($F90/$E$88)*'CRONOGRAMA ACTIVIDADES'!F$38)*($G90/$F90)))</f>
        <v>0</v>
      </c>
      <c r="I90" s="498">
        <f>IF($F90=0,0,((($F90/$E$88)*'CRONOGRAMA ACTIVIDADES'!G$38)*($G90/$F90)))</f>
        <v>0</v>
      </c>
      <c r="J90" s="498">
        <f>IF($F90=0,0,((($F90/$E$88)*'CRONOGRAMA ACTIVIDADES'!H$38)*($G90/$F90)))</f>
        <v>0</v>
      </c>
      <c r="K90" s="498">
        <f>IF($F90=0,0,((($F90/$E$88)*'CRONOGRAMA ACTIVIDADES'!I$38)*($G90/$F90)))</f>
        <v>0</v>
      </c>
      <c r="L90" s="498">
        <f>IF($F90=0,0,((($F90/$E$88)*'CRONOGRAMA ACTIVIDADES'!J$38)*($G90/$F90)))</f>
        <v>0</v>
      </c>
      <c r="M90" s="498">
        <f>IF($F90=0,0,((($F90/$E$88)*'CRONOGRAMA ACTIVIDADES'!K$38)*($G90/$F90)))</f>
        <v>0</v>
      </c>
      <c r="N90" s="498">
        <f>IF($F90=0,0,((($F90/$E$88)*'CRONOGRAMA ACTIVIDADES'!L$38)*($G90/$F90)))</f>
        <v>0</v>
      </c>
      <c r="O90" s="498">
        <f>IF($F90=0,0,((($F90/$E$88)*'CRONOGRAMA ACTIVIDADES'!M$38)*($G90/$F90)))</f>
        <v>0</v>
      </c>
      <c r="P90" s="498">
        <f>IF($F90=0,0,((($F90/$E$88)*'CRONOGRAMA ACTIVIDADES'!N$38)*($G90/$F90)))</f>
        <v>0</v>
      </c>
      <c r="Q90" s="498">
        <f>IF($F90=0,0,((($F90/$E$88)*'CRONOGRAMA ACTIVIDADES'!O$38)*($G90/$F90)))</f>
        <v>0</v>
      </c>
      <c r="R90" s="498">
        <f>IF($F90=0,0,((($F90/$E$88)*'CRONOGRAMA ACTIVIDADES'!P$38)*($G90/$F90)))</f>
        <v>0</v>
      </c>
      <c r="S90" s="498">
        <f>IF($F90=0,0,((($F90/$E$88)*'CRONOGRAMA ACTIVIDADES'!Q$38)*($G90/$F90)))</f>
        <v>0</v>
      </c>
      <c r="T90" s="501">
        <f>H90+I90+J90+K90+L90+M90+N90+O90+P90+Q90+R90+S90</f>
        <v>0</v>
      </c>
      <c r="U90" s="502">
        <f>IF($F90=0,0,((($F90/$E$88)*'CRONOGRAMA ACTIVIDADES'!R$38)*($G90/$F90)))</f>
        <v>0</v>
      </c>
      <c r="V90" s="498">
        <f>IF($F90=0,0,((($F90/$E$88)*'CRONOGRAMA ACTIVIDADES'!S$38)*($G90/$F90)))</f>
        <v>0</v>
      </c>
      <c r="W90" s="498">
        <f>IF($F90=0,0,((($F90/$E$88)*'CRONOGRAMA ACTIVIDADES'!T$38)*($G90/$F90)))</f>
        <v>0</v>
      </c>
      <c r="X90" s="498">
        <f>IF($F90=0,0,((($F90/$E$88)*'CRONOGRAMA ACTIVIDADES'!U$38)*($G90/$F90)))</f>
        <v>0</v>
      </c>
      <c r="Y90" s="498">
        <f>IF($F90=0,0,((($F90/$E$88)*'CRONOGRAMA ACTIVIDADES'!V$38)*($G90/$F90)))</f>
        <v>0</v>
      </c>
      <c r="Z90" s="498">
        <f>IF($F90=0,0,((($F90/$E$88)*'CRONOGRAMA ACTIVIDADES'!W$38)*($G90/$F90)))</f>
        <v>0</v>
      </c>
      <c r="AA90" s="498">
        <f>IF($F90=0,0,((($F90/$E$88)*'CRONOGRAMA ACTIVIDADES'!X$38)*($G90/$F90)))</f>
        <v>0</v>
      </c>
      <c r="AB90" s="498">
        <f>IF($F90=0,0,((($F90/$E$88)*'CRONOGRAMA ACTIVIDADES'!Y$38)*($G90/$F90)))</f>
        <v>0</v>
      </c>
      <c r="AC90" s="498">
        <f>IF($F90=0,0,((($F90/$E$88)*'CRONOGRAMA ACTIVIDADES'!Z$38)*($G90/$F90)))</f>
        <v>0</v>
      </c>
      <c r="AD90" s="498">
        <f>IF($F90=0,0,((($F90/$E$88)*'CRONOGRAMA ACTIVIDADES'!AA$38)*($G90/$F90)))</f>
        <v>0</v>
      </c>
      <c r="AE90" s="498">
        <f>IF($F90=0,0,((($F90/$E$88)*'CRONOGRAMA ACTIVIDADES'!AB$38)*($G90/$F90)))</f>
        <v>0</v>
      </c>
      <c r="AF90" s="498">
        <f>IF($F90=0,0,((($F90/$E$88)*'CRONOGRAMA ACTIVIDADES'!AC$38)*($G90/$F90)))</f>
        <v>0</v>
      </c>
      <c r="AG90" s="499">
        <f>U90+V90+W90+X90+Y90+Z90+AA90+AB90+AC90+AD90+AE90+AF90</f>
        <v>0</v>
      </c>
      <c r="AH90" s="503">
        <f>IF($F90=0,0,((($F90/$E$88)*'CRONOGRAMA ACTIVIDADES'!AD$38)*($G90/$F90)))</f>
        <v>0</v>
      </c>
      <c r="AI90" s="498">
        <f>IF($F90=0,0,((($F90/$E$88)*'CRONOGRAMA ACTIVIDADES'!AE$38)*($G90/$F90)))</f>
        <v>0</v>
      </c>
      <c r="AJ90" s="498">
        <f>IF($F90=0,0,((($F90/$E$88)*'CRONOGRAMA ACTIVIDADES'!AF$38)*($G90/$F90)))</f>
        <v>0</v>
      </c>
      <c r="AK90" s="498">
        <f>IF($F90=0,0,((($F90/$E$88)*'CRONOGRAMA ACTIVIDADES'!AG$38)*($G90/$F90)))</f>
        <v>0</v>
      </c>
      <c r="AL90" s="498">
        <f>IF($F90=0,0,((($F90/$E$88)*'CRONOGRAMA ACTIVIDADES'!AH$38)*($G90/$F90)))</f>
        <v>0</v>
      </c>
      <c r="AM90" s="498">
        <f>IF($F90=0,0,((($F90/$E$88)*'CRONOGRAMA ACTIVIDADES'!AI$38)*($G90/$F90)))</f>
        <v>0</v>
      </c>
      <c r="AN90" s="498">
        <f>IF($F90=0,0,((($F90/$E$88)*'CRONOGRAMA ACTIVIDADES'!AJ$38)*($G90/$F90)))</f>
        <v>0</v>
      </c>
      <c r="AO90" s="498">
        <f>IF($F90=0,0,((($F90/$E$88)*'CRONOGRAMA ACTIVIDADES'!AK$38)*($G90/$F90)))</f>
        <v>0</v>
      </c>
      <c r="AP90" s="498">
        <f>IF($F90=0,0,((($F90/$E$88)*'CRONOGRAMA ACTIVIDADES'!AL$38)*($G90/$F90)))</f>
        <v>0</v>
      </c>
      <c r="AQ90" s="498">
        <f>IF($F90=0,0,((($F90/$E$88)*'CRONOGRAMA ACTIVIDADES'!AM$38)*($G90/$F90)))</f>
        <v>0</v>
      </c>
      <c r="AR90" s="498">
        <f>IF($F90=0,0,((($F90/$E$88)*'CRONOGRAMA ACTIVIDADES'!AN$38)*($G90/$F90)))</f>
        <v>0</v>
      </c>
      <c r="AS90" s="498">
        <f>IF($F90=0,0,((($F90/$E$88)*'CRONOGRAMA ACTIVIDADES'!AO$38)*($G90/$F90)))</f>
        <v>0</v>
      </c>
      <c r="AT90" s="501">
        <f>AH90+AI90+AJ90+AK90+AL90+AM90+AN90+AO90+AP90+AQ90+AR90+AS90</f>
        <v>0</v>
      </c>
      <c r="AU90" s="504">
        <f>AS90+AR90+AQ90+AP90+AO90+AN90+AM90+AL90+AK90+AJ90+AI90+AH90+AF90+AE90+AD90+AC90+AB90+AA90+Z90+Y90+X90+W90+V90+U90+S90+R90+Q90+P90+O90+N90+M90+L90+K90+J90+I90+H90</f>
        <v>0</v>
      </c>
      <c r="AV90" s="470">
        <f t="shared" si="24"/>
        <v>0</v>
      </c>
    </row>
    <row r="91" spans="2:48" s="472" customFormat="1" ht="12.75" customHeight="1">
      <c r="B91" s="494" t="str">
        <f>+'FORMATO COSTEO C1'!C$416</f>
        <v>1.3.3.3</v>
      </c>
      <c r="C91" s="495" t="str">
        <f>+'FORMATO COSTEO C1'!B$416</f>
        <v>Categoría de gasto</v>
      </c>
      <c r="D91" s="506"/>
      <c r="E91" s="639"/>
      <c r="F91" s="498">
        <f>+'FORMATO COSTEO C1'!G416</f>
        <v>0</v>
      </c>
      <c r="G91" s="501">
        <f>+'FORMATO COSTEO C1'!I416</f>
        <v>0</v>
      </c>
      <c r="H91" s="502">
        <f>IF($F91=0,0,((($F91/$E$88)*'CRONOGRAMA ACTIVIDADES'!F$38)*($G91/$F91)))</f>
        <v>0</v>
      </c>
      <c r="I91" s="498">
        <f>IF($F91=0,0,((($F91/$E$88)*'CRONOGRAMA ACTIVIDADES'!G$38)*($G91/$F91)))</f>
        <v>0</v>
      </c>
      <c r="J91" s="498">
        <f>IF($F91=0,0,((($F91/$E$88)*'CRONOGRAMA ACTIVIDADES'!H$38)*($G91/$F91)))</f>
        <v>0</v>
      </c>
      <c r="K91" s="498">
        <f>IF($F91=0,0,((($F91/$E$88)*'CRONOGRAMA ACTIVIDADES'!I$38)*($G91/$F91)))</f>
        <v>0</v>
      </c>
      <c r="L91" s="498">
        <f>IF($F91=0,0,((($F91/$E$88)*'CRONOGRAMA ACTIVIDADES'!J$38)*($G91/$F91)))</f>
        <v>0</v>
      </c>
      <c r="M91" s="498">
        <f>IF($F91=0,0,((($F91/$E$88)*'CRONOGRAMA ACTIVIDADES'!K$38)*($G91/$F91)))</f>
        <v>0</v>
      </c>
      <c r="N91" s="498">
        <f>IF($F91=0,0,((($F91/$E$88)*'CRONOGRAMA ACTIVIDADES'!L$38)*($G91/$F91)))</f>
        <v>0</v>
      </c>
      <c r="O91" s="498">
        <f>IF($F91=0,0,((($F91/$E$88)*'CRONOGRAMA ACTIVIDADES'!M$38)*($G91/$F91)))</f>
        <v>0</v>
      </c>
      <c r="P91" s="498">
        <f>IF($F91=0,0,((($F91/$E$88)*'CRONOGRAMA ACTIVIDADES'!N$38)*($G91/$F91)))</f>
        <v>0</v>
      </c>
      <c r="Q91" s="498">
        <f>IF($F91=0,0,((($F91/$E$88)*'CRONOGRAMA ACTIVIDADES'!O$38)*($G91/$F91)))</f>
        <v>0</v>
      </c>
      <c r="R91" s="498">
        <f>IF($F91=0,0,((($F91/$E$88)*'CRONOGRAMA ACTIVIDADES'!P$38)*($G91/$F91)))</f>
        <v>0</v>
      </c>
      <c r="S91" s="498">
        <f>IF($F91=0,0,((($F91/$E$88)*'CRONOGRAMA ACTIVIDADES'!Q$38)*($G91/$F91)))</f>
        <v>0</v>
      </c>
      <c r="T91" s="501">
        <f>H91+I91+J91+K91+L91+M91+N91+O91+P91+Q91+R91+S91</f>
        <v>0</v>
      </c>
      <c r="U91" s="502">
        <f>IF($F91=0,0,((($F91/$E$88)*'CRONOGRAMA ACTIVIDADES'!R$38)*($G91/$F91)))</f>
        <v>0</v>
      </c>
      <c r="V91" s="498">
        <f>IF($F91=0,0,((($F91/$E$88)*'CRONOGRAMA ACTIVIDADES'!S$38)*($G91/$F91)))</f>
        <v>0</v>
      </c>
      <c r="W91" s="498">
        <f>IF($F91=0,0,((($F91/$E$88)*'CRONOGRAMA ACTIVIDADES'!T$38)*($G91/$F91)))</f>
        <v>0</v>
      </c>
      <c r="X91" s="498">
        <f>IF($F91=0,0,((($F91/$E$88)*'CRONOGRAMA ACTIVIDADES'!U$38)*($G91/$F91)))</f>
        <v>0</v>
      </c>
      <c r="Y91" s="498">
        <f>IF($F91=0,0,((($F91/$E$88)*'CRONOGRAMA ACTIVIDADES'!V$38)*($G91/$F91)))</f>
        <v>0</v>
      </c>
      <c r="Z91" s="498">
        <f>IF($F91=0,0,((($F91/$E$88)*'CRONOGRAMA ACTIVIDADES'!W$38)*($G91/$F91)))</f>
        <v>0</v>
      </c>
      <c r="AA91" s="498">
        <f>IF($F91=0,0,((($F91/$E$88)*'CRONOGRAMA ACTIVIDADES'!X$38)*($G91/$F91)))</f>
        <v>0</v>
      </c>
      <c r="AB91" s="498">
        <f>IF($F91=0,0,((($F91/$E$88)*'CRONOGRAMA ACTIVIDADES'!Y$38)*($G91/$F91)))</f>
        <v>0</v>
      </c>
      <c r="AC91" s="498">
        <f>IF($F91=0,0,((($F91/$E$88)*'CRONOGRAMA ACTIVIDADES'!Z$38)*($G91/$F91)))</f>
        <v>0</v>
      </c>
      <c r="AD91" s="498">
        <f>IF($F91=0,0,((($F91/$E$88)*'CRONOGRAMA ACTIVIDADES'!AA$38)*($G91/$F91)))</f>
        <v>0</v>
      </c>
      <c r="AE91" s="498">
        <f>IF($F91=0,0,((($F91/$E$88)*'CRONOGRAMA ACTIVIDADES'!AB$38)*($G91/$F91)))</f>
        <v>0</v>
      </c>
      <c r="AF91" s="498">
        <f>IF($F91=0,0,((($F91/$E$88)*'CRONOGRAMA ACTIVIDADES'!AC$38)*($G91/$F91)))</f>
        <v>0</v>
      </c>
      <c r="AG91" s="499">
        <f>U91+V91+W91+X91+Y91+Z91+AA91+AB91+AC91+AD91+AE91+AF91</f>
        <v>0</v>
      </c>
      <c r="AH91" s="503">
        <f>IF($F91=0,0,((($F91/$E$88)*'CRONOGRAMA ACTIVIDADES'!AD$38)*($G91/$F91)))</f>
        <v>0</v>
      </c>
      <c r="AI91" s="498">
        <f>IF($F91=0,0,((($F91/$E$88)*'CRONOGRAMA ACTIVIDADES'!AE$38)*($G91/$F91)))</f>
        <v>0</v>
      </c>
      <c r="AJ91" s="498">
        <f>IF($F91=0,0,((($F91/$E$88)*'CRONOGRAMA ACTIVIDADES'!AF$38)*($G91/$F91)))</f>
        <v>0</v>
      </c>
      <c r="AK91" s="498">
        <f>IF($F91=0,0,((($F91/$E$88)*'CRONOGRAMA ACTIVIDADES'!AG$38)*($G91/$F91)))</f>
        <v>0</v>
      </c>
      <c r="AL91" s="498">
        <f>IF($F91=0,0,((($F91/$E$88)*'CRONOGRAMA ACTIVIDADES'!AH$38)*($G91/$F91)))</f>
        <v>0</v>
      </c>
      <c r="AM91" s="498">
        <f>IF($F91=0,0,((($F91/$E$88)*'CRONOGRAMA ACTIVIDADES'!AI$38)*($G91/$F91)))</f>
        <v>0</v>
      </c>
      <c r="AN91" s="498">
        <f>IF($F91=0,0,((($F91/$E$88)*'CRONOGRAMA ACTIVIDADES'!AJ$38)*($G91/$F91)))</f>
        <v>0</v>
      </c>
      <c r="AO91" s="498">
        <f>IF($F91=0,0,((($F91/$E$88)*'CRONOGRAMA ACTIVIDADES'!AK$38)*($G91/$F91)))</f>
        <v>0</v>
      </c>
      <c r="AP91" s="498">
        <f>IF($F91=0,0,((($F91/$E$88)*'CRONOGRAMA ACTIVIDADES'!AL$38)*($G91/$F91)))</f>
        <v>0</v>
      </c>
      <c r="AQ91" s="498">
        <f>IF($F91=0,0,((($F91/$E$88)*'CRONOGRAMA ACTIVIDADES'!AM$38)*($G91/$F91)))</f>
        <v>0</v>
      </c>
      <c r="AR91" s="498">
        <f>IF($F91=0,0,((($F91/$E$88)*'CRONOGRAMA ACTIVIDADES'!AN$38)*($G91/$F91)))</f>
        <v>0</v>
      </c>
      <c r="AS91" s="498">
        <f>IF($F91=0,0,((($F91/$E$88)*'CRONOGRAMA ACTIVIDADES'!AO$38)*($G91/$F91)))</f>
        <v>0</v>
      </c>
      <c r="AT91" s="501">
        <f>AH91+AI91+AJ91+AK91+AL91+AM91+AN91+AO91+AP91+AQ91+AR91+AS91</f>
        <v>0</v>
      </c>
      <c r="AU91" s="504">
        <f>AS91+AR91+AQ91+AP91+AO91+AN91+AM91+AL91+AK91+AJ91+AI91+AH91+AF91+AE91+AD91+AC91+AB91+AA91+Z91+Y91+X91+W91+V91+U91+S91+R91+Q91+P91+O91+N91+M91+L91+K91+J91+I91+H91</f>
        <v>0</v>
      </c>
      <c r="AV91" s="470">
        <f t="shared" si="24"/>
        <v>0</v>
      </c>
    </row>
    <row r="92" spans="2:48" s="483" customFormat="1" ht="12.75" customHeight="1" outlineLevel="1">
      <c r="B92" s="494" t="str">
        <f>+'FORMATO COSTEO C1'!C$422</f>
        <v>1.3.3.4</v>
      </c>
      <c r="C92" s="495" t="str">
        <f>+'FORMATO COSTEO C1'!B$422</f>
        <v>Categoría de gasto</v>
      </c>
      <c r="D92" s="506"/>
      <c r="E92" s="639"/>
      <c r="F92" s="498">
        <f>+'FORMATO COSTEO C1'!G422</f>
        <v>0</v>
      </c>
      <c r="G92" s="501">
        <f>+'FORMATO COSTEO C1'!I422</f>
        <v>0</v>
      </c>
      <c r="H92" s="502">
        <f>IF($F92=0,0,((($F92/$E$88)*'CRONOGRAMA ACTIVIDADES'!F$38)*($G92/$F92)))</f>
        <v>0</v>
      </c>
      <c r="I92" s="498">
        <f>IF($F92=0,0,((($F92/$E$88)*'CRONOGRAMA ACTIVIDADES'!G$38)*($G92/$F92)))</f>
        <v>0</v>
      </c>
      <c r="J92" s="498">
        <f>IF($F92=0,0,((($F92/$E$88)*'CRONOGRAMA ACTIVIDADES'!H$38)*($G92/$F92)))</f>
        <v>0</v>
      </c>
      <c r="K92" s="498">
        <f>IF($F92=0,0,((($F92/$E$88)*'CRONOGRAMA ACTIVIDADES'!I$38)*($G92/$F92)))</f>
        <v>0</v>
      </c>
      <c r="L92" s="498">
        <f>IF($F92=0,0,((($F92/$E$88)*'CRONOGRAMA ACTIVIDADES'!J$38)*($G92/$F92)))</f>
        <v>0</v>
      </c>
      <c r="M92" s="498">
        <f>IF($F92=0,0,((($F92/$E$88)*'CRONOGRAMA ACTIVIDADES'!K$38)*($G92/$F92)))</f>
        <v>0</v>
      </c>
      <c r="N92" s="498">
        <f>IF($F92=0,0,((($F92/$E$88)*'CRONOGRAMA ACTIVIDADES'!L$38)*($G92/$F92)))</f>
        <v>0</v>
      </c>
      <c r="O92" s="498">
        <f>IF($F92=0,0,((($F92/$E$88)*'CRONOGRAMA ACTIVIDADES'!M$38)*($G92/$F92)))</f>
        <v>0</v>
      </c>
      <c r="P92" s="498">
        <f>IF($F92=0,0,((($F92/$E$88)*'CRONOGRAMA ACTIVIDADES'!N$38)*($G92/$F92)))</f>
        <v>0</v>
      </c>
      <c r="Q92" s="498">
        <f>IF($F92=0,0,((($F92/$E$88)*'CRONOGRAMA ACTIVIDADES'!O$38)*($G92/$F92)))</f>
        <v>0</v>
      </c>
      <c r="R92" s="498">
        <f>IF($F92=0,0,((($F92/$E$88)*'CRONOGRAMA ACTIVIDADES'!P$38)*($G92/$F92)))</f>
        <v>0</v>
      </c>
      <c r="S92" s="498">
        <f>IF($F92=0,0,((($F92/$E$88)*'CRONOGRAMA ACTIVIDADES'!Q$38)*($G92/$F92)))</f>
        <v>0</v>
      </c>
      <c r="T92" s="501">
        <f>H92+I92+J92+K92+L92+M92+N92+O92+P92+Q92+R92+S92</f>
        <v>0</v>
      </c>
      <c r="U92" s="502">
        <f>IF($F92=0,0,((($F92/$E$88)*'CRONOGRAMA ACTIVIDADES'!R$38)*($G92/$F92)))</f>
        <v>0</v>
      </c>
      <c r="V92" s="498">
        <f>IF($F92=0,0,((($F92/$E$88)*'CRONOGRAMA ACTIVIDADES'!S$38)*($G92/$F92)))</f>
        <v>0</v>
      </c>
      <c r="W92" s="498">
        <f>IF($F92=0,0,((($F92/$E$88)*'CRONOGRAMA ACTIVIDADES'!T$38)*($G92/$F92)))</f>
        <v>0</v>
      </c>
      <c r="X92" s="498">
        <f>IF($F92=0,0,((($F92/$E$88)*'CRONOGRAMA ACTIVIDADES'!U$38)*($G92/$F92)))</f>
        <v>0</v>
      </c>
      <c r="Y92" s="498">
        <f>IF($F92=0,0,((($F92/$E$88)*'CRONOGRAMA ACTIVIDADES'!V$38)*($G92/$F92)))</f>
        <v>0</v>
      </c>
      <c r="Z92" s="498">
        <f>IF($F92=0,0,((($F92/$E$88)*'CRONOGRAMA ACTIVIDADES'!W$38)*($G92/$F92)))</f>
        <v>0</v>
      </c>
      <c r="AA92" s="498">
        <f>IF($F92=0,0,((($F92/$E$88)*'CRONOGRAMA ACTIVIDADES'!X$38)*($G92/$F92)))</f>
        <v>0</v>
      </c>
      <c r="AB92" s="498">
        <f>IF($F92=0,0,((($F92/$E$88)*'CRONOGRAMA ACTIVIDADES'!Y$38)*($G92/$F92)))</f>
        <v>0</v>
      </c>
      <c r="AC92" s="498">
        <f>IF($F92=0,0,((($F92/$E$88)*'CRONOGRAMA ACTIVIDADES'!Z$38)*($G92/$F92)))</f>
        <v>0</v>
      </c>
      <c r="AD92" s="498">
        <f>IF($F92=0,0,((($F92/$E$88)*'CRONOGRAMA ACTIVIDADES'!AA$38)*($G92/$F92)))</f>
        <v>0</v>
      </c>
      <c r="AE92" s="498">
        <f>IF($F92=0,0,((($F92/$E$88)*'CRONOGRAMA ACTIVIDADES'!AB$38)*($G92/$F92)))</f>
        <v>0</v>
      </c>
      <c r="AF92" s="498">
        <f>IF($F92=0,0,((($F92/$E$88)*'CRONOGRAMA ACTIVIDADES'!AC$38)*($G92/$F92)))</f>
        <v>0</v>
      </c>
      <c r="AG92" s="499">
        <f>U92+V92+W92+X92+Y92+Z92+AA92+AB92+AC92+AD92+AE92+AF92</f>
        <v>0</v>
      </c>
      <c r="AH92" s="503">
        <f>IF($F92=0,0,((($F92/$E$88)*'CRONOGRAMA ACTIVIDADES'!AD$38)*($G92/$F92)))</f>
        <v>0</v>
      </c>
      <c r="AI92" s="498">
        <f>IF($F92=0,0,((($F92/$E$88)*'CRONOGRAMA ACTIVIDADES'!AE$38)*($G92/$F92)))</f>
        <v>0</v>
      </c>
      <c r="AJ92" s="498">
        <f>IF($F92=0,0,((($F92/$E$88)*'CRONOGRAMA ACTIVIDADES'!AF$38)*($G92/$F92)))</f>
        <v>0</v>
      </c>
      <c r="AK92" s="498">
        <f>IF($F92=0,0,((($F92/$E$88)*'CRONOGRAMA ACTIVIDADES'!AG$38)*($G92/$F92)))</f>
        <v>0</v>
      </c>
      <c r="AL92" s="498">
        <f>IF($F92=0,0,((($F92/$E$88)*'CRONOGRAMA ACTIVIDADES'!AH$38)*($G92/$F92)))</f>
        <v>0</v>
      </c>
      <c r="AM92" s="498">
        <f>IF($F92=0,0,((($F92/$E$88)*'CRONOGRAMA ACTIVIDADES'!AI$38)*($G92/$F92)))</f>
        <v>0</v>
      </c>
      <c r="AN92" s="498">
        <f>IF($F92=0,0,((($F92/$E$88)*'CRONOGRAMA ACTIVIDADES'!AJ$38)*($G92/$F92)))</f>
        <v>0</v>
      </c>
      <c r="AO92" s="498">
        <f>IF($F92=0,0,((($F92/$E$88)*'CRONOGRAMA ACTIVIDADES'!AK$38)*($G92/$F92)))</f>
        <v>0</v>
      </c>
      <c r="AP92" s="498">
        <f>IF($F92=0,0,((($F92/$E$88)*'CRONOGRAMA ACTIVIDADES'!AL$38)*($G92/$F92)))</f>
        <v>0</v>
      </c>
      <c r="AQ92" s="498">
        <f>IF($F92=0,0,((($F92/$E$88)*'CRONOGRAMA ACTIVIDADES'!AM$38)*($G92/$F92)))</f>
        <v>0</v>
      </c>
      <c r="AR92" s="498">
        <f>IF($F92=0,0,((($F92/$E$88)*'CRONOGRAMA ACTIVIDADES'!AN$38)*($G92/$F92)))</f>
        <v>0</v>
      </c>
      <c r="AS92" s="498">
        <f>IF($F92=0,0,((($F92/$E$88)*'CRONOGRAMA ACTIVIDADES'!AO$38)*($G92/$F92)))</f>
        <v>0</v>
      </c>
      <c r="AT92" s="501">
        <f>AH92+AI92+AJ92+AK92+AL92+AM92+AN92+AO92+AP92+AQ92+AR92+AS92</f>
        <v>0</v>
      </c>
      <c r="AU92" s="504">
        <f>AS92+AR92+AQ92+AP92+AO92+AN92+AM92+AL92+AK92+AJ92+AI92+AH92+AF92+AE92+AD92+AC92+AB92+AA92+Z92+Y92+X92+W92+V92+U92+S92+R92+Q92+P92+O92+N92+M92+L92+K92+J92+I92+H92</f>
        <v>0</v>
      </c>
      <c r="AV92" s="470">
        <f t="shared" si="24"/>
        <v>0</v>
      </c>
    </row>
    <row r="93" spans="2:48" s="472" customFormat="1" ht="12.75" customHeight="1">
      <c r="B93" s="494" t="str">
        <f>+'FORMATO COSTEO C1'!C$428</f>
        <v>1.3.3.5</v>
      </c>
      <c r="C93" s="495" t="str">
        <f>+'FORMATO COSTEO C1'!B$428</f>
        <v>Categoría de gasto</v>
      </c>
      <c r="D93" s="506"/>
      <c r="E93" s="639"/>
      <c r="F93" s="498">
        <f>+'FORMATO COSTEO C1'!G428</f>
        <v>0</v>
      </c>
      <c r="G93" s="501">
        <f>+'FORMATO COSTEO C1'!I428</f>
        <v>0</v>
      </c>
      <c r="H93" s="502">
        <f>IF($F93=0,0,((($F93/$E$88)*'CRONOGRAMA ACTIVIDADES'!F$38)*($G93/$F93)))</f>
        <v>0</v>
      </c>
      <c r="I93" s="498">
        <f>IF($F93=0,0,((($F93/$E$88)*'CRONOGRAMA ACTIVIDADES'!G$38)*($G93/$F93)))</f>
        <v>0</v>
      </c>
      <c r="J93" s="498">
        <f>IF($F93=0,0,((($F93/$E$88)*'CRONOGRAMA ACTIVIDADES'!H$38)*($G93/$F93)))</f>
        <v>0</v>
      </c>
      <c r="K93" s="498">
        <f>IF($F93=0,0,((($F93/$E$88)*'CRONOGRAMA ACTIVIDADES'!I$38)*($G93/$F93)))</f>
        <v>0</v>
      </c>
      <c r="L93" s="498">
        <f>IF($F93=0,0,((($F93/$E$88)*'CRONOGRAMA ACTIVIDADES'!J$38)*($G93/$F93)))</f>
        <v>0</v>
      </c>
      <c r="M93" s="498">
        <f>IF($F93=0,0,((($F93/$E$88)*'CRONOGRAMA ACTIVIDADES'!K$38)*($G93/$F93)))</f>
        <v>0</v>
      </c>
      <c r="N93" s="498">
        <f>IF($F93=0,0,((($F93/$E$88)*'CRONOGRAMA ACTIVIDADES'!L$38)*($G93/$F93)))</f>
        <v>0</v>
      </c>
      <c r="O93" s="498">
        <f>IF($F93=0,0,((($F93/$E$88)*'CRONOGRAMA ACTIVIDADES'!M$38)*($G93/$F93)))</f>
        <v>0</v>
      </c>
      <c r="P93" s="498">
        <f>IF($F93=0,0,((($F93/$E$88)*'CRONOGRAMA ACTIVIDADES'!N$38)*($G93/$F93)))</f>
        <v>0</v>
      </c>
      <c r="Q93" s="498">
        <f>IF($F93=0,0,((($F93/$E$88)*'CRONOGRAMA ACTIVIDADES'!O$38)*($G93/$F93)))</f>
        <v>0</v>
      </c>
      <c r="R93" s="498">
        <f>IF($F93=0,0,((($F93/$E$88)*'CRONOGRAMA ACTIVIDADES'!P$38)*($G93/$F93)))</f>
        <v>0</v>
      </c>
      <c r="S93" s="498">
        <f>IF($F93=0,0,((($F93/$E$88)*'CRONOGRAMA ACTIVIDADES'!Q$38)*($G93/$F93)))</f>
        <v>0</v>
      </c>
      <c r="T93" s="501">
        <f>H93+I93+J93+K93+L93+M93+N93+O93+P93+Q93+R93+S93</f>
        <v>0</v>
      </c>
      <c r="U93" s="502">
        <f>IF($F93=0,0,((($F93/$E$88)*'CRONOGRAMA ACTIVIDADES'!R$38)*($G93/$F93)))</f>
        <v>0</v>
      </c>
      <c r="V93" s="498">
        <f>IF($F93=0,0,((($F93/$E$88)*'CRONOGRAMA ACTIVIDADES'!S$38)*($G93/$F93)))</f>
        <v>0</v>
      </c>
      <c r="W93" s="498">
        <f>IF($F93=0,0,((($F93/$E$88)*'CRONOGRAMA ACTIVIDADES'!T$38)*($G93/$F93)))</f>
        <v>0</v>
      </c>
      <c r="X93" s="498">
        <f>IF($F93=0,0,((($F93/$E$88)*'CRONOGRAMA ACTIVIDADES'!U$38)*($G93/$F93)))</f>
        <v>0</v>
      </c>
      <c r="Y93" s="498">
        <f>IF($F93=0,0,((($F93/$E$88)*'CRONOGRAMA ACTIVIDADES'!V$38)*($G93/$F93)))</f>
        <v>0</v>
      </c>
      <c r="Z93" s="498">
        <f>IF($F93=0,0,((($F93/$E$88)*'CRONOGRAMA ACTIVIDADES'!W$38)*($G93/$F93)))</f>
        <v>0</v>
      </c>
      <c r="AA93" s="498">
        <f>IF($F93=0,0,((($F93/$E$88)*'CRONOGRAMA ACTIVIDADES'!X$38)*($G93/$F93)))</f>
        <v>0</v>
      </c>
      <c r="AB93" s="498">
        <f>IF($F93=0,0,((($F93/$E$88)*'CRONOGRAMA ACTIVIDADES'!Y$38)*($G93/$F93)))</f>
        <v>0</v>
      </c>
      <c r="AC93" s="498">
        <f>IF($F93=0,0,((($F93/$E$88)*'CRONOGRAMA ACTIVIDADES'!Z$38)*($G93/$F93)))</f>
        <v>0</v>
      </c>
      <c r="AD93" s="498">
        <f>IF($F93=0,0,((($F93/$E$88)*'CRONOGRAMA ACTIVIDADES'!AA$38)*($G93/$F93)))</f>
        <v>0</v>
      </c>
      <c r="AE93" s="498">
        <f>IF($F93=0,0,((($F93/$E$88)*'CRONOGRAMA ACTIVIDADES'!AB$38)*($G93/$F93)))</f>
        <v>0</v>
      </c>
      <c r="AF93" s="498">
        <f>IF($F93=0,0,((($F93/$E$88)*'CRONOGRAMA ACTIVIDADES'!AC$38)*($G93/$F93)))</f>
        <v>0</v>
      </c>
      <c r="AG93" s="499">
        <f>U93+V93+W93+X93+Y93+Z93+AA93+AB93+AC93+AD93+AE93+AF93</f>
        <v>0</v>
      </c>
      <c r="AH93" s="503">
        <f>IF($F93=0,0,((($F93/$E$88)*'CRONOGRAMA ACTIVIDADES'!AD$38)*($G93/$F93)))</f>
        <v>0</v>
      </c>
      <c r="AI93" s="498">
        <f>IF($F93=0,0,((($F93/$E$88)*'CRONOGRAMA ACTIVIDADES'!AE$38)*($G93/$F93)))</f>
        <v>0</v>
      </c>
      <c r="AJ93" s="498">
        <f>IF($F93=0,0,((($F93/$E$88)*'CRONOGRAMA ACTIVIDADES'!AF$38)*($G93/$F93)))</f>
        <v>0</v>
      </c>
      <c r="AK93" s="498">
        <f>IF($F93=0,0,((($F93/$E$88)*'CRONOGRAMA ACTIVIDADES'!AG$38)*($G93/$F93)))</f>
        <v>0</v>
      </c>
      <c r="AL93" s="498">
        <f>IF($F93=0,0,((($F93/$E$88)*'CRONOGRAMA ACTIVIDADES'!AH$38)*($G93/$F93)))</f>
        <v>0</v>
      </c>
      <c r="AM93" s="498">
        <f>IF($F93=0,0,((($F93/$E$88)*'CRONOGRAMA ACTIVIDADES'!AI$38)*($G93/$F93)))</f>
        <v>0</v>
      </c>
      <c r="AN93" s="498">
        <f>IF($F93=0,0,((($F93/$E$88)*'CRONOGRAMA ACTIVIDADES'!AJ$38)*($G93/$F93)))</f>
        <v>0</v>
      </c>
      <c r="AO93" s="498">
        <f>IF($F93=0,0,((($F93/$E$88)*'CRONOGRAMA ACTIVIDADES'!AK$38)*($G93/$F93)))</f>
        <v>0</v>
      </c>
      <c r="AP93" s="498">
        <f>IF($F93=0,0,((($F93/$E$88)*'CRONOGRAMA ACTIVIDADES'!AL$38)*($G93/$F93)))</f>
        <v>0</v>
      </c>
      <c r="AQ93" s="498">
        <f>IF($F93=0,0,((($F93/$E$88)*'CRONOGRAMA ACTIVIDADES'!AM$38)*($G93/$F93)))</f>
        <v>0</v>
      </c>
      <c r="AR93" s="498">
        <f>IF($F93=0,0,((($F93/$E$88)*'CRONOGRAMA ACTIVIDADES'!AN$38)*($G93/$F93)))</f>
        <v>0</v>
      </c>
      <c r="AS93" s="498">
        <f>IF($F93=0,0,((($F93/$E$88)*'CRONOGRAMA ACTIVIDADES'!AO$38)*($G93/$F93)))</f>
        <v>0</v>
      </c>
      <c r="AT93" s="501">
        <f>AH93+AI93+AJ93+AK93+AL93+AM93+AN93+AO93+AP93+AQ93+AR93+AS93</f>
        <v>0</v>
      </c>
      <c r="AU93" s="504">
        <f>AS93+AR93+AQ93+AP93+AO93+AN93+AM93+AL93+AK93+AJ93+AI93+AH93+AF93+AE93+AD93+AC93+AB93+AA93+Z93+Y93+X93+W93+V93+U93+S93+R93+Q93+P93+O93+N93+M93+L93+K93+J93+I93+H93</f>
        <v>0</v>
      </c>
      <c r="AV93" s="470">
        <f t="shared" si="24"/>
        <v>0</v>
      </c>
    </row>
    <row r="94" spans="2:48" s="472" customFormat="1" ht="12.75" customHeight="1">
      <c r="B94" s="484" t="str">
        <f>+'FORMATO COSTEO C1'!C$434</f>
        <v>1.3.4</v>
      </c>
      <c r="C94" s="508">
        <f>+'FORMATO COSTEO C1'!B$434</f>
        <v>0</v>
      </c>
      <c r="D94" s="620" t="str">
        <f>+'FORMATO COSTEO C1'!D$434</f>
        <v>Unidad medida</v>
      </c>
      <c r="E94" s="623">
        <f>+'FORMATO COSTEO C1'!E$434</f>
        <v>0</v>
      </c>
      <c r="F94" s="488">
        <f>SUM(F95:F99)</f>
        <v>0</v>
      </c>
      <c r="G94" s="491">
        <f aca="true" t="shared" si="27" ref="G94:AS94">SUM(G95:G99)</f>
        <v>0</v>
      </c>
      <c r="H94" s="492">
        <f t="shared" si="27"/>
        <v>0</v>
      </c>
      <c r="I94" s="488">
        <f>SUM(I95:I99)</f>
        <v>0</v>
      </c>
      <c r="J94" s="488">
        <f>SUM(J95:J99)</f>
        <v>0</v>
      </c>
      <c r="K94" s="488">
        <f>SUM(K95:K99)</f>
        <v>0</v>
      </c>
      <c r="L94" s="488">
        <f>SUM(L95:L99)</f>
        <v>0</v>
      </c>
      <c r="M94" s="488">
        <f>SUM(M95:M99)</f>
        <v>0</v>
      </c>
      <c r="N94" s="488">
        <f t="shared" si="27"/>
        <v>0</v>
      </c>
      <c r="O94" s="488">
        <f t="shared" si="27"/>
        <v>0</v>
      </c>
      <c r="P94" s="488">
        <f t="shared" si="27"/>
        <v>0</v>
      </c>
      <c r="Q94" s="488">
        <f t="shared" si="27"/>
        <v>0</v>
      </c>
      <c r="R94" s="488">
        <f t="shared" si="27"/>
        <v>0</v>
      </c>
      <c r="S94" s="488">
        <f t="shared" si="27"/>
        <v>0</v>
      </c>
      <c r="T94" s="491">
        <f>SUM(T95:T99)</f>
        <v>0</v>
      </c>
      <c r="U94" s="492">
        <f t="shared" si="27"/>
        <v>0</v>
      </c>
      <c r="V94" s="488">
        <f t="shared" si="27"/>
        <v>0</v>
      </c>
      <c r="W94" s="488">
        <f t="shared" si="27"/>
        <v>0</v>
      </c>
      <c r="X94" s="488">
        <f t="shared" si="27"/>
        <v>0</v>
      </c>
      <c r="Y94" s="488">
        <f t="shared" si="27"/>
        <v>0</v>
      </c>
      <c r="Z94" s="488">
        <f t="shared" si="27"/>
        <v>0</v>
      </c>
      <c r="AA94" s="488">
        <f t="shared" si="27"/>
        <v>0</v>
      </c>
      <c r="AB94" s="488">
        <f t="shared" si="27"/>
        <v>0</v>
      </c>
      <c r="AC94" s="488">
        <f t="shared" si="27"/>
        <v>0</v>
      </c>
      <c r="AD94" s="488">
        <f t="shared" si="27"/>
        <v>0</v>
      </c>
      <c r="AE94" s="488">
        <f t="shared" si="27"/>
        <v>0</v>
      </c>
      <c r="AF94" s="488">
        <f t="shared" si="27"/>
        <v>0</v>
      </c>
      <c r="AG94" s="489">
        <f t="shared" si="27"/>
        <v>0</v>
      </c>
      <c r="AH94" s="490">
        <f t="shared" si="27"/>
        <v>0</v>
      </c>
      <c r="AI94" s="488">
        <f t="shared" si="27"/>
        <v>0</v>
      </c>
      <c r="AJ94" s="488">
        <f t="shared" si="27"/>
        <v>0</v>
      </c>
      <c r="AK94" s="488">
        <f t="shared" si="27"/>
        <v>0</v>
      </c>
      <c r="AL94" s="488">
        <f t="shared" si="27"/>
        <v>0</v>
      </c>
      <c r="AM94" s="488">
        <f t="shared" si="27"/>
        <v>0</v>
      </c>
      <c r="AN94" s="488">
        <f t="shared" si="27"/>
        <v>0</v>
      </c>
      <c r="AO94" s="488">
        <f t="shared" si="27"/>
        <v>0</v>
      </c>
      <c r="AP94" s="488">
        <f t="shared" si="27"/>
        <v>0</v>
      </c>
      <c r="AQ94" s="488">
        <f t="shared" si="27"/>
        <v>0</v>
      </c>
      <c r="AR94" s="488">
        <f t="shared" si="27"/>
        <v>0</v>
      </c>
      <c r="AS94" s="488">
        <f t="shared" si="27"/>
        <v>0</v>
      </c>
      <c r="AT94" s="491">
        <f>SUM(AT95:AT99)</f>
        <v>0</v>
      </c>
      <c r="AU94" s="493">
        <f>SUM(AU95:AU99)</f>
        <v>0</v>
      </c>
      <c r="AV94" s="470">
        <f t="shared" si="24"/>
        <v>0</v>
      </c>
    </row>
    <row r="95" spans="2:48" s="483" customFormat="1" ht="12.75" customHeight="1" outlineLevel="1">
      <c r="B95" s="494" t="str">
        <f>+'FORMATO COSTEO C1'!C$436</f>
        <v>1.3.4.1</v>
      </c>
      <c r="C95" s="495" t="str">
        <f>+'FORMATO COSTEO C1'!B$436</f>
        <v>Categoría de gasto</v>
      </c>
      <c r="D95" s="506"/>
      <c r="E95" s="639"/>
      <c r="F95" s="498">
        <f>+'FORMATO COSTEO C1'!G436</f>
        <v>0</v>
      </c>
      <c r="G95" s="501">
        <f>+'FORMATO COSTEO C1'!I436</f>
        <v>0</v>
      </c>
      <c r="H95" s="636">
        <f>IF($F95=0,0,((($F95/$E$94)*'CRONOGRAMA ACTIVIDADES'!F$39)*($G95/$F95)))</f>
        <v>0</v>
      </c>
      <c r="I95" s="498">
        <f>IF($F95=0,0,((($F95/$E$94)*'CRONOGRAMA ACTIVIDADES'!G$39)*($G95/$F95)))</f>
        <v>0</v>
      </c>
      <c r="J95" s="498">
        <f>IF($F95=0,0,((($F95/$E$94)*'CRONOGRAMA ACTIVIDADES'!H$39)*($G95/$F95)))</f>
        <v>0</v>
      </c>
      <c r="K95" s="498">
        <f>IF($F95=0,0,((($F95/$E$94)*'CRONOGRAMA ACTIVIDADES'!I$39)*($G95/$F95)))</f>
        <v>0</v>
      </c>
      <c r="L95" s="498">
        <f>IF($F95=0,0,((($F95/$E$94)*'CRONOGRAMA ACTIVIDADES'!J$39)*($G95/$F95)))</f>
        <v>0</v>
      </c>
      <c r="M95" s="498">
        <f>IF($F95=0,0,((($F95/$E$94)*'CRONOGRAMA ACTIVIDADES'!K$39)*($G95/$F95)))</f>
        <v>0</v>
      </c>
      <c r="N95" s="498">
        <f>IF($F95=0,0,((($F95/$E$94)*'CRONOGRAMA ACTIVIDADES'!L$39)*($G95/$F95)))</f>
        <v>0</v>
      </c>
      <c r="O95" s="498">
        <f>IF($F95=0,0,((($F95/$E$94)*'CRONOGRAMA ACTIVIDADES'!M$39)*($G95/$F95)))</f>
        <v>0</v>
      </c>
      <c r="P95" s="498">
        <f>IF($F95=0,0,((($F95/$E$94)*'CRONOGRAMA ACTIVIDADES'!N$39)*($G95/$F95)))</f>
        <v>0</v>
      </c>
      <c r="Q95" s="498">
        <f>IF($F95=0,0,((($F95/$E$94)*'CRONOGRAMA ACTIVIDADES'!O$39)*($G95/$F95)))</f>
        <v>0</v>
      </c>
      <c r="R95" s="498">
        <f>IF($F95=0,0,((($F95/$E$94)*'CRONOGRAMA ACTIVIDADES'!P$39)*($G95/$F95)))</f>
        <v>0</v>
      </c>
      <c r="S95" s="498">
        <f>IF($F95=0,0,((($F95/$E$94)*'CRONOGRAMA ACTIVIDADES'!Q$39)*($G95/$F95)))</f>
        <v>0</v>
      </c>
      <c r="T95" s="501">
        <f>H95+I95+J95+K95+L95+M95+N95+O95+P95+Q95+R95+S95</f>
        <v>0</v>
      </c>
      <c r="U95" s="502">
        <f>IF($F95=0,0,((($F95/$E$94)*'CRONOGRAMA ACTIVIDADES'!R$39)*($G95/$F95)))</f>
        <v>0</v>
      </c>
      <c r="V95" s="498">
        <f>IF($F95=0,0,((($F95/$E$94)*'CRONOGRAMA ACTIVIDADES'!S$39)*($G95/$F95)))</f>
        <v>0</v>
      </c>
      <c r="W95" s="498">
        <f>IF($F95=0,0,((($F95/$E$94)*'CRONOGRAMA ACTIVIDADES'!T$39)*($G95/$F95)))</f>
        <v>0</v>
      </c>
      <c r="X95" s="498">
        <f>IF($F95=0,0,((($F95/$E$94)*'CRONOGRAMA ACTIVIDADES'!U$39)*($G95/$F95)))</f>
        <v>0</v>
      </c>
      <c r="Y95" s="498">
        <f>IF($F95=0,0,((($F95/$E$94)*'CRONOGRAMA ACTIVIDADES'!V$39)*($G95/$F95)))</f>
        <v>0</v>
      </c>
      <c r="Z95" s="498">
        <f>IF($F95=0,0,((($F95/$E$94)*'CRONOGRAMA ACTIVIDADES'!W$39)*($G95/$F95)))</f>
        <v>0</v>
      </c>
      <c r="AA95" s="498">
        <f>IF($F95=0,0,((($F95/$E$94)*'CRONOGRAMA ACTIVIDADES'!X$39)*($G95/$F95)))</f>
        <v>0</v>
      </c>
      <c r="AB95" s="498">
        <f>IF($F95=0,0,((($F95/$E$94)*'CRONOGRAMA ACTIVIDADES'!Y$39)*($G95/$F95)))</f>
        <v>0</v>
      </c>
      <c r="AC95" s="498">
        <f>IF($F95=0,0,((($F95/$E$94)*'CRONOGRAMA ACTIVIDADES'!Z$39)*($G95/$F95)))</f>
        <v>0</v>
      </c>
      <c r="AD95" s="498">
        <f>IF($F95=0,0,((($F95/$E$94)*'CRONOGRAMA ACTIVIDADES'!AA$39)*($G95/$F95)))</f>
        <v>0</v>
      </c>
      <c r="AE95" s="498">
        <f>IF($F95=0,0,((($F95/$E$94)*'CRONOGRAMA ACTIVIDADES'!AB$39)*($G95/$F95)))</f>
        <v>0</v>
      </c>
      <c r="AF95" s="498">
        <f>IF($F95=0,0,((($F95/$E$94)*'CRONOGRAMA ACTIVIDADES'!AC$39)*($G95/$F95)))</f>
        <v>0</v>
      </c>
      <c r="AG95" s="499">
        <f>U95+V95+W95+X95+Y95+Z95+AA95+AB95+AC95+AD95+AE95+AF95</f>
        <v>0</v>
      </c>
      <c r="AH95" s="503">
        <f>IF($F95=0,0,((($F95/$E$94)*'CRONOGRAMA ACTIVIDADES'!AD$39)*($G95/$F95)))</f>
        <v>0</v>
      </c>
      <c r="AI95" s="498">
        <f>IF($F95=0,0,((($F95/$E$94)*'CRONOGRAMA ACTIVIDADES'!AE$39)*($G95/$F95)))</f>
        <v>0</v>
      </c>
      <c r="AJ95" s="498">
        <f>IF($F95=0,0,((($F95/$E$94)*'CRONOGRAMA ACTIVIDADES'!AF$39)*($G95/$F95)))</f>
        <v>0</v>
      </c>
      <c r="AK95" s="498">
        <f>IF($F95=0,0,((($F95/$E$94)*'CRONOGRAMA ACTIVIDADES'!AG$39)*($G95/$F95)))</f>
        <v>0</v>
      </c>
      <c r="AL95" s="498">
        <f>IF($F95=0,0,((($F95/$E$94)*'CRONOGRAMA ACTIVIDADES'!AH$39)*($G95/$F95)))</f>
        <v>0</v>
      </c>
      <c r="AM95" s="498">
        <f>IF($F95=0,0,((($F95/$E$94)*'CRONOGRAMA ACTIVIDADES'!AI$39)*($G95/$F95)))</f>
        <v>0</v>
      </c>
      <c r="AN95" s="498">
        <f>IF($F95=0,0,((($F95/$E$94)*'CRONOGRAMA ACTIVIDADES'!AJ$39)*($G95/$F95)))</f>
        <v>0</v>
      </c>
      <c r="AO95" s="498">
        <f>IF($F95=0,0,((($F95/$E$94)*'CRONOGRAMA ACTIVIDADES'!AK$39)*($G95/$F95)))</f>
        <v>0</v>
      </c>
      <c r="AP95" s="498">
        <f>IF($F95=0,0,((($F95/$E$94)*'CRONOGRAMA ACTIVIDADES'!AL$39)*($G95/$F95)))</f>
        <v>0</v>
      </c>
      <c r="AQ95" s="498">
        <f>IF($F95=0,0,((($F95/$E$94)*'CRONOGRAMA ACTIVIDADES'!AM$39)*($G95/$F95)))</f>
        <v>0</v>
      </c>
      <c r="AR95" s="498">
        <f>IF($F95=0,0,((($F95/$E$94)*'CRONOGRAMA ACTIVIDADES'!AN$39)*($G95/$F95)))</f>
        <v>0</v>
      </c>
      <c r="AS95" s="498">
        <f>IF($F95=0,0,((($F95/$E$94)*'CRONOGRAMA ACTIVIDADES'!AO$39)*($G95/$F95)))</f>
        <v>0</v>
      </c>
      <c r="AT95" s="501">
        <f>AH95+AI95+AJ95+AK95+AL95+AM95+AN95+AO95+AP95+AQ95+AR95+AS95</f>
        <v>0</v>
      </c>
      <c r="AU95" s="504">
        <f>AS95+AR95+AQ95+AP95+AO95+AN95+AM95+AL95+AK95+AJ95+AI95+AH95+AF95+AE95+AD95+AC95+AB95+AA95+Z95+Y95+X95+W95+V95+U95+S95+R95+Q95+P95+O95+N95+M95+L95+K95+J95+I95+H95</f>
        <v>0</v>
      </c>
      <c r="AV95" s="470">
        <f t="shared" si="24"/>
        <v>0</v>
      </c>
    </row>
    <row r="96" spans="2:48" s="472" customFormat="1" ht="12.75" customHeight="1">
      <c r="B96" s="494" t="str">
        <f>+'FORMATO COSTEO C1'!C$442</f>
        <v>1.3.4.2</v>
      </c>
      <c r="C96" s="495" t="str">
        <f>+'FORMATO COSTEO C1'!B$442</f>
        <v>Categoría de gasto</v>
      </c>
      <c r="D96" s="506"/>
      <c r="E96" s="639"/>
      <c r="F96" s="498">
        <f>+'FORMATO COSTEO C1'!G442</f>
        <v>0</v>
      </c>
      <c r="G96" s="501">
        <f>+'FORMATO COSTEO C1'!I442</f>
        <v>0</v>
      </c>
      <c r="H96" s="502">
        <f>IF($F96=0,0,((($F96/$E$94)*'CRONOGRAMA ACTIVIDADES'!F$39)*($G96/$F96)))</f>
        <v>0</v>
      </c>
      <c r="I96" s="498">
        <f>IF($F96=0,0,((($F96/$E$94)*'CRONOGRAMA ACTIVIDADES'!G$39)*($G96/$F96)))</f>
        <v>0</v>
      </c>
      <c r="J96" s="498">
        <f>IF($F96=0,0,((($F96/$E$94)*'CRONOGRAMA ACTIVIDADES'!H$39)*($G96/$F96)))</f>
        <v>0</v>
      </c>
      <c r="K96" s="498">
        <f>IF($F96=0,0,((($F96/$E$94)*'CRONOGRAMA ACTIVIDADES'!I$39)*($G96/$F96)))</f>
        <v>0</v>
      </c>
      <c r="L96" s="498">
        <f>IF($F96=0,0,((($F96/$E$94)*'CRONOGRAMA ACTIVIDADES'!J$39)*($G96/$F96)))</f>
        <v>0</v>
      </c>
      <c r="M96" s="498">
        <f>IF($F96=0,0,((($F96/$E$94)*'CRONOGRAMA ACTIVIDADES'!K$39)*($G96/$F96)))</f>
        <v>0</v>
      </c>
      <c r="N96" s="498">
        <f>IF($F96=0,0,((($F96/$E$94)*'CRONOGRAMA ACTIVIDADES'!L$39)*($G96/$F96)))</f>
        <v>0</v>
      </c>
      <c r="O96" s="498">
        <f>IF($F96=0,0,((($F96/$E$94)*'CRONOGRAMA ACTIVIDADES'!M$39)*($G96/$F96)))</f>
        <v>0</v>
      </c>
      <c r="P96" s="498">
        <f>IF($F96=0,0,((($F96/$E$94)*'CRONOGRAMA ACTIVIDADES'!N$39)*($G96/$F96)))</f>
        <v>0</v>
      </c>
      <c r="Q96" s="498">
        <f>IF($F96=0,0,((($F96/$E$94)*'CRONOGRAMA ACTIVIDADES'!O$39)*($G96/$F96)))</f>
        <v>0</v>
      </c>
      <c r="R96" s="498">
        <f>IF($F96=0,0,((($F96/$E$94)*'CRONOGRAMA ACTIVIDADES'!P$39)*($G96/$F96)))</f>
        <v>0</v>
      </c>
      <c r="S96" s="498">
        <f>IF($F96=0,0,((($F96/$E$94)*'CRONOGRAMA ACTIVIDADES'!Q$39)*($G96/$F96)))</f>
        <v>0</v>
      </c>
      <c r="T96" s="501">
        <f>H96+I96+J96+K96+L96+M96+N96+O96+P96+Q96+R96+S96</f>
        <v>0</v>
      </c>
      <c r="U96" s="502">
        <f>IF($F96=0,0,((($F96/$E$94)*'CRONOGRAMA ACTIVIDADES'!R$39)*($G96/$F96)))</f>
        <v>0</v>
      </c>
      <c r="V96" s="498">
        <f>IF($F96=0,0,((($F96/$E$94)*'CRONOGRAMA ACTIVIDADES'!S$39)*($G96/$F96)))</f>
        <v>0</v>
      </c>
      <c r="W96" s="498">
        <f>IF($F96=0,0,((($F96/$E$94)*'CRONOGRAMA ACTIVIDADES'!T$39)*($G96/$F96)))</f>
        <v>0</v>
      </c>
      <c r="X96" s="498">
        <f>IF($F96=0,0,((($F96/$E$94)*'CRONOGRAMA ACTIVIDADES'!U$39)*($G96/$F96)))</f>
        <v>0</v>
      </c>
      <c r="Y96" s="498">
        <f>IF($F96=0,0,((($F96/$E$94)*'CRONOGRAMA ACTIVIDADES'!V$39)*($G96/$F96)))</f>
        <v>0</v>
      </c>
      <c r="Z96" s="498">
        <f>IF($F96=0,0,((($F96/$E$94)*'CRONOGRAMA ACTIVIDADES'!W$39)*($G96/$F96)))</f>
        <v>0</v>
      </c>
      <c r="AA96" s="498">
        <f>IF($F96=0,0,((($F96/$E$94)*'CRONOGRAMA ACTIVIDADES'!X$39)*($G96/$F96)))</f>
        <v>0</v>
      </c>
      <c r="AB96" s="498">
        <f>IF($F96=0,0,((($F96/$E$94)*'CRONOGRAMA ACTIVIDADES'!Y$39)*($G96/$F96)))</f>
        <v>0</v>
      </c>
      <c r="AC96" s="498">
        <f>IF($F96=0,0,((($F96/$E$94)*'CRONOGRAMA ACTIVIDADES'!Z$39)*($G96/$F96)))</f>
        <v>0</v>
      </c>
      <c r="AD96" s="498">
        <f>IF($F96=0,0,((($F96/$E$94)*'CRONOGRAMA ACTIVIDADES'!AA$39)*($G96/$F96)))</f>
        <v>0</v>
      </c>
      <c r="AE96" s="498">
        <f>IF($F96=0,0,((($F96/$E$94)*'CRONOGRAMA ACTIVIDADES'!AB$39)*($G96/$F96)))</f>
        <v>0</v>
      </c>
      <c r="AF96" s="498">
        <f>IF($F96=0,0,((($F96/$E$94)*'CRONOGRAMA ACTIVIDADES'!AC$39)*($G96/$F96)))</f>
        <v>0</v>
      </c>
      <c r="AG96" s="499">
        <f>U96+V96+W96+X96+Y96+Z96+AA96+AB96+AC96+AD96+AE96+AF96</f>
        <v>0</v>
      </c>
      <c r="AH96" s="503">
        <f>IF($F96=0,0,((($F96/$E$94)*'CRONOGRAMA ACTIVIDADES'!AD$39)*($G96/$F96)))</f>
        <v>0</v>
      </c>
      <c r="AI96" s="498">
        <f>IF($F96=0,0,((($F96/$E$94)*'CRONOGRAMA ACTIVIDADES'!AE$39)*($G96/$F96)))</f>
        <v>0</v>
      </c>
      <c r="AJ96" s="498">
        <f>IF($F96=0,0,((($F96/$E$94)*'CRONOGRAMA ACTIVIDADES'!AF$39)*($G96/$F96)))</f>
        <v>0</v>
      </c>
      <c r="AK96" s="498">
        <f>IF($F96=0,0,((($F96/$E$94)*'CRONOGRAMA ACTIVIDADES'!AG$39)*($G96/$F96)))</f>
        <v>0</v>
      </c>
      <c r="AL96" s="498">
        <f>IF($F96=0,0,((($F96/$E$94)*'CRONOGRAMA ACTIVIDADES'!AH$39)*($G96/$F96)))</f>
        <v>0</v>
      </c>
      <c r="AM96" s="498">
        <f>IF($F96=0,0,((($F96/$E$94)*'CRONOGRAMA ACTIVIDADES'!AI$39)*($G96/$F96)))</f>
        <v>0</v>
      </c>
      <c r="AN96" s="498">
        <f>IF($F96=0,0,((($F96/$E$94)*'CRONOGRAMA ACTIVIDADES'!AJ$39)*($G96/$F96)))</f>
        <v>0</v>
      </c>
      <c r="AO96" s="498">
        <f>IF($F96=0,0,((($F96/$E$94)*'CRONOGRAMA ACTIVIDADES'!AK$39)*($G96/$F96)))</f>
        <v>0</v>
      </c>
      <c r="AP96" s="498">
        <f>IF($F96=0,0,((($F96/$E$94)*'CRONOGRAMA ACTIVIDADES'!AL$39)*($G96/$F96)))</f>
        <v>0</v>
      </c>
      <c r="AQ96" s="498">
        <f>IF($F96=0,0,((($F96/$E$94)*'CRONOGRAMA ACTIVIDADES'!AM$39)*($G96/$F96)))</f>
        <v>0</v>
      </c>
      <c r="AR96" s="498">
        <f>IF($F96=0,0,((($F96/$E$94)*'CRONOGRAMA ACTIVIDADES'!AN$39)*($G96/$F96)))</f>
        <v>0</v>
      </c>
      <c r="AS96" s="498">
        <f>IF($F96=0,0,((($F96/$E$94)*'CRONOGRAMA ACTIVIDADES'!AO$39)*($G96/$F96)))</f>
        <v>0</v>
      </c>
      <c r="AT96" s="501">
        <f>AH96+AI96+AJ96+AK96+AL96+AM96+AN96+AO96+AP96+AQ96+AR96+AS96</f>
        <v>0</v>
      </c>
      <c r="AU96" s="504">
        <f>AS96+AR96+AQ96+AP96+AO96+AN96+AM96+AL96+AK96+AJ96+AI96+AH96+AF96+AE96+AD96+AC96+AB96+AA96+Z96+Y96+X96+W96+V96+U96+S96+R96+Q96+P96+O96+N96+M96+L96+K96+J96+I96+H96</f>
        <v>0</v>
      </c>
      <c r="AV96" s="470">
        <f t="shared" si="24"/>
        <v>0</v>
      </c>
    </row>
    <row r="97" spans="2:48" s="483" customFormat="1" ht="12.75" customHeight="1" outlineLevel="1">
      <c r="B97" s="494" t="str">
        <f>+'FORMATO COSTEO C1'!C$448</f>
        <v>1.3.4.3</v>
      </c>
      <c r="C97" s="495" t="str">
        <f>+'FORMATO COSTEO C1'!B$448</f>
        <v>Categoría de gasto</v>
      </c>
      <c r="D97" s="506"/>
      <c r="E97" s="639"/>
      <c r="F97" s="498">
        <f>+'FORMATO COSTEO C1'!G448</f>
        <v>0</v>
      </c>
      <c r="G97" s="501">
        <f>+'FORMATO COSTEO C1'!I448</f>
        <v>0</v>
      </c>
      <c r="H97" s="502">
        <f>IF($F97=0,0,((($F97/$E$94)*'CRONOGRAMA ACTIVIDADES'!F$39)*($G97/$F97)))</f>
        <v>0</v>
      </c>
      <c r="I97" s="498">
        <f>IF($F97=0,0,((($F97/$E$94)*'CRONOGRAMA ACTIVIDADES'!G$39)*($G97/$F97)))</f>
        <v>0</v>
      </c>
      <c r="J97" s="498">
        <f>IF($F97=0,0,((($F97/$E$94)*'CRONOGRAMA ACTIVIDADES'!H$39)*($G97/$F97)))</f>
        <v>0</v>
      </c>
      <c r="K97" s="498">
        <f>IF($F97=0,0,((($F97/$E$94)*'CRONOGRAMA ACTIVIDADES'!I$39)*($G97/$F97)))</f>
        <v>0</v>
      </c>
      <c r="L97" s="498">
        <f>IF($F97=0,0,((($F97/$E$94)*'CRONOGRAMA ACTIVIDADES'!J$39)*($G97/$F97)))</f>
        <v>0</v>
      </c>
      <c r="M97" s="498">
        <f>IF($F97=0,0,((($F97/$E$94)*'CRONOGRAMA ACTIVIDADES'!K$39)*($G97/$F97)))</f>
        <v>0</v>
      </c>
      <c r="N97" s="498">
        <f>IF($F97=0,0,((($F97/$E$94)*'CRONOGRAMA ACTIVIDADES'!L$39)*($G97/$F97)))</f>
        <v>0</v>
      </c>
      <c r="O97" s="498">
        <f>IF($F97=0,0,((($F97/$E$94)*'CRONOGRAMA ACTIVIDADES'!M$39)*($G97/$F97)))</f>
        <v>0</v>
      </c>
      <c r="P97" s="498">
        <f>IF($F97=0,0,((($F97/$E$94)*'CRONOGRAMA ACTIVIDADES'!N$39)*($G97/$F97)))</f>
        <v>0</v>
      </c>
      <c r="Q97" s="498">
        <f>IF($F97=0,0,((($F97/$E$94)*'CRONOGRAMA ACTIVIDADES'!O$39)*($G97/$F97)))</f>
        <v>0</v>
      </c>
      <c r="R97" s="498">
        <f>IF($F97=0,0,((($F97/$E$94)*'CRONOGRAMA ACTIVIDADES'!P$39)*($G97/$F97)))</f>
        <v>0</v>
      </c>
      <c r="S97" s="498">
        <f>IF($F97=0,0,((($F97/$E$94)*'CRONOGRAMA ACTIVIDADES'!Q$39)*($G97/$F97)))</f>
        <v>0</v>
      </c>
      <c r="T97" s="501">
        <f>H97+I97+J97+K97+L97+M97+N97+O97+P97+Q97+R97+S97</f>
        <v>0</v>
      </c>
      <c r="U97" s="502">
        <f>IF($F97=0,0,((($F97/$E$94)*'CRONOGRAMA ACTIVIDADES'!R$39)*($G97/$F97)))</f>
        <v>0</v>
      </c>
      <c r="V97" s="498">
        <f>IF($F97=0,0,((($F97/$E$94)*'CRONOGRAMA ACTIVIDADES'!S$39)*($G97/$F97)))</f>
        <v>0</v>
      </c>
      <c r="W97" s="498">
        <f>IF($F97=0,0,((($F97/$E$94)*'CRONOGRAMA ACTIVIDADES'!T$39)*($G97/$F97)))</f>
        <v>0</v>
      </c>
      <c r="X97" s="498">
        <f>IF($F97=0,0,((($F97/$E$94)*'CRONOGRAMA ACTIVIDADES'!U$39)*($G97/$F97)))</f>
        <v>0</v>
      </c>
      <c r="Y97" s="498">
        <f>IF($F97=0,0,((($F97/$E$94)*'CRONOGRAMA ACTIVIDADES'!V$39)*($G97/$F97)))</f>
        <v>0</v>
      </c>
      <c r="Z97" s="498">
        <f>IF($F97=0,0,((($F97/$E$94)*'CRONOGRAMA ACTIVIDADES'!W$39)*($G97/$F97)))</f>
        <v>0</v>
      </c>
      <c r="AA97" s="498">
        <f>IF($F97=0,0,((($F97/$E$94)*'CRONOGRAMA ACTIVIDADES'!X$39)*($G97/$F97)))</f>
        <v>0</v>
      </c>
      <c r="AB97" s="498">
        <f>IF($F97=0,0,((($F97/$E$94)*'CRONOGRAMA ACTIVIDADES'!Y$39)*($G97/$F97)))</f>
        <v>0</v>
      </c>
      <c r="AC97" s="498">
        <f>IF($F97=0,0,((($F97/$E$94)*'CRONOGRAMA ACTIVIDADES'!Z$39)*($G97/$F97)))</f>
        <v>0</v>
      </c>
      <c r="AD97" s="498">
        <f>IF($F97=0,0,((($F97/$E$94)*'CRONOGRAMA ACTIVIDADES'!AA$39)*($G97/$F97)))</f>
        <v>0</v>
      </c>
      <c r="AE97" s="498">
        <f>IF($F97=0,0,((($F97/$E$94)*'CRONOGRAMA ACTIVIDADES'!AB$39)*($G97/$F97)))</f>
        <v>0</v>
      </c>
      <c r="AF97" s="498">
        <f>IF($F97=0,0,((($F97/$E$94)*'CRONOGRAMA ACTIVIDADES'!AC$39)*($G97/$F97)))</f>
        <v>0</v>
      </c>
      <c r="AG97" s="499">
        <f>U97+V97+W97+X97+Y97+Z97+AA97+AB97+AC97+AD97+AE97+AF97</f>
        <v>0</v>
      </c>
      <c r="AH97" s="503">
        <f>IF($F97=0,0,((($F97/$E$94)*'CRONOGRAMA ACTIVIDADES'!AD$39)*($G97/$F97)))</f>
        <v>0</v>
      </c>
      <c r="AI97" s="498">
        <f>IF($F97=0,0,((($F97/$E$94)*'CRONOGRAMA ACTIVIDADES'!AE$39)*($G97/$F97)))</f>
        <v>0</v>
      </c>
      <c r="AJ97" s="498">
        <f>IF($F97=0,0,((($F97/$E$94)*'CRONOGRAMA ACTIVIDADES'!AF$39)*($G97/$F97)))</f>
        <v>0</v>
      </c>
      <c r="AK97" s="498">
        <f>IF($F97=0,0,((($F97/$E$94)*'CRONOGRAMA ACTIVIDADES'!AG$39)*($G97/$F97)))</f>
        <v>0</v>
      </c>
      <c r="AL97" s="498">
        <f>IF($F97=0,0,((($F97/$E$94)*'CRONOGRAMA ACTIVIDADES'!AH$39)*($G97/$F97)))</f>
        <v>0</v>
      </c>
      <c r="AM97" s="498">
        <f>IF($F97=0,0,((($F97/$E$94)*'CRONOGRAMA ACTIVIDADES'!AI$39)*($G97/$F97)))</f>
        <v>0</v>
      </c>
      <c r="AN97" s="498">
        <f>IF($F97=0,0,((($F97/$E$94)*'CRONOGRAMA ACTIVIDADES'!AJ$39)*($G97/$F97)))</f>
        <v>0</v>
      </c>
      <c r="AO97" s="498">
        <f>IF($F97=0,0,((($F97/$E$94)*'CRONOGRAMA ACTIVIDADES'!AK$39)*($G97/$F97)))</f>
        <v>0</v>
      </c>
      <c r="AP97" s="498">
        <f>IF($F97=0,0,((($F97/$E$94)*'CRONOGRAMA ACTIVIDADES'!AL$39)*($G97/$F97)))</f>
        <v>0</v>
      </c>
      <c r="AQ97" s="498">
        <f>IF($F97=0,0,((($F97/$E$94)*'CRONOGRAMA ACTIVIDADES'!AM$39)*($G97/$F97)))</f>
        <v>0</v>
      </c>
      <c r="AR97" s="498">
        <f>IF($F97=0,0,((($F97/$E$94)*'CRONOGRAMA ACTIVIDADES'!AN$39)*($G97/$F97)))</f>
        <v>0</v>
      </c>
      <c r="AS97" s="498">
        <f>IF($F97=0,0,((($F97/$E$94)*'CRONOGRAMA ACTIVIDADES'!AO$39)*($G97/$F97)))</f>
        <v>0</v>
      </c>
      <c r="AT97" s="501">
        <f>AH97+AI97+AJ97+AK97+AL97+AM97+AN97+AO97+AP97+AQ97+AR97+AS97</f>
        <v>0</v>
      </c>
      <c r="AU97" s="504">
        <f>AS97+AR97+AQ97+AP97+AO97+AN97+AM97+AL97+AK97+AJ97+AI97+AH97+AF97+AE97+AD97+AC97+AB97+AA97+Z97+Y97+X97+W97+V97+U97+S97+R97+Q97+P97+O97+N97+M97+L97+K97+J97+I97+H97</f>
        <v>0</v>
      </c>
      <c r="AV97" s="470">
        <f t="shared" si="24"/>
        <v>0</v>
      </c>
    </row>
    <row r="98" spans="2:48" s="472" customFormat="1" ht="12.75" customHeight="1">
      <c r="B98" s="494" t="str">
        <f>+'FORMATO COSTEO C1'!C$454</f>
        <v>1.3.4.4</v>
      </c>
      <c r="C98" s="495" t="str">
        <f>+'FORMATO COSTEO C1'!B$454</f>
        <v>Categoría de gasto</v>
      </c>
      <c r="D98" s="506"/>
      <c r="E98" s="639"/>
      <c r="F98" s="498">
        <f>+'FORMATO COSTEO C1'!G454</f>
        <v>0</v>
      </c>
      <c r="G98" s="501">
        <f>+'FORMATO COSTEO C1'!I454</f>
        <v>0</v>
      </c>
      <c r="H98" s="502">
        <f>IF($F98=0,0,((($F98/$E$94)*'CRONOGRAMA ACTIVIDADES'!F$39)*($G98/$F98)))</f>
        <v>0</v>
      </c>
      <c r="I98" s="498">
        <f>IF($F98=0,0,((($F98/$E$94)*'CRONOGRAMA ACTIVIDADES'!G$39)*($G98/$F98)))</f>
        <v>0</v>
      </c>
      <c r="J98" s="498">
        <f>IF($F98=0,0,((($F98/$E$94)*'CRONOGRAMA ACTIVIDADES'!H$39)*($G98/$F98)))</f>
        <v>0</v>
      </c>
      <c r="K98" s="498">
        <f>IF($F98=0,0,((($F98/$E$94)*'CRONOGRAMA ACTIVIDADES'!I$39)*($G98/$F98)))</f>
        <v>0</v>
      </c>
      <c r="L98" s="498">
        <f>IF($F98=0,0,((($F98/$E$94)*'CRONOGRAMA ACTIVIDADES'!J$39)*($G98/$F98)))</f>
        <v>0</v>
      </c>
      <c r="M98" s="498">
        <f>IF($F98=0,0,((($F98/$E$94)*'CRONOGRAMA ACTIVIDADES'!K$39)*($G98/$F98)))</f>
        <v>0</v>
      </c>
      <c r="N98" s="498">
        <f>IF($F98=0,0,((($F98/$E$94)*'CRONOGRAMA ACTIVIDADES'!L$39)*($G98/$F98)))</f>
        <v>0</v>
      </c>
      <c r="O98" s="498">
        <f>IF($F98=0,0,((($F98/$E$94)*'CRONOGRAMA ACTIVIDADES'!M$39)*($G98/$F98)))</f>
        <v>0</v>
      </c>
      <c r="P98" s="498">
        <f>IF($F98=0,0,((($F98/$E$94)*'CRONOGRAMA ACTIVIDADES'!N$39)*($G98/$F98)))</f>
        <v>0</v>
      </c>
      <c r="Q98" s="498">
        <f>IF($F98=0,0,((($F98/$E$94)*'CRONOGRAMA ACTIVIDADES'!O$39)*($G98/$F98)))</f>
        <v>0</v>
      </c>
      <c r="R98" s="498">
        <f>IF($F98=0,0,((($F98/$E$94)*'CRONOGRAMA ACTIVIDADES'!P$39)*($G98/$F98)))</f>
        <v>0</v>
      </c>
      <c r="S98" s="498">
        <f>IF($F98=0,0,((($F98/$E$94)*'CRONOGRAMA ACTIVIDADES'!Q$39)*($G98/$F98)))</f>
        <v>0</v>
      </c>
      <c r="T98" s="501">
        <f>H98+I98+J98+K98+L98+M98+N98+O98+P98+Q98+R98+S98</f>
        <v>0</v>
      </c>
      <c r="U98" s="502">
        <f>IF($F98=0,0,((($F98/$E$94)*'CRONOGRAMA ACTIVIDADES'!R$39)*($G98/$F98)))</f>
        <v>0</v>
      </c>
      <c r="V98" s="498">
        <f>IF($F98=0,0,((($F98/$E$94)*'CRONOGRAMA ACTIVIDADES'!S$39)*($G98/$F98)))</f>
        <v>0</v>
      </c>
      <c r="W98" s="498">
        <f>IF($F98=0,0,((($F98/$E$94)*'CRONOGRAMA ACTIVIDADES'!T$39)*($G98/$F98)))</f>
        <v>0</v>
      </c>
      <c r="X98" s="498">
        <f>IF($F98=0,0,((($F98/$E$94)*'CRONOGRAMA ACTIVIDADES'!U$39)*($G98/$F98)))</f>
        <v>0</v>
      </c>
      <c r="Y98" s="498">
        <f>IF($F98=0,0,((($F98/$E$94)*'CRONOGRAMA ACTIVIDADES'!V$39)*($G98/$F98)))</f>
        <v>0</v>
      </c>
      <c r="Z98" s="498">
        <f>IF($F98=0,0,((($F98/$E$94)*'CRONOGRAMA ACTIVIDADES'!W$39)*($G98/$F98)))</f>
        <v>0</v>
      </c>
      <c r="AA98" s="498">
        <f>IF($F98=0,0,((($F98/$E$94)*'CRONOGRAMA ACTIVIDADES'!X$39)*($G98/$F98)))</f>
        <v>0</v>
      </c>
      <c r="AB98" s="498">
        <f>IF($F98=0,0,((($F98/$E$94)*'CRONOGRAMA ACTIVIDADES'!Y$39)*($G98/$F98)))</f>
        <v>0</v>
      </c>
      <c r="AC98" s="498">
        <f>IF($F98=0,0,((($F98/$E$94)*'CRONOGRAMA ACTIVIDADES'!Z$39)*($G98/$F98)))</f>
        <v>0</v>
      </c>
      <c r="AD98" s="498">
        <f>IF($F98=0,0,((($F98/$E$94)*'CRONOGRAMA ACTIVIDADES'!AA$39)*($G98/$F98)))</f>
        <v>0</v>
      </c>
      <c r="AE98" s="498">
        <f>IF($F98=0,0,((($F98/$E$94)*'CRONOGRAMA ACTIVIDADES'!AB$39)*($G98/$F98)))</f>
        <v>0</v>
      </c>
      <c r="AF98" s="498">
        <f>IF($F98=0,0,((($F98/$E$94)*'CRONOGRAMA ACTIVIDADES'!AC$39)*($G98/$F98)))</f>
        <v>0</v>
      </c>
      <c r="AG98" s="499">
        <f>U98+V98+W98+X98+Y98+Z98+AA98+AB98+AC98+AD98+AE98+AF98</f>
        <v>0</v>
      </c>
      <c r="AH98" s="503">
        <f>IF($F98=0,0,((($F98/$E$94)*'CRONOGRAMA ACTIVIDADES'!AD$39)*($G98/$F98)))</f>
        <v>0</v>
      </c>
      <c r="AI98" s="498">
        <f>IF($F98=0,0,((($F98/$E$94)*'CRONOGRAMA ACTIVIDADES'!AE$39)*($G98/$F98)))</f>
        <v>0</v>
      </c>
      <c r="AJ98" s="498">
        <f>IF($F98=0,0,((($F98/$E$94)*'CRONOGRAMA ACTIVIDADES'!AF$39)*($G98/$F98)))</f>
        <v>0</v>
      </c>
      <c r="AK98" s="498">
        <f>IF($F98=0,0,((($F98/$E$94)*'CRONOGRAMA ACTIVIDADES'!AG$39)*($G98/$F98)))</f>
        <v>0</v>
      </c>
      <c r="AL98" s="498">
        <f>IF($F98=0,0,((($F98/$E$94)*'CRONOGRAMA ACTIVIDADES'!AH$39)*($G98/$F98)))</f>
        <v>0</v>
      </c>
      <c r="AM98" s="498">
        <f>IF($F98=0,0,((($F98/$E$94)*'CRONOGRAMA ACTIVIDADES'!AI$39)*($G98/$F98)))</f>
        <v>0</v>
      </c>
      <c r="AN98" s="498">
        <f>IF($F98=0,0,((($F98/$E$94)*'CRONOGRAMA ACTIVIDADES'!AJ$39)*($G98/$F98)))</f>
        <v>0</v>
      </c>
      <c r="AO98" s="498">
        <f>IF($F98=0,0,((($F98/$E$94)*'CRONOGRAMA ACTIVIDADES'!AK$39)*($G98/$F98)))</f>
        <v>0</v>
      </c>
      <c r="AP98" s="498">
        <f>IF($F98=0,0,((($F98/$E$94)*'CRONOGRAMA ACTIVIDADES'!AL$39)*($G98/$F98)))</f>
        <v>0</v>
      </c>
      <c r="AQ98" s="498">
        <f>IF($F98=0,0,((($F98/$E$94)*'CRONOGRAMA ACTIVIDADES'!AM$39)*($G98/$F98)))</f>
        <v>0</v>
      </c>
      <c r="AR98" s="498">
        <f>IF($F98=0,0,((($F98/$E$94)*'CRONOGRAMA ACTIVIDADES'!AN$39)*($G98/$F98)))</f>
        <v>0</v>
      </c>
      <c r="AS98" s="498">
        <f>IF($F98=0,0,((($F98/$E$94)*'CRONOGRAMA ACTIVIDADES'!AO$39)*($G98/$F98)))</f>
        <v>0</v>
      </c>
      <c r="AT98" s="501">
        <f>AH98+AI98+AJ98+AK98+AL98+AM98+AN98+AO98+AP98+AQ98+AR98+AS98</f>
        <v>0</v>
      </c>
      <c r="AU98" s="504">
        <f>AS98+AR98+AQ98+AP98+AO98+AN98+AM98+AL98+AK98+AJ98+AI98+AH98+AF98+AE98+AD98+AC98+AB98+AA98+Z98+Y98+X98+W98+V98+U98+S98+R98+Q98+P98+O98+N98+M98+L98+K98+J98+I98+H98</f>
        <v>0</v>
      </c>
      <c r="AV98" s="470">
        <f t="shared" si="24"/>
        <v>0</v>
      </c>
    </row>
    <row r="99" spans="2:48" s="483" customFormat="1" ht="12.75" customHeight="1" outlineLevel="1">
      <c r="B99" s="494" t="str">
        <f>+'FORMATO COSTEO C1'!C$460</f>
        <v>1.3.4.5</v>
      </c>
      <c r="C99" s="495" t="str">
        <f>+'FORMATO COSTEO C1'!B$460</f>
        <v>Categoría de gasto</v>
      </c>
      <c r="D99" s="506"/>
      <c r="E99" s="639"/>
      <c r="F99" s="498">
        <f>+'FORMATO COSTEO C1'!G460</f>
        <v>0</v>
      </c>
      <c r="G99" s="501">
        <f>+'FORMATO COSTEO C1'!I460</f>
        <v>0</v>
      </c>
      <c r="H99" s="502">
        <f>IF($F99=0,0,((($F99/$E$94)*'CRONOGRAMA ACTIVIDADES'!F$39)*($G99/$F99)))</f>
        <v>0</v>
      </c>
      <c r="I99" s="498">
        <f>IF($F99=0,0,((($F99/$E$94)*'CRONOGRAMA ACTIVIDADES'!G$39)*($G99/$F99)))</f>
        <v>0</v>
      </c>
      <c r="J99" s="498">
        <f>IF($F99=0,0,((($F99/$E$94)*'CRONOGRAMA ACTIVIDADES'!H$39)*($G99/$F99)))</f>
        <v>0</v>
      </c>
      <c r="K99" s="498">
        <f>IF($F99=0,0,((($F99/$E$94)*'CRONOGRAMA ACTIVIDADES'!I$39)*($G99/$F99)))</f>
        <v>0</v>
      </c>
      <c r="L99" s="498">
        <f>IF($F99=0,0,((($F99/$E$94)*'CRONOGRAMA ACTIVIDADES'!J$39)*($G99/$F99)))</f>
        <v>0</v>
      </c>
      <c r="M99" s="498">
        <f>IF($F99=0,0,((($F99/$E$94)*'CRONOGRAMA ACTIVIDADES'!K$39)*($G99/$F99)))</f>
        <v>0</v>
      </c>
      <c r="N99" s="498">
        <f>IF($F99=0,0,((($F99/$E$94)*'CRONOGRAMA ACTIVIDADES'!L$39)*($G99/$F99)))</f>
        <v>0</v>
      </c>
      <c r="O99" s="498">
        <f>IF($F99=0,0,((($F99/$E$94)*'CRONOGRAMA ACTIVIDADES'!M$39)*($G99/$F99)))</f>
        <v>0</v>
      </c>
      <c r="P99" s="498">
        <f>IF($F99=0,0,((($F99/$E$94)*'CRONOGRAMA ACTIVIDADES'!N$39)*($G99/$F99)))</f>
        <v>0</v>
      </c>
      <c r="Q99" s="498">
        <f>IF($F99=0,0,((($F99/$E$94)*'CRONOGRAMA ACTIVIDADES'!O$39)*($G99/$F99)))</f>
        <v>0</v>
      </c>
      <c r="R99" s="498">
        <f>IF($F99=0,0,((($F99/$E$94)*'CRONOGRAMA ACTIVIDADES'!P$39)*($G99/$F99)))</f>
        <v>0</v>
      </c>
      <c r="S99" s="498">
        <f>IF($F99=0,0,((($F99/$E$94)*'CRONOGRAMA ACTIVIDADES'!Q$39)*($G99/$F99)))</f>
        <v>0</v>
      </c>
      <c r="T99" s="501">
        <f>H99+I99+J99+K99+L99+M99+N99+O99+P99+Q99+R99+S99</f>
        <v>0</v>
      </c>
      <c r="U99" s="502">
        <f>IF($F99=0,0,((($F99/$E$94)*'CRONOGRAMA ACTIVIDADES'!R$39)*($G99/$F99)))</f>
        <v>0</v>
      </c>
      <c r="V99" s="498">
        <f>IF($F99=0,0,((($F99/$E$94)*'CRONOGRAMA ACTIVIDADES'!S$39)*($G99/$F99)))</f>
        <v>0</v>
      </c>
      <c r="W99" s="498">
        <f>IF($F99=0,0,((($F99/$E$94)*'CRONOGRAMA ACTIVIDADES'!T$39)*($G99/$F99)))</f>
        <v>0</v>
      </c>
      <c r="X99" s="498">
        <f>IF($F99=0,0,((($F99/$E$94)*'CRONOGRAMA ACTIVIDADES'!U$39)*($G99/$F99)))</f>
        <v>0</v>
      </c>
      <c r="Y99" s="498">
        <f>IF($F99=0,0,((($F99/$E$94)*'CRONOGRAMA ACTIVIDADES'!V$39)*($G99/$F99)))</f>
        <v>0</v>
      </c>
      <c r="Z99" s="498">
        <f>IF($F99=0,0,((($F99/$E$94)*'CRONOGRAMA ACTIVIDADES'!W$39)*($G99/$F99)))</f>
        <v>0</v>
      </c>
      <c r="AA99" s="498">
        <f>IF($F99=0,0,((($F99/$E$94)*'CRONOGRAMA ACTIVIDADES'!X$39)*($G99/$F99)))</f>
        <v>0</v>
      </c>
      <c r="AB99" s="498">
        <f>IF($F99=0,0,((($F99/$E$94)*'CRONOGRAMA ACTIVIDADES'!Y$39)*($G99/$F99)))</f>
        <v>0</v>
      </c>
      <c r="AC99" s="498">
        <f>IF($F99=0,0,((($F99/$E$94)*'CRONOGRAMA ACTIVIDADES'!Z$39)*($G99/$F99)))</f>
        <v>0</v>
      </c>
      <c r="AD99" s="498">
        <f>IF($F99=0,0,((($F99/$E$94)*'CRONOGRAMA ACTIVIDADES'!AA$39)*($G99/$F99)))</f>
        <v>0</v>
      </c>
      <c r="AE99" s="498">
        <f>IF($F99=0,0,((($F99/$E$94)*'CRONOGRAMA ACTIVIDADES'!AB$39)*($G99/$F99)))</f>
        <v>0</v>
      </c>
      <c r="AF99" s="498">
        <f>IF($F99=0,0,((($F99/$E$94)*'CRONOGRAMA ACTIVIDADES'!AC$39)*($G99/$F99)))</f>
        <v>0</v>
      </c>
      <c r="AG99" s="499">
        <f>U99+V99+W99+X99+Y99+Z99+AA99+AB99+AC99+AD99+AE99+AF99</f>
        <v>0</v>
      </c>
      <c r="AH99" s="503">
        <f>IF($F99=0,0,((($F99/$E$94)*'CRONOGRAMA ACTIVIDADES'!AD$39)*($G99/$F99)))</f>
        <v>0</v>
      </c>
      <c r="AI99" s="498">
        <f>IF($F99=0,0,((($F99/$E$94)*'CRONOGRAMA ACTIVIDADES'!AE$39)*($G99/$F99)))</f>
        <v>0</v>
      </c>
      <c r="AJ99" s="498">
        <f>IF($F99=0,0,((($F99/$E$94)*'CRONOGRAMA ACTIVIDADES'!AF$39)*($G99/$F99)))</f>
        <v>0</v>
      </c>
      <c r="AK99" s="498">
        <f>IF($F99=0,0,((($F99/$E$94)*'CRONOGRAMA ACTIVIDADES'!AG$39)*($G99/$F99)))</f>
        <v>0</v>
      </c>
      <c r="AL99" s="498">
        <f>IF($F99=0,0,((($F99/$E$94)*'CRONOGRAMA ACTIVIDADES'!AH$39)*($G99/$F99)))</f>
        <v>0</v>
      </c>
      <c r="AM99" s="498">
        <f>IF($F99=0,0,((($F99/$E$94)*'CRONOGRAMA ACTIVIDADES'!AI$39)*($G99/$F99)))</f>
        <v>0</v>
      </c>
      <c r="AN99" s="498">
        <f>IF($F99=0,0,((($F99/$E$94)*'CRONOGRAMA ACTIVIDADES'!AJ$39)*($G99/$F99)))</f>
        <v>0</v>
      </c>
      <c r="AO99" s="498">
        <f>IF($F99=0,0,((($F99/$E$94)*'CRONOGRAMA ACTIVIDADES'!AK$39)*($G99/$F99)))</f>
        <v>0</v>
      </c>
      <c r="AP99" s="498">
        <f>IF($F99=0,0,((($F99/$E$94)*'CRONOGRAMA ACTIVIDADES'!AL$39)*($G99/$F99)))</f>
        <v>0</v>
      </c>
      <c r="AQ99" s="498">
        <f>IF($F99=0,0,((($F99/$E$94)*'CRONOGRAMA ACTIVIDADES'!AM$39)*($G99/$F99)))</f>
        <v>0</v>
      </c>
      <c r="AR99" s="498">
        <f>IF($F99=0,0,((($F99/$E$94)*'CRONOGRAMA ACTIVIDADES'!AN$39)*($G99/$F99)))</f>
        <v>0</v>
      </c>
      <c r="AS99" s="498">
        <f>IF($F99=0,0,((($F99/$E$94)*'CRONOGRAMA ACTIVIDADES'!AO$39)*($G99/$F99)))</f>
        <v>0</v>
      </c>
      <c r="AT99" s="501">
        <f>AH99+AI99+AJ99+AK99+AL99+AM99+AN99+AO99+AP99+AQ99+AR99+AS99</f>
        <v>0</v>
      </c>
      <c r="AU99" s="504">
        <f>AS99+AR99+AQ99+AP99+AO99+AN99+AM99+AL99+AK99+AJ99+AI99+AH99+AF99+AE99+AD99+AC99+AB99+AA99+Z99+Y99+X99+W99+V99+U99+S99+R99+Q99+P99+O99+N99+M99+L99+K99+J99+I99+H99</f>
        <v>0</v>
      </c>
      <c r="AV99" s="470">
        <f t="shared" si="24"/>
        <v>0</v>
      </c>
    </row>
    <row r="100" spans="2:48" s="472" customFormat="1" ht="12.75" customHeight="1">
      <c r="B100" s="484" t="str">
        <f>+'FORMATO COSTEO C1'!C$466</f>
        <v>1.3.5</v>
      </c>
      <c r="C100" s="508">
        <f>+'FORMATO COSTEO C1'!B$466</f>
        <v>0</v>
      </c>
      <c r="D100" s="620" t="str">
        <f>+'FORMATO COSTEO C1'!D$466</f>
        <v>Unidad medida</v>
      </c>
      <c r="E100" s="623">
        <f>+'FORMATO COSTEO C1'!E$466</f>
        <v>0</v>
      </c>
      <c r="F100" s="488">
        <f>SUM(F101:F105)</f>
        <v>0</v>
      </c>
      <c r="G100" s="491">
        <f aca="true" t="shared" si="28" ref="G100:AS100">SUM(G101:G105)</f>
        <v>0</v>
      </c>
      <c r="H100" s="492">
        <f t="shared" si="28"/>
        <v>0</v>
      </c>
      <c r="I100" s="488">
        <f>SUM(I101:I105)</f>
        <v>0</v>
      </c>
      <c r="J100" s="488">
        <f>SUM(J101:J105)</f>
        <v>0</v>
      </c>
      <c r="K100" s="488">
        <f>SUM(K101:K105)</f>
        <v>0</v>
      </c>
      <c r="L100" s="488">
        <f>SUM(L101:L105)</f>
        <v>0</v>
      </c>
      <c r="M100" s="488">
        <f>SUM(M101:M105)</f>
        <v>0</v>
      </c>
      <c r="N100" s="488">
        <f t="shared" si="28"/>
        <v>0</v>
      </c>
      <c r="O100" s="488">
        <f t="shared" si="28"/>
        <v>0</v>
      </c>
      <c r="P100" s="488">
        <f t="shared" si="28"/>
        <v>0</v>
      </c>
      <c r="Q100" s="488">
        <f t="shared" si="28"/>
        <v>0</v>
      </c>
      <c r="R100" s="488">
        <f t="shared" si="28"/>
        <v>0</v>
      </c>
      <c r="S100" s="488">
        <f t="shared" si="28"/>
        <v>0</v>
      </c>
      <c r="T100" s="491">
        <f>SUM(T101:T105)</f>
        <v>0</v>
      </c>
      <c r="U100" s="492">
        <f t="shared" si="28"/>
        <v>0</v>
      </c>
      <c r="V100" s="488">
        <f t="shared" si="28"/>
        <v>0</v>
      </c>
      <c r="W100" s="488">
        <f t="shared" si="28"/>
        <v>0</v>
      </c>
      <c r="X100" s="488">
        <f t="shared" si="28"/>
        <v>0</v>
      </c>
      <c r="Y100" s="488">
        <f t="shared" si="28"/>
        <v>0</v>
      </c>
      <c r="Z100" s="488">
        <f t="shared" si="28"/>
        <v>0</v>
      </c>
      <c r="AA100" s="488">
        <f t="shared" si="28"/>
        <v>0</v>
      </c>
      <c r="AB100" s="488">
        <f t="shared" si="28"/>
        <v>0</v>
      </c>
      <c r="AC100" s="488">
        <f t="shared" si="28"/>
        <v>0</v>
      </c>
      <c r="AD100" s="488">
        <f t="shared" si="28"/>
        <v>0</v>
      </c>
      <c r="AE100" s="488">
        <f t="shared" si="28"/>
        <v>0</v>
      </c>
      <c r="AF100" s="488">
        <f t="shared" si="28"/>
        <v>0</v>
      </c>
      <c r="AG100" s="489">
        <f t="shared" si="28"/>
        <v>0</v>
      </c>
      <c r="AH100" s="490">
        <f t="shared" si="28"/>
        <v>0</v>
      </c>
      <c r="AI100" s="488">
        <f t="shared" si="28"/>
        <v>0</v>
      </c>
      <c r="AJ100" s="488">
        <f t="shared" si="28"/>
        <v>0</v>
      </c>
      <c r="AK100" s="488">
        <f t="shared" si="28"/>
        <v>0</v>
      </c>
      <c r="AL100" s="488">
        <f t="shared" si="28"/>
        <v>0</v>
      </c>
      <c r="AM100" s="488">
        <f t="shared" si="28"/>
        <v>0</v>
      </c>
      <c r="AN100" s="488">
        <f t="shared" si="28"/>
        <v>0</v>
      </c>
      <c r="AO100" s="488">
        <f t="shared" si="28"/>
        <v>0</v>
      </c>
      <c r="AP100" s="488">
        <f t="shared" si="28"/>
        <v>0</v>
      </c>
      <c r="AQ100" s="488">
        <f t="shared" si="28"/>
        <v>0</v>
      </c>
      <c r="AR100" s="488">
        <f t="shared" si="28"/>
        <v>0</v>
      </c>
      <c r="AS100" s="488">
        <f t="shared" si="28"/>
        <v>0</v>
      </c>
      <c r="AT100" s="491">
        <f>SUM(AT101:AT105)</f>
        <v>0</v>
      </c>
      <c r="AU100" s="493">
        <f>SUM(AU101:AU105)</f>
        <v>0</v>
      </c>
      <c r="AV100" s="470">
        <f t="shared" si="24"/>
        <v>0</v>
      </c>
    </row>
    <row r="101" spans="2:48" s="472" customFormat="1" ht="12.75" customHeight="1">
      <c r="B101" s="494" t="str">
        <f>+'FORMATO COSTEO C1'!C$468</f>
        <v>1.3.5.1</v>
      </c>
      <c r="C101" s="495" t="str">
        <f>+'FORMATO COSTEO C1'!B$468</f>
        <v>Categoría de gasto</v>
      </c>
      <c r="D101" s="506"/>
      <c r="E101" s="639"/>
      <c r="F101" s="498">
        <f>+'FORMATO COSTEO C1'!G468</f>
        <v>0</v>
      </c>
      <c r="G101" s="501">
        <f>+'FORMATO COSTEO C1'!I468</f>
        <v>0</v>
      </c>
      <c r="H101" s="636">
        <f>IF($F101=0,0,((($F101/$E$100)*'CRONOGRAMA ACTIVIDADES'!F$40)*($G101/$F101)))</f>
        <v>0</v>
      </c>
      <c r="I101" s="498">
        <f>IF($F101=0,0,((($F101/$E$100)*'CRONOGRAMA ACTIVIDADES'!G$40)*($G101/$F101)))</f>
        <v>0</v>
      </c>
      <c r="J101" s="498">
        <f>IF($F101=0,0,((($F101/$E$100)*'CRONOGRAMA ACTIVIDADES'!H$40)*($G101/$F101)))</f>
        <v>0</v>
      </c>
      <c r="K101" s="498">
        <f>IF($F101=0,0,((($F101/$E$100)*'CRONOGRAMA ACTIVIDADES'!I$40)*($G101/$F101)))</f>
        <v>0</v>
      </c>
      <c r="L101" s="498">
        <f>IF($F101=0,0,((($F101/$E$100)*'CRONOGRAMA ACTIVIDADES'!J$40)*($G101/$F101)))</f>
        <v>0</v>
      </c>
      <c r="M101" s="498">
        <f>IF($F101=0,0,((($F101/$E$100)*'CRONOGRAMA ACTIVIDADES'!K$40)*($G101/$F101)))</f>
        <v>0</v>
      </c>
      <c r="N101" s="498">
        <f>IF($F101=0,0,((($F101/$E$100)*'CRONOGRAMA ACTIVIDADES'!L$40)*($G101/$F101)))</f>
        <v>0</v>
      </c>
      <c r="O101" s="498">
        <f>IF($F101=0,0,((($F101/$E$100)*'CRONOGRAMA ACTIVIDADES'!M$40)*($G101/$F101)))</f>
        <v>0</v>
      </c>
      <c r="P101" s="498">
        <f>IF($F101=0,0,((($F101/$E$100)*'CRONOGRAMA ACTIVIDADES'!N$40)*($G101/$F101)))</f>
        <v>0</v>
      </c>
      <c r="Q101" s="498">
        <f>IF($F101=0,0,((($F101/$E$100)*'CRONOGRAMA ACTIVIDADES'!O$40)*($G101/$F101)))</f>
        <v>0</v>
      </c>
      <c r="R101" s="498">
        <f>IF($F101=0,0,((($F101/$E$100)*'CRONOGRAMA ACTIVIDADES'!P$40)*($G101/$F101)))</f>
        <v>0</v>
      </c>
      <c r="S101" s="498">
        <f>IF($F101=0,0,((($F101/$E$100)*'CRONOGRAMA ACTIVIDADES'!Q$40)*($G101/$F101)))</f>
        <v>0</v>
      </c>
      <c r="T101" s="501">
        <f>H101+I101+J101+K101+L101+M101+N101+O101+P101+Q101+R101+S101</f>
        <v>0</v>
      </c>
      <c r="U101" s="502">
        <f>IF($F101=0,0,((($F101/$E$100)*'CRONOGRAMA ACTIVIDADES'!R$40)*($G101/$F101)))</f>
        <v>0</v>
      </c>
      <c r="V101" s="498">
        <f>IF($F101=0,0,((($F101/$E$100)*'CRONOGRAMA ACTIVIDADES'!S$40)*($G101/$F101)))</f>
        <v>0</v>
      </c>
      <c r="W101" s="498">
        <f>IF($F101=0,0,((($F101/$E$100)*'CRONOGRAMA ACTIVIDADES'!T$40)*($G101/$F101)))</f>
        <v>0</v>
      </c>
      <c r="X101" s="498">
        <f>IF($F101=0,0,((($F101/$E$100)*'CRONOGRAMA ACTIVIDADES'!U$40)*($G101/$F101)))</f>
        <v>0</v>
      </c>
      <c r="Y101" s="498">
        <f>IF($F101=0,0,((($F101/$E$100)*'CRONOGRAMA ACTIVIDADES'!V$40)*($G101/$F101)))</f>
        <v>0</v>
      </c>
      <c r="Z101" s="498">
        <f>IF($F101=0,0,((($F101/$E$100)*'CRONOGRAMA ACTIVIDADES'!W$40)*($G101/$F101)))</f>
        <v>0</v>
      </c>
      <c r="AA101" s="498">
        <f>IF($F101=0,0,((($F101/$E$100)*'CRONOGRAMA ACTIVIDADES'!X$40)*($G101/$F101)))</f>
        <v>0</v>
      </c>
      <c r="AB101" s="498">
        <f>IF($F101=0,0,((($F101/$E$100)*'CRONOGRAMA ACTIVIDADES'!Y$40)*($G101/$F101)))</f>
        <v>0</v>
      </c>
      <c r="AC101" s="498">
        <f>IF($F101=0,0,((($F101/$E$100)*'CRONOGRAMA ACTIVIDADES'!Z$40)*($G101/$F101)))</f>
        <v>0</v>
      </c>
      <c r="AD101" s="498">
        <f>IF($F101=0,0,((($F101/$E$100)*'CRONOGRAMA ACTIVIDADES'!AA$40)*($G101/$F101)))</f>
        <v>0</v>
      </c>
      <c r="AE101" s="498">
        <f>IF($F101=0,0,((($F101/$E$100)*'CRONOGRAMA ACTIVIDADES'!AB$40)*($G101/$F101)))</f>
        <v>0</v>
      </c>
      <c r="AF101" s="498">
        <f>IF($F101=0,0,((($F101/$E$100)*'CRONOGRAMA ACTIVIDADES'!AC$40)*($G101/$F101)))</f>
        <v>0</v>
      </c>
      <c r="AG101" s="499">
        <f>U101+V101+W101+X101+Y101+Z101+AA101+AB101+AC101+AD101+AE101+AF101</f>
        <v>0</v>
      </c>
      <c r="AH101" s="503">
        <f>IF($F101=0,0,((($F101/$E$100)*'CRONOGRAMA ACTIVIDADES'!AD$40)*($G101/$F101)))</f>
        <v>0</v>
      </c>
      <c r="AI101" s="498">
        <f>IF($F101=0,0,((($F101/$E$100)*'CRONOGRAMA ACTIVIDADES'!AE$40)*($G101/$F101)))</f>
        <v>0</v>
      </c>
      <c r="AJ101" s="498">
        <f>IF($F101=0,0,((($F101/$E$100)*'CRONOGRAMA ACTIVIDADES'!AF$40)*($G101/$F101)))</f>
        <v>0</v>
      </c>
      <c r="AK101" s="498">
        <f>IF($F101=0,0,((($F101/$E$100)*'CRONOGRAMA ACTIVIDADES'!AG$40)*($G101/$F101)))</f>
        <v>0</v>
      </c>
      <c r="AL101" s="498">
        <f>IF($F101=0,0,((($F101/$E$100)*'CRONOGRAMA ACTIVIDADES'!AH$40)*($G101/$F101)))</f>
        <v>0</v>
      </c>
      <c r="AM101" s="498">
        <f>IF($F101=0,0,((($F101/$E$100)*'CRONOGRAMA ACTIVIDADES'!AI$40)*($G101/$F101)))</f>
        <v>0</v>
      </c>
      <c r="AN101" s="498">
        <f>IF($F101=0,0,((($F101/$E$100)*'CRONOGRAMA ACTIVIDADES'!AJ$40)*($G101/$F101)))</f>
        <v>0</v>
      </c>
      <c r="AO101" s="498">
        <f>IF($F101=0,0,((($F101/$E$100)*'CRONOGRAMA ACTIVIDADES'!AK$40)*($G101/$F101)))</f>
        <v>0</v>
      </c>
      <c r="AP101" s="498">
        <f>IF($F101=0,0,((($F101/$E$100)*'CRONOGRAMA ACTIVIDADES'!AL$40)*($G101/$F101)))</f>
        <v>0</v>
      </c>
      <c r="AQ101" s="498">
        <f>IF($F101=0,0,((($F101/$E$100)*'CRONOGRAMA ACTIVIDADES'!AM$40)*($G101/$F101)))</f>
        <v>0</v>
      </c>
      <c r="AR101" s="498">
        <f>IF($F101=0,0,((($F101/$E$100)*'CRONOGRAMA ACTIVIDADES'!AN$40)*($G101/$F101)))</f>
        <v>0</v>
      </c>
      <c r="AS101" s="498">
        <f>IF($F101=0,0,((($F101/$E$100)*'CRONOGRAMA ACTIVIDADES'!AO$40)*($G101/$F101)))</f>
        <v>0</v>
      </c>
      <c r="AT101" s="501">
        <f>AH101+AI101+AJ101+AK101+AL101+AM101+AN101+AO101+AP101+AQ101+AR101+AS101</f>
        <v>0</v>
      </c>
      <c r="AU101" s="504">
        <f>AS101+AR101+AQ101+AP101+AO101+AN101+AM101+AL101+AK101+AJ101+AI101+AH101+AF101+AE101+AD101+AC101+AB101+AA101+Z101+Y101+X101+W101+V101+U101+S101+R101+Q101+P101+O101+N101+M101+L101+K101+J101+I101+H101</f>
        <v>0</v>
      </c>
      <c r="AV101" s="470">
        <f t="shared" si="24"/>
        <v>0</v>
      </c>
    </row>
    <row r="102" spans="2:48" s="483" customFormat="1" ht="12.75" customHeight="1" outlineLevel="1">
      <c r="B102" s="494" t="str">
        <f>+'FORMATO COSTEO C1'!C$474</f>
        <v>1.3.5.2</v>
      </c>
      <c r="C102" s="495" t="str">
        <f>+'FORMATO COSTEO C1'!B$474</f>
        <v>Categoría de gasto</v>
      </c>
      <c r="D102" s="506"/>
      <c r="E102" s="639"/>
      <c r="F102" s="498">
        <f>+'FORMATO COSTEO C1'!G474</f>
        <v>0</v>
      </c>
      <c r="G102" s="501">
        <f>+'FORMATO COSTEO C1'!I474</f>
        <v>0</v>
      </c>
      <c r="H102" s="502">
        <f>IF($F102=0,0,((($F102/$E$100)*'CRONOGRAMA ACTIVIDADES'!F$40)*($G102/$F102)))</f>
        <v>0</v>
      </c>
      <c r="I102" s="498">
        <f>IF($F102=0,0,((($F102/$E$100)*'CRONOGRAMA ACTIVIDADES'!G$40)*($G102/$F102)))</f>
        <v>0</v>
      </c>
      <c r="J102" s="498">
        <f>IF($F102=0,0,((($F102/$E$100)*'CRONOGRAMA ACTIVIDADES'!H$40)*($G102/$F102)))</f>
        <v>0</v>
      </c>
      <c r="K102" s="498">
        <f>IF($F102=0,0,((($F102/$E$100)*'CRONOGRAMA ACTIVIDADES'!I$40)*($G102/$F102)))</f>
        <v>0</v>
      </c>
      <c r="L102" s="498">
        <f>IF($F102=0,0,((($F102/$E$100)*'CRONOGRAMA ACTIVIDADES'!J$40)*($G102/$F102)))</f>
        <v>0</v>
      </c>
      <c r="M102" s="498">
        <f>IF($F102=0,0,((($F102/$E$100)*'CRONOGRAMA ACTIVIDADES'!K$40)*($G102/$F102)))</f>
        <v>0</v>
      </c>
      <c r="N102" s="498">
        <f>IF($F102=0,0,((($F102/$E$100)*'CRONOGRAMA ACTIVIDADES'!L$40)*($G102/$F102)))</f>
        <v>0</v>
      </c>
      <c r="O102" s="498">
        <f>IF($F102=0,0,((($F102/$E$100)*'CRONOGRAMA ACTIVIDADES'!M$40)*($G102/$F102)))</f>
        <v>0</v>
      </c>
      <c r="P102" s="498">
        <f>IF($F102=0,0,((($F102/$E$100)*'CRONOGRAMA ACTIVIDADES'!N$40)*($G102/$F102)))</f>
        <v>0</v>
      </c>
      <c r="Q102" s="498">
        <f>IF($F102=0,0,((($F102/$E$100)*'CRONOGRAMA ACTIVIDADES'!O$40)*($G102/$F102)))</f>
        <v>0</v>
      </c>
      <c r="R102" s="498">
        <f>IF($F102=0,0,((($F102/$E$100)*'CRONOGRAMA ACTIVIDADES'!P$40)*($G102/$F102)))</f>
        <v>0</v>
      </c>
      <c r="S102" s="498">
        <f>IF($F102=0,0,((($F102/$E$100)*'CRONOGRAMA ACTIVIDADES'!Q$40)*($G102/$F102)))</f>
        <v>0</v>
      </c>
      <c r="T102" s="501">
        <f>H102+I102+J102+K102+L102+M102+N102+O102+P102+Q102+R102+S102</f>
        <v>0</v>
      </c>
      <c r="U102" s="502">
        <f>IF($F102=0,0,((($F102/$E$100)*'CRONOGRAMA ACTIVIDADES'!R$40)*($G102/$F102)))</f>
        <v>0</v>
      </c>
      <c r="V102" s="498">
        <f>IF($F102=0,0,((($F102/$E$100)*'CRONOGRAMA ACTIVIDADES'!S$40)*($G102/$F102)))</f>
        <v>0</v>
      </c>
      <c r="W102" s="498">
        <f>IF($F102=0,0,((($F102/$E$100)*'CRONOGRAMA ACTIVIDADES'!T$40)*($G102/$F102)))</f>
        <v>0</v>
      </c>
      <c r="X102" s="498">
        <f>IF($F102=0,0,((($F102/$E$100)*'CRONOGRAMA ACTIVIDADES'!U$40)*($G102/$F102)))</f>
        <v>0</v>
      </c>
      <c r="Y102" s="498">
        <f>IF($F102=0,0,((($F102/$E$100)*'CRONOGRAMA ACTIVIDADES'!V$40)*($G102/$F102)))</f>
        <v>0</v>
      </c>
      <c r="Z102" s="498">
        <f>IF($F102=0,0,((($F102/$E$100)*'CRONOGRAMA ACTIVIDADES'!W$40)*($G102/$F102)))</f>
        <v>0</v>
      </c>
      <c r="AA102" s="498">
        <f>IF($F102=0,0,((($F102/$E$100)*'CRONOGRAMA ACTIVIDADES'!X$40)*($G102/$F102)))</f>
        <v>0</v>
      </c>
      <c r="AB102" s="498">
        <f>IF($F102=0,0,((($F102/$E$100)*'CRONOGRAMA ACTIVIDADES'!Y$40)*($G102/$F102)))</f>
        <v>0</v>
      </c>
      <c r="AC102" s="498">
        <f>IF($F102=0,0,((($F102/$E$100)*'CRONOGRAMA ACTIVIDADES'!Z$40)*($G102/$F102)))</f>
        <v>0</v>
      </c>
      <c r="AD102" s="498">
        <f>IF($F102=0,0,((($F102/$E$100)*'CRONOGRAMA ACTIVIDADES'!AA$40)*($G102/$F102)))</f>
        <v>0</v>
      </c>
      <c r="AE102" s="498">
        <f>IF($F102=0,0,((($F102/$E$100)*'CRONOGRAMA ACTIVIDADES'!AB$40)*($G102/$F102)))</f>
        <v>0</v>
      </c>
      <c r="AF102" s="498">
        <f>IF($F102=0,0,((($F102/$E$100)*'CRONOGRAMA ACTIVIDADES'!AC$40)*($G102/$F102)))</f>
        <v>0</v>
      </c>
      <c r="AG102" s="499">
        <f>U102+V102+W102+X102+Y102+Z102+AA102+AB102+AC102+AD102+AE102+AF102</f>
        <v>0</v>
      </c>
      <c r="AH102" s="503">
        <f>IF($F102=0,0,((($F102/$E$100)*'CRONOGRAMA ACTIVIDADES'!AD$40)*($G102/$F102)))</f>
        <v>0</v>
      </c>
      <c r="AI102" s="498">
        <f>IF($F102=0,0,((($F102/$E$100)*'CRONOGRAMA ACTIVIDADES'!AE$40)*($G102/$F102)))</f>
        <v>0</v>
      </c>
      <c r="AJ102" s="498">
        <f>IF($F102=0,0,((($F102/$E$100)*'CRONOGRAMA ACTIVIDADES'!AF$40)*($G102/$F102)))</f>
        <v>0</v>
      </c>
      <c r="AK102" s="498">
        <f>IF($F102=0,0,((($F102/$E$100)*'CRONOGRAMA ACTIVIDADES'!AG$40)*($G102/$F102)))</f>
        <v>0</v>
      </c>
      <c r="AL102" s="498">
        <f>IF($F102=0,0,((($F102/$E$100)*'CRONOGRAMA ACTIVIDADES'!AH$40)*($G102/$F102)))</f>
        <v>0</v>
      </c>
      <c r="AM102" s="498">
        <f>IF($F102=0,0,((($F102/$E$100)*'CRONOGRAMA ACTIVIDADES'!AI$40)*($G102/$F102)))</f>
        <v>0</v>
      </c>
      <c r="AN102" s="498">
        <f>IF($F102=0,0,((($F102/$E$100)*'CRONOGRAMA ACTIVIDADES'!AJ$40)*($G102/$F102)))</f>
        <v>0</v>
      </c>
      <c r="AO102" s="498">
        <f>IF($F102=0,0,((($F102/$E$100)*'CRONOGRAMA ACTIVIDADES'!AK$40)*($G102/$F102)))</f>
        <v>0</v>
      </c>
      <c r="AP102" s="498">
        <f>IF($F102=0,0,((($F102/$E$100)*'CRONOGRAMA ACTIVIDADES'!AL$40)*($G102/$F102)))</f>
        <v>0</v>
      </c>
      <c r="AQ102" s="498">
        <f>IF($F102=0,0,((($F102/$E$100)*'CRONOGRAMA ACTIVIDADES'!AM$40)*($G102/$F102)))</f>
        <v>0</v>
      </c>
      <c r="AR102" s="498">
        <f>IF($F102=0,0,((($F102/$E$100)*'CRONOGRAMA ACTIVIDADES'!AN$40)*($G102/$F102)))</f>
        <v>0</v>
      </c>
      <c r="AS102" s="498">
        <f>IF($F102=0,0,((($F102/$E$100)*'CRONOGRAMA ACTIVIDADES'!AO$40)*($G102/$F102)))</f>
        <v>0</v>
      </c>
      <c r="AT102" s="501">
        <f>AH102+AI102+AJ102+AK102+AL102+AM102+AN102+AO102+AP102+AQ102+AR102+AS102</f>
        <v>0</v>
      </c>
      <c r="AU102" s="504">
        <f>AS102+AR102+AQ102+AP102+AO102+AN102+AM102+AL102+AK102+AJ102+AI102+AH102+AF102+AE102+AD102+AC102+AB102+AA102+Z102+Y102+X102+W102+V102+U102+S102+R102+Q102+P102+O102+N102+M102+L102+K102+J102+I102+H102</f>
        <v>0</v>
      </c>
      <c r="AV102" s="470">
        <f t="shared" si="24"/>
        <v>0</v>
      </c>
    </row>
    <row r="103" spans="2:48" s="472" customFormat="1" ht="12.75" customHeight="1">
      <c r="B103" s="494" t="str">
        <f>+'FORMATO COSTEO C1'!C$480</f>
        <v>1.3.5.3</v>
      </c>
      <c r="C103" s="495" t="str">
        <f>+'FORMATO COSTEO C1'!B$480</f>
        <v>Categoría de gasto</v>
      </c>
      <c r="D103" s="506"/>
      <c r="E103" s="639"/>
      <c r="F103" s="498">
        <f>+'FORMATO COSTEO C1'!G480</f>
        <v>0</v>
      </c>
      <c r="G103" s="501">
        <f>+'FORMATO COSTEO C1'!I480</f>
        <v>0</v>
      </c>
      <c r="H103" s="502">
        <f>IF($F103=0,0,((($F103/$E$100)*'CRONOGRAMA ACTIVIDADES'!F$40)*($G103/$F103)))</f>
        <v>0</v>
      </c>
      <c r="I103" s="498">
        <f>IF($F103=0,0,((($F103/$E$100)*'CRONOGRAMA ACTIVIDADES'!G$40)*($G103/$F103)))</f>
        <v>0</v>
      </c>
      <c r="J103" s="498">
        <f>IF($F103=0,0,((($F103/$E$100)*'CRONOGRAMA ACTIVIDADES'!H$40)*($G103/$F103)))</f>
        <v>0</v>
      </c>
      <c r="K103" s="498">
        <f>IF($F103=0,0,((($F103/$E$100)*'CRONOGRAMA ACTIVIDADES'!I$40)*($G103/$F103)))</f>
        <v>0</v>
      </c>
      <c r="L103" s="498">
        <f>IF($F103=0,0,((($F103/$E$100)*'CRONOGRAMA ACTIVIDADES'!J$40)*($G103/$F103)))</f>
        <v>0</v>
      </c>
      <c r="M103" s="498">
        <f>IF($F103=0,0,((($F103/$E$100)*'CRONOGRAMA ACTIVIDADES'!K$40)*($G103/$F103)))</f>
        <v>0</v>
      </c>
      <c r="N103" s="498">
        <f>IF($F103=0,0,((($F103/$E$100)*'CRONOGRAMA ACTIVIDADES'!L$40)*($G103/$F103)))</f>
        <v>0</v>
      </c>
      <c r="O103" s="498">
        <f>IF($F103=0,0,((($F103/$E$100)*'CRONOGRAMA ACTIVIDADES'!M$40)*($G103/$F103)))</f>
        <v>0</v>
      </c>
      <c r="P103" s="498">
        <f>IF($F103=0,0,((($F103/$E$100)*'CRONOGRAMA ACTIVIDADES'!N$40)*($G103/$F103)))</f>
        <v>0</v>
      </c>
      <c r="Q103" s="498">
        <f>IF($F103=0,0,((($F103/$E$100)*'CRONOGRAMA ACTIVIDADES'!O$40)*($G103/$F103)))</f>
        <v>0</v>
      </c>
      <c r="R103" s="498">
        <f>IF($F103=0,0,((($F103/$E$100)*'CRONOGRAMA ACTIVIDADES'!P$40)*($G103/$F103)))</f>
        <v>0</v>
      </c>
      <c r="S103" s="498">
        <f>IF($F103=0,0,((($F103/$E$100)*'CRONOGRAMA ACTIVIDADES'!Q$40)*($G103/$F103)))</f>
        <v>0</v>
      </c>
      <c r="T103" s="501">
        <f>H103+I103+J103+K103+L103+M103+N103+O103+P103+Q103+R103+S103</f>
        <v>0</v>
      </c>
      <c r="U103" s="502">
        <f>IF($F103=0,0,((($F103/$E$100)*'CRONOGRAMA ACTIVIDADES'!R$40)*($G103/$F103)))</f>
        <v>0</v>
      </c>
      <c r="V103" s="498">
        <f>IF($F103=0,0,((($F103/$E$100)*'CRONOGRAMA ACTIVIDADES'!S$40)*($G103/$F103)))</f>
        <v>0</v>
      </c>
      <c r="W103" s="498">
        <f>IF($F103=0,0,((($F103/$E$100)*'CRONOGRAMA ACTIVIDADES'!T$40)*($G103/$F103)))</f>
        <v>0</v>
      </c>
      <c r="X103" s="498">
        <f>IF($F103=0,0,((($F103/$E$100)*'CRONOGRAMA ACTIVIDADES'!U$40)*($G103/$F103)))</f>
        <v>0</v>
      </c>
      <c r="Y103" s="498">
        <f>IF($F103=0,0,((($F103/$E$100)*'CRONOGRAMA ACTIVIDADES'!V$40)*($G103/$F103)))</f>
        <v>0</v>
      </c>
      <c r="Z103" s="498">
        <f>IF($F103=0,0,((($F103/$E$100)*'CRONOGRAMA ACTIVIDADES'!W$40)*($G103/$F103)))</f>
        <v>0</v>
      </c>
      <c r="AA103" s="498">
        <f>IF($F103=0,0,((($F103/$E$100)*'CRONOGRAMA ACTIVIDADES'!X$40)*($G103/$F103)))</f>
        <v>0</v>
      </c>
      <c r="AB103" s="498">
        <f>IF($F103=0,0,((($F103/$E$100)*'CRONOGRAMA ACTIVIDADES'!Y$40)*($G103/$F103)))</f>
        <v>0</v>
      </c>
      <c r="AC103" s="498">
        <f>IF($F103=0,0,((($F103/$E$100)*'CRONOGRAMA ACTIVIDADES'!Z$40)*($G103/$F103)))</f>
        <v>0</v>
      </c>
      <c r="AD103" s="498">
        <f>IF($F103=0,0,((($F103/$E$100)*'CRONOGRAMA ACTIVIDADES'!AA$40)*($G103/$F103)))</f>
        <v>0</v>
      </c>
      <c r="AE103" s="498">
        <f>IF($F103=0,0,((($F103/$E$100)*'CRONOGRAMA ACTIVIDADES'!AB$40)*($G103/$F103)))</f>
        <v>0</v>
      </c>
      <c r="AF103" s="498">
        <f>IF($F103=0,0,((($F103/$E$100)*'CRONOGRAMA ACTIVIDADES'!AC$40)*($G103/$F103)))</f>
        <v>0</v>
      </c>
      <c r="AG103" s="499">
        <f>U103+V103+W103+X103+Y103+Z103+AA103+AB103+AC103+AD103+AE103+AF103</f>
        <v>0</v>
      </c>
      <c r="AH103" s="503">
        <f>IF($F103=0,0,((($F103/$E$100)*'CRONOGRAMA ACTIVIDADES'!AD$40)*($G103/$F103)))</f>
        <v>0</v>
      </c>
      <c r="AI103" s="498">
        <f>IF($F103=0,0,((($F103/$E$100)*'CRONOGRAMA ACTIVIDADES'!AE$40)*($G103/$F103)))</f>
        <v>0</v>
      </c>
      <c r="AJ103" s="498">
        <f>IF($F103=0,0,((($F103/$E$100)*'CRONOGRAMA ACTIVIDADES'!AF$40)*($G103/$F103)))</f>
        <v>0</v>
      </c>
      <c r="AK103" s="498">
        <f>IF($F103=0,0,((($F103/$E$100)*'CRONOGRAMA ACTIVIDADES'!AG$40)*($G103/$F103)))</f>
        <v>0</v>
      </c>
      <c r="AL103" s="498">
        <f>IF($F103=0,0,((($F103/$E$100)*'CRONOGRAMA ACTIVIDADES'!AH$40)*($G103/$F103)))</f>
        <v>0</v>
      </c>
      <c r="AM103" s="498">
        <f>IF($F103=0,0,((($F103/$E$100)*'CRONOGRAMA ACTIVIDADES'!AI$40)*($G103/$F103)))</f>
        <v>0</v>
      </c>
      <c r="AN103" s="498">
        <f>IF($F103=0,0,((($F103/$E$100)*'CRONOGRAMA ACTIVIDADES'!AJ$40)*($G103/$F103)))</f>
        <v>0</v>
      </c>
      <c r="AO103" s="498">
        <f>IF($F103=0,0,((($F103/$E$100)*'CRONOGRAMA ACTIVIDADES'!AK$40)*($G103/$F103)))</f>
        <v>0</v>
      </c>
      <c r="AP103" s="498">
        <f>IF($F103=0,0,((($F103/$E$100)*'CRONOGRAMA ACTIVIDADES'!AL$40)*($G103/$F103)))</f>
        <v>0</v>
      </c>
      <c r="AQ103" s="498">
        <f>IF($F103=0,0,((($F103/$E$100)*'CRONOGRAMA ACTIVIDADES'!AM$40)*($G103/$F103)))</f>
        <v>0</v>
      </c>
      <c r="AR103" s="498">
        <f>IF($F103=0,0,((($F103/$E$100)*'CRONOGRAMA ACTIVIDADES'!AN$40)*($G103/$F103)))</f>
        <v>0</v>
      </c>
      <c r="AS103" s="498">
        <f>IF($F103=0,0,((($F103/$E$100)*'CRONOGRAMA ACTIVIDADES'!AO$40)*($G103/$F103)))</f>
        <v>0</v>
      </c>
      <c r="AT103" s="501">
        <f>AH103+AI103+AJ103+AK103+AL103+AM103+AN103+AO103+AP103+AQ103+AR103+AS103</f>
        <v>0</v>
      </c>
      <c r="AU103" s="504">
        <f>AS103+AR103+AQ103+AP103+AO103+AN103+AM103+AL103+AK103+AJ103+AI103+AH103+AF103+AE103+AD103+AC103+AB103+AA103+Z103+Y103+X103+W103+V103+U103+S103+R103+Q103+P103+O103+N103+M103+L103+K103+J103+I103+H103</f>
        <v>0</v>
      </c>
      <c r="AV103" s="470">
        <f t="shared" si="24"/>
        <v>0</v>
      </c>
    </row>
    <row r="104" spans="2:48" s="472" customFormat="1" ht="12.75" customHeight="1">
      <c r="B104" s="494" t="str">
        <f>+'FORMATO COSTEO C1'!C$486</f>
        <v>1.3.5.4</v>
      </c>
      <c r="C104" s="495" t="str">
        <f>+'FORMATO COSTEO C1'!B$486</f>
        <v>Categoría de gasto</v>
      </c>
      <c r="D104" s="506"/>
      <c r="E104" s="639"/>
      <c r="F104" s="498">
        <f>+'FORMATO COSTEO C1'!G486</f>
        <v>0</v>
      </c>
      <c r="G104" s="501">
        <f>+'FORMATO COSTEO C1'!I486</f>
        <v>0</v>
      </c>
      <c r="H104" s="502">
        <f>IF($F104=0,0,((($F104/$E$100)*'CRONOGRAMA ACTIVIDADES'!F$40)*($G104/$F104)))</f>
        <v>0</v>
      </c>
      <c r="I104" s="498">
        <f>IF($F104=0,0,((($F104/$E$100)*'CRONOGRAMA ACTIVIDADES'!G$40)*($G104/$F104)))</f>
        <v>0</v>
      </c>
      <c r="J104" s="498">
        <f>IF($F104=0,0,((($F104/$E$100)*'CRONOGRAMA ACTIVIDADES'!H$40)*($G104/$F104)))</f>
        <v>0</v>
      </c>
      <c r="K104" s="498">
        <f>IF($F104=0,0,((($F104/$E$100)*'CRONOGRAMA ACTIVIDADES'!I$40)*($G104/$F104)))</f>
        <v>0</v>
      </c>
      <c r="L104" s="498">
        <f>IF($F104=0,0,((($F104/$E$100)*'CRONOGRAMA ACTIVIDADES'!J$40)*($G104/$F104)))</f>
        <v>0</v>
      </c>
      <c r="M104" s="498">
        <f>IF($F104=0,0,((($F104/$E$100)*'CRONOGRAMA ACTIVIDADES'!K$40)*($G104/$F104)))</f>
        <v>0</v>
      </c>
      <c r="N104" s="498">
        <f>IF($F104=0,0,((($F104/$E$100)*'CRONOGRAMA ACTIVIDADES'!L$40)*($G104/$F104)))</f>
        <v>0</v>
      </c>
      <c r="O104" s="498">
        <f>IF($F104=0,0,((($F104/$E$100)*'CRONOGRAMA ACTIVIDADES'!M$40)*($G104/$F104)))</f>
        <v>0</v>
      </c>
      <c r="P104" s="498">
        <f>IF($F104=0,0,((($F104/$E$100)*'CRONOGRAMA ACTIVIDADES'!N$40)*($G104/$F104)))</f>
        <v>0</v>
      </c>
      <c r="Q104" s="498">
        <f>IF($F104=0,0,((($F104/$E$100)*'CRONOGRAMA ACTIVIDADES'!O$40)*($G104/$F104)))</f>
        <v>0</v>
      </c>
      <c r="R104" s="498">
        <f>IF($F104=0,0,((($F104/$E$100)*'CRONOGRAMA ACTIVIDADES'!P$40)*($G104/$F104)))</f>
        <v>0</v>
      </c>
      <c r="S104" s="498">
        <f>IF($F104=0,0,((($F104/$E$100)*'CRONOGRAMA ACTIVIDADES'!Q$40)*($G104/$F104)))</f>
        <v>0</v>
      </c>
      <c r="T104" s="501">
        <f>H104+I104+J104+K104+L104+M104+N104+O104+P104+Q104+R104+S104</f>
        <v>0</v>
      </c>
      <c r="U104" s="502">
        <f>IF($F104=0,0,((($F104/$E$100)*'CRONOGRAMA ACTIVIDADES'!R$40)*($G104/$F104)))</f>
        <v>0</v>
      </c>
      <c r="V104" s="498">
        <f>IF($F104=0,0,((($F104/$E$100)*'CRONOGRAMA ACTIVIDADES'!S$40)*($G104/$F104)))</f>
        <v>0</v>
      </c>
      <c r="W104" s="498">
        <f>IF($F104=0,0,((($F104/$E$100)*'CRONOGRAMA ACTIVIDADES'!T$40)*($G104/$F104)))</f>
        <v>0</v>
      </c>
      <c r="X104" s="498">
        <f>IF($F104=0,0,((($F104/$E$100)*'CRONOGRAMA ACTIVIDADES'!U$40)*($G104/$F104)))</f>
        <v>0</v>
      </c>
      <c r="Y104" s="498">
        <f>IF($F104=0,0,((($F104/$E$100)*'CRONOGRAMA ACTIVIDADES'!V$40)*($G104/$F104)))</f>
        <v>0</v>
      </c>
      <c r="Z104" s="498">
        <f>IF($F104=0,0,((($F104/$E$100)*'CRONOGRAMA ACTIVIDADES'!W$40)*($G104/$F104)))</f>
        <v>0</v>
      </c>
      <c r="AA104" s="498">
        <f>IF($F104=0,0,((($F104/$E$100)*'CRONOGRAMA ACTIVIDADES'!X$40)*($G104/$F104)))</f>
        <v>0</v>
      </c>
      <c r="AB104" s="498">
        <f>IF($F104=0,0,((($F104/$E$100)*'CRONOGRAMA ACTIVIDADES'!Y$40)*($G104/$F104)))</f>
        <v>0</v>
      </c>
      <c r="AC104" s="498">
        <f>IF($F104=0,0,((($F104/$E$100)*'CRONOGRAMA ACTIVIDADES'!Z$40)*($G104/$F104)))</f>
        <v>0</v>
      </c>
      <c r="AD104" s="498">
        <f>IF($F104=0,0,((($F104/$E$100)*'CRONOGRAMA ACTIVIDADES'!AA$40)*($G104/$F104)))</f>
        <v>0</v>
      </c>
      <c r="AE104" s="498">
        <f>IF($F104=0,0,((($F104/$E$100)*'CRONOGRAMA ACTIVIDADES'!AB$40)*($G104/$F104)))</f>
        <v>0</v>
      </c>
      <c r="AF104" s="498">
        <f>IF($F104=0,0,((($F104/$E$100)*'CRONOGRAMA ACTIVIDADES'!AC$40)*($G104/$F104)))</f>
        <v>0</v>
      </c>
      <c r="AG104" s="499">
        <f>U104+V104+W104+X104+Y104+Z104+AA104+AB104+AC104+AD104+AE104+AF104</f>
        <v>0</v>
      </c>
      <c r="AH104" s="503">
        <f>IF($F104=0,0,((($F104/$E$100)*'CRONOGRAMA ACTIVIDADES'!AD$40)*($G104/$F104)))</f>
        <v>0</v>
      </c>
      <c r="AI104" s="498">
        <f>IF($F104=0,0,((($F104/$E$100)*'CRONOGRAMA ACTIVIDADES'!AE$40)*($G104/$F104)))</f>
        <v>0</v>
      </c>
      <c r="AJ104" s="498">
        <f>IF($F104=0,0,((($F104/$E$100)*'CRONOGRAMA ACTIVIDADES'!AF$40)*($G104/$F104)))</f>
        <v>0</v>
      </c>
      <c r="AK104" s="498">
        <f>IF($F104=0,0,((($F104/$E$100)*'CRONOGRAMA ACTIVIDADES'!AG$40)*($G104/$F104)))</f>
        <v>0</v>
      </c>
      <c r="AL104" s="498">
        <f>IF($F104=0,0,((($F104/$E$100)*'CRONOGRAMA ACTIVIDADES'!AH$40)*($G104/$F104)))</f>
        <v>0</v>
      </c>
      <c r="AM104" s="498">
        <f>IF($F104=0,0,((($F104/$E$100)*'CRONOGRAMA ACTIVIDADES'!AI$40)*($G104/$F104)))</f>
        <v>0</v>
      </c>
      <c r="AN104" s="498">
        <f>IF($F104=0,0,((($F104/$E$100)*'CRONOGRAMA ACTIVIDADES'!AJ$40)*($G104/$F104)))</f>
        <v>0</v>
      </c>
      <c r="AO104" s="498">
        <f>IF($F104=0,0,((($F104/$E$100)*'CRONOGRAMA ACTIVIDADES'!AK$40)*($G104/$F104)))</f>
        <v>0</v>
      </c>
      <c r="AP104" s="498">
        <f>IF($F104=0,0,((($F104/$E$100)*'CRONOGRAMA ACTIVIDADES'!AL$40)*($G104/$F104)))</f>
        <v>0</v>
      </c>
      <c r="AQ104" s="498">
        <f>IF($F104=0,0,((($F104/$E$100)*'CRONOGRAMA ACTIVIDADES'!AM$40)*($G104/$F104)))</f>
        <v>0</v>
      </c>
      <c r="AR104" s="498">
        <f>IF($F104=0,0,((($F104/$E$100)*'CRONOGRAMA ACTIVIDADES'!AN$40)*($G104/$F104)))</f>
        <v>0</v>
      </c>
      <c r="AS104" s="498">
        <f>IF($F104=0,0,((($F104/$E$100)*'CRONOGRAMA ACTIVIDADES'!AO$40)*($G104/$F104)))</f>
        <v>0</v>
      </c>
      <c r="AT104" s="501">
        <f>AH104+AI104+AJ104+AK104+AL104+AM104+AN104+AO104+AP104+AQ104+AR104+AS104</f>
        <v>0</v>
      </c>
      <c r="AU104" s="504">
        <f>AS104+AR104+AQ104+AP104+AO104+AN104+AM104+AL104+AK104+AJ104+AI104+AH104+AF104+AE104+AD104+AC104+AB104+AA104+Z104+Y104+X104+W104+V104+U104+S104+R104+Q104+P104+O104+N104+M104+L104+K104+J104+I104+H104</f>
        <v>0</v>
      </c>
      <c r="AV104" s="470">
        <f t="shared" si="24"/>
        <v>0</v>
      </c>
    </row>
    <row r="105" spans="2:48" s="472" customFormat="1" ht="12.75" customHeight="1">
      <c r="B105" s="494" t="str">
        <f>+'FORMATO COSTEO C1'!C$492</f>
        <v>1.3.5.5</v>
      </c>
      <c r="C105" s="495" t="str">
        <f>+'FORMATO COSTEO C1'!B$492</f>
        <v>Categoría de gasto</v>
      </c>
      <c r="D105" s="506"/>
      <c r="E105" s="639"/>
      <c r="F105" s="498">
        <f>+'FORMATO COSTEO C1'!G492</f>
        <v>0</v>
      </c>
      <c r="G105" s="501">
        <f>+'FORMATO COSTEO C1'!I492</f>
        <v>0</v>
      </c>
      <c r="H105" s="502">
        <f>IF($F105=0,0,((($F105/$E$100)*'CRONOGRAMA ACTIVIDADES'!F$40)*($G105/$F105)))</f>
        <v>0</v>
      </c>
      <c r="I105" s="498">
        <f>IF($F105=0,0,((($F105/$E$100)*'CRONOGRAMA ACTIVIDADES'!G$40)*($G105/$F105)))</f>
        <v>0</v>
      </c>
      <c r="J105" s="498">
        <f>IF($F105=0,0,((($F105/$E$100)*'CRONOGRAMA ACTIVIDADES'!H$40)*($G105/$F105)))</f>
        <v>0</v>
      </c>
      <c r="K105" s="498">
        <f>IF($F105=0,0,((($F105/$E$100)*'CRONOGRAMA ACTIVIDADES'!I$40)*($G105/$F105)))</f>
        <v>0</v>
      </c>
      <c r="L105" s="498">
        <f>IF($F105=0,0,((($F105/$E$100)*'CRONOGRAMA ACTIVIDADES'!J$40)*($G105/$F105)))</f>
        <v>0</v>
      </c>
      <c r="M105" s="498">
        <f>IF($F105=0,0,((($F105/$E$100)*'CRONOGRAMA ACTIVIDADES'!K$40)*($G105/$F105)))</f>
        <v>0</v>
      </c>
      <c r="N105" s="498">
        <f>IF($F105=0,0,((($F105/$E$100)*'CRONOGRAMA ACTIVIDADES'!L$40)*($G105/$F105)))</f>
        <v>0</v>
      </c>
      <c r="O105" s="498">
        <f>IF($F105=0,0,((($F105/$E$100)*'CRONOGRAMA ACTIVIDADES'!M$40)*($G105/$F105)))</f>
        <v>0</v>
      </c>
      <c r="P105" s="498">
        <f>IF($F105=0,0,((($F105/$E$100)*'CRONOGRAMA ACTIVIDADES'!N$40)*($G105/$F105)))</f>
        <v>0</v>
      </c>
      <c r="Q105" s="498">
        <f>IF($F105=0,0,((($F105/$E$100)*'CRONOGRAMA ACTIVIDADES'!O$40)*($G105/$F105)))</f>
        <v>0</v>
      </c>
      <c r="R105" s="498">
        <f>IF($F105=0,0,((($F105/$E$100)*'CRONOGRAMA ACTIVIDADES'!P$40)*($G105/$F105)))</f>
        <v>0</v>
      </c>
      <c r="S105" s="498">
        <f>IF($F105=0,0,((($F105/$E$100)*'CRONOGRAMA ACTIVIDADES'!Q$40)*($G105/$F105)))</f>
        <v>0</v>
      </c>
      <c r="T105" s="501">
        <f>H105+I105+J105+K105+L105+M105+N105+O105+P105+Q105+R105+S105</f>
        <v>0</v>
      </c>
      <c r="U105" s="502">
        <f>IF($F105=0,0,((($F105/$E$100)*'CRONOGRAMA ACTIVIDADES'!R$40)*($G105/$F105)))</f>
        <v>0</v>
      </c>
      <c r="V105" s="498">
        <f>IF($F105=0,0,((($F105/$E$100)*'CRONOGRAMA ACTIVIDADES'!S$40)*($G105/$F105)))</f>
        <v>0</v>
      </c>
      <c r="W105" s="498">
        <f>IF($F105=0,0,((($F105/$E$100)*'CRONOGRAMA ACTIVIDADES'!T$40)*($G105/$F105)))</f>
        <v>0</v>
      </c>
      <c r="X105" s="498">
        <f>IF($F105=0,0,((($F105/$E$100)*'CRONOGRAMA ACTIVIDADES'!U$40)*($G105/$F105)))</f>
        <v>0</v>
      </c>
      <c r="Y105" s="498">
        <f>IF($F105=0,0,((($F105/$E$100)*'CRONOGRAMA ACTIVIDADES'!V$40)*($G105/$F105)))</f>
        <v>0</v>
      </c>
      <c r="Z105" s="498">
        <f>IF($F105=0,0,((($F105/$E$100)*'CRONOGRAMA ACTIVIDADES'!W$40)*($G105/$F105)))</f>
        <v>0</v>
      </c>
      <c r="AA105" s="498">
        <f>IF($F105=0,0,((($F105/$E$100)*'CRONOGRAMA ACTIVIDADES'!X$40)*($G105/$F105)))</f>
        <v>0</v>
      </c>
      <c r="AB105" s="498">
        <f>IF($F105=0,0,((($F105/$E$100)*'CRONOGRAMA ACTIVIDADES'!Y$40)*($G105/$F105)))</f>
        <v>0</v>
      </c>
      <c r="AC105" s="498">
        <f>IF($F105=0,0,((($F105/$E$100)*'CRONOGRAMA ACTIVIDADES'!Z$40)*($G105/$F105)))</f>
        <v>0</v>
      </c>
      <c r="AD105" s="498">
        <f>IF($F105=0,0,((($F105/$E$100)*'CRONOGRAMA ACTIVIDADES'!AA$40)*($G105/$F105)))</f>
        <v>0</v>
      </c>
      <c r="AE105" s="498">
        <f>IF($F105=0,0,((($F105/$E$100)*'CRONOGRAMA ACTIVIDADES'!AB$40)*($G105/$F105)))</f>
        <v>0</v>
      </c>
      <c r="AF105" s="498">
        <f>IF($F105=0,0,((($F105/$E$100)*'CRONOGRAMA ACTIVIDADES'!AC$40)*($G105/$F105)))</f>
        <v>0</v>
      </c>
      <c r="AG105" s="499">
        <f>U105+V105+W105+X105+Y105+Z105+AA105+AB105+AC105+AD105+AE105+AF105</f>
        <v>0</v>
      </c>
      <c r="AH105" s="503">
        <f>IF($F105=0,0,((($F105/$E$100)*'CRONOGRAMA ACTIVIDADES'!AD$40)*($G105/$F105)))</f>
        <v>0</v>
      </c>
      <c r="AI105" s="498">
        <f>IF($F105=0,0,((($F105/$E$100)*'CRONOGRAMA ACTIVIDADES'!AE$40)*($G105/$F105)))</f>
        <v>0</v>
      </c>
      <c r="AJ105" s="498">
        <f>IF($F105=0,0,((($F105/$E$100)*'CRONOGRAMA ACTIVIDADES'!AF$40)*($G105/$F105)))</f>
        <v>0</v>
      </c>
      <c r="AK105" s="498">
        <f>IF($F105=0,0,((($F105/$E$100)*'CRONOGRAMA ACTIVIDADES'!AG$40)*($G105/$F105)))</f>
        <v>0</v>
      </c>
      <c r="AL105" s="498">
        <f>IF($F105=0,0,((($F105/$E$100)*'CRONOGRAMA ACTIVIDADES'!AH$40)*($G105/$F105)))</f>
        <v>0</v>
      </c>
      <c r="AM105" s="498">
        <f>IF($F105=0,0,((($F105/$E$100)*'CRONOGRAMA ACTIVIDADES'!AI$40)*($G105/$F105)))</f>
        <v>0</v>
      </c>
      <c r="AN105" s="498">
        <f>IF($F105=0,0,((($F105/$E$100)*'CRONOGRAMA ACTIVIDADES'!AJ$40)*($G105/$F105)))</f>
        <v>0</v>
      </c>
      <c r="AO105" s="498">
        <f>IF($F105=0,0,((($F105/$E$100)*'CRONOGRAMA ACTIVIDADES'!AK$40)*($G105/$F105)))</f>
        <v>0</v>
      </c>
      <c r="AP105" s="498">
        <f>IF($F105=0,0,((($F105/$E$100)*'CRONOGRAMA ACTIVIDADES'!AL$40)*($G105/$F105)))</f>
        <v>0</v>
      </c>
      <c r="AQ105" s="498">
        <f>IF($F105=0,0,((($F105/$E$100)*'CRONOGRAMA ACTIVIDADES'!AM$40)*($G105/$F105)))</f>
        <v>0</v>
      </c>
      <c r="AR105" s="498">
        <f>IF($F105=0,0,((($F105/$E$100)*'CRONOGRAMA ACTIVIDADES'!AN$40)*($G105/$F105)))</f>
        <v>0</v>
      </c>
      <c r="AS105" s="498">
        <f>IF($F105=0,0,((($F105/$E$100)*'CRONOGRAMA ACTIVIDADES'!AO$40)*($G105/$F105)))</f>
        <v>0</v>
      </c>
      <c r="AT105" s="501">
        <f>AH105+AI105+AJ105+AK105+AL105+AM105+AN105+AO105+AP105+AQ105+AR105+AS105</f>
        <v>0</v>
      </c>
      <c r="AU105" s="504">
        <f>AS105+AR105+AQ105+AP105+AO105+AN105+AM105+AL105+AK105+AJ105+AI105+AH105+AF105+AE105+AD105+AC105+AB105+AA105+Z105+Y105+X105+W105+V105+U105+S105+R105+Q105+P105+O105+N105+M105+L105+K105+J105+I105+H105</f>
        <v>0</v>
      </c>
      <c r="AV105" s="470">
        <f t="shared" si="24"/>
        <v>0</v>
      </c>
    </row>
    <row r="106" spans="2:49" s="60" customFormat="1" ht="30" customHeight="1">
      <c r="B106" s="460">
        <f>'FORMATO COSTEO C6'!C12</f>
        <v>6</v>
      </c>
      <c r="C106" s="512" t="str">
        <f>'FORMATO COSTEO C6'!D12</f>
        <v>MANEJO DEL PROYECTO</v>
      </c>
      <c r="D106" s="462"/>
      <c r="E106" s="621"/>
      <c r="F106" s="464">
        <f>+F107+F118+F129</f>
        <v>0</v>
      </c>
      <c r="G106" s="467">
        <f>+G107+G118+G129</f>
        <v>0</v>
      </c>
      <c r="H106" s="468">
        <f>+H107+H118+H129</f>
        <v>0</v>
      </c>
      <c r="I106" s="464">
        <f aca="true" t="shared" si="29" ref="I106:AT106">+I107+I118+I129</f>
        <v>0</v>
      </c>
      <c r="J106" s="464">
        <f t="shared" si="29"/>
        <v>0</v>
      </c>
      <c r="K106" s="464">
        <f t="shared" si="29"/>
        <v>0</v>
      </c>
      <c r="L106" s="464">
        <f t="shared" si="29"/>
        <v>0</v>
      </c>
      <c r="M106" s="464">
        <f t="shared" si="29"/>
        <v>0</v>
      </c>
      <c r="N106" s="464">
        <f t="shared" si="29"/>
        <v>0</v>
      </c>
      <c r="O106" s="464">
        <f t="shared" si="29"/>
        <v>0</v>
      </c>
      <c r="P106" s="464">
        <f t="shared" si="29"/>
        <v>0</v>
      </c>
      <c r="Q106" s="464">
        <f t="shared" si="29"/>
        <v>0</v>
      </c>
      <c r="R106" s="464">
        <f t="shared" si="29"/>
        <v>0</v>
      </c>
      <c r="S106" s="464">
        <f t="shared" si="29"/>
        <v>0</v>
      </c>
      <c r="T106" s="467">
        <f t="shared" si="29"/>
        <v>0</v>
      </c>
      <c r="U106" s="468">
        <f t="shared" si="29"/>
        <v>0</v>
      </c>
      <c r="V106" s="464">
        <f t="shared" si="29"/>
        <v>0</v>
      </c>
      <c r="W106" s="464">
        <f t="shared" si="29"/>
        <v>0</v>
      </c>
      <c r="X106" s="464">
        <f t="shared" si="29"/>
        <v>0</v>
      </c>
      <c r="Y106" s="464">
        <f t="shared" si="29"/>
        <v>0</v>
      </c>
      <c r="Z106" s="464">
        <f t="shared" si="29"/>
        <v>0</v>
      </c>
      <c r="AA106" s="464">
        <f t="shared" si="29"/>
        <v>0</v>
      </c>
      <c r="AB106" s="464">
        <f t="shared" si="29"/>
        <v>0</v>
      </c>
      <c r="AC106" s="464">
        <f t="shared" si="29"/>
        <v>0</v>
      </c>
      <c r="AD106" s="464">
        <f t="shared" si="29"/>
        <v>0</v>
      </c>
      <c r="AE106" s="464">
        <f t="shared" si="29"/>
        <v>0</v>
      </c>
      <c r="AF106" s="464">
        <f t="shared" si="29"/>
        <v>0</v>
      </c>
      <c r="AG106" s="465">
        <f>+AG107+AG118+AG129</f>
        <v>0</v>
      </c>
      <c r="AH106" s="466">
        <f t="shared" si="29"/>
        <v>0</v>
      </c>
      <c r="AI106" s="464">
        <f t="shared" si="29"/>
        <v>0</v>
      </c>
      <c r="AJ106" s="464">
        <f t="shared" si="29"/>
        <v>0</v>
      </c>
      <c r="AK106" s="464">
        <f t="shared" si="29"/>
        <v>0</v>
      </c>
      <c r="AL106" s="464">
        <f t="shared" si="29"/>
        <v>0</v>
      </c>
      <c r="AM106" s="464">
        <f t="shared" si="29"/>
        <v>0</v>
      </c>
      <c r="AN106" s="464">
        <f t="shared" si="29"/>
        <v>0</v>
      </c>
      <c r="AO106" s="464">
        <f t="shared" si="29"/>
        <v>0</v>
      </c>
      <c r="AP106" s="464">
        <f t="shared" si="29"/>
        <v>0</v>
      </c>
      <c r="AQ106" s="464">
        <f t="shared" si="29"/>
        <v>0</v>
      </c>
      <c r="AR106" s="464">
        <f t="shared" si="29"/>
        <v>0</v>
      </c>
      <c r="AS106" s="464">
        <f t="shared" si="29"/>
        <v>0</v>
      </c>
      <c r="AT106" s="467">
        <f t="shared" si="29"/>
        <v>0</v>
      </c>
      <c r="AU106" s="469">
        <f>+AU107+AU118+AU129</f>
        <v>0</v>
      </c>
      <c r="AV106" s="470">
        <f aca="true" t="shared" si="30" ref="AV106:AV113">+G106-AU106</f>
        <v>0</v>
      </c>
      <c r="AW106" s="471"/>
    </row>
    <row r="107" spans="2:48" s="60" customFormat="1" ht="13.5">
      <c r="B107" s="473">
        <f>'FORMATO COSTEO C6'!C15</f>
        <v>6.1</v>
      </c>
      <c r="C107" s="474" t="str">
        <f>+'FORMATO COSTEO C6'!B15</f>
        <v>Equipo técnico del proyecto</v>
      </c>
      <c r="D107" s="513"/>
      <c r="E107" s="625"/>
      <c r="F107" s="477">
        <f>+'FORMATO COSTEO C6'!G15</f>
        <v>0</v>
      </c>
      <c r="G107" s="480">
        <f>+'FORMATO COSTEO C6'!I15</f>
        <v>0</v>
      </c>
      <c r="H107" s="481">
        <f>SUM(H108:H117)</f>
        <v>0</v>
      </c>
      <c r="I107" s="477">
        <f aca="true" t="shared" si="31" ref="I107:AU107">SUM(I108:I117)</f>
        <v>0</v>
      </c>
      <c r="J107" s="477">
        <f t="shared" si="31"/>
        <v>0</v>
      </c>
      <c r="K107" s="477">
        <f t="shared" si="31"/>
        <v>0</v>
      </c>
      <c r="L107" s="477">
        <f t="shared" si="31"/>
        <v>0</v>
      </c>
      <c r="M107" s="477">
        <f t="shared" si="31"/>
        <v>0</v>
      </c>
      <c r="N107" s="477">
        <f t="shared" si="31"/>
        <v>0</v>
      </c>
      <c r="O107" s="477">
        <f t="shared" si="31"/>
        <v>0</v>
      </c>
      <c r="P107" s="477">
        <f t="shared" si="31"/>
        <v>0</v>
      </c>
      <c r="Q107" s="477">
        <f t="shared" si="31"/>
        <v>0</v>
      </c>
      <c r="R107" s="477">
        <f t="shared" si="31"/>
        <v>0</v>
      </c>
      <c r="S107" s="477">
        <f t="shared" si="31"/>
        <v>0</v>
      </c>
      <c r="T107" s="480">
        <f t="shared" si="31"/>
        <v>0</v>
      </c>
      <c r="U107" s="481">
        <f t="shared" si="31"/>
        <v>0</v>
      </c>
      <c r="V107" s="477">
        <f t="shared" si="31"/>
        <v>0</v>
      </c>
      <c r="W107" s="477">
        <f t="shared" si="31"/>
        <v>0</v>
      </c>
      <c r="X107" s="477">
        <f t="shared" si="31"/>
        <v>0</v>
      </c>
      <c r="Y107" s="477">
        <f t="shared" si="31"/>
        <v>0</v>
      </c>
      <c r="Z107" s="477">
        <f t="shared" si="31"/>
        <v>0</v>
      </c>
      <c r="AA107" s="477">
        <f t="shared" si="31"/>
        <v>0</v>
      </c>
      <c r="AB107" s="477">
        <f t="shared" si="31"/>
        <v>0</v>
      </c>
      <c r="AC107" s="477">
        <f t="shared" si="31"/>
        <v>0</v>
      </c>
      <c r="AD107" s="477">
        <f t="shared" si="31"/>
        <v>0</v>
      </c>
      <c r="AE107" s="477">
        <f t="shared" si="31"/>
        <v>0</v>
      </c>
      <c r="AF107" s="477">
        <f t="shared" si="31"/>
        <v>0</v>
      </c>
      <c r="AG107" s="478">
        <f>SUM(AG108:AG117)</f>
        <v>0</v>
      </c>
      <c r="AH107" s="479">
        <f t="shared" si="31"/>
        <v>0</v>
      </c>
      <c r="AI107" s="477">
        <f t="shared" si="31"/>
        <v>0</v>
      </c>
      <c r="AJ107" s="477">
        <f t="shared" si="31"/>
        <v>0</v>
      </c>
      <c r="AK107" s="477">
        <f t="shared" si="31"/>
        <v>0</v>
      </c>
      <c r="AL107" s="477">
        <f t="shared" si="31"/>
        <v>0</v>
      </c>
      <c r="AM107" s="477">
        <f t="shared" si="31"/>
        <v>0</v>
      </c>
      <c r="AN107" s="477">
        <f t="shared" si="31"/>
        <v>0</v>
      </c>
      <c r="AO107" s="477">
        <f t="shared" si="31"/>
        <v>0</v>
      </c>
      <c r="AP107" s="477">
        <f t="shared" si="31"/>
        <v>0</v>
      </c>
      <c r="AQ107" s="477">
        <f t="shared" si="31"/>
        <v>0</v>
      </c>
      <c r="AR107" s="477">
        <f t="shared" si="31"/>
        <v>0</v>
      </c>
      <c r="AS107" s="477">
        <f t="shared" si="31"/>
        <v>0</v>
      </c>
      <c r="AT107" s="480">
        <f t="shared" si="31"/>
        <v>0</v>
      </c>
      <c r="AU107" s="482">
        <f t="shared" si="31"/>
        <v>0</v>
      </c>
      <c r="AV107" s="470">
        <f t="shared" si="30"/>
        <v>0</v>
      </c>
    </row>
    <row r="108" spans="2:48" s="60" customFormat="1" ht="13.5">
      <c r="B108" s="494" t="str">
        <f>'FORMATO COSTEO C6'!C16</f>
        <v>6.1.1</v>
      </c>
      <c r="C108" s="515">
        <f>'FORMATO COSTEO C6'!B16</f>
        <v>0</v>
      </c>
      <c r="D108" s="506" t="str">
        <f>'FORMATO COSTEO C6'!D16</f>
        <v>Unidad medida</v>
      </c>
      <c r="E108" s="640">
        <f>'FORMATO COSTEO C6'!E16</f>
        <v>0</v>
      </c>
      <c r="F108" s="517">
        <f>'FORMATO COSTEO C6'!G16</f>
        <v>0</v>
      </c>
      <c r="G108" s="641">
        <f>'FORMATO COSTEO C6'!I16</f>
        <v>0</v>
      </c>
      <c r="H108" s="520">
        <f>IF($F108=0,0,((($F108/$E108)*'CRONOGRAMA ACTIVIDADES'!F$43)*($G108/$F108)))</f>
        <v>0</v>
      </c>
      <c r="I108" s="517">
        <f>IF($F108=0,0,((($F108/$E108)*'CRONOGRAMA ACTIVIDADES'!G$43)*($G108/$F108)))</f>
        <v>0</v>
      </c>
      <c r="J108" s="517">
        <f>IF($F108=0,0,((($F108/$E108)*'CRONOGRAMA ACTIVIDADES'!H$43)*($G108/$F108)))</f>
        <v>0</v>
      </c>
      <c r="K108" s="517">
        <f>IF($F108=0,0,((($F108/$E108)*'CRONOGRAMA ACTIVIDADES'!I$43)*($G108/$F108)))</f>
        <v>0</v>
      </c>
      <c r="L108" s="517">
        <f>IF($F108=0,0,((($F108/$E108)*'CRONOGRAMA ACTIVIDADES'!J$43)*($G108/$F108)))</f>
        <v>0</v>
      </c>
      <c r="M108" s="517">
        <f>IF($F108=0,0,((($F108/$E108)*'CRONOGRAMA ACTIVIDADES'!K$43)*($G108/$F108)))</f>
        <v>0</v>
      </c>
      <c r="N108" s="517">
        <f>IF($F108=0,0,((($F108/$E108)*'CRONOGRAMA ACTIVIDADES'!L$43)*($G108/$F108)))</f>
        <v>0</v>
      </c>
      <c r="O108" s="517">
        <f>IF($F108=0,0,((($F108/$E108)*'CRONOGRAMA ACTIVIDADES'!M$43)*($G108/$F108)))</f>
        <v>0</v>
      </c>
      <c r="P108" s="517">
        <f>IF($F108=0,0,((($F108/$E108)*'CRONOGRAMA ACTIVIDADES'!N$43)*($G108/$F108)))</f>
        <v>0</v>
      </c>
      <c r="Q108" s="517">
        <f>IF($F108=0,0,((($F108/$E108)*'CRONOGRAMA ACTIVIDADES'!O$43)*($G108/$F108)))</f>
        <v>0</v>
      </c>
      <c r="R108" s="517">
        <f>IF($F108=0,0,((($F108/$E108)*'CRONOGRAMA ACTIVIDADES'!P$43)*($G108/$F108)))</f>
        <v>0</v>
      </c>
      <c r="S108" s="517">
        <f>IF($F108=0,0,((($F108/$E108)*'CRONOGRAMA ACTIVIDADES'!Q$43)*($G108/$F108)))</f>
        <v>0</v>
      </c>
      <c r="T108" s="501">
        <f aca="true" t="shared" si="32" ref="T108:T117">H108+I108+J108+K108+L108+M108+N108+O108+P108+Q108+R108+S108</f>
        <v>0</v>
      </c>
      <c r="U108" s="520">
        <f>IF($F108=0,0,((($F108/$E108)*'CRONOGRAMA ACTIVIDADES'!R$43)*($G108/$F108)))</f>
        <v>0</v>
      </c>
      <c r="V108" s="517">
        <f>IF($F108=0,0,((($F108/$E108)*'CRONOGRAMA ACTIVIDADES'!S$43)*($G108/$F108)))</f>
        <v>0</v>
      </c>
      <c r="W108" s="517">
        <f>IF($F108=0,0,((($F108/$E108)*'CRONOGRAMA ACTIVIDADES'!T$43)*($G108/$F108)))</f>
        <v>0</v>
      </c>
      <c r="X108" s="517">
        <f>IF($F108=0,0,((($F108/$E108)*'CRONOGRAMA ACTIVIDADES'!U$43)*($G108/$F108)))</f>
        <v>0</v>
      </c>
      <c r="Y108" s="517">
        <f>IF($F108=0,0,((($F108/$E108)*'CRONOGRAMA ACTIVIDADES'!V$43)*($G108/$F108)))</f>
        <v>0</v>
      </c>
      <c r="Z108" s="517">
        <f>IF($F108=0,0,((($F108/$E108)*'CRONOGRAMA ACTIVIDADES'!W$43)*($G108/$F108)))</f>
        <v>0</v>
      </c>
      <c r="AA108" s="517">
        <f>IF($F108=0,0,((($F108/$E108)*'CRONOGRAMA ACTIVIDADES'!X$43)*($G108/$F108)))</f>
        <v>0</v>
      </c>
      <c r="AB108" s="517">
        <f>IF($F108=0,0,((($F108/$E108)*'CRONOGRAMA ACTIVIDADES'!Y$43)*($G108/$F108)))</f>
        <v>0</v>
      </c>
      <c r="AC108" s="517">
        <f>IF($F108=0,0,((($F108/$E108)*'CRONOGRAMA ACTIVIDADES'!Z$43)*($G108/$F108)))</f>
        <v>0</v>
      </c>
      <c r="AD108" s="517">
        <f>IF($F108=0,0,((($F108/$E108)*'CRONOGRAMA ACTIVIDADES'!AA$43)*($G108/$F108)))</f>
        <v>0</v>
      </c>
      <c r="AE108" s="517">
        <f>IF($F108=0,0,((($F108/$E108)*'CRONOGRAMA ACTIVIDADES'!AB$43)*($G108/$F108)))</f>
        <v>0</v>
      </c>
      <c r="AF108" s="517">
        <f>IF($F108=0,0,((($F108/$E108)*'CRONOGRAMA ACTIVIDADES'!AC$43)*($G108/$F108)))</f>
        <v>0</v>
      </c>
      <c r="AG108" s="499">
        <f aca="true" t="shared" si="33" ref="AG108:AG117">U108+V108+W108+X108+Y108+Z108+AA108+AB108+AC108+AD108+AE108+AF108</f>
        <v>0</v>
      </c>
      <c r="AH108" s="519">
        <f>IF($F108=0,0,((($F108/$E108)*'CRONOGRAMA ACTIVIDADES'!AD$43)*($G108/$F108)))</f>
        <v>0</v>
      </c>
      <c r="AI108" s="517">
        <f>IF($F108=0,0,((($F108/$E108)*'CRONOGRAMA ACTIVIDADES'!AE$43)*($G108/$F108)))</f>
        <v>0</v>
      </c>
      <c r="AJ108" s="517">
        <f>IF($F108=0,0,((($F108/$E108)*'CRONOGRAMA ACTIVIDADES'!AF$43)*($G108/$F108)))</f>
        <v>0</v>
      </c>
      <c r="AK108" s="517">
        <f>IF($F108=0,0,((($F108/$E108)*'CRONOGRAMA ACTIVIDADES'!AG$43)*($G108/$F108)))</f>
        <v>0</v>
      </c>
      <c r="AL108" s="517">
        <f>IF($F108=0,0,((($F108/$E108)*'CRONOGRAMA ACTIVIDADES'!AH$43)*($G108/$F108)))</f>
        <v>0</v>
      </c>
      <c r="AM108" s="517">
        <f>IF($F108=0,0,((($F108/$E108)*'CRONOGRAMA ACTIVIDADES'!AI$43)*($G108/$F108)))</f>
        <v>0</v>
      </c>
      <c r="AN108" s="517">
        <f>IF($F108=0,0,((($F108/$E108)*'CRONOGRAMA ACTIVIDADES'!AJ$43)*($G108/$F108)))</f>
        <v>0</v>
      </c>
      <c r="AO108" s="517">
        <f>IF($F108=0,0,((($F108/$E108)*'CRONOGRAMA ACTIVIDADES'!AK$43)*($G108/$F108)))</f>
        <v>0</v>
      </c>
      <c r="AP108" s="517">
        <f>IF($F108=0,0,((($F108/$E108)*'CRONOGRAMA ACTIVIDADES'!AL$43)*($G108/$F108)))</f>
        <v>0</v>
      </c>
      <c r="AQ108" s="517">
        <f>IF($F108=0,0,((($F108/$E108)*'CRONOGRAMA ACTIVIDADES'!AM$43)*($G108/$F108)))</f>
        <v>0</v>
      </c>
      <c r="AR108" s="517">
        <f>IF($F108=0,0,((($F108/$E108)*'CRONOGRAMA ACTIVIDADES'!AN$43)*($G108/$F108)))</f>
        <v>0</v>
      </c>
      <c r="AS108" s="517">
        <f>IF($F108=0,0,((($F108/$E108)*'CRONOGRAMA ACTIVIDADES'!AO$43)*($G108/$F108)))</f>
        <v>0</v>
      </c>
      <c r="AT108" s="501">
        <f aca="true" t="shared" si="34" ref="AT108:AT117">AH108+AI108+AJ108+AK108+AL108+AM108+AN108+AO108+AP108+AQ108+AR108+AS108</f>
        <v>0</v>
      </c>
      <c r="AU108" s="504">
        <f aca="true" t="shared" si="35" ref="AU108:AU117">AS108+AR108+AQ108+AP108+AO108+AN108+AM108+AL108+AK108+AJ108+AI108+AH108+AF108+AE108+AD108+AC108+AB108+AA108+Z108+Y108+X108+W108+V108+U108+S108+R108+Q108+P108+O108+N108+M108+L108+K108+J108+I108+H108</f>
        <v>0</v>
      </c>
      <c r="AV108" s="470">
        <f t="shared" si="30"/>
        <v>0</v>
      </c>
    </row>
    <row r="109" spans="2:48" s="60" customFormat="1" ht="13.5">
      <c r="B109" s="494" t="str">
        <f>'FORMATO COSTEO C6'!C17</f>
        <v>6.1.2</v>
      </c>
      <c r="C109" s="515">
        <f>'FORMATO COSTEO C6'!B17</f>
        <v>0</v>
      </c>
      <c r="D109" s="506" t="str">
        <f>'FORMATO COSTEO C6'!D17</f>
        <v>Unidad medida</v>
      </c>
      <c r="E109" s="640">
        <f>'FORMATO COSTEO C6'!E17</f>
        <v>0</v>
      </c>
      <c r="F109" s="517">
        <f>'FORMATO COSTEO C6'!G17</f>
        <v>0</v>
      </c>
      <c r="G109" s="641">
        <f>'FORMATO COSTEO C6'!I17</f>
        <v>0</v>
      </c>
      <c r="H109" s="520">
        <f>IF($F109=0,0,((($F109/$E109)*'CRONOGRAMA ACTIVIDADES'!F$44)*($G109/$F109)))</f>
        <v>0</v>
      </c>
      <c r="I109" s="517">
        <f>IF($F109=0,0,((($F109/$E109)*'CRONOGRAMA ACTIVIDADES'!G$44)*($G109/$F109)))</f>
        <v>0</v>
      </c>
      <c r="J109" s="517">
        <f>IF($F109=0,0,((($F109/$E109)*'CRONOGRAMA ACTIVIDADES'!H$44)*($G109/$F109)))</f>
        <v>0</v>
      </c>
      <c r="K109" s="517">
        <f>IF($F109=0,0,((($F109/$E109)*'CRONOGRAMA ACTIVIDADES'!I$44)*($G109/$F109)))</f>
        <v>0</v>
      </c>
      <c r="L109" s="517">
        <f>IF($F109=0,0,((($F109/$E109)*'CRONOGRAMA ACTIVIDADES'!J$44)*($G109/$F109)))</f>
        <v>0</v>
      </c>
      <c r="M109" s="517">
        <f>IF($F109=0,0,((($F109/$E109)*'CRONOGRAMA ACTIVIDADES'!K$44)*($G109/$F109)))</f>
        <v>0</v>
      </c>
      <c r="N109" s="517">
        <f>IF($F109=0,0,((($F109/$E109)*'CRONOGRAMA ACTIVIDADES'!L$44)*($G109/$F109)))</f>
        <v>0</v>
      </c>
      <c r="O109" s="517">
        <f>IF($F109=0,0,((($F109/$E109)*'CRONOGRAMA ACTIVIDADES'!M$44)*($G109/$F109)))</f>
        <v>0</v>
      </c>
      <c r="P109" s="517">
        <f>IF($F109=0,0,((($F109/$E109)*'CRONOGRAMA ACTIVIDADES'!N$44)*($G109/$F109)))</f>
        <v>0</v>
      </c>
      <c r="Q109" s="517">
        <f>IF($F109=0,0,((($F109/$E109)*'CRONOGRAMA ACTIVIDADES'!O$44)*($G109/$F109)))</f>
        <v>0</v>
      </c>
      <c r="R109" s="517">
        <f>IF($F109=0,0,((($F109/$E109)*'CRONOGRAMA ACTIVIDADES'!P$44)*($G109/$F109)))</f>
        <v>0</v>
      </c>
      <c r="S109" s="517">
        <f>IF($F109=0,0,((($F109/$E109)*'CRONOGRAMA ACTIVIDADES'!Q$44)*($G109/$F109)))</f>
        <v>0</v>
      </c>
      <c r="T109" s="501">
        <f t="shared" si="32"/>
        <v>0</v>
      </c>
      <c r="U109" s="520">
        <f>IF($F109=0,0,((($F109/$E109)*'CRONOGRAMA ACTIVIDADES'!R$44)*($G109/$F109)))</f>
        <v>0</v>
      </c>
      <c r="V109" s="517">
        <f>IF($F109=0,0,((($F109/$E109)*'CRONOGRAMA ACTIVIDADES'!S$44)*($G109/$F109)))</f>
        <v>0</v>
      </c>
      <c r="W109" s="517">
        <f>IF($F109=0,0,((($F109/$E109)*'CRONOGRAMA ACTIVIDADES'!T$44)*($G109/$F109)))</f>
        <v>0</v>
      </c>
      <c r="X109" s="517">
        <f>IF($F109=0,0,((($F109/$E109)*'CRONOGRAMA ACTIVIDADES'!U$44)*($G109/$F109)))</f>
        <v>0</v>
      </c>
      <c r="Y109" s="517">
        <f>IF($F109=0,0,((($F109/$E109)*'CRONOGRAMA ACTIVIDADES'!V$44)*($G109/$F109)))</f>
        <v>0</v>
      </c>
      <c r="Z109" s="517">
        <f>IF($F109=0,0,((($F109/$E109)*'CRONOGRAMA ACTIVIDADES'!W$44)*($G109/$F109)))</f>
        <v>0</v>
      </c>
      <c r="AA109" s="517">
        <f>IF($F109=0,0,((($F109/$E109)*'CRONOGRAMA ACTIVIDADES'!X$44)*($G109/$F109)))</f>
        <v>0</v>
      </c>
      <c r="AB109" s="517">
        <f>IF($F109=0,0,((($F109/$E109)*'CRONOGRAMA ACTIVIDADES'!Y$44)*($G109/$F109)))</f>
        <v>0</v>
      </c>
      <c r="AC109" s="517">
        <f>IF($F109=0,0,((($F109/$E109)*'CRONOGRAMA ACTIVIDADES'!Z$44)*($G109/$F109)))</f>
        <v>0</v>
      </c>
      <c r="AD109" s="517">
        <f>IF($F109=0,0,((($F109/$E109)*'CRONOGRAMA ACTIVIDADES'!AA$44)*($G109/$F109)))</f>
        <v>0</v>
      </c>
      <c r="AE109" s="517">
        <f>IF($F109=0,0,((($F109/$E109)*'CRONOGRAMA ACTIVIDADES'!AB$44)*($G109/$F109)))</f>
        <v>0</v>
      </c>
      <c r="AF109" s="517">
        <f>IF($F109=0,0,((($F109/$E109)*'CRONOGRAMA ACTIVIDADES'!AC$44)*($G109/$F109)))</f>
        <v>0</v>
      </c>
      <c r="AG109" s="499">
        <f t="shared" si="33"/>
        <v>0</v>
      </c>
      <c r="AH109" s="519">
        <f>IF($F109=0,0,((($F109/$E109)*'CRONOGRAMA ACTIVIDADES'!AD$44)*($G109/$F109)))</f>
        <v>0</v>
      </c>
      <c r="AI109" s="517">
        <f>IF($F109=0,0,((($F109/$E109)*'CRONOGRAMA ACTIVIDADES'!AE$44)*($G109/$F109)))</f>
        <v>0</v>
      </c>
      <c r="AJ109" s="517">
        <f>IF($F109=0,0,((($F109/$E109)*'CRONOGRAMA ACTIVIDADES'!AF$44)*($G109/$F109)))</f>
        <v>0</v>
      </c>
      <c r="AK109" s="517">
        <f>IF($F109=0,0,((($F109/$E109)*'CRONOGRAMA ACTIVIDADES'!AG$44)*($G109/$F109)))</f>
        <v>0</v>
      </c>
      <c r="AL109" s="517">
        <f>IF($F109=0,0,((($F109/$E109)*'CRONOGRAMA ACTIVIDADES'!AH$44)*($G109/$F109)))</f>
        <v>0</v>
      </c>
      <c r="AM109" s="517">
        <f>IF($F109=0,0,((($F109/$E109)*'CRONOGRAMA ACTIVIDADES'!AI$44)*($G109/$F109)))</f>
        <v>0</v>
      </c>
      <c r="AN109" s="517">
        <f>IF($F109=0,0,((($F109/$E109)*'CRONOGRAMA ACTIVIDADES'!AJ$44)*($G109/$F109)))</f>
        <v>0</v>
      </c>
      <c r="AO109" s="517">
        <f>IF($F109=0,0,((($F109/$E109)*'CRONOGRAMA ACTIVIDADES'!AK$44)*($G109/$F109)))</f>
        <v>0</v>
      </c>
      <c r="AP109" s="517">
        <f>IF($F109=0,0,((($F109/$E109)*'CRONOGRAMA ACTIVIDADES'!AL$44)*($G109/$F109)))</f>
        <v>0</v>
      </c>
      <c r="AQ109" s="517">
        <f>IF($F109=0,0,((($F109/$E109)*'CRONOGRAMA ACTIVIDADES'!AM$44)*($G109/$F109)))</f>
        <v>0</v>
      </c>
      <c r="AR109" s="517">
        <f>IF($F109=0,0,((($F109/$E109)*'CRONOGRAMA ACTIVIDADES'!AN$44)*($G109/$F109)))</f>
        <v>0</v>
      </c>
      <c r="AS109" s="517">
        <f>IF($F109=0,0,((($F109/$E109)*'CRONOGRAMA ACTIVIDADES'!AO$44)*($G109/$F109)))</f>
        <v>0</v>
      </c>
      <c r="AT109" s="501">
        <f t="shared" si="34"/>
        <v>0</v>
      </c>
      <c r="AU109" s="504">
        <f t="shared" si="35"/>
        <v>0</v>
      </c>
      <c r="AV109" s="470">
        <f t="shared" si="30"/>
        <v>0</v>
      </c>
    </row>
    <row r="110" spans="2:48" s="60" customFormat="1" ht="13.5">
      <c r="B110" s="494" t="str">
        <f>'FORMATO COSTEO C6'!C18</f>
        <v>6.1.3</v>
      </c>
      <c r="C110" s="515">
        <f>'FORMATO COSTEO C6'!B18</f>
        <v>0</v>
      </c>
      <c r="D110" s="506" t="str">
        <f>'FORMATO COSTEO C6'!D18</f>
        <v>Unidad medida</v>
      </c>
      <c r="E110" s="640">
        <f>'FORMATO COSTEO C6'!E18</f>
        <v>0</v>
      </c>
      <c r="F110" s="517">
        <f>'FORMATO COSTEO C6'!G18</f>
        <v>0</v>
      </c>
      <c r="G110" s="641">
        <f>'FORMATO COSTEO C6'!I18</f>
        <v>0</v>
      </c>
      <c r="H110" s="520">
        <f>IF($F110=0,0,((($F110/$E110)*'CRONOGRAMA ACTIVIDADES'!F$45)*($G110/$F110)))</f>
        <v>0</v>
      </c>
      <c r="I110" s="517">
        <f>IF($F110=0,0,((($F110/$E110)*'CRONOGRAMA ACTIVIDADES'!G$45)*($G110/$F110)))</f>
        <v>0</v>
      </c>
      <c r="J110" s="517">
        <f>IF($F110=0,0,((($F110/$E110)*'CRONOGRAMA ACTIVIDADES'!H$45)*($G110/$F110)))</f>
        <v>0</v>
      </c>
      <c r="K110" s="517">
        <f>IF($F110=0,0,((($F110/$E110)*'CRONOGRAMA ACTIVIDADES'!I$45)*($G110/$F110)))</f>
        <v>0</v>
      </c>
      <c r="L110" s="517">
        <f>IF($F110=0,0,((($F110/$E110)*'CRONOGRAMA ACTIVIDADES'!J$45)*($G110/$F110)))</f>
        <v>0</v>
      </c>
      <c r="M110" s="517">
        <f>IF($F110=0,0,((($F110/$E110)*'CRONOGRAMA ACTIVIDADES'!K$45)*($G110/$F110)))</f>
        <v>0</v>
      </c>
      <c r="N110" s="517">
        <f>IF($F110=0,0,((($F110/$E110)*'CRONOGRAMA ACTIVIDADES'!L$45)*($G110/$F110)))</f>
        <v>0</v>
      </c>
      <c r="O110" s="517">
        <f>IF($F110=0,0,((($F110/$E110)*'CRONOGRAMA ACTIVIDADES'!M$45)*($G110/$F110)))</f>
        <v>0</v>
      </c>
      <c r="P110" s="517">
        <f>IF($F110=0,0,((($F110/$E110)*'CRONOGRAMA ACTIVIDADES'!N$45)*($G110/$F110)))</f>
        <v>0</v>
      </c>
      <c r="Q110" s="517">
        <f>IF($F110=0,0,((($F110/$E110)*'CRONOGRAMA ACTIVIDADES'!O$45)*($G110/$F110)))</f>
        <v>0</v>
      </c>
      <c r="R110" s="517">
        <f>IF($F110=0,0,((($F110/$E110)*'CRONOGRAMA ACTIVIDADES'!P$45)*($G110/$F110)))</f>
        <v>0</v>
      </c>
      <c r="S110" s="517">
        <f>IF($F110=0,0,((($F110/$E110)*'CRONOGRAMA ACTIVIDADES'!Q$45)*($G110/$F110)))</f>
        <v>0</v>
      </c>
      <c r="T110" s="501">
        <f t="shared" si="32"/>
        <v>0</v>
      </c>
      <c r="U110" s="520">
        <f>IF($F110=0,0,((($F110/$E110)*'CRONOGRAMA ACTIVIDADES'!R$45)*($G110/$F110)))</f>
        <v>0</v>
      </c>
      <c r="V110" s="517">
        <f>IF($F110=0,0,((($F110/$E110)*'CRONOGRAMA ACTIVIDADES'!S$45)*($G110/$F110)))</f>
        <v>0</v>
      </c>
      <c r="W110" s="517">
        <f>IF($F110=0,0,((($F110/$E110)*'CRONOGRAMA ACTIVIDADES'!T$45)*($G110/$F110)))</f>
        <v>0</v>
      </c>
      <c r="X110" s="517">
        <f>IF($F110=0,0,((($F110/$E110)*'CRONOGRAMA ACTIVIDADES'!U$45)*($G110/$F110)))</f>
        <v>0</v>
      </c>
      <c r="Y110" s="517">
        <f>IF($F110=0,0,((($F110/$E110)*'CRONOGRAMA ACTIVIDADES'!V$45)*($G110/$F110)))</f>
        <v>0</v>
      </c>
      <c r="Z110" s="517">
        <f>IF($F110=0,0,((($F110/$E110)*'CRONOGRAMA ACTIVIDADES'!W$45)*($G110/$F110)))</f>
        <v>0</v>
      </c>
      <c r="AA110" s="517">
        <f>IF($F110=0,0,((($F110/$E110)*'CRONOGRAMA ACTIVIDADES'!X$45)*($G110/$F110)))</f>
        <v>0</v>
      </c>
      <c r="AB110" s="517">
        <f>IF($F110=0,0,((($F110/$E110)*'CRONOGRAMA ACTIVIDADES'!Y$45)*($G110/$F110)))</f>
        <v>0</v>
      </c>
      <c r="AC110" s="517">
        <f>IF($F110=0,0,((($F110/$E110)*'CRONOGRAMA ACTIVIDADES'!Z$45)*($G110/$F110)))</f>
        <v>0</v>
      </c>
      <c r="AD110" s="517">
        <f>IF($F110=0,0,((($F110/$E110)*'CRONOGRAMA ACTIVIDADES'!AA$45)*($G110/$F110)))</f>
        <v>0</v>
      </c>
      <c r="AE110" s="517">
        <f>IF($F110=0,0,((($F110/$E110)*'CRONOGRAMA ACTIVIDADES'!AB$45)*($G110/$F110)))</f>
        <v>0</v>
      </c>
      <c r="AF110" s="517">
        <f>IF($F110=0,0,((($F110/$E110)*'CRONOGRAMA ACTIVIDADES'!AC$45)*($G110/$F110)))</f>
        <v>0</v>
      </c>
      <c r="AG110" s="499">
        <f t="shared" si="33"/>
        <v>0</v>
      </c>
      <c r="AH110" s="519">
        <f>IF($F110=0,0,((($F110/$E110)*'CRONOGRAMA ACTIVIDADES'!AD$45)*($G110/$F110)))</f>
        <v>0</v>
      </c>
      <c r="AI110" s="517">
        <f>IF($F110=0,0,((($F110/$E110)*'CRONOGRAMA ACTIVIDADES'!AE$45)*($G110/$F110)))</f>
        <v>0</v>
      </c>
      <c r="AJ110" s="517">
        <f>IF($F110=0,0,((($F110/$E110)*'CRONOGRAMA ACTIVIDADES'!AF$45)*($G110/$F110)))</f>
        <v>0</v>
      </c>
      <c r="AK110" s="517">
        <f>IF($F110=0,0,((($F110/$E110)*'CRONOGRAMA ACTIVIDADES'!AG$45)*($G110/$F110)))</f>
        <v>0</v>
      </c>
      <c r="AL110" s="517">
        <f>IF($F110=0,0,((($F110/$E110)*'CRONOGRAMA ACTIVIDADES'!AH$45)*($G110/$F110)))</f>
        <v>0</v>
      </c>
      <c r="AM110" s="517">
        <f>IF($F110=0,0,((($F110/$E110)*'CRONOGRAMA ACTIVIDADES'!AI$45)*($G110/$F110)))</f>
        <v>0</v>
      </c>
      <c r="AN110" s="517">
        <f>IF($F110=0,0,((($F110/$E110)*'CRONOGRAMA ACTIVIDADES'!AJ$45)*($G110/$F110)))</f>
        <v>0</v>
      </c>
      <c r="AO110" s="517">
        <f>IF($F110=0,0,((($F110/$E110)*'CRONOGRAMA ACTIVIDADES'!AK$45)*($G110/$F110)))</f>
        <v>0</v>
      </c>
      <c r="AP110" s="517">
        <f>IF($F110=0,0,((($F110/$E110)*'CRONOGRAMA ACTIVIDADES'!AL$45)*($G110/$F110)))</f>
        <v>0</v>
      </c>
      <c r="AQ110" s="517">
        <f>IF($F110=0,0,((($F110/$E110)*'CRONOGRAMA ACTIVIDADES'!AM$45)*($G110/$F110)))</f>
        <v>0</v>
      </c>
      <c r="AR110" s="517">
        <f>IF($F110=0,0,((($F110/$E110)*'CRONOGRAMA ACTIVIDADES'!AN$45)*($G110/$F110)))</f>
        <v>0</v>
      </c>
      <c r="AS110" s="517">
        <f>IF($F110=0,0,((($F110/$E110)*'CRONOGRAMA ACTIVIDADES'!AO$45)*($G110/$F110)))</f>
        <v>0</v>
      </c>
      <c r="AT110" s="501">
        <f t="shared" si="34"/>
        <v>0</v>
      </c>
      <c r="AU110" s="504">
        <f t="shared" si="35"/>
        <v>0</v>
      </c>
      <c r="AV110" s="470">
        <f t="shared" si="30"/>
        <v>0</v>
      </c>
    </row>
    <row r="111" spans="2:48" s="60" customFormat="1" ht="13.5">
      <c r="B111" s="494" t="str">
        <f>'FORMATO COSTEO C6'!C19</f>
        <v>6.1.4</v>
      </c>
      <c r="C111" s="515">
        <f>'FORMATO COSTEO C6'!B19</f>
        <v>0</v>
      </c>
      <c r="D111" s="506" t="str">
        <f>'FORMATO COSTEO C6'!D19</f>
        <v>Unidad medida</v>
      </c>
      <c r="E111" s="640">
        <f>'FORMATO COSTEO C6'!E19</f>
        <v>0</v>
      </c>
      <c r="F111" s="517">
        <f>'FORMATO COSTEO C6'!G19</f>
        <v>0</v>
      </c>
      <c r="G111" s="641">
        <f>'FORMATO COSTEO C6'!I19</f>
        <v>0</v>
      </c>
      <c r="H111" s="520">
        <f>IF($F111=0,0,((($F111/$E111)*'CRONOGRAMA ACTIVIDADES'!F$46)*($G111/$F111)))</f>
        <v>0</v>
      </c>
      <c r="I111" s="517">
        <f>IF($F111=0,0,((($F111/$E111)*'CRONOGRAMA ACTIVIDADES'!G$46)*($G111/$F111)))</f>
        <v>0</v>
      </c>
      <c r="J111" s="517">
        <f>IF($F111=0,0,((($F111/$E111)*'CRONOGRAMA ACTIVIDADES'!H$46)*($G111/$F111)))</f>
        <v>0</v>
      </c>
      <c r="K111" s="517">
        <f>IF($F111=0,0,((($F111/$E111)*'CRONOGRAMA ACTIVIDADES'!I$46)*($G111/$F111)))</f>
        <v>0</v>
      </c>
      <c r="L111" s="517">
        <f>IF($F111=0,0,((($F111/$E111)*'CRONOGRAMA ACTIVIDADES'!J$46)*($G111/$F111)))</f>
        <v>0</v>
      </c>
      <c r="M111" s="517">
        <f>IF($F111=0,0,((($F111/$E111)*'CRONOGRAMA ACTIVIDADES'!K$46)*($G111/$F111)))</f>
        <v>0</v>
      </c>
      <c r="N111" s="517">
        <f>IF($F111=0,0,((($F111/$E111)*'CRONOGRAMA ACTIVIDADES'!L$46)*($G111/$F111)))</f>
        <v>0</v>
      </c>
      <c r="O111" s="517">
        <f>IF($F111=0,0,((($F111/$E111)*'CRONOGRAMA ACTIVIDADES'!M$46)*($G111/$F111)))</f>
        <v>0</v>
      </c>
      <c r="P111" s="517">
        <f>IF($F111=0,0,((($F111/$E111)*'CRONOGRAMA ACTIVIDADES'!N$46)*($G111/$F111)))</f>
        <v>0</v>
      </c>
      <c r="Q111" s="517">
        <f>IF($F111=0,0,((($F111/$E111)*'CRONOGRAMA ACTIVIDADES'!O$46)*($G111/$F111)))</f>
        <v>0</v>
      </c>
      <c r="R111" s="517">
        <f>IF($F111=0,0,((($F111/$E111)*'CRONOGRAMA ACTIVIDADES'!P$46)*($G111/$F111)))</f>
        <v>0</v>
      </c>
      <c r="S111" s="517">
        <f>IF($F111=0,0,((($F111/$E111)*'CRONOGRAMA ACTIVIDADES'!Q$46)*($G111/$F111)))</f>
        <v>0</v>
      </c>
      <c r="T111" s="501">
        <f t="shared" si="32"/>
        <v>0</v>
      </c>
      <c r="U111" s="520">
        <f>IF($F111=0,0,((($F111/$E111)*'CRONOGRAMA ACTIVIDADES'!R$46)*($G111/$F111)))</f>
        <v>0</v>
      </c>
      <c r="V111" s="517">
        <f>IF($F111=0,0,((($F111/$E111)*'CRONOGRAMA ACTIVIDADES'!S$46)*($G111/$F111)))</f>
        <v>0</v>
      </c>
      <c r="W111" s="517">
        <f>IF($F111=0,0,((($F111/$E111)*'CRONOGRAMA ACTIVIDADES'!T$46)*($G111/$F111)))</f>
        <v>0</v>
      </c>
      <c r="X111" s="517">
        <f>IF($F111=0,0,((($F111/$E111)*'CRONOGRAMA ACTIVIDADES'!U$46)*($G111/$F111)))</f>
        <v>0</v>
      </c>
      <c r="Y111" s="517">
        <f>IF($F111=0,0,((($F111/$E111)*'CRONOGRAMA ACTIVIDADES'!V$46)*($G111/$F111)))</f>
        <v>0</v>
      </c>
      <c r="Z111" s="517">
        <f>IF($F111=0,0,((($F111/$E111)*'CRONOGRAMA ACTIVIDADES'!W$46)*($G111/$F111)))</f>
        <v>0</v>
      </c>
      <c r="AA111" s="517">
        <f>IF($F111=0,0,((($F111/$E111)*'CRONOGRAMA ACTIVIDADES'!X$46)*($G111/$F111)))</f>
        <v>0</v>
      </c>
      <c r="AB111" s="517">
        <f>IF($F111=0,0,((($F111/$E111)*'CRONOGRAMA ACTIVIDADES'!Y$46)*($G111/$F111)))</f>
        <v>0</v>
      </c>
      <c r="AC111" s="517">
        <f>IF($F111=0,0,((($F111/$E111)*'CRONOGRAMA ACTIVIDADES'!Z$46)*($G111/$F111)))</f>
        <v>0</v>
      </c>
      <c r="AD111" s="517">
        <f>IF($F111=0,0,((($F111/$E111)*'CRONOGRAMA ACTIVIDADES'!AA$46)*($G111/$F111)))</f>
        <v>0</v>
      </c>
      <c r="AE111" s="517">
        <f>IF($F111=0,0,((($F111/$E111)*'CRONOGRAMA ACTIVIDADES'!AB$46)*($G111/$F111)))</f>
        <v>0</v>
      </c>
      <c r="AF111" s="517">
        <f>IF($F111=0,0,((($F111/$E111)*'CRONOGRAMA ACTIVIDADES'!AC$46)*($G111/$F111)))</f>
        <v>0</v>
      </c>
      <c r="AG111" s="499">
        <f t="shared" si="33"/>
        <v>0</v>
      </c>
      <c r="AH111" s="519">
        <f>IF($F111=0,0,((($F111/$E111)*'CRONOGRAMA ACTIVIDADES'!AD$46)*($G111/$F111)))</f>
        <v>0</v>
      </c>
      <c r="AI111" s="517">
        <f>IF($F111=0,0,((($F111/$E111)*'CRONOGRAMA ACTIVIDADES'!AE$46)*($G111/$F111)))</f>
        <v>0</v>
      </c>
      <c r="AJ111" s="517">
        <f>IF($F111=0,0,((($F111/$E111)*'CRONOGRAMA ACTIVIDADES'!AF$46)*($G111/$F111)))</f>
        <v>0</v>
      </c>
      <c r="AK111" s="517">
        <f>IF($F111=0,0,((($F111/$E111)*'CRONOGRAMA ACTIVIDADES'!AG$46)*($G111/$F111)))</f>
        <v>0</v>
      </c>
      <c r="AL111" s="517">
        <f>IF($F111=0,0,((($F111/$E111)*'CRONOGRAMA ACTIVIDADES'!AH$46)*($G111/$F111)))</f>
        <v>0</v>
      </c>
      <c r="AM111" s="517">
        <f>IF($F111=0,0,((($F111/$E111)*'CRONOGRAMA ACTIVIDADES'!AI$46)*($G111/$F111)))</f>
        <v>0</v>
      </c>
      <c r="AN111" s="517">
        <f>IF($F111=0,0,((($F111/$E111)*'CRONOGRAMA ACTIVIDADES'!AJ$46)*($G111/$F111)))</f>
        <v>0</v>
      </c>
      <c r="AO111" s="517">
        <f>IF($F111=0,0,((($F111/$E111)*'CRONOGRAMA ACTIVIDADES'!AK$46)*($G111/$F111)))</f>
        <v>0</v>
      </c>
      <c r="AP111" s="517">
        <f>IF($F111=0,0,((($F111/$E111)*'CRONOGRAMA ACTIVIDADES'!AL$46)*($G111/$F111)))</f>
        <v>0</v>
      </c>
      <c r="AQ111" s="517">
        <f>IF($F111=0,0,((($F111/$E111)*'CRONOGRAMA ACTIVIDADES'!AM$46)*($G111/$F111)))</f>
        <v>0</v>
      </c>
      <c r="AR111" s="517">
        <f>IF($F111=0,0,((($F111/$E111)*'CRONOGRAMA ACTIVIDADES'!AN$46)*($G111/$F111)))</f>
        <v>0</v>
      </c>
      <c r="AS111" s="517">
        <f>IF($F111=0,0,((($F111/$E111)*'CRONOGRAMA ACTIVIDADES'!AO$46)*($G111/$F111)))</f>
        <v>0</v>
      </c>
      <c r="AT111" s="501">
        <f t="shared" si="34"/>
        <v>0</v>
      </c>
      <c r="AU111" s="504">
        <f t="shared" si="35"/>
        <v>0</v>
      </c>
      <c r="AV111" s="470">
        <f t="shared" si="30"/>
        <v>0</v>
      </c>
    </row>
    <row r="112" spans="2:48" s="60" customFormat="1" ht="13.5">
      <c r="B112" s="494" t="str">
        <f>'FORMATO COSTEO C6'!C20</f>
        <v>6.1.5</v>
      </c>
      <c r="C112" s="515">
        <f>'FORMATO COSTEO C6'!B20</f>
        <v>0</v>
      </c>
      <c r="D112" s="506" t="str">
        <f>'FORMATO COSTEO C6'!D20</f>
        <v>Unidad medida</v>
      </c>
      <c r="E112" s="640">
        <f>'FORMATO COSTEO C6'!E20</f>
        <v>0</v>
      </c>
      <c r="F112" s="517">
        <f>'FORMATO COSTEO C6'!G20</f>
        <v>0</v>
      </c>
      <c r="G112" s="641">
        <f>'FORMATO COSTEO C6'!I20</f>
        <v>0</v>
      </c>
      <c r="H112" s="520">
        <f>IF($F112=0,0,((($F112/$E112)*'CRONOGRAMA ACTIVIDADES'!F$47)*($G112/$F112)))</f>
        <v>0</v>
      </c>
      <c r="I112" s="517">
        <f>IF($F112=0,0,((($F112/$E112)*'CRONOGRAMA ACTIVIDADES'!G$47)*($G112/$F112)))</f>
        <v>0</v>
      </c>
      <c r="J112" s="517">
        <f>IF($F112=0,0,((($F112/$E112)*'CRONOGRAMA ACTIVIDADES'!H$47)*($G112/$F112)))</f>
        <v>0</v>
      </c>
      <c r="K112" s="517">
        <f>IF($F112=0,0,((($F112/$E112)*'CRONOGRAMA ACTIVIDADES'!I$47)*($G112/$F112)))</f>
        <v>0</v>
      </c>
      <c r="L112" s="517">
        <f>IF($F112=0,0,((($F112/$E112)*'CRONOGRAMA ACTIVIDADES'!J$47)*($G112/$F112)))</f>
        <v>0</v>
      </c>
      <c r="M112" s="517">
        <f>IF($F112=0,0,((($F112/$E112)*'CRONOGRAMA ACTIVIDADES'!K$47)*($G112/$F112)))</f>
        <v>0</v>
      </c>
      <c r="N112" s="517">
        <f>IF($F112=0,0,((($F112/$E112)*'CRONOGRAMA ACTIVIDADES'!L$47)*($G112/$F112)))</f>
        <v>0</v>
      </c>
      <c r="O112" s="517">
        <f>IF($F112=0,0,((($F112/$E112)*'CRONOGRAMA ACTIVIDADES'!M$47)*($G112/$F112)))</f>
        <v>0</v>
      </c>
      <c r="P112" s="517">
        <f>IF($F112=0,0,((($F112/$E112)*'CRONOGRAMA ACTIVIDADES'!N$47)*($G112/$F112)))</f>
        <v>0</v>
      </c>
      <c r="Q112" s="517">
        <f>IF($F112=0,0,((($F112/$E112)*'CRONOGRAMA ACTIVIDADES'!O$47)*($G112/$F112)))</f>
        <v>0</v>
      </c>
      <c r="R112" s="517">
        <f>IF($F112=0,0,((($F112/$E112)*'CRONOGRAMA ACTIVIDADES'!P$47)*($G112/$F112)))</f>
        <v>0</v>
      </c>
      <c r="S112" s="517">
        <f>IF($F112=0,0,((($F112/$E112)*'CRONOGRAMA ACTIVIDADES'!Q$47)*($G112/$F112)))</f>
        <v>0</v>
      </c>
      <c r="T112" s="501">
        <f t="shared" si="32"/>
        <v>0</v>
      </c>
      <c r="U112" s="520">
        <f>IF($F112=0,0,((($F112/$E112)*'CRONOGRAMA ACTIVIDADES'!R$47)*($G112/$F112)))</f>
        <v>0</v>
      </c>
      <c r="V112" s="517">
        <f>IF($F112=0,0,((($F112/$E112)*'CRONOGRAMA ACTIVIDADES'!S$47)*($G112/$F112)))</f>
        <v>0</v>
      </c>
      <c r="W112" s="517">
        <f>IF($F112=0,0,((($F112/$E112)*'CRONOGRAMA ACTIVIDADES'!T$47)*($G112/$F112)))</f>
        <v>0</v>
      </c>
      <c r="X112" s="517">
        <f>IF($F112=0,0,((($F112/$E112)*'CRONOGRAMA ACTIVIDADES'!U$47)*($G112/$F112)))</f>
        <v>0</v>
      </c>
      <c r="Y112" s="517">
        <f>IF($F112=0,0,((($F112/$E112)*'CRONOGRAMA ACTIVIDADES'!V$47)*($G112/$F112)))</f>
        <v>0</v>
      </c>
      <c r="Z112" s="517">
        <f>IF($F112=0,0,((($F112/$E112)*'CRONOGRAMA ACTIVIDADES'!W$47)*($G112/$F112)))</f>
        <v>0</v>
      </c>
      <c r="AA112" s="517">
        <f>IF($F112=0,0,((($F112/$E112)*'CRONOGRAMA ACTIVIDADES'!X$47)*($G112/$F112)))</f>
        <v>0</v>
      </c>
      <c r="AB112" s="517">
        <f>IF($F112=0,0,((($F112/$E112)*'CRONOGRAMA ACTIVIDADES'!Y$47)*($G112/$F112)))</f>
        <v>0</v>
      </c>
      <c r="AC112" s="517">
        <f>IF($F112=0,0,((($F112/$E112)*'CRONOGRAMA ACTIVIDADES'!Z$47)*($G112/$F112)))</f>
        <v>0</v>
      </c>
      <c r="AD112" s="517">
        <f>IF($F112=0,0,((($F112/$E112)*'CRONOGRAMA ACTIVIDADES'!AA$47)*($G112/$F112)))</f>
        <v>0</v>
      </c>
      <c r="AE112" s="517">
        <f>IF($F112=0,0,((($F112/$E112)*'CRONOGRAMA ACTIVIDADES'!AB$47)*($G112/$F112)))</f>
        <v>0</v>
      </c>
      <c r="AF112" s="517">
        <f>IF($F112=0,0,((($F112/$E112)*'CRONOGRAMA ACTIVIDADES'!AC$47)*($G112/$F112)))</f>
        <v>0</v>
      </c>
      <c r="AG112" s="499">
        <f t="shared" si="33"/>
        <v>0</v>
      </c>
      <c r="AH112" s="519">
        <f>IF($F112=0,0,((($F112/$E112)*'CRONOGRAMA ACTIVIDADES'!AD$47)*($G112/$F112)))</f>
        <v>0</v>
      </c>
      <c r="AI112" s="517">
        <f>IF($F112=0,0,((($F112/$E112)*'CRONOGRAMA ACTIVIDADES'!AE$47)*($G112/$F112)))</f>
        <v>0</v>
      </c>
      <c r="AJ112" s="517">
        <f>IF($F112=0,0,((($F112/$E112)*'CRONOGRAMA ACTIVIDADES'!AF$47)*($G112/$F112)))</f>
        <v>0</v>
      </c>
      <c r="AK112" s="517">
        <f>IF($F112=0,0,((($F112/$E112)*'CRONOGRAMA ACTIVIDADES'!AG$47)*($G112/$F112)))</f>
        <v>0</v>
      </c>
      <c r="AL112" s="517">
        <f>IF($F112=0,0,((($F112/$E112)*'CRONOGRAMA ACTIVIDADES'!AH$47)*($G112/$F112)))</f>
        <v>0</v>
      </c>
      <c r="AM112" s="517">
        <f>IF($F112=0,0,((($F112/$E112)*'CRONOGRAMA ACTIVIDADES'!AI$47)*($G112/$F112)))</f>
        <v>0</v>
      </c>
      <c r="AN112" s="517">
        <f>IF($F112=0,0,((($F112/$E112)*'CRONOGRAMA ACTIVIDADES'!AJ$47)*($G112/$F112)))</f>
        <v>0</v>
      </c>
      <c r="AO112" s="517">
        <f>IF($F112=0,0,((($F112/$E112)*'CRONOGRAMA ACTIVIDADES'!AK$47)*($G112/$F112)))</f>
        <v>0</v>
      </c>
      <c r="AP112" s="517">
        <f>IF($F112=0,0,((($F112/$E112)*'CRONOGRAMA ACTIVIDADES'!AL$47)*($G112/$F112)))</f>
        <v>0</v>
      </c>
      <c r="AQ112" s="517">
        <f>IF($F112=0,0,((($F112/$E112)*'CRONOGRAMA ACTIVIDADES'!AM$47)*($G112/$F112)))</f>
        <v>0</v>
      </c>
      <c r="AR112" s="517">
        <f>IF($F112=0,0,((($F112/$E112)*'CRONOGRAMA ACTIVIDADES'!AN$47)*($G112/$F112)))</f>
        <v>0</v>
      </c>
      <c r="AS112" s="517">
        <f>IF($F112=0,0,((($F112/$E112)*'CRONOGRAMA ACTIVIDADES'!AO$47)*($G112/$F112)))</f>
        <v>0</v>
      </c>
      <c r="AT112" s="501">
        <f t="shared" si="34"/>
        <v>0</v>
      </c>
      <c r="AU112" s="504">
        <f t="shared" si="35"/>
        <v>0</v>
      </c>
      <c r="AV112" s="470">
        <f t="shared" si="30"/>
        <v>0</v>
      </c>
    </row>
    <row r="113" spans="2:48" s="60" customFormat="1" ht="13.5">
      <c r="B113" s="494" t="str">
        <f>'FORMATO COSTEO C6'!C21</f>
        <v>6.1.6</v>
      </c>
      <c r="C113" s="515">
        <f>'FORMATO COSTEO C6'!B21</f>
        <v>0</v>
      </c>
      <c r="D113" s="506" t="str">
        <f>'FORMATO COSTEO C6'!D21</f>
        <v>Unidad medida</v>
      </c>
      <c r="E113" s="640">
        <f>'FORMATO COSTEO C6'!E21</f>
        <v>0</v>
      </c>
      <c r="F113" s="517">
        <f>'FORMATO COSTEO C6'!G21</f>
        <v>0</v>
      </c>
      <c r="G113" s="641">
        <f>'FORMATO COSTEO C6'!I21</f>
        <v>0</v>
      </c>
      <c r="H113" s="520">
        <f>IF($F113=0,0,((($F113/$E113)*'CRONOGRAMA ACTIVIDADES'!F$48)*($G113/$F113)))</f>
        <v>0</v>
      </c>
      <c r="I113" s="517">
        <f>IF($F113=0,0,((($F113/$E113)*'CRONOGRAMA ACTIVIDADES'!G$48)*($G113/$F113)))</f>
        <v>0</v>
      </c>
      <c r="J113" s="517">
        <f>IF($F113=0,0,((($F113/$E113)*'CRONOGRAMA ACTIVIDADES'!H$48)*($G113/$F113)))</f>
        <v>0</v>
      </c>
      <c r="K113" s="517">
        <f>IF($F113=0,0,((($F113/$E113)*'CRONOGRAMA ACTIVIDADES'!I$48)*($G113/$F113)))</f>
        <v>0</v>
      </c>
      <c r="L113" s="517">
        <f>IF($F113=0,0,((($F113/$E113)*'CRONOGRAMA ACTIVIDADES'!J$48)*($G113/$F113)))</f>
        <v>0</v>
      </c>
      <c r="M113" s="517">
        <f>IF($F113=0,0,((($F113/$E113)*'CRONOGRAMA ACTIVIDADES'!K$48)*($G113/$F113)))</f>
        <v>0</v>
      </c>
      <c r="N113" s="517">
        <f>IF($F113=0,0,((($F113/$E113)*'CRONOGRAMA ACTIVIDADES'!L$48)*($G113/$F113)))</f>
        <v>0</v>
      </c>
      <c r="O113" s="517">
        <f>IF($F113=0,0,((($F113/$E113)*'CRONOGRAMA ACTIVIDADES'!M$48)*($G113/$F113)))</f>
        <v>0</v>
      </c>
      <c r="P113" s="517">
        <f>IF($F113=0,0,((($F113/$E113)*'CRONOGRAMA ACTIVIDADES'!N$48)*($G113/$F113)))</f>
        <v>0</v>
      </c>
      <c r="Q113" s="517">
        <f>IF($F113=0,0,((($F113/$E113)*'CRONOGRAMA ACTIVIDADES'!O$48)*($G113/$F113)))</f>
        <v>0</v>
      </c>
      <c r="R113" s="517">
        <f>IF($F113=0,0,((($F113/$E113)*'CRONOGRAMA ACTIVIDADES'!P$48)*($G113/$F113)))</f>
        <v>0</v>
      </c>
      <c r="S113" s="517">
        <f>IF($F113=0,0,((($F113/$E113)*'CRONOGRAMA ACTIVIDADES'!Q$48)*($G113/$F113)))</f>
        <v>0</v>
      </c>
      <c r="T113" s="501">
        <f t="shared" si="32"/>
        <v>0</v>
      </c>
      <c r="U113" s="520">
        <f>IF($F113=0,0,((($F113/$E113)*'CRONOGRAMA ACTIVIDADES'!R$48)*($G113/$F113)))</f>
        <v>0</v>
      </c>
      <c r="V113" s="517">
        <f>IF($F113=0,0,((($F113/$E113)*'CRONOGRAMA ACTIVIDADES'!S$48)*($G113/$F113)))</f>
        <v>0</v>
      </c>
      <c r="W113" s="517">
        <f>IF($F113=0,0,((($F113/$E113)*'CRONOGRAMA ACTIVIDADES'!T$48)*($G113/$F113)))</f>
        <v>0</v>
      </c>
      <c r="X113" s="517">
        <f>IF($F113=0,0,((($F113/$E113)*'CRONOGRAMA ACTIVIDADES'!U$48)*($G113/$F113)))</f>
        <v>0</v>
      </c>
      <c r="Y113" s="517">
        <f>IF($F113=0,0,((($F113/$E113)*'CRONOGRAMA ACTIVIDADES'!V$48)*($G113/$F113)))</f>
        <v>0</v>
      </c>
      <c r="Z113" s="517">
        <f>IF($F113=0,0,((($F113/$E113)*'CRONOGRAMA ACTIVIDADES'!W$48)*($G113/$F113)))</f>
        <v>0</v>
      </c>
      <c r="AA113" s="517">
        <f>IF($F113=0,0,((($F113/$E113)*'CRONOGRAMA ACTIVIDADES'!X$48)*($G113/$F113)))</f>
        <v>0</v>
      </c>
      <c r="AB113" s="517">
        <f>IF($F113=0,0,((($F113/$E113)*'CRONOGRAMA ACTIVIDADES'!Y$48)*($G113/$F113)))</f>
        <v>0</v>
      </c>
      <c r="AC113" s="517">
        <f>IF($F113=0,0,((($F113/$E113)*'CRONOGRAMA ACTIVIDADES'!Z$48)*($G113/$F113)))</f>
        <v>0</v>
      </c>
      <c r="AD113" s="517">
        <f>IF($F113=0,0,((($F113/$E113)*'CRONOGRAMA ACTIVIDADES'!AA$48)*($G113/$F113)))</f>
        <v>0</v>
      </c>
      <c r="AE113" s="517">
        <f>IF($F113=0,0,((($F113/$E113)*'CRONOGRAMA ACTIVIDADES'!AB$48)*($G113/$F113)))</f>
        <v>0</v>
      </c>
      <c r="AF113" s="517">
        <f>IF($F113=0,0,((($F113/$E113)*'CRONOGRAMA ACTIVIDADES'!AC$48)*($G113/$F113)))</f>
        <v>0</v>
      </c>
      <c r="AG113" s="499">
        <f t="shared" si="33"/>
        <v>0</v>
      </c>
      <c r="AH113" s="519">
        <f>IF($F113=0,0,((($F113/$E113)*'CRONOGRAMA ACTIVIDADES'!AD$48)*($G113/$F113)))</f>
        <v>0</v>
      </c>
      <c r="AI113" s="517">
        <f>IF($F113=0,0,((($F113/$E113)*'CRONOGRAMA ACTIVIDADES'!AE$48)*($G113/$F113)))</f>
        <v>0</v>
      </c>
      <c r="AJ113" s="517">
        <f>IF($F113=0,0,((($F113/$E113)*'CRONOGRAMA ACTIVIDADES'!AF$48)*($G113/$F113)))</f>
        <v>0</v>
      </c>
      <c r="AK113" s="517">
        <f>IF($F113=0,0,((($F113/$E113)*'CRONOGRAMA ACTIVIDADES'!AG$48)*($G113/$F113)))</f>
        <v>0</v>
      </c>
      <c r="AL113" s="517">
        <f>IF($F113=0,0,((($F113/$E113)*'CRONOGRAMA ACTIVIDADES'!AH$48)*($G113/$F113)))</f>
        <v>0</v>
      </c>
      <c r="AM113" s="517">
        <f>IF($F113=0,0,((($F113/$E113)*'CRONOGRAMA ACTIVIDADES'!AI$48)*($G113/$F113)))</f>
        <v>0</v>
      </c>
      <c r="AN113" s="517">
        <f>IF($F113=0,0,((($F113/$E113)*'CRONOGRAMA ACTIVIDADES'!AJ$48)*($G113/$F113)))</f>
        <v>0</v>
      </c>
      <c r="AO113" s="517">
        <f>IF($F113=0,0,((($F113/$E113)*'CRONOGRAMA ACTIVIDADES'!AK$48)*($G113/$F113)))</f>
        <v>0</v>
      </c>
      <c r="AP113" s="517">
        <f>IF($F113=0,0,((($F113/$E113)*'CRONOGRAMA ACTIVIDADES'!AL$48)*($G113/$F113)))</f>
        <v>0</v>
      </c>
      <c r="AQ113" s="517">
        <f>IF($F113=0,0,((($F113/$E113)*'CRONOGRAMA ACTIVIDADES'!AM$48)*($G113/$F113)))</f>
        <v>0</v>
      </c>
      <c r="AR113" s="517">
        <f>IF($F113=0,0,((($F113/$E113)*'CRONOGRAMA ACTIVIDADES'!AN$48)*($G113/$F113)))</f>
        <v>0</v>
      </c>
      <c r="AS113" s="517">
        <f>IF($F113=0,0,((($F113/$E113)*'CRONOGRAMA ACTIVIDADES'!AO$48)*($G113/$F113)))</f>
        <v>0</v>
      </c>
      <c r="AT113" s="501">
        <f t="shared" si="34"/>
        <v>0</v>
      </c>
      <c r="AU113" s="504">
        <f t="shared" si="35"/>
        <v>0</v>
      </c>
      <c r="AV113" s="470">
        <f t="shared" si="30"/>
        <v>0</v>
      </c>
    </row>
    <row r="114" spans="2:48" s="60" customFormat="1" ht="13.5">
      <c r="B114" s="494" t="str">
        <f>'FORMATO COSTEO C6'!C22</f>
        <v>6.1.7</v>
      </c>
      <c r="C114" s="515">
        <f>'FORMATO COSTEO C6'!B22</f>
        <v>0</v>
      </c>
      <c r="D114" s="506" t="str">
        <f>'FORMATO COSTEO C6'!D22</f>
        <v>Unidad medida</v>
      </c>
      <c r="E114" s="640">
        <f>'FORMATO COSTEO C6'!E22</f>
        <v>0</v>
      </c>
      <c r="F114" s="517">
        <f>'FORMATO COSTEO C6'!G22</f>
        <v>0</v>
      </c>
      <c r="G114" s="641">
        <f>'FORMATO COSTEO C6'!I22</f>
        <v>0</v>
      </c>
      <c r="H114" s="520">
        <f>IF($F114=0,0,((($F114/$E114)*'CRONOGRAMA ACTIVIDADES'!F$49)*($G114/$F114)))</f>
        <v>0</v>
      </c>
      <c r="I114" s="517">
        <f>IF($F114=0,0,((($F114/$E114)*'CRONOGRAMA ACTIVIDADES'!G$49)*($G114/$F114)))</f>
        <v>0</v>
      </c>
      <c r="J114" s="517">
        <f>IF($F114=0,0,((($F114/$E114)*'CRONOGRAMA ACTIVIDADES'!H$49)*($G114/$F114)))</f>
        <v>0</v>
      </c>
      <c r="K114" s="517">
        <f>IF($F114=0,0,((($F114/$E114)*'CRONOGRAMA ACTIVIDADES'!I$49)*($G114/$F114)))</f>
        <v>0</v>
      </c>
      <c r="L114" s="517">
        <f>IF($F114=0,0,((($F114/$E114)*'CRONOGRAMA ACTIVIDADES'!J$49)*($G114/$F114)))</f>
        <v>0</v>
      </c>
      <c r="M114" s="517">
        <f>IF($F114=0,0,((($F114/$E114)*'CRONOGRAMA ACTIVIDADES'!K$49)*($G114/$F114)))</f>
        <v>0</v>
      </c>
      <c r="N114" s="517">
        <f>IF($F114=0,0,((($F114/$E114)*'CRONOGRAMA ACTIVIDADES'!L$49)*($G114/$F114)))</f>
        <v>0</v>
      </c>
      <c r="O114" s="517">
        <f>IF($F114=0,0,((($F114/$E114)*'CRONOGRAMA ACTIVIDADES'!M$49)*($G114/$F114)))</f>
        <v>0</v>
      </c>
      <c r="P114" s="517">
        <f>IF($F114=0,0,((($F114/$E114)*'CRONOGRAMA ACTIVIDADES'!N$49)*($G114/$F114)))</f>
        <v>0</v>
      </c>
      <c r="Q114" s="517">
        <f>IF($F114=0,0,((($F114/$E114)*'CRONOGRAMA ACTIVIDADES'!O$49)*($G114/$F114)))</f>
        <v>0</v>
      </c>
      <c r="R114" s="517">
        <f>IF($F114=0,0,((($F114/$E114)*'CRONOGRAMA ACTIVIDADES'!P$49)*($G114/$F114)))</f>
        <v>0</v>
      </c>
      <c r="S114" s="517">
        <f>IF($F114=0,0,((($F114/$E114)*'CRONOGRAMA ACTIVIDADES'!Q$49)*($G114/$F114)))</f>
        <v>0</v>
      </c>
      <c r="T114" s="501">
        <f t="shared" si="32"/>
        <v>0</v>
      </c>
      <c r="U114" s="520">
        <f>IF($F114=0,0,((($F114/$E114)*'CRONOGRAMA ACTIVIDADES'!R$49)*($G114/$F114)))</f>
        <v>0</v>
      </c>
      <c r="V114" s="517">
        <f>IF($F114=0,0,((($F114/$E114)*'CRONOGRAMA ACTIVIDADES'!S$49)*($G114/$F114)))</f>
        <v>0</v>
      </c>
      <c r="W114" s="517">
        <f>IF($F114=0,0,((($F114/$E114)*'CRONOGRAMA ACTIVIDADES'!T$49)*($G114/$F114)))</f>
        <v>0</v>
      </c>
      <c r="X114" s="517">
        <f>IF($F114=0,0,((($F114/$E114)*'CRONOGRAMA ACTIVIDADES'!U$49)*($G114/$F114)))</f>
        <v>0</v>
      </c>
      <c r="Y114" s="517">
        <f>IF($F114=0,0,((($F114/$E114)*'CRONOGRAMA ACTIVIDADES'!V$49)*($G114/$F114)))</f>
        <v>0</v>
      </c>
      <c r="Z114" s="517">
        <f>IF($F114=0,0,((($F114/$E114)*'CRONOGRAMA ACTIVIDADES'!W$49)*($G114/$F114)))</f>
        <v>0</v>
      </c>
      <c r="AA114" s="517">
        <f>IF($F114=0,0,((($F114/$E114)*'CRONOGRAMA ACTIVIDADES'!X$49)*($G114/$F114)))</f>
        <v>0</v>
      </c>
      <c r="AB114" s="517">
        <f>IF($F114=0,0,((($F114/$E114)*'CRONOGRAMA ACTIVIDADES'!Y$49)*($G114/$F114)))</f>
        <v>0</v>
      </c>
      <c r="AC114" s="517">
        <f>IF($F114=0,0,((($F114/$E114)*'CRONOGRAMA ACTIVIDADES'!Z$49)*($G114/$F114)))</f>
        <v>0</v>
      </c>
      <c r="AD114" s="517">
        <f>IF($F114=0,0,((($F114/$E114)*'CRONOGRAMA ACTIVIDADES'!AA$49)*($G114/$F114)))</f>
        <v>0</v>
      </c>
      <c r="AE114" s="517">
        <f>IF($F114=0,0,((($F114/$E114)*'CRONOGRAMA ACTIVIDADES'!AB$49)*($G114/$F114)))</f>
        <v>0</v>
      </c>
      <c r="AF114" s="517">
        <f>IF($F114=0,0,((($F114/$E114)*'CRONOGRAMA ACTIVIDADES'!AC$49)*($G114/$F114)))</f>
        <v>0</v>
      </c>
      <c r="AG114" s="499">
        <f t="shared" si="33"/>
        <v>0</v>
      </c>
      <c r="AH114" s="519">
        <f>IF($F114=0,0,((($F114/$E114)*'CRONOGRAMA ACTIVIDADES'!AD$49)*($G114/$F114)))</f>
        <v>0</v>
      </c>
      <c r="AI114" s="517">
        <f>IF($F114=0,0,((($F114/$E114)*'CRONOGRAMA ACTIVIDADES'!AE$49)*($G114/$F114)))</f>
        <v>0</v>
      </c>
      <c r="AJ114" s="517">
        <f>IF($F114=0,0,((($F114/$E114)*'CRONOGRAMA ACTIVIDADES'!AF$49)*($G114/$F114)))</f>
        <v>0</v>
      </c>
      <c r="AK114" s="517">
        <f>IF($F114=0,0,((($F114/$E114)*'CRONOGRAMA ACTIVIDADES'!AG$49)*($G114/$F114)))</f>
        <v>0</v>
      </c>
      <c r="AL114" s="517">
        <f>IF($F114=0,0,((($F114/$E114)*'CRONOGRAMA ACTIVIDADES'!AH$49)*($G114/$F114)))</f>
        <v>0</v>
      </c>
      <c r="AM114" s="517">
        <f>IF($F114=0,0,((($F114/$E114)*'CRONOGRAMA ACTIVIDADES'!AI$49)*($G114/$F114)))</f>
        <v>0</v>
      </c>
      <c r="AN114" s="517">
        <f>IF($F114=0,0,((($F114/$E114)*'CRONOGRAMA ACTIVIDADES'!AJ$49)*($G114/$F114)))</f>
        <v>0</v>
      </c>
      <c r="AO114" s="517">
        <f>IF($F114=0,0,((($F114/$E114)*'CRONOGRAMA ACTIVIDADES'!AK$49)*($G114/$F114)))</f>
        <v>0</v>
      </c>
      <c r="AP114" s="517">
        <f>IF($F114=0,0,((($F114/$E114)*'CRONOGRAMA ACTIVIDADES'!AL$49)*($G114/$F114)))</f>
        <v>0</v>
      </c>
      <c r="AQ114" s="517">
        <f>IF($F114=0,0,((($F114/$E114)*'CRONOGRAMA ACTIVIDADES'!AM$49)*($G114/$F114)))</f>
        <v>0</v>
      </c>
      <c r="AR114" s="517">
        <f>IF($F114=0,0,((($F114/$E114)*'CRONOGRAMA ACTIVIDADES'!AN$49)*($G114/$F114)))</f>
        <v>0</v>
      </c>
      <c r="AS114" s="517">
        <f>IF($F114=0,0,((($F114/$E114)*'CRONOGRAMA ACTIVIDADES'!AO$49)*($G114/$F114)))</f>
        <v>0</v>
      </c>
      <c r="AT114" s="501">
        <f t="shared" si="34"/>
        <v>0</v>
      </c>
      <c r="AU114" s="504">
        <f t="shared" si="35"/>
        <v>0</v>
      </c>
      <c r="AV114" s="470">
        <f aca="true" t="shared" si="36" ref="AV114:AV157">+G114-AU114</f>
        <v>0</v>
      </c>
    </row>
    <row r="115" spans="2:48" s="60" customFormat="1" ht="13.5">
      <c r="B115" s="494" t="str">
        <f>'FORMATO COSTEO C6'!C23</f>
        <v>6.1.8</v>
      </c>
      <c r="C115" s="515">
        <f>'FORMATO COSTEO C6'!B23</f>
        <v>0</v>
      </c>
      <c r="D115" s="506" t="str">
        <f>'FORMATO COSTEO C6'!D23</f>
        <v>Unidad medida</v>
      </c>
      <c r="E115" s="640">
        <f>'FORMATO COSTEO C6'!E23</f>
        <v>0</v>
      </c>
      <c r="F115" s="517">
        <f>'FORMATO COSTEO C6'!G23</f>
        <v>0</v>
      </c>
      <c r="G115" s="641">
        <f>'FORMATO COSTEO C6'!I23</f>
        <v>0</v>
      </c>
      <c r="H115" s="520">
        <f>IF($F115=0,0,((($F115/$E115)*'CRONOGRAMA ACTIVIDADES'!F$50)*($G115/$F115)))</f>
        <v>0</v>
      </c>
      <c r="I115" s="517">
        <f>IF($F115=0,0,((($F115/$E115)*'CRONOGRAMA ACTIVIDADES'!G$50)*($G115/$F115)))</f>
        <v>0</v>
      </c>
      <c r="J115" s="517">
        <f>IF($F115=0,0,((($F115/$E115)*'CRONOGRAMA ACTIVIDADES'!H$50)*($G115/$F115)))</f>
        <v>0</v>
      </c>
      <c r="K115" s="517">
        <f>IF($F115=0,0,((($F115/$E115)*'CRONOGRAMA ACTIVIDADES'!I$50)*($G115/$F115)))</f>
        <v>0</v>
      </c>
      <c r="L115" s="517">
        <f>IF($F115=0,0,((($F115/$E115)*'CRONOGRAMA ACTIVIDADES'!J$50)*($G115/$F115)))</f>
        <v>0</v>
      </c>
      <c r="M115" s="517">
        <f>IF($F115=0,0,((($F115/$E115)*'CRONOGRAMA ACTIVIDADES'!K$50)*($G115/$F115)))</f>
        <v>0</v>
      </c>
      <c r="N115" s="517">
        <f>IF($F115=0,0,((($F115/$E115)*'CRONOGRAMA ACTIVIDADES'!L$50)*($G115/$F115)))</f>
        <v>0</v>
      </c>
      <c r="O115" s="517">
        <f>IF($F115=0,0,((($F115/$E115)*'CRONOGRAMA ACTIVIDADES'!M$50)*($G115/$F115)))</f>
        <v>0</v>
      </c>
      <c r="P115" s="517">
        <f>IF($F115=0,0,((($F115/$E115)*'CRONOGRAMA ACTIVIDADES'!N$50)*($G115/$F115)))</f>
        <v>0</v>
      </c>
      <c r="Q115" s="517">
        <f>IF($F115=0,0,((($F115/$E115)*'CRONOGRAMA ACTIVIDADES'!O$50)*($G115/$F115)))</f>
        <v>0</v>
      </c>
      <c r="R115" s="517">
        <f>IF($F115=0,0,((($F115/$E115)*'CRONOGRAMA ACTIVIDADES'!P$50)*($G115/$F115)))</f>
        <v>0</v>
      </c>
      <c r="S115" s="517">
        <f>IF($F115=0,0,((($F115/$E115)*'CRONOGRAMA ACTIVIDADES'!Q$50)*($G115/$F115)))</f>
        <v>0</v>
      </c>
      <c r="T115" s="501">
        <f t="shared" si="32"/>
        <v>0</v>
      </c>
      <c r="U115" s="520">
        <f>IF($F115=0,0,((($F115/$E115)*'CRONOGRAMA ACTIVIDADES'!R$50)*($G115/$F115)))</f>
        <v>0</v>
      </c>
      <c r="V115" s="517">
        <f>IF($F115=0,0,((($F115/$E115)*'CRONOGRAMA ACTIVIDADES'!S$50)*($G115/$F115)))</f>
        <v>0</v>
      </c>
      <c r="W115" s="517">
        <f>IF($F115=0,0,((($F115/$E115)*'CRONOGRAMA ACTIVIDADES'!T$50)*($G115/$F115)))</f>
        <v>0</v>
      </c>
      <c r="X115" s="517">
        <f>IF($F115=0,0,((($F115/$E115)*'CRONOGRAMA ACTIVIDADES'!U$50)*($G115/$F115)))</f>
        <v>0</v>
      </c>
      <c r="Y115" s="517">
        <f>IF($F115=0,0,((($F115/$E115)*'CRONOGRAMA ACTIVIDADES'!V$50)*($G115/$F115)))</f>
        <v>0</v>
      </c>
      <c r="Z115" s="517">
        <f>IF($F115=0,0,((($F115/$E115)*'CRONOGRAMA ACTIVIDADES'!W$50)*($G115/$F115)))</f>
        <v>0</v>
      </c>
      <c r="AA115" s="517">
        <f>IF($F115=0,0,((($F115/$E115)*'CRONOGRAMA ACTIVIDADES'!X$50)*($G115/$F115)))</f>
        <v>0</v>
      </c>
      <c r="AB115" s="517">
        <f>IF($F115=0,0,((($F115/$E115)*'CRONOGRAMA ACTIVIDADES'!Y$50)*($G115/$F115)))</f>
        <v>0</v>
      </c>
      <c r="AC115" s="517">
        <f>IF($F115=0,0,((($F115/$E115)*'CRONOGRAMA ACTIVIDADES'!Z$50)*($G115/$F115)))</f>
        <v>0</v>
      </c>
      <c r="AD115" s="517">
        <f>IF($F115=0,0,((($F115/$E115)*'CRONOGRAMA ACTIVIDADES'!AA$50)*($G115/$F115)))</f>
        <v>0</v>
      </c>
      <c r="AE115" s="517">
        <f>IF($F115=0,0,((($F115/$E115)*'CRONOGRAMA ACTIVIDADES'!AB$50)*($G115/$F115)))</f>
        <v>0</v>
      </c>
      <c r="AF115" s="517">
        <f>IF($F115=0,0,((($F115/$E115)*'CRONOGRAMA ACTIVIDADES'!AC$50)*($G115/$F115)))</f>
        <v>0</v>
      </c>
      <c r="AG115" s="499">
        <f t="shared" si="33"/>
        <v>0</v>
      </c>
      <c r="AH115" s="519">
        <f>IF($F115=0,0,((($F115/$E115)*'CRONOGRAMA ACTIVIDADES'!AD$50)*($G115/$F115)))</f>
        <v>0</v>
      </c>
      <c r="AI115" s="517">
        <f>IF($F115=0,0,((($F115/$E115)*'CRONOGRAMA ACTIVIDADES'!AE$50)*($G115/$F115)))</f>
        <v>0</v>
      </c>
      <c r="AJ115" s="517">
        <f>IF($F115=0,0,((($F115/$E115)*'CRONOGRAMA ACTIVIDADES'!AF$50)*($G115/$F115)))</f>
        <v>0</v>
      </c>
      <c r="AK115" s="517">
        <f>IF($F115=0,0,((($F115/$E115)*'CRONOGRAMA ACTIVIDADES'!AG$50)*($G115/$F115)))</f>
        <v>0</v>
      </c>
      <c r="AL115" s="517">
        <f>IF($F115=0,0,((($F115/$E115)*'CRONOGRAMA ACTIVIDADES'!AH$50)*($G115/$F115)))</f>
        <v>0</v>
      </c>
      <c r="AM115" s="517">
        <f>IF($F115=0,0,((($F115/$E115)*'CRONOGRAMA ACTIVIDADES'!AI$50)*($G115/$F115)))</f>
        <v>0</v>
      </c>
      <c r="AN115" s="517">
        <f>IF($F115=0,0,((($F115/$E115)*'CRONOGRAMA ACTIVIDADES'!AJ$50)*($G115/$F115)))</f>
        <v>0</v>
      </c>
      <c r="AO115" s="517">
        <f>IF($F115=0,0,((($F115/$E115)*'CRONOGRAMA ACTIVIDADES'!AK$50)*($G115/$F115)))</f>
        <v>0</v>
      </c>
      <c r="AP115" s="517">
        <f>IF($F115=0,0,((($F115/$E115)*'CRONOGRAMA ACTIVIDADES'!AL$50)*($G115/$F115)))</f>
        <v>0</v>
      </c>
      <c r="AQ115" s="517">
        <f>IF($F115=0,0,((($F115/$E115)*'CRONOGRAMA ACTIVIDADES'!AM$50)*($G115/$F115)))</f>
        <v>0</v>
      </c>
      <c r="AR115" s="517">
        <f>IF($F115=0,0,((($F115/$E115)*'CRONOGRAMA ACTIVIDADES'!AN$50)*($G115/$F115)))</f>
        <v>0</v>
      </c>
      <c r="AS115" s="517">
        <f>IF($F115=0,0,((($F115/$E115)*'CRONOGRAMA ACTIVIDADES'!AO$50)*($G115/$F115)))</f>
        <v>0</v>
      </c>
      <c r="AT115" s="501">
        <f t="shared" si="34"/>
        <v>0</v>
      </c>
      <c r="AU115" s="504">
        <f t="shared" si="35"/>
        <v>0</v>
      </c>
      <c r="AV115" s="470">
        <f t="shared" si="36"/>
        <v>0</v>
      </c>
    </row>
    <row r="116" spans="2:48" s="60" customFormat="1" ht="13.5">
      <c r="B116" s="494" t="str">
        <f>'FORMATO COSTEO C6'!C24</f>
        <v>6.1.9</v>
      </c>
      <c r="C116" s="515">
        <f>'FORMATO COSTEO C6'!B24</f>
        <v>0</v>
      </c>
      <c r="D116" s="506" t="str">
        <f>'FORMATO COSTEO C6'!D24</f>
        <v>Unidad medida</v>
      </c>
      <c r="E116" s="640">
        <f>'FORMATO COSTEO C6'!E24</f>
        <v>0</v>
      </c>
      <c r="F116" s="517">
        <f>'FORMATO COSTEO C6'!G24</f>
        <v>0</v>
      </c>
      <c r="G116" s="641">
        <f>'FORMATO COSTEO C6'!I24</f>
        <v>0</v>
      </c>
      <c r="H116" s="520">
        <f>IF($F116=0,0,((($F116/$E116)*'CRONOGRAMA ACTIVIDADES'!F$51)*($G116/$F116)))</f>
        <v>0</v>
      </c>
      <c r="I116" s="517">
        <f>IF($F116=0,0,((($F116/$E116)*'CRONOGRAMA ACTIVIDADES'!G$51)*($G116/$F116)))</f>
        <v>0</v>
      </c>
      <c r="J116" s="517">
        <f>IF($F116=0,0,((($F116/$E116)*'CRONOGRAMA ACTIVIDADES'!H$51)*($G116/$F116)))</f>
        <v>0</v>
      </c>
      <c r="K116" s="517">
        <f>IF($F116=0,0,((($F116/$E116)*'CRONOGRAMA ACTIVIDADES'!I$51)*($G116/$F116)))</f>
        <v>0</v>
      </c>
      <c r="L116" s="517">
        <f>IF($F116=0,0,((($F116/$E116)*'CRONOGRAMA ACTIVIDADES'!J$51)*($G116/$F116)))</f>
        <v>0</v>
      </c>
      <c r="M116" s="517">
        <f>IF($F116=0,0,((($F116/$E116)*'CRONOGRAMA ACTIVIDADES'!K$51)*($G116/$F116)))</f>
        <v>0</v>
      </c>
      <c r="N116" s="517">
        <f>IF($F116=0,0,((($F116/$E116)*'CRONOGRAMA ACTIVIDADES'!L$51)*($G116/$F116)))</f>
        <v>0</v>
      </c>
      <c r="O116" s="517">
        <f>IF($F116=0,0,((($F116/$E116)*'CRONOGRAMA ACTIVIDADES'!M$51)*($G116/$F116)))</f>
        <v>0</v>
      </c>
      <c r="P116" s="517">
        <f>IF($F116=0,0,((($F116/$E116)*'CRONOGRAMA ACTIVIDADES'!N$51)*($G116/$F116)))</f>
        <v>0</v>
      </c>
      <c r="Q116" s="517">
        <f>IF($F116=0,0,((($F116/$E116)*'CRONOGRAMA ACTIVIDADES'!O$51)*($G116/$F116)))</f>
        <v>0</v>
      </c>
      <c r="R116" s="517">
        <f>IF($F116=0,0,((($F116/$E116)*'CRONOGRAMA ACTIVIDADES'!P$51)*($G116/$F116)))</f>
        <v>0</v>
      </c>
      <c r="S116" s="517">
        <f>IF($F116=0,0,((($F116/$E116)*'CRONOGRAMA ACTIVIDADES'!Q$51)*($G116/$F116)))</f>
        <v>0</v>
      </c>
      <c r="T116" s="501">
        <f t="shared" si="32"/>
        <v>0</v>
      </c>
      <c r="U116" s="520">
        <f>IF($F116=0,0,((($F116/$E116)*'CRONOGRAMA ACTIVIDADES'!R$51)*($G116/$F116)))</f>
        <v>0</v>
      </c>
      <c r="V116" s="517">
        <f>IF($F116=0,0,((($F116/$E116)*'CRONOGRAMA ACTIVIDADES'!S$51)*($G116/$F116)))</f>
        <v>0</v>
      </c>
      <c r="W116" s="517">
        <f>IF($F116=0,0,((($F116/$E116)*'CRONOGRAMA ACTIVIDADES'!T$51)*($G116/$F116)))</f>
        <v>0</v>
      </c>
      <c r="X116" s="517">
        <f>IF($F116=0,0,((($F116/$E116)*'CRONOGRAMA ACTIVIDADES'!U$51)*($G116/$F116)))</f>
        <v>0</v>
      </c>
      <c r="Y116" s="517">
        <f>IF($F116=0,0,((($F116/$E116)*'CRONOGRAMA ACTIVIDADES'!V$51)*($G116/$F116)))</f>
        <v>0</v>
      </c>
      <c r="Z116" s="517">
        <f>IF($F116=0,0,((($F116/$E116)*'CRONOGRAMA ACTIVIDADES'!W$51)*($G116/$F116)))</f>
        <v>0</v>
      </c>
      <c r="AA116" s="517">
        <f>IF($F116=0,0,((($F116/$E116)*'CRONOGRAMA ACTIVIDADES'!X$51)*($G116/$F116)))</f>
        <v>0</v>
      </c>
      <c r="AB116" s="517">
        <f>IF($F116=0,0,((($F116/$E116)*'CRONOGRAMA ACTIVIDADES'!Y$51)*($G116/$F116)))</f>
        <v>0</v>
      </c>
      <c r="AC116" s="517">
        <f>IF($F116=0,0,((($F116/$E116)*'CRONOGRAMA ACTIVIDADES'!Z$51)*($G116/$F116)))</f>
        <v>0</v>
      </c>
      <c r="AD116" s="517">
        <f>IF($F116=0,0,((($F116/$E116)*'CRONOGRAMA ACTIVIDADES'!AA$51)*($G116/$F116)))</f>
        <v>0</v>
      </c>
      <c r="AE116" s="517">
        <f>IF($F116=0,0,((($F116/$E116)*'CRONOGRAMA ACTIVIDADES'!AB$51)*($G116/$F116)))</f>
        <v>0</v>
      </c>
      <c r="AF116" s="517">
        <f>IF($F116=0,0,((($F116/$E116)*'CRONOGRAMA ACTIVIDADES'!AC$51)*($G116/$F116)))</f>
        <v>0</v>
      </c>
      <c r="AG116" s="499">
        <f t="shared" si="33"/>
        <v>0</v>
      </c>
      <c r="AH116" s="519">
        <f>IF($F116=0,0,((($F116/$E116)*'CRONOGRAMA ACTIVIDADES'!AD$51)*($G116/$F116)))</f>
        <v>0</v>
      </c>
      <c r="AI116" s="517">
        <f>IF($F116=0,0,((($F116/$E116)*'CRONOGRAMA ACTIVIDADES'!AE$51)*($G116/$F116)))</f>
        <v>0</v>
      </c>
      <c r="AJ116" s="517">
        <f>IF($F116=0,0,((($F116/$E116)*'CRONOGRAMA ACTIVIDADES'!AF$51)*($G116/$F116)))</f>
        <v>0</v>
      </c>
      <c r="AK116" s="517">
        <f>IF($F116=0,0,((($F116/$E116)*'CRONOGRAMA ACTIVIDADES'!AG$51)*($G116/$F116)))</f>
        <v>0</v>
      </c>
      <c r="AL116" s="517">
        <f>IF($F116=0,0,((($F116/$E116)*'CRONOGRAMA ACTIVIDADES'!AH$51)*($G116/$F116)))</f>
        <v>0</v>
      </c>
      <c r="AM116" s="517">
        <f>IF($F116=0,0,((($F116/$E116)*'CRONOGRAMA ACTIVIDADES'!AI$51)*($G116/$F116)))</f>
        <v>0</v>
      </c>
      <c r="AN116" s="517">
        <f>IF($F116=0,0,((($F116/$E116)*'CRONOGRAMA ACTIVIDADES'!AJ$51)*($G116/$F116)))</f>
        <v>0</v>
      </c>
      <c r="AO116" s="517">
        <f>IF($F116=0,0,((($F116/$E116)*'CRONOGRAMA ACTIVIDADES'!AK$51)*($G116/$F116)))</f>
        <v>0</v>
      </c>
      <c r="AP116" s="517">
        <f>IF($F116=0,0,((($F116/$E116)*'CRONOGRAMA ACTIVIDADES'!AL$51)*($G116/$F116)))</f>
        <v>0</v>
      </c>
      <c r="AQ116" s="517">
        <f>IF($F116=0,0,((($F116/$E116)*'CRONOGRAMA ACTIVIDADES'!AM$51)*($G116/$F116)))</f>
        <v>0</v>
      </c>
      <c r="AR116" s="517">
        <f>IF($F116=0,0,((($F116/$E116)*'CRONOGRAMA ACTIVIDADES'!AN$51)*($G116/$F116)))</f>
        <v>0</v>
      </c>
      <c r="AS116" s="517">
        <f>IF($F116=0,0,((($F116/$E116)*'CRONOGRAMA ACTIVIDADES'!AO$51)*($G116/$F116)))</f>
        <v>0</v>
      </c>
      <c r="AT116" s="501">
        <f t="shared" si="34"/>
        <v>0</v>
      </c>
      <c r="AU116" s="504">
        <f t="shared" si="35"/>
        <v>0</v>
      </c>
      <c r="AV116" s="470">
        <f t="shared" si="36"/>
        <v>0</v>
      </c>
    </row>
    <row r="117" spans="2:48" s="60" customFormat="1" ht="13.5">
      <c r="B117" s="494" t="str">
        <f>'FORMATO COSTEO C6'!C25</f>
        <v>6.1.10</v>
      </c>
      <c r="C117" s="515">
        <f>'FORMATO COSTEO C6'!B25</f>
        <v>0</v>
      </c>
      <c r="D117" s="506" t="str">
        <f>'FORMATO COSTEO C6'!D25</f>
        <v>Unidad medida</v>
      </c>
      <c r="E117" s="640">
        <f>'FORMATO COSTEO C6'!E25</f>
        <v>0</v>
      </c>
      <c r="F117" s="517">
        <f>'FORMATO COSTEO C6'!G25</f>
        <v>0</v>
      </c>
      <c r="G117" s="641">
        <f>'FORMATO COSTEO C6'!I25</f>
        <v>0</v>
      </c>
      <c r="H117" s="520">
        <f>IF($F117=0,0,((($F117/$E117)*'CRONOGRAMA ACTIVIDADES'!F$52)*($G117/$F117)))</f>
        <v>0</v>
      </c>
      <c r="I117" s="517">
        <f>IF($F117=0,0,((($F117/$E117)*'CRONOGRAMA ACTIVIDADES'!G$52)*($G117/$F117)))</f>
        <v>0</v>
      </c>
      <c r="J117" s="517">
        <f>IF($F117=0,0,((($F117/$E117)*'CRONOGRAMA ACTIVIDADES'!H$52)*($G117/$F117)))</f>
        <v>0</v>
      </c>
      <c r="K117" s="517">
        <f>IF($F117=0,0,((($F117/$E117)*'CRONOGRAMA ACTIVIDADES'!I$52)*($G117/$F117)))</f>
        <v>0</v>
      </c>
      <c r="L117" s="517">
        <f>IF($F117=0,0,((($F117/$E117)*'CRONOGRAMA ACTIVIDADES'!J$52)*($G117/$F117)))</f>
        <v>0</v>
      </c>
      <c r="M117" s="517">
        <f>IF($F117=0,0,((($F117/$E117)*'CRONOGRAMA ACTIVIDADES'!K$52)*($G117/$F117)))</f>
        <v>0</v>
      </c>
      <c r="N117" s="517">
        <f>IF($F117=0,0,((($F117/$E117)*'CRONOGRAMA ACTIVIDADES'!L$52)*($G117/$F117)))</f>
        <v>0</v>
      </c>
      <c r="O117" s="517">
        <f>IF($F117=0,0,((($F117/$E117)*'CRONOGRAMA ACTIVIDADES'!M$52)*($G117/$F117)))</f>
        <v>0</v>
      </c>
      <c r="P117" s="517">
        <f>IF($F117=0,0,((($F117/$E117)*'CRONOGRAMA ACTIVIDADES'!N$52)*($G117/$F117)))</f>
        <v>0</v>
      </c>
      <c r="Q117" s="517">
        <f>IF($F117=0,0,((($F117/$E117)*'CRONOGRAMA ACTIVIDADES'!O$52)*($G117/$F117)))</f>
        <v>0</v>
      </c>
      <c r="R117" s="517">
        <f>IF($F117=0,0,((($F117/$E117)*'CRONOGRAMA ACTIVIDADES'!P$52)*($G117/$F117)))</f>
        <v>0</v>
      </c>
      <c r="S117" s="517">
        <f>IF($F117=0,0,((($F117/$E117)*'CRONOGRAMA ACTIVIDADES'!Q$52)*($G117/$F117)))</f>
        <v>0</v>
      </c>
      <c r="T117" s="501">
        <f t="shared" si="32"/>
        <v>0</v>
      </c>
      <c r="U117" s="520">
        <f>IF($F117=0,0,((($F117/$E117)*'CRONOGRAMA ACTIVIDADES'!R$52)*($G117/$F117)))</f>
        <v>0</v>
      </c>
      <c r="V117" s="517">
        <f>IF($F117=0,0,((($F117/$E117)*'CRONOGRAMA ACTIVIDADES'!S$52)*($G117/$F117)))</f>
        <v>0</v>
      </c>
      <c r="W117" s="517">
        <f>IF($F117=0,0,((($F117/$E117)*'CRONOGRAMA ACTIVIDADES'!T$52)*($G117/$F117)))</f>
        <v>0</v>
      </c>
      <c r="X117" s="517">
        <f>IF($F117=0,0,((($F117/$E117)*'CRONOGRAMA ACTIVIDADES'!U$52)*($G117/$F117)))</f>
        <v>0</v>
      </c>
      <c r="Y117" s="517">
        <f>IF($F117=0,0,((($F117/$E117)*'CRONOGRAMA ACTIVIDADES'!V$52)*($G117/$F117)))</f>
        <v>0</v>
      </c>
      <c r="Z117" s="517">
        <f>IF($F117=0,0,((($F117/$E117)*'CRONOGRAMA ACTIVIDADES'!W$52)*($G117/$F117)))</f>
        <v>0</v>
      </c>
      <c r="AA117" s="517">
        <f>IF($F117=0,0,((($F117/$E117)*'CRONOGRAMA ACTIVIDADES'!X$52)*($G117/$F117)))</f>
        <v>0</v>
      </c>
      <c r="AB117" s="517">
        <f>IF($F117=0,0,((($F117/$E117)*'CRONOGRAMA ACTIVIDADES'!Y$52)*($G117/$F117)))</f>
        <v>0</v>
      </c>
      <c r="AC117" s="517">
        <f>IF($F117=0,0,((($F117/$E117)*'CRONOGRAMA ACTIVIDADES'!Z$52)*($G117/$F117)))</f>
        <v>0</v>
      </c>
      <c r="AD117" s="517">
        <f>IF($F117=0,0,((($F117/$E117)*'CRONOGRAMA ACTIVIDADES'!AA$52)*($G117/$F117)))</f>
        <v>0</v>
      </c>
      <c r="AE117" s="517">
        <f>IF($F117=0,0,((($F117/$E117)*'CRONOGRAMA ACTIVIDADES'!AB$52)*($G117/$F117)))</f>
        <v>0</v>
      </c>
      <c r="AF117" s="517">
        <f>IF($F117=0,0,((($F117/$E117)*'CRONOGRAMA ACTIVIDADES'!AC$52)*($G117/$F117)))</f>
        <v>0</v>
      </c>
      <c r="AG117" s="499">
        <f t="shared" si="33"/>
        <v>0</v>
      </c>
      <c r="AH117" s="519">
        <f>IF($F117=0,0,((($F117/$E117)*'CRONOGRAMA ACTIVIDADES'!AD$52)*($G117/$F117)))</f>
        <v>0</v>
      </c>
      <c r="AI117" s="517">
        <f>IF($F117=0,0,((($F117/$E117)*'CRONOGRAMA ACTIVIDADES'!AE$52)*($G117/$F117)))</f>
        <v>0</v>
      </c>
      <c r="AJ117" s="517">
        <f>IF($F117=0,0,((($F117/$E117)*'CRONOGRAMA ACTIVIDADES'!AF$52)*($G117/$F117)))</f>
        <v>0</v>
      </c>
      <c r="AK117" s="517">
        <f>IF($F117=0,0,((($F117/$E117)*'CRONOGRAMA ACTIVIDADES'!AG$52)*($G117/$F117)))</f>
        <v>0</v>
      </c>
      <c r="AL117" s="517">
        <f>IF($F117=0,0,((($F117/$E117)*'CRONOGRAMA ACTIVIDADES'!AH$52)*($G117/$F117)))</f>
        <v>0</v>
      </c>
      <c r="AM117" s="517">
        <f>IF($F117=0,0,((($F117/$E117)*'CRONOGRAMA ACTIVIDADES'!AI$52)*($G117/$F117)))</f>
        <v>0</v>
      </c>
      <c r="AN117" s="517">
        <f>IF($F117=0,0,((($F117/$E117)*'CRONOGRAMA ACTIVIDADES'!AJ$52)*($G117/$F117)))</f>
        <v>0</v>
      </c>
      <c r="AO117" s="517">
        <f>IF($F117=0,0,((($F117/$E117)*'CRONOGRAMA ACTIVIDADES'!AK$52)*($G117/$F117)))</f>
        <v>0</v>
      </c>
      <c r="AP117" s="517">
        <f>IF($F117=0,0,((($F117/$E117)*'CRONOGRAMA ACTIVIDADES'!AL$52)*($G117/$F117)))</f>
        <v>0</v>
      </c>
      <c r="AQ117" s="517">
        <f>IF($F117=0,0,((($F117/$E117)*'CRONOGRAMA ACTIVIDADES'!AM$52)*($G117/$F117)))</f>
        <v>0</v>
      </c>
      <c r="AR117" s="517">
        <f>IF($F117=0,0,((($F117/$E117)*'CRONOGRAMA ACTIVIDADES'!AN$52)*($G117/$F117)))</f>
        <v>0</v>
      </c>
      <c r="AS117" s="517">
        <f>IF($F117=0,0,((($F117/$E117)*'CRONOGRAMA ACTIVIDADES'!AO$52)*($G117/$F117)))</f>
        <v>0</v>
      </c>
      <c r="AT117" s="501">
        <f t="shared" si="34"/>
        <v>0</v>
      </c>
      <c r="AU117" s="504">
        <f t="shared" si="35"/>
        <v>0</v>
      </c>
      <c r="AV117" s="470">
        <f t="shared" si="36"/>
        <v>0</v>
      </c>
    </row>
    <row r="118" spans="2:48" s="60" customFormat="1" ht="13.5">
      <c r="B118" s="473">
        <f>'FORMATO COSTEO C6'!C29</f>
        <v>6.2</v>
      </c>
      <c r="C118" s="474" t="str">
        <f>+'FORMATO COSTEO C6'!B29</f>
        <v>Equipamiento para gestión del proyecto</v>
      </c>
      <c r="D118" s="513"/>
      <c r="E118" s="626"/>
      <c r="F118" s="477">
        <f>+'FORMATO COSTEO C6'!G29</f>
        <v>0</v>
      </c>
      <c r="G118" s="480">
        <f>+'FORMATO COSTEO C6'!I29</f>
        <v>0</v>
      </c>
      <c r="H118" s="481">
        <f>SUM(H119:H128)</f>
        <v>0</v>
      </c>
      <c r="I118" s="477">
        <f aca="true" t="shared" si="37" ref="I118:AU118">SUM(I119:I128)</f>
        <v>0</v>
      </c>
      <c r="J118" s="477">
        <f t="shared" si="37"/>
        <v>0</v>
      </c>
      <c r="K118" s="477">
        <f t="shared" si="37"/>
        <v>0</v>
      </c>
      <c r="L118" s="477">
        <f t="shared" si="37"/>
        <v>0</v>
      </c>
      <c r="M118" s="477">
        <f t="shared" si="37"/>
        <v>0</v>
      </c>
      <c r="N118" s="477">
        <f t="shared" si="37"/>
        <v>0</v>
      </c>
      <c r="O118" s="477">
        <f t="shared" si="37"/>
        <v>0</v>
      </c>
      <c r="P118" s="477">
        <f t="shared" si="37"/>
        <v>0</v>
      </c>
      <c r="Q118" s="477">
        <f t="shared" si="37"/>
        <v>0</v>
      </c>
      <c r="R118" s="477">
        <f t="shared" si="37"/>
        <v>0</v>
      </c>
      <c r="S118" s="477">
        <f t="shared" si="37"/>
        <v>0</v>
      </c>
      <c r="T118" s="480">
        <f t="shared" si="37"/>
        <v>0</v>
      </c>
      <c r="U118" s="481">
        <f t="shared" si="37"/>
        <v>0</v>
      </c>
      <c r="V118" s="477">
        <f t="shared" si="37"/>
        <v>0</v>
      </c>
      <c r="W118" s="477">
        <f t="shared" si="37"/>
        <v>0</v>
      </c>
      <c r="X118" s="477">
        <f t="shared" si="37"/>
        <v>0</v>
      </c>
      <c r="Y118" s="477">
        <f t="shared" si="37"/>
        <v>0</v>
      </c>
      <c r="Z118" s="477">
        <f t="shared" si="37"/>
        <v>0</v>
      </c>
      <c r="AA118" s="477">
        <f t="shared" si="37"/>
        <v>0</v>
      </c>
      <c r="AB118" s="477">
        <f t="shared" si="37"/>
        <v>0</v>
      </c>
      <c r="AC118" s="477">
        <f t="shared" si="37"/>
        <v>0</v>
      </c>
      <c r="AD118" s="477">
        <f t="shared" si="37"/>
        <v>0</v>
      </c>
      <c r="AE118" s="477">
        <f t="shared" si="37"/>
        <v>0</v>
      </c>
      <c r="AF118" s="477">
        <f t="shared" si="37"/>
        <v>0</v>
      </c>
      <c r="AG118" s="478">
        <f>SUM(AG119:AG128)</f>
        <v>0</v>
      </c>
      <c r="AH118" s="479">
        <f t="shared" si="37"/>
        <v>0</v>
      </c>
      <c r="AI118" s="477">
        <f t="shared" si="37"/>
        <v>0</v>
      </c>
      <c r="AJ118" s="477">
        <f t="shared" si="37"/>
        <v>0</v>
      </c>
      <c r="AK118" s="477">
        <f t="shared" si="37"/>
        <v>0</v>
      </c>
      <c r="AL118" s="477">
        <f t="shared" si="37"/>
        <v>0</v>
      </c>
      <c r="AM118" s="477">
        <f t="shared" si="37"/>
        <v>0</v>
      </c>
      <c r="AN118" s="477">
        <f t="shared" si="37"/>
        <v>0</v>
      </c>
      <c r="AO118" s="477">
        <f t="shared" si="37"/>
        <v>0</v>
      </c>
      <c r="AP118" s="477">
        <f t="shared" si="37"/>
        <v>0</v>
      </c>
      <c r="AQ118" s="477">
        <f t="shared" si="37"/>
        <v>0</v>
      </c>
      <c r="AR118" s="477">
        <f t="shared" si="37"/>
        <v>0</v>
      </c>
      <c r="AS118" s="477">
        <f t="shared" si="37"/>
        <v>0</v>
      </c>
      <c r="AT118" s="480">
        <f t="shared" si="37"/>
        <v>0</v>
      </c>
      <c r="AU118" s="482">
        <f t="shared" si="37"/>
        <v>0</v>
      </c>
      <c r="AV118" s="470">
        <f t="shared" si="36"/>
        <v>0</v>
      </c>
    </row>
    <row r="119" spans="2:48" s="60" customFormat="1" ht="13.5">
      <c r="B119" s="494" t="str">
        <f>'FORMATO COSTEO C6'!C30</f>
        <v>6.2.1</v>
      </c>
      <c r="C119" s="515">
        <f>'FORMATO COSTEO C6'!B30</f>
        <v>0</v>
      </c>
      <c r="D119" s="506" t="str">
        <f>'FORMATO COSTEO C6'!D30</f>
        <v>Unidad medida</v>
      </c>
      <c r="E119" s="640">
        <f>'FORMATO COSTEO C6'!E30</f>
        <v>0</v>
      </c>
      <c r="F119" s="517">
        <f>'FORMATO COSTEO C6'!G30</f>
        <v>0</v>
      </c>
      <c r="G119" s="641">
        <f>'FORMATO COSTEO C6'!I30</f>
        <v>0</v>
      </c>
      <c r="H119" s="520">
        <f>IF($F119=0,0,((($F119/$E119)*'CRONOGRAMA ACTIVIDADES'!F$54)*($G119/$F119)))</f>
        <v>0</v>
      </c>
      <c r="I119" s="517">
        <f>IF($F119=0,0,((($F119/$E119)*'CRONOGRAMA ACTIVIDADES'!G$54)*($G119/$F119)))</f>
        <v>0</v>
      </c>
      <c r="J119" s="517">
        <f>IF($F119=0,0,((($F119/$E119)*'CRONOGRAMA ACTIVIDADES'!H$54)*($G119/$F119)))</f>
        <v>0</v>
      </c>
      <c r="K119" s="517">
        <f>IF($F119=0,0,((($F119/$E119)*'CRONOGRAMA ACTIVIDADES'!I$54)*($G119/$F119)))</f>
        <v>0</v>
      </c>
      <c r="L119" s="517">
        <f>IF($F119=0,0,((($F119/$E119)*'CRONOGRAMA ACTIVIDADES'!J$54)*($G119/$F119)))</f>
        <v>0</v>
      </c>
      <c r="M119" s="517">
        <f>IF($F119=0,0,((($F119/$E119)*'CRONOGRAMA ACTIVIDADES'!K$54)*($G119/$F119)))</f>
        <v>0</v>
      </c>
      <c r="N119" s="517">
        <f>IF($F119=0,0,((($F119/$E119)*'CRONOGRAMA ACTIVIDADES'!L$54)*($G119/$F119)))</f>
        <v>0</v>
      </c>
      <c r="O119" s="517">
        <f>IF($F119=0,0,((($F119/$E119)*'CRONOGRAMA ACTIVIDADES'!M$54)*($G119/$F119)))</f>
        <v>0</v>
      </c>
      <c r="P119" s="517">
        <f>IF($F119=0,0,((($F119/$E119)*'CRONOGRAMA ACTIVIDADES'!N$54)*($G119/$F119)))</f>
        <v>0</v>
      </c>
      <c r="Q119" s="517">
        <f>IF($F119=0,0,((($F119/$E119)*'CRONOGRAMA ACTIVIDADES'!O$54)*($G119/$F119)))</f>
        <v>0</v>
      </c>
      <c r="R119" s="517">
        <f>IF($F119=0,0,((($F119/$E119)*'CRONOGRAMA ACTIVIDADES'!P$54)*($G119/$F119)))</f>
        <v>0</v>
      </c>
      <c r="S119" s="517">
        <f>IF($F119=0,0,((($F119/$E119)*'CRONOGRAMA ACTIVIDADES'!Q$54)*($G119/$F119)))</f>
        <v>0</v>
      </c>
      <c r="T119" s="501">
        <f aca="true" t="shared" si="38" ref="T119:T128">H119+I119+J119+K119+L119+M119+N119+O119+P119+Q119+R119+S119</f>
        <v>0</v>
      </c>
      <c r="U119" s="520">
        <f>IF($F119=0,0,((($F119/$E119)*'CRONOGRAMA ACTIVIDADES'!R$54)*($G119/$F119)))</f>
        <v>0</v>
      </c>
      <c r="V119" s="517">
        <f>IF($F119=0,0,((($F119/$E119)*'CRONOGRAMA ACTIVIDADES'!S$54)*($G119/$F119)))</f>
        <v>0</v>
      </c>
      <c r="W119" s="517">
        <f>IF($F119=0,0,((($F119/$E119)*'CRONOGRAMA ACTIVIDADES'!T$54)*($G119/$F119)))</f>
        <v>0</v>
      </c>
      <c r="X119" s="517">
        <f>IF($F119=0,0,((($F119/$E119)*'CRONOGRAMA ACTIVIDADES'!U$54)*($G119/$F119)))</f>
        <v>0</v>
      </c>
      <c r="Y119" s="517">
        <f>IF($F119=0,0,((($F119/$E119)*'CRONOGRAMA ACTIVIDADES'!V$54)*($G119/$F119)))</f>
        <v>0</v>
      </c>
      <c r="Z119" s="517">
        <f>IF($F119=0,0,((($F119/$E119)*'CRONOGRAMA ACTIVIDADES'!W$54)*($G119/$F119)))</f>
        <v>0</v>
      </c>
      <c r="AA119" s="517">
        <f>IF($F119=0,0,((($F119/$E119)*'CRONOGRAMA ACTIVIDADES'!X$54)*($G119/$F119)))</f>
        <v>0</v>
      </c>
      <c r="AB119" s="517">
        <f>IF($F119=0,0,((($F119/$E119)*'CRONOGRAMA ACTIVIDADES'!Y$54)*($G119/$F119)))</f>
        <v>0</v>
      </c>
      <c r="AC119" s="517">
        <f>IF($F119=0,0,((($F119/$E119)*'CRONOGRAMA ACTIVIDADES'!Z$54)*($G119/$F119)))</f>
        <v>0</v>
      </c>
      <c r="AD119" s="517">
        <f>IF($F119=0,0,((($F119/$E119)*'CRONOGRAMA ACTIVIDADES'!AA$54)*($G119/$F119)))</f>
        <v>0</v>
      </c>
      <c r="AE119" s="517">
        <f>IF($F119=0,0,((($F119/$E119)*'CRONOGRAMA ACTIVIDADES'!AB$54)*($G119/$F119)))</f>
        <v>0</v>
      </c>
      <c r="AF119" s="517">
        <f>IF($F119=0,0,((($F119/$E119)*'CRONOGRAMA ACTIVIDADES'!AC$54)*($G119/$F119)))</f>
        <v>0</v>
      </c>
      <c r="AG119" s="499">
        <f aca="true" t="shared" si="39" ref="AG119:AG128">U119+V119+W119+X119+Y119+Z119+AA119+AB119+AC119+AD119+AE119+AF119</f>
        <v>0</v>
      </c>
      <c r="AH119" s="519">
        <f>IF($F119=0,0,((($F119/$E119)*'CRONOGRAMA ACTIVIDADES'!AD$54)*($G119/$F119)))</f>
        <v>0</v>
      </c>
      <c r="AI119" s="517">
        <f>IF($F119=0,0,((($F119/$E119)*'CRONOGRAMA ACTIVIDADES'!AE$54)*($G119/$F119)))</f>
        <v>0</v>
      </c>
      <c r="AJ119" s="517">
        <f>IF($F119=0,0,((($F119/$E119)*'CRONOGRAMA ACTIVIDADES'!AF$54)*($G119/$F119)))</f>
        <v>0</v>
      </c>
      <c r="AK119" s="517">
        <f>IF($F119=0,0,((($F119/$E119)*'CRONOGRAMA ACTIVIDADES'!AG$54)*($G119/$F119)))</f>
        <v>0</v>
      </c>
      <c r="AL119" s="517">
        <f>IF($F119=0,0,((($F119/$E119)*'CRONOGRAMA ACTIVIDADES'!AH$54)*($G119/$F119)))</f>
        <v>0</v>
      </c>
      <c r="AM119" s="517">
        <f>IF($F119=0,0,((($F119/$E119)*'CRONOGRAMA ACTIVIDADES'!AI$54)*($G119/$F119)))</f>
        <v>0</v>
      </c>
      <c r="AN119" s="517">
        <f>IF($F119=0,0,((($F119/$E119)*'CRONOGRAMA ACTIVIDADES'!AJ$54)*($G119/$F119)))</f>
        <v>0</v>
      </c>
      <c r="AO119" s="517">
        <f>IF($F119=0,0,((($F119/$E119)*'CRONOGRAMA ACTIVIDADES'!AK$54)*($G119/$F119)))</f>
        <v>0</v>
      </c>
      <c r="AP119" s="517">
        <f>IF($F119=0,0,((($F119/$E119)*'CRONOGRAMA ACTIVIDADES'!AL$54)*($G119/$F119)))</f>
        <v>0</v>
      </c>
      <c r="AQ119" s="517">
        <f>IF($F119=0,0,((($F119/$E119)*'CRONOGRAMA ACTIVIDADES'!AM$54)*($G119/$F119)))</f>
        <v>0</v>
      </c>
      <c r="AR119" s="517">
        <f>IF($F119=0,0,((($F119/$E119)*'CRONOGRAMA ACTIVIDADES'!AN$54)*($G119/$F119)))</f>
        <v>0</v>
      </c>
      <c r="AS119" s="517">
        <f>IF($F119=0,0,((($F119/$E119)*'CRONOGRAMA ACTIVIDADES'!AO$54)*($G119/$F119)))</f>
        <v>0</v>
      </c>
      <c r="AT119" s="501">
        <f aca="true" t="shared" si="40" ref="AT119:AT128">AH119+AI119+AJ119+AK119+AL119+AM119+AN119+AO119+AP119+AQ119+AR119+AS119</f>
        <v>0</v>
      </c>
      <c r="AU119" s="504">
        <f aca="true" t="shared" si="41" ref="AU119:AU128">AS119+AR119+AQ119+AP119+AO119+AN119+AM119+AL119+AK119+AJ119+AI119+AH119+AF119+AE119+AD119+AC119+AB119+AA119+Z119+Y119+X119+W119+V119+U119+S119+R119+Q119+P119+O119+N119+M119+L119+K119+J119+I119+H119</f>
        <v>0</v>
      </c>
      <c r="AV119" s="470">
        <f t="shared" si="36"/>
        <v>0</v>
      </c>
    </row>
    <row r="120" spans="2:48" s="60" customFormat="1" ht="13.5">
      <c r="B120" s="494" t="str">
        <f>'FORMATO COSTEO C6'!C31</f>
        <v>6.2.2</v>
      </c>
      <c r="C120" s="515">
        <f>'FORMATO COSTEO C6'!B31</f>
        <v>0</v>
      </c>
      <c r="D120" s="506" t="str">
        <f>'FORMATO COSTEO C6'!D31</f>
        <v>Unidad medida</v>
      </c>
      <c r="E120" s="640">
        <f>'FORMATO COSTEO C6'!E31</f>
        <v>0</v>
      </c>
      <c r="F120" s="517">
        <f>'FORMATO COSTEO C6'!G31</f>
        <v>0</v>
      </c>
      <c r="G120" s="641">
        <f>'FORMATO COSTEO C6'!I31</f>
        <v>0</v>
      </c>
      <c r="H120" s="520">
        <f>IF($F120=0,0,((($F120/$E120)*'CRONOGRAMA ACTIVIDADES'!F$55)*($G120/$F120)))</f>
        <v>0</v>
      </c>
      <c r="I120" s="517">
        <f>IF($F120=0,0,((($F120/$E120)*'CRONOGRAMA ACTIVIDADES'!G$55)*($G120/$F120)))</f>
        <v>0</v>
      </c>
      <c r="J120" s="517">
        <f>IF($F120=0,0,((($F120/$E120)*'CRONOGRAMA ACTIVIDADES'!H$55)*($G120/$F120)))</f>
        <v>0</v>
      </c>
      <c r="K120" s="517">
        <f>IF($F120=0,0,((($F120/$E120)*'CRONOGRAMA ACTIVIDADES'!I$55)*($G120/$F120)))</f>
        <v>0</v>
      </c>
      <c r="L120" s="517">
        <f>IF($F120=0,0,((($F120/$E120)*'CRONOGRAMA ACTIVIDADES'!J$55)*($G120/$F120)))</f>
        <v>0</v>
      </c>
      <c r="M120" s="517">
        <f>IF($F120=0,0,((($F120/$E120)*'CRONOGRAMA ACTIVIDADES'!K$55)*($G120/$F120)))</f>
        <v>0</v>
      </c>
      <c r="N120" s="517">
        <f>IF($F120=0,0,((($F120/$E120)*'CRONOGRAMA ACTIVIDADES'!L$55)*($G120/$F120)))</f>
        <v>0</v>
      </c>
      <c r="O120" s="517">
        <f>IF($F120=0,0,((($F120/$E120)*'CRONOGRAMA ACTIVIDADES'!M$55)*($G120/$F120)))</f>
        <v>0</v>
      </c>
      <c r="P120" s="517">
        <f>IF($F120=0,0,((($F120/$E120)*'CRONOGRAMA ACTIVIDADES'!N$55)*($G120/$F120)))</f>
        <v>0</v>
      </c>
      <c r="Q120" s="517">
        <f>IF($F120=0,0,((($F120/$E120)*'CRONOGRAMA ACTIVIDADES'!O$55)*($G120/$F120)))</f>
        <v>0</v>
      </c>
      <c r="R120" s="517">
        <f>IF($F120=0,0,((($F120/$E120)*'CRONOGRAMA ACTIVIDADES'!P$55)*($G120/$F120)))</f>
        <v>0</v>
      </c>
      <c r="S120" s="517">
        <f>IF($F120=0,0,((($F120/$E120)*'CRONOGRAMA ACTIVIDADES'!Q$55)*($G120/$F120)))</f>
        <v>0</v>
      </c>
      <c r="T120" s="501">
        <f t="shared" si="38"/>
        <v>0</v>
      </c>
      <c r="U120" s="520">
        <f>IF($F120=0,0,((($F120/$E120)*'CRONOGRAMA ACTIVIDADES'!R$55)*($G120/$F120)))</f>
        <v>0</v>
      </c>
      <c r="V120" s="517">
        <f>IF($F120=0,0,((($F120/$E120)*'CRONOGRAMA ACTIVIDADES'!S$55)*($G120/$F120)))</f>
        <v>0</v>
      </c>
      <c r="W120" s="517">
        <f>IF($F120=0,0,((($F120/$E120)*'CRONOGRAMA ACTIVIDADES'!T$55)*($G120/$F120)))</f>
        <v>0</v>
      </c>
      <c r="X120" s="517">
        <f>IF($F120=0,0,((($F120/$E120)*'CRONOGRAMA ACTIVIDADES'!U$55)*($G120/$F120)))</f>
        <v>0</v>
      </c>
      <c r="Y120" s="517">
        <f>IF($F120=0,0,((($F120/$E120)*'CRONOGRAMA ACTIVIDADES'!V$55)*($G120/$F120)))</f>
        <v>0</v>
      </c>
      <c r="Z120" s="517">
        <f>IF($F120=0,0,((($F120/$E120)*'CRONOGRAMA ACTIVIDADES'!W$55)*($G120/$F120)))</f>
        <v>0</v>
      </c>
      <c r="AA120" s="517">
        <f>IF($F120=0,0,((($F120/$E120)*'CRONOGRAMA ACTIVIDADES'!X$55)*($G120/$F120)))</f>
        <v>0</v>
      </c>
      <c r="AB120" s="517">
        <f>IF($F120=0,0,((($F120/$E120)*'CRONOGRAMA ACTIVIDADES'!Y$55)*($G120/$F120)))</f>
        <v>0</v>
      </c>
      <c r="AC120" s="517">
        <f>IF($F120=0,0,((($F120/$E120)*'CRONOGRAMA ACTIVIDADES'!Z$55)*($G120/$F120)))</f>
        <v>0</v>
      </c>
      <c r="AD120" s="517">
        <f>IF($F120=0,0,((($F120/$E120)*'CRONOGRAMA ACTIVIDADES'!AA$55)*($G120/$F120)))</f>
        <v>0</v>
      </c>
      <c r="AE120" s="517">
        <f>IF($F120=0,0,((($F120/$E120)*'CRONOGRAMA ACTIVIDADES'!AB$55)*($G120/$F120)))</f>
        <v>0</v>
      </c>
      <c r="AF120" s="517">
        <f>IF($F120=0,0,((($F120/$E120)*'CRONOGRAMA ACTIVIDADES'!AC$55)*($G120/$F120)))</f>
        <v>0</v>
      </c>
      <c r="AG120" s="499">
        <f t="shared" si="39"/>
        <v>0</v>
      </c>
      <c r="AH120" s="519">
        <f>IF($F120=0,0,((($F120/$E120)*'CRONOGRAMA ACTIVIDADES'!AD$55)*($G120/$F120)))</f>
        <v>0</v>
      </c>
      <c r="AI120" s="517">
        <f>IF($F120=0,0,((($F120/$E120)*'CRONOGRAMA ACTIVIDADES'!AE$55)*($G120/$F120)))</f>
        <v>0</v>
      </c>
      <c r="AJ120" s="517">
        <f>IF($F120=0,0,((($F120/$E120)*'CRONOGRAMA ACTIVIDADES'!AF$55)*($G120/$F120)))</f>
        <v>0</v>
      </c>
      <c r="AK120" s="517">
        <f>IF($F120=0,0,((($F120/$E120)*'CRONOGRAMA ACTIVIDADES'!AG$55)*($G120/$F120)))</f>
        <v>0</v>
      </c>
      <c r="AL120" s="517">
        <f>IF($F120=0,0,((($F120/$E120)*'CRONOGRAMA ACTIVIDADES'!AH$55)*($G120/$F120)))</f>
        <v>0</v>
      </c>
      <c r="AM120" s="517">
        <f>IF($F120=0,0,((($F120/$E120)*'CRONOGRAMA ACTIVIDADES'!AI$55)*($G120/$F120)))</f>
        <v>0</v>
      </c>
      <c r="AN120" s="517">
        <f>IF($F120=0,0,((($F120/$E120)*'CRONOGRAMA ACTIVIDADES'!AJ$55)*($G120/$F120)))</f>
        <v>0</v>
      </c>
      <c r="AO120" s="517">
        <f>IF($F120=0,0,((($F120/$E120)*'CRONOGRAMA ACTIVIDADES'!AK$55)*($G120/$F120)))</f>
        <v>0</v>
      </c>
      <c r="AP120" s="517">
        <f>IF($F120=0,0,((($F120/$E120)*'CRONOGRAMA ACTIVIDADES'!AL$55)*($G120/$F120)))</f>
        <v>0</v>
      </c>
      <c r="AQ120" s="517">
        <f>IF($F120=0,0,((($F120/$E120)*'CRONOGRAMA ACTIVIDADES'!AM$55)*($G120/$F120)))</f>
        <v>0</v>
      </c>
      <c r="AR120" s="517">
        <f>IF($F120=0,0,((($F120/$E120)*'CRONOGRAMA ACTIVIDADES'!AN$55)*($G120/$F120)))</f>
        <v>0</v>
      </c>
      <c r="AS120" s="517">
        <f>IF($F120=0,0,((($F120/$E120)*'CRONOGRAMA ACTIVIDADES'!AO$55)*($G120/$F120)))</f>
        <v>0</v>
      </c>
      <c r="AT120" s="501">
        <f t="shared" si="40"/>
        <v>0</v>
      </c>
      <c r="AU120" s="504">
        <f t="shared" si="41"/>
        <v>0</v>
      </c>
      <c r="AV120" s="470">
        <f t="shared" si="36"/>
        <v>0</v>
      </c>
    </row>
    <row r="121" spans="2:48" s="60" customFormat="1" ht="13.5">
      <c r="B121" s="494" t="str">
        <f>'FORMATO COSTEO C6'!C32</f>
        <v>6.2.3</v>
      </c>
      <c r="C121" s="515">
        <f>'FORMATO COSTEO C6'!B32</f>
        <v>0</v>
      </c>
      <c r="D121" s="506" t="str">
        <f>'FORMATO COSTEO C6'!D32</f>
        <v>Unidad medida</v>
      </c>
      <c r="E121" s="640">
        <f>'FORMATO COSTEO C6'!E32</f>
        <v>0</v>
      </c>
      <c r="F121" s="517">
        <f>'FORMATO COSTEO C6'!G32</f>
        <v>0</v>
      </c>
      <c r="G121" s="641">
        <f>'FORMATO COSTEO C6'!I32</f>
        <v>0</v>
      </c>
      <c r="H121" s="520">
        <f>IF($F121=0,0,((($F121/$E121)*'CRONOGRAMA ACTIVIDADES'!F$56)*($G121/$F121)))</f>
        <v>0</v>
      </c>
      <c r="I121" s="517">
        <f>IF($F121=0,0,((($F121/$E121)*'CRONOGRAMA ACTIVIDADES'!G$56)*($G121/$F121)))</f>
        <v>0</v>
      </c>
      <c r="J121" s="517">
        <f>IF($F121=0,0,((($F121/$E121)*'CRONOGRAMA ACTIVIDADES'!H$56)*($G121/$F121)))</f>
        <v>0</v>
      </c>
      <c r="K121" s="517">
        <f>IF($F121=0,0,((($F121/$E121)*'CRONOGRAMA ACTIVIDADES'!I$56)*($G121/$F121)))</f>
        <v>0</v>
      </c>
      <c r="L121" s="517">
        <f>IF($F121=0,0,((($F121/$E121)*'CRONOGRAMA ACTIVIDADES'!J$56)*($G121/$F121)))</f>
        <v>0</v>
      </c>
      <c r="M121" s="517">
        <f>IF($F121=0,0,((($F121/$E121)*'CRONOGRAMA ACTIVIDADES'!K$56)*($G121/$F121)))</f>
        <v>0</v>
      </c>
      <c r="N121" s="517">
        <f>IF($F121=0,0,((($F121/$E121)*'CRONOGRAMA ACTIVIDADES'!L$56)*($G121/$F121)))</f>
        <v>0</v>
      </c>
      <c r="O121" s="517">
        <f>IF($F121=0,0,((($F121/$E121)*'CRONOGRAMA ACTIVIDADES'!M$56)*($G121/$F121)))</f>
        <v>0</v>
      </c>
      <c r="P121" s="517">
        <f>IF($F121=0,0,((($F121/$E121)*'CRONOGRAMA ACTIVIDADES'!N$56)*($G121/$F121)))</f>
        <v>0</v>
      </c>
      <c r="Q121" s="517">
        <f>IF($F121=0,0,((($F121/$E121)*'CRONOGRAMA ACTIVIDADES'!O$56)*($G121/$F121)))</f>
        <v>0</v>
      </c>
      <c r="R121" s="517">
        <f>IF($F121=0,0,((($F121/$E121)*'CRONOGRAMA ACTIVIDADES'!P$56)*($G121/$F121)))</f>
        <v>0</v>
      </c>
      <c r="S121" s="517">
        <f>IF($F121=0,0,((($F121/$E121)*'CRONOGRAMA ACTIVIDADES'!Q$56)*($G121/$F121)))</f>
        <v>0</v>
      </c>
      <c r="T121" s="501">
        <f t="shared" si="38"/>
        <v>0</v>
      </c>
      <c r="U121" s="520">
        <f>IF($F121=0,0,((($F121/$E121)*'CRONOGRAMA ACTIVIDADES'!R$56)*($G121/$F121)))</f>
        <v>0</v>
      </c>
      <c r="V121" s="517">
        <f>IF($F121=0,0,((($F121/$E121)*'CRONOGRAMA ACTIVIDADES'!S$56)*($G121/$F121)))</f>
        <v>0</v>
      </c>
      <c r="W121" s="517">
        <f>IF($F121=0,0,((($F121/$E121)*'CRONOGRAMA ACTIVIDADES'!T$56)*($G121/$F121)))</f>
        <v>0</v>
      </c>
      <c r="X121" s="517">
        <f>IF($F121=0,0,((($F121/$E121)*'CRONOGRAMA ACTIVIDADES'!U$56)*($G121/$F121)))</f>
        <v>0</v>
      </c>
      <c r="Y121" s="517">
        <f>IF($F121=0,0,((($F121/$E121)*'CRONOGRAMA ACTIVIDADES'!V$56)*($G121/$F121)))</f>
        <v>0</v>
      </c>
      <c r="Z121" s="517">
        <f>IF($F121=0,0,((($F121/$E121)*'CRONOGRAMA ACTIVIDADES'!W$56)*($G121/$F121)))</f>
        <v>0</v>
      </c>
      <c r="AA121" s="517">
        <f>IF($F121=0,0,((($F121/$E121)*'CRONOGRAMA ACTIVIDADES'!X$56)*($G121/$F121)))</f>
        <v>0</v>
      </c>
      <c r="AB121" s="517">
        <f>IF($F121=0,0,((($F121/$E121)*'CRONOGRAMA ACTIVIDADES'!Y$56)*($G121/$F121)))</f>
        <v>0</v>
      </c>
      <c r="AC121" s="517">
        <f>IF($F121=0,0,((($F121/$E121)*'CRONOGRAMA ACTIVIDADES'!Z$56)*($G121/$F121)))</f>
        <v>0</v>
      </c>
      <c r="AD121" s="517">
        <f>IF($F121=0,0,((($F121/$E121)*'CRONOGRAMA ACTIVIDADES'!AA$56)*($G121/$F121)))</f>
        <v>0</v>
      </c>
      <c r="AE121" s="517">
        <f>IF($F121=0,0,((($F121/$E121)*'CRONOGRAMA ACTIVIDADES'!AB$56)*($G121/$F121)))</f>
        <v>0</v>
      </c>
      <c r="AF121" s="517">
        <f>IF($F121=0,0,((($F121/$E121)*'CRONOGRAMA ACTIVIDADES'!AC$56)*($G121/$F121)))</f>
        <v>0</v>
      </c>
      <c r="AG121" s="499">
        <f t="shared" si="39"/>
        <v>0</v>
      </c>
      <c r="AH121" s="519">
        <f>IF($F121=0,0,((($F121/$E121)*'CRONOGRAMA ACTIVIDADES'!AD$56)*($G121/$F121)))</f>
        <v>0</v>
      </c>
      <c r="AI121" s="517">
        <f>IF($F121=0,0,((($F121/$E121)*'CRONOGRAMA ACTIVIDADES'!AE$56)*($G121/$F121)))</f>
        <v>0</v>
      </c>
      <c r="AJ121" s="517">
        <f>IF($F121=0,0,((($F121/$E121)*'CRONOGRAMA ACTIVIDADES'!AF$56)*($G121/$F121)))</f>
        <v>0</v>
      </c>
      <c r="AK121" s="517">
        <f>IF($F121=0,0,((($F121/$E121)*'CRONOGRAMA ACTIVIDADES'!AG$56)*($G121/$F121)))</f>
        <v>0</v>
      </c>
      <c r="AL121" s="517">
        <f>IF($F121=0,0,((($F121/$E121)*'CRONOGRAMA ACTIVIDADES'!AH$56)*($G121/$F121)))</f>
        <v>0</v>
      </c>
      <c r="AM121" s="517">
        <f>IF($F121=0,0,((($F121/$E121)*'CRONOGRAMA ACTIVIDADES'!AI$56)*($G121/$F121)))</f>
        <v>0</v>
      </c>
      <c r="AN121" s="517">
        <f>IF($F121=0,0,((($F121/$E121)*'CRONOGRAMA ACTIVIDADES'!AJ$56)*($G121/$F121)))</f>
        <v>0</v>
      </c>
      <c r="AO121" s="517">
        <f>IF($F121=0,0,((($F121/$E121)*'CRONOGRAMA ACTIVIDADES'!AK$56)*($G121/$F121)))</f>
        <v>0</v>
      </c>
      <c r="AP121" s="517">
        <f>IF($F121=0,0,((($F121/$E121)*'CRONOGRAMA ACTIVIDADES'!AL$56)*($G121/$F121)))</f>
        <v>0</v>
      </c>
      <c r="AQ121" s="517">
        <f>IF($F121=0,0,((($F121/$E121)*'CRONOGRAMA ACTIVIDADES'!AM$56)*($G121/$F121)))</f>
        <v>0</v>
      </c>
      <c r="AR121" s="517">
        <f>IF($F121=0,0,((($F121/$E121)*'CRONOGRAMA ACTIVIDADES'!AN$56)*($G121/$F121)))</f>
        <v>0</v>
      </c>
      <c r="AS121" s="517">
        <f>IF($F121=0,0,((($F121/$E121)*'CRONOGRAMA ACTIVIDADES'!AO$56)*($G121/$F121)))</f>
        <v>0</v>
      </c>
      <c r="AT121" s="501">
        <f t="shared" si="40"/>
        <v>0</v>
      </c>
      <c r="AU121" s="504">
        <f t="shared" si="41"/>
        <v>0</v>
      </c>
      <c r="AV121" s="470">
        <f t="shared" si="36"/>
        <v>0</v>
      </c>
    </row>
    <row r="122" spans="2:48" s="60" customFormat="1" ht="13.5">
      <c r="B122" s="494" t="str">
        <f>'FORMATO COSTEO C6'!C33</f>
        <v>6.2.4</v>
      </c>
      <c r="C122" s="515">
        <f>'FORMATO COSTEO C6'!B33</f>
        <v>0</v>
      </c>
      <c r="D122" s="506" t="str">
        <f>'FORMATO COSTEO C6'!D33</f>
        <v>Unidad medida</v>
      </c>
      <c r="E122" s="640">
        <f>'FORMATO COSTEO C6'!E33</f>
        <v>0</v>
      </c>
      <c r="F122" s="517">
        <f>'FORMATO COSTEO C6'!G33</f>
        <v>0</v>
      </c>
      <c r="G122" s="641">
        <f>'FORMATO COSTEO C6'!I33</f>
        <v>0</v>
      </c>
      <c r="H122" s="520">
        <f>IF($F122=0,0,((($F122/$E122)*'CRONOGRAMA ACTIVIDADES'!F$57)*($G122/$F122)))</f>
        <v>0</v>
      </c>
      <c r="I122" s="517">
        <f>IF($F122=0,0,((($F122/$E122)*'CRONOGRAMA ACTIVIDADES'!G$57)*($G122/$F122)))</f>
        <v>0</v>
      </c>
      <c r="J122" s="517">
        <f>IF($F122=0,0,((($F122/$E122)*'CRONOGRAMA ACTIVIDADES'!H$57)*($G122/$F122)))</f>
        <v>0</v>
      </c>
      <c r="K122" s="517">
        <f>IF($F122=0,0,((($F122/$E122)*'CRONOGRAMA ACTIVIDADES'!I$57)*($G122/$F122)))</f>
        <v>0</v>
      </c>
      <c r="L122" s="517">
        <f>IF($F122=0,0,((($F122/$E122)*'CRONOGRAMA ACTIVIDADES'!J$57)*($G122/$F122)))</f>
        <v>0</v>
      </c>
      <c r="M122" s="517">
        <f>IF($F122=0,0,((($F122/$E122)*'CRONOGRAMA ACTIVIDADES'!K$57)*($G122/$F122)))</f>
        <v>0</v>
      </c>
      <c r="N122" s="517">
        <f>IF($F122=0,0,((($F122/$E122)*'CRONOGRAMA ACTIVIDADES'!L$57)*($G122/$F122)))</f>
        <v>0</v>
      </c>
      <c r="O122" s="517">
        <f>IF($F122=0,0,((($F122/$E122)*'CRONOGRAMA ACTIVIDADES'!M$57)*($G122/$F122)))</f>
        <v>0</v>
      </c>
      <c r="P122" s="517">
        <f>IF($F122=0,0,((($F122/$E122)*'CRONOGRAMA ACTIVIDADES'!N$57)*($G122/$F122)))</f>
        <v>0</v>
      </c>
      <c r="Q122" s="517">
        <f>IF($F122=0,0,((($F122/$E122)*'CRONOGRAMA ACTIVIDADES'!O$57)*($G122/$F122)))</f>
        <v>0</v>
      </c>
      <c r="R122" s="517">
        <f>IF($F122=0,0,((($F122/$E122)*'CRONOGRAMA ACTIVIDADES'!P$57)*($G122/$F122)))</f>
        <v>0</v>
      </c>
      <c r="S122" s="517">
        <f>IF($F122=0,0,((($F122/$E122)*'CRONOGRAMA ACTIVIDADES'!Q$57)*($G122/$F122)))</f>
        <v>0</v>
      </c>
      <c r="T122" s="501">
        <f t="shared" si="38"/>
        <v>0</v>
      </c>
      <c r="U122" s="520">
        <f>IF($F122=0,0,((($F122/$E122)*'CRONOGRAMA ACTIVIDADES'!R$57)*($G122/$F122)))</f>
        <v>0</v>
      </c>
      <c r="V122" s="517">
        <f>IF($F122=0,0,((($F122/$E122)*'CRONOGRAMA ACTIVIDADES'!S$57)*($G122/$F122)))</f>
        <v>0</v>
      </c>
      <c r="W122" s="517">
        <f>IF($F122=0,0,((($F122/$E122)*'CRONOGRAMA ACTIVIDADES'!T$57)*($G122/$F122)))</f>
        <v>0</v>
      </c>
      <c r="X122" s="517">
        <f>IF($F122=0,0,((($F122/$E122)*'CRONOGRAMA ACTIVIDADES'!U$57)*($G122/$F122)))</f>
        <v>0</v>
      </c>
      <c r="Y122" s="517">
        <f>IF($F122=0,0,((($F122/$E122)*'CRONOGRAMA ACTIVIDADES'!V$57)*($G122/$F122)))</f>
        <v>0</v>
      </c>
      <c r="Z122" s="517">
        <f>IF($F122=0,0,((($F122/$E122)*'CRONOGRAMA ACTIVIDADES'!W$57)*($G122/$F122)))</f>
        <v>0</v>
      </c>
      <c r="AA122" s="517">
        <f>IF($F122=0,0,((($F122/$E122)*'CRONOGRAMA ACTIVIDADES'!X$57)*($G122/$F122)))</f>
        <v>0</v>
      </c>
      <c r="AB122" s="517">
        <f>IF($F122=0,0,((($F122/$E122)*'CRONOGRAMA ACTIVIDADES'!Y$57)*($G122/$F122)))</f>
        <v>0</v>
      </c>
      <c r="AC122" s="517">
        <f>IF($F122=0,0,((($F122/$E122)*'CRONOGRAMA ACTIVIDADES'!Z$57)*($G122/$F122)))</f>
        <v>0</v>
      </c>
      <c r="AD122" s="517">
        <f>IF($F122=0,0,((($F122/$E122)*'CRONOGRAMA ACTIVIDADES'!AA$57)*($G122/$F122)))</f>
        <v>0</v>
      </c>
      <c r="AE122" s="517">
        <f>IF($F122=0,0,((($F122/$E122)*'CRONOGRAMA ACTIVIDADES'!AB$57)*($G122/$F122)))</f>
        <v>0</v>
      </c>
      <c r="AF122" s="517">
        <f>IF($F122=0,0,((($F122/$E122)*'CRONOGRAMA ACTIVIDADES'!AC$57)*($G122/$F122)))</f>
        <v>0</v>
      </c>
      <c r="AG122" s="499">
        <f t="shared" si="39"/>
        <v>0</v>
      </c>
      <c r="AH122" s="519">
        <f>IF($F122=0,0,((($F122/$E122)*'CRONOGRAMA ACTIVIDADES'!AD$57)*($G122/$F122)))</f>
        <v>0</v>
      </c>
      <c r="AI122" s="517">
        <f>IF($F122=0,0,((($F122/$E122)*'CRONOGRAMA ACTIVIDADES'!AE$57)*($G122/$F122)))</f>
        <v>0</v>
      </c>
      <c r="AJ122" s="517">
        <f>IF($F122=0,0,((($F122/$E122)*'CRONOGRAMA ACTIVIDADES'!AF$57)*($G122/$F122)))</f>
        <v>0</v>
      </c>
      <c r="AK122" s="517">
        <f>IF($F122=0,0,((($F122/$E122)*'CRONOGRAMA ACTIVIDADES'!AG$57)*($G122/$F122)))</f>
        <v>0</v>
      </c>
      <c r="AL122" s="517">
        <f>IF($F122=0,0,((($F122/$E122)*'CRONOGRAMA ACTIVIDADES'!AH$57)*($G122/$F122)))</f>
        <v>0</v>
      </c>
      <c r="AM122" s="517">
        <f>IF($F122=0,0,((($F122/$E122)*'CRONOGRAMA ACTIVIDADES'!AI$57)*($G122/$F122)))</f>
        <v>0</v>
      </c>
      <c r="AN122" s="517">
        <f>IF($F122=0,0,((($F122/$E122)*'CRONOGRAMA ACTIVIDADES'!AJ$57)*($G122/$F122)))</f>
        <v>0</v>
      </c>
      <c r="AO122" s="517">
        <f>IF($F122=0,0,((($F122/$E122)*'CRONOGRAMA ACTIVIDADES'!AK$57)*($G122/$F122)))</f>
        <v>0</v>
      </c>
      <c r="AP122" s="517">
        <f>IF($F122=0,0,((($F122/$E122)*'CRONOGRAMA ACTIVIDADES'!AL$57)*($G122/$F122)))</f>
        <v>0</v>
      </c>
      <c r="AQ122" s="517">
        <f>IF($F122=0,0,((($F122/$E122)*'CRONOGRAMA ACTIVIDADES'!AM$57)*($G122/$F122)))</f>
        <v>0</v>
      </c>
      <c r="AR122" s="517">
        <f>IF($F122=0,0,((($F122/$E122)*'CRONOGRAMA ACTIVIDADES'!AN$57)*($G122/$F122)))</f>
        <v>0</v>
      </c>
      <c r="AS122" s="517">
        <f>IF($F122=0,0,((($F122/$E122)*'CRONOGRAMA ACTIVIDADES'!AO$57)*($G122/$F122)))</f>
        <v>0</v>
      </c>
      <c r="AT122" s="501">
        <f t="shared" si="40"/>
        <v>0</v>
      </c>
      <c r="AU122" s="504">
        <f t="shared" si="41"/>
        <v>0</v>
      </c>
      <c r="AV122" s="470">
        <f t="shared" si="36"/>
        <v>0</v>
      </c>
    </row>
    <row r="123" spans="2:48" s="60" customFormat="1" ht="13.5">
      <c r="B123" s="494" t="str">
        <f>'FORMATO COSTEO C6'!C34</f>
        <v>6.2.5</v>
      </c>
      <c r="C123" s="515">
        <f>'FORMATO COSTEO C6'!B34</f>
        <v>0</v>
      </c>
      <c r="D123" s="506" t="str">
        <f>'FORMATO COSTEO C6'!D34</f>
        <v>Unidad medida</v>
      </c>
      <c r="E123" s="640">
        <f>'FORMATO COSTEO C6'!E34</f>
        <v>0</v>
      </c>
      <c r="F123" s="517">
        <f>'FORMATO COSTEO C6'!G34</f>
        <v>0</v>
      </c>
      <c r="G123" s="641">
        <f>'FORMATO COSTEO C6'!I34</f>
        <v>0</v>
      </c>
      <c r="H123" s="520">
        <f>IF($F123=0,0,((($F123/$E123)*'CRONOGRAMA ACTIVIDADES'!F$58)*($G123/$F123)))</f>
        <v>0</v>
      </c>
      <c r="I123" s="517">
        <f>IF($F123=0,0,((($F123/$E123)*'CRONOGRAMA ACTIVIDADES'!G$58)*($G123/$F123)))</f>
        <v>0</v>
      </c>
      <c r="J123" s="517">
        <f>IF($F123=0,0,((($F123/$E123)*'CRONOGRAMA ACTIVIDADES'!H$58)*($G123/$F123)))</f>
        <v>0</v>
      </c>
      <c r="K123" s="517">
        <f>IF($F123=0,0,((($F123/$E123)*'CRONOGRAMA ACTIVIDADES'!I$58)*($G123/$F123)))</f>
        <v>0</v>
      </c>
      <c r="L123" s="517">
        <f>IF($F123=0,0,((($F123/$E123)*'CRONOGRAMA ACTIVIDADES'!J$58)*($G123/$F123)))</f>
        <v>0</v>
      </c>
      <c r="M123" s="517">
        <f>IF($F123=0,0,((($F123/$E123)*'CRONOGRAMA ACTIVIDADES'!K$58)*($G123/$F123)))</f>
        <v>0</v>
      </c>
      <c r="N123" s="517">
        <f>IF($F123=0,0,((($F123/$E123)*'CRONOGRAMA ACTIVIDADES'!L$58)*($G123/$F123)))</f>
        <v>0</v>
      </c>
      <c r="O123" s="517">
        <f>IF($F123=0,0,((($F123/$E123)*'CRONOGRAMA ACTIVIDADES'!M$58)*($G123/$F123)))</f>
        <v>0</v>
      </c>
      <c r="P123" s="517">
        <f>IF($F123=0,0,((($F123/$E123)*'CRONOGRAMA ACTIVIDADES'!N$58)*($G123/$F123)))</f>
        <v>0</v>
      </c>
      <c r="Q123" s="517">
        <f>IF($F123=0,0,((($F123/$E123)*'CRONOGRAMA ACTIVIDADES'!O$58)*($G123/$F123)))</f>
        <v>0</v>
      </c>
      <c r="R123" s="517">
        <f>IF($F123=0,0,((($F123/$E123)*'CRONOGRAMA ACTIVIDADES'!P$58)*($G123/$F123)))</f>
        <v>0</v>
      </c>
      <c r="S123" s="517">
        <f>IF($F123=0,0,((($F123/$E123)*'CRONOGRAMA ACTIVIDADES'!Q$58)*($G123/$F123)))</f>
        <v>0</v>
      </c>
      <c r="T123" s="501">
        <f t="shared" si="38"/>
        <v>0</v>
      </c>
      <c r="U123" s="520">
        <f>IF($F123=0,0,((($F123/$E123)*'CRONOGRAMA ACTIVIDADES'!R$58)*($G123/$F123)))</f>
        <v>0</v>
      </c>
      <c r="V123" s="517">
        <f>IF($F123=0,0,((($F123/$E123)*'CRONOGRAMA ACTIVIDADES'!S$58)*($G123/$F123)))</f>
        <v>0</v>
      </c>
      <c r="W123" s="517">
        <f>IF($F123=0,0,((($F123/$E123)*'CRONOGRAMA ACTIVIDADES'!T$58)*($G123/$F123)))</f>
        <v>0</v>
      </c>
      <c r="X123" s="517">
        <f>IF($F123=0,0,((($F123/$E123)*'CRONOGRAMA ACTIVIDADES'!U$58)*($G123/$F123)))</f>
        <v>0</v>
      </c>
      <c r="Y123" s="517">
        <f>IF($F123=0,0,((($F123/$E123)*'CRONOGRAMA ACTIVIDADES'!V$58)*($G123/$F123)))</f>
        <v>0</v>
      </c>
      <c r="Z123" s="517">
        <f>IF($F123=0,0,((($F123/$E123)*'CRONOGRAMA ACTIVIDADES'!W$58)*($G123/$F123)))</f>
        <v>0</v>
      </c>
      <c r="AA123" s="517">
        <f>IF($F123=0,0,((($F123/$E123)*'CRONOGRAMA ACTIVIDADES'!X$58)*($G123/$F123)))</f>
        <v>0</v>
      </c>
      <c r="AB123" s="517">
        <f>IF($F123=0,0,((($F123/$E123)*'CRONOGRAMA ACTIVIDADES'!Y$58)*($G123/$F123)))</f>
        <v>0</v>
      </c>
      <c r="AC123" s="517">
        <f>IF($F123=0,0,((($F123/$E123)*'CRONOGRAMA ACTIVIDADES'!Z$58)*($G123/$F123)))</f>
        <v>0</v>
      </c>
      <c r="AD123" s="517">
        <f>IF($F123=0,0,((($F123/$E123)*'CRONOGRAMA ACTIVIDADES'!AA$58)*($G123/$F123)))</f>
        <v>0</v>
      </c>
      <c r="AE123" s="517">
        <f>IF($F123=0,0,((($F123/$E123)*'CRONOGRAMA ACTIVIDADES'!AB$58)*($G123/$F123)))</f>
        <v>0</v>
      </c>
      <c r="AF123" s="517">
        <f>IF($F123=0,0,((($F123/$E123)*'CRONOGRAMA ACTIVIDADES'!AC$58)*($G123/$F123)))</f>
        <v>0</v>
      </c>
      <c r="AG123" s="499">
        <f t="shared" si="39"/>
        <v>0</v>
      </c>
      <c r="AH123" s="519">
        <f>IF($F123=0,0,((($F123/$E123)*'CRONOGRAMA ACTIVIDADES'!AD$58)*($G123/$F123)))</f>
        <v>0</v>
      </c>
      <c r="AI123" s="517">
        <f>IF($F123=0,0,((($F123/$E123)*'CRONOGRAMA ACTIVIDADES'!AE$58)*($G123/$F123)))</f>
        <v>0</v>
      </c>
      <c r="AJ123" s="517">
        <f>IF($F123=0,0,((($F123/$E123)*'CRONOGRAMA ACTIVIDADES'!AF$58)*($G123/$F123)))</f>
        <v>0</v>
      </c>
      <c r="AK123" s="517">
        <f>IF($F123=0,0,((($F123/$E123)*'CRONOGRAMA ACTIVIDADES'!AG$58)*($G123/$F123)))</f>
        <v>0</v>
      </c>
      <c r="AL123" s="517">
        <f>IF($F123=0,0,((($F123/$E123)*'CRONOGRAMA ACTIVIDADES'!AH$58)*($G123/$F123)))</f>
        <v>0</v>
      </c>
      <c r="AM123" s="517">
        <f>IF($F123=0,0,((($F123/$E123)*'CRONOGRAMA ACTIVIDADES'!AI$58)*($G123/$F123)))</f>
        <v>0</v>
      </c>
      <c r="AN123" s="517">
        <f>IF($F123=0,0,((($F123/$E123)*'CRONOGRAMA ACTIVIDADES'!AJ$58)*($G123/$F123)))</f>
        <v>0</v>
      </c>
      <c r="AO123" s="517">
        <f>IF($F123=0,0,((($F123/$E123)*'CRONOGRAMA ACTIVIDADES'!AK$58)*($G123/$F123)))</f>
        <v>0</v>
      </c>
      <c r="AP123" s="517">
        <f>IF($F123=0,0,((($F123/$E123)*'CRONOGRAMA ACTIVIDADES'!AL$58)*($G123/$F123)))</f>
        <v>0</v>
      </c>
      <c r="AQ123" s="517">
        <f>IF($F123=0,0,((($F123/$E123)*'CRONOGRAMA ACTIVIDADES'!AM$58)*($G123/$F123)))</f>
        <v>0</v>
      </c>
      <c r="AR123" s="517">
        <f>IF($F123=0,0,((($F123/$E123)*'CRONOGRAMA ACTIVIDADES'!AN$58)*($G123/$F123)))</f>
        <v>0</v>
      </c>
      <c r="AS123" s="517">
        <f>IF($F123=0,0,((($F123/$E123)*'CRONOGRAMA ACTIVIDADES'!AO$58)*($G123/$F123)))</f>
        <v>0</v>
      </c>
      <c r="AT123" s="501">
        <f t="shared" si="40"/>
        <v>0</v>
      </c>
      <c r="AU123" s="504">
        <f t="shared" si="41"/>
        <v>0</v>
      </c>
      <c r="AV123" s="470">
        <f t="shared" si="36"/>
        <v>0</v>
      </c>
    </row>
    <row r="124" spans="2:48" s="60" customFormat="1" ht="13.5">
      <c r="B124" s="494" t="str">
        <f>'FORMATO COSTEO C6'!C35</f>
        <v>6.2.6</v>
      </c>
      <c r="C124" s="515">
        <f>'FORMATO COSTEO C6'!B35</f>
        <v>0</v>
      </c>
      <c r="D124" s="506" t="str">
        <f>'FORMATO COSTEO C6'!D35</f>
        <v>Unidad medida</v>
      </c>
      <c r="E124" s="640">
        <f>'FORMATO COSTEO C6'!E35</f>
        <v>0</v>
      </c>
      <c r="F124" s="517">
        <f>'FORMATO COSTEO C6'!G35</f>
        <v>0</v>
      </c>
      <c r="G124" s="641">
        <f>'FORMATO COSTEO C6'!I35</f>
        <v>0</v>
      </c>
      <c r="H124" s="520">
        <f>IF($F124=0,0,((($F124/$E124)*'CRONOGRAMA ACTIVIDADES'!F$59)*($G124/$F124)))</f>
        <v>0</v>
      </c>
      <c r="I124" s="517">
        <f>IF($F124=0,0,((($F124/$E124)*'CRONOGRAMA ACTIVIDADES'!G$59)*($G124/$F124)))</f>
        <v>0</v>
      </c>
      <c r="J124" s="517">
        <f>IF($F124=0,0,((($F124/$E124)*'CRONOGRAMA ACTIVIDADES'!H$59)*($G124/$F124)))</f>
        <v>0</v>
      </c>
      <c r="K124" s="517">
        <f>IF($F124=0,0,((($F124/$E124)*'CRONOGRAMA ACTIVIDADES'!I$59)*($G124/$F124)))</f>
        <v>0</v>
      </c>
      <c r="L124" s="517">
        <f>IF($F124=0,0,((($F124/$E124)*'CRONOGRAMA ACTIVIDADES'!J$59)*($G124/$F124)))</f>
        <v>0</v>
      </c>
      <c r="M124" s="517">
        <f>IF($F124=0,0,((($F124/$E124)*'CRONOGRAMA ACTIVIDADES'!K$59)*($G124/$F124)))</f>
        <v>0</v>
      </c>
      <c r="N124" s="517">
        <f>IF($F124=0,0,((($F124/$E124)*'CRONOGRAMA ACTIVIDADES'!L$59)*($G124/$F124)))</f>
        <v>0</v>
      </c>
      <c r="O124" s="517">
        <f>IF($F124=0,0,((($F124/$E124)*'CRONOGRAMA ACTIVIDADES'!M$59)*($G124/$F124)))</f>
        <v>0</v>
      </c>
      <c r="P124" s="517">
        <f>IF($F124=0,0,((($F124/$E124)*'CRONOGRAMA ACTIVIDADES'!N$59)*($G124/$F124)))</f>
        <v>0</v>
      </c>
      <c r="Q124" s="517">
        <f>IF($F124=0,0,((($F124/$E124)*'CRONOGRAMA ACTIVIDADES'!O$59)*($G124/$F124)))</f>
        <v>0</v>
      </c>
      <c r="R124" s="517">
        <f>IF($F124=0,0,((($F124/$E124)*'CRONOGRAMA ACTIVIDADES'!P$59)*($G124/$F124)))</f>
        <v>0</v>
      </c>
      <c r="S124" s="517">
        <f>IF($F124=0,0,((($F124/$E124)*'CRONOGRAMA ACTIVIDADES'!Q$59)*($G124/$F124)))</f>
        <v>0</v>
      </c>
      <c r="T124" s="501">
        <f t="shared" si="38"/>
        <v>0</v>
      </c>
      <c r="U124" s="520">
        <f>IF($F124=0,0,((($F124/$E124)*'CRONOGRAMA ACTIVIDADES'!R$59)*($G124/$F124)))</f>
        <v>0</v>
      </c>
      <c r="V124" s="517">
        <f>IF($F124=0,0,((($F124/$E124)*'CRONOGRAMA ACTIVIDADES'!S$59)*($G124/$F124)))</f>
        <v>0</v>
      </c>
      <c r="W124" s="517">
        <f>IF($F124=0,0,((($F124/$E124)*'CRONOGRAMA ACTIVIDADES'!T$59)*($G124/$F124)))</f>
        <v>0</v>
      </c>
      <c r="X124" s="517">
        <f>IF($F124=0,0,((($F124/$E124)*'CRONOGRAMA ACTIVIDADES'!U$59)*($G124/$F124)))</f>
        <v>0</v>
      </c>
      <c r="Y124" s="517">
        <f>IF($F124=0,0,((($F124/$E124)*'CRONOGRAMA ACTIVIDADES'!V$59)*($G124/$F124)))</f>
        <v>0</v>
      </c>
      <c r="Z124" s="517">
        <f>IF($F124=0,0,((($F124/$E124)*'CRONOGRAMA ACTIVIDADES'!W$59)*($G124/$F124)))</f>
        <v>0</v>
      </c>
      <c r="AA124" s="517">
        <f>IF($F124=0,0,((($F124/$E124)*'CRONOGRAMA ACTIVIDADES'!X$59)*($G124/$F124)))</f>
        <v>0</v>
      </c>
      <c r="AB124" s="517">
        <f>IF($F124=0,0,((($F124/$E124)*'CRONOGRAMA ACTIVIDADES'!Y$59)*($G124/$F124)))</f>
        <v>0</v>
      </c>
      <c r="AC124" s="517">
        <f>IF($F124=0,0,((($F124/$E124)*'CRONOGRAMA ACTIVIDADES'!Z$59)*($G124/$F124)))</f>
        <v>0</v>
      </c>
      <c r="AD124" s="517">
        <f>IF($F124=0,0,((($F124/$E124)*'CRONOGRAMA ACTIVIDADES'!AA$59)*($G124/$F124)))</f>
        <v>0</v>
      </c>
      <c r="AE124" s="517">
        <f>IF($F124=0,0,((($F124/$E124)*'CRONOGRAMA ACTIVIDADES'!AB$59)*($G124/$F124)))</f>
        <v>0</v>
      </c>
      <c r="AF124" s="517">
        <f>IF($F124=0,0,((($F124/$E124)*'CRONOGRAMA ACTIVIDADES'!AC$59)*($G124/$F124)))</f>
        <v>0</v>
      </c>
      <c r="AG124" s="499">
        <f t="shared" si="39"/>
        <v>0</v>
      </c>
      <c r="AH124" s="519">
        <f>IF($F124=0,0,((($F124/$E124)*'CRONOGRAMA ACTIVIDADES'!AD$59)*($G124/$F124)))</f>
        <v>0</v>
      </c>
      <c r="AI124" s="517">
        <f>IF($F124=0,0,((($F124/$E124)*'CRONOGRAMA ACTIVIDADES'!AE$59)*($G124/$F124)))</f>
        <v>0</v>
      </c>
      <c r="AJ124" s="517">
        <f>IF($F124=0,0,((($F124/$E124)*'CRONOGRAMA ACTIVIDADES'!AF$59)*($G124/$F124)))</f>
        <v>0</v>
      </c>
      <c r="AK124" s="517">
        <f>IF($F124=0,0,((($F124/$E124)*'CRONOGRAMA ACTIVIDADES'!AG$59)*($G124/$F124)))</f>
        <v>0</v>
      </c>
      <c r="AL124" s="517">
        <f>IF($F124=0,0,((($F124/$E124)*'CRONOGRAMA ACTIVIDADES'!AH$59)*($G124/$F124)))</f>
        <v>0</v>
      </c>
      <c r="AM124" s="517">
        <f>IF($F124=0,0,((($F124/$E124)*'CRONOGRAMA ACTIVIDADES'!AI$59)*($G124/$F124)))</f>
        <v>0</v>
      </c>
      <c r="AN124" s="517">
        <f>IF($F124=0,0,((($F124/$E124)*'CRONOGRAMA ACTIVIDADES'!AJ$59)*($G124/$F124)))</f>
        <v>0</v>
      </c>
      <c r="AO124" s="517">
        <f>IF($F124=0,0,((($F124/$E124)*'CRONOGRAMA ACTIVIDADES'!AK$59)*($G124/$F124)))</f>
        <v>0</v>
      </c>
      <c r="AP124" s="517">
        <f>IF($F124=0,0,((($F124/$E124)*'CRONOGRAMA ACTIVIDADES'!AL$59)*($G124/$F124)))</f>
        <v>0</v>
      </c>
      <c r="AQ124" s="517">
        <f>IF($F124=0,0,((($F124/$E124)*'CRONOGRAMA ACTIVIDADES'!AM$59)*($G124/$F124)))</f>
        <v>0</v>
      </c>
      <c r="AR124" s="517">
        <f>IF($F124=0,0,((($F124/$E124)*'CRONOGRAMA ACTIVIDADES'!AN$59)*($G124/$F124)))</f>
        <v>0</v>
      </c>
      <c r="AS124" s="517">
        <f>IF($F124=0,0,((($F124/$E124)*'CRONOGRAMA ACTIVIDADES'!AO$59)*($G124/$F124)))</f>
        <v>0</v>
      </c>
      <c r="AT124" s="501">
        <f t="shared" si="40"/>
        <v>0</v>
      </c>
      <c r="AU124" s="504">
        <f t="shared" si="41"/>
        <v>0</v>
      </c>
      <c r="AV124" s="470">
        <f t="shared" si="36"/>
        <v>0</v>
      </c>
    </row>
    <row r="125" spans="2:48" s="60" customFormat="1" ht="13.5">
      <c r="B125" s="494" t="str">
        <f>'FORMATO COSTEO C6'!C36</f>
        <v>6.2.7</v>
      </c>
      <c r="C125" s="515">
        <f>'FORMATO COSTEO C6'!B36</f>
        <v>0</v>
      </c>
      <c r="D125" s="506" t="str">
        <f>'FORMATO COSTEO C6'!D36</f>
        <v>Unidad medida</v>
      </c>
      <c r="E125" s="640">
        <f>'FORMATO COSTEO C6'!E36</f>
        <v>0</v>
      </c>
      <c r="F125" s="517">
        <f>'FORMATO COSTEO C6'!G36</f>
        <v>0</v>
      </c>
      <c r="G125" s="641">
        <f>'FORMATO COSTEO C6'!I36</f>
        <v>0</v>
      </c>
      <c r="H125" s="520">
        <f>IF($F125=0,0,((($F125/$E125)*'CRONOGRAMA ACTIVIDADES'!F$60)*($G125/$F125)))</f>
        <v>0</v>
      </c>
      <c r="I125" s="517">
        <f>IF($F125=0,0,((($F125/$E125)*'CRONOGRAMA ACTIVIDADES'!G$60)*($G125/$F125)))</f>
        <v>0</v>
      </c>
      <c r="J125" s="517">
        <f>IF($F125=0,0,((($F125/$E125)*'CRONOGRAMA ACTIVIDADES'!H$60)*($G125/$F125)))</f>
        <v>0</v>
      </c>
      <c r="K125" s="517">
        <f>IF($F125=0,0,((($F125/$E125)*'CRONOGRAMA ACTIVIDADES'!I$60)*($G125/$F125)))</f>
        <v>0</v>
      </c>
      <c r="L125" s="517">
        <f>IF($F125=0,0,((($F125/$E125)*'CRONOGRAMA ACTIVIDADES'!J$60)*($G125/$F125)))</f>
        <v>0</v>
      </c>
      <c r="M125" s="517">
        <f>IF($F125=0,0,((($F125/$E125)*'CRONOGRAMA ACTIVIDADES'!K$60)*($G125/$F125)))</f>
        <v>0</v>
      </c>
      <c r="N125" s="517">
        <f>IF($F125=0,0,((($F125/$E125)*'CRONOGRAMA ACTIVIDADES'!L$60)*($G125/$F125)))</f>
        <v>0</v>
      </c>
      <c r="O125" s="517">
        <f>IF($F125=0,0,((($F125/$E125)*'CRONOGRAMA ACTIVIDADES'!M$60)*($G125/$F125)))</f>
        <v>0</v>
      </c>
      <c r="P125" s="517">
        <f>IF($F125=0,0,((($F125/$E125)*'CRONOGRAMA ACTIVIDADES'!N$60)*($G125/$F125)))</f>
        <v>0</v>
      </c>
      <c r="Q125" s="517">
        <f>IF($F125=0,0,((($F125/$E125)*'CRONOGRAMA ACTIVIDADES'!O$60)*($G125/$F125)))</f>
        <v>0</v>
      </c>
      <c r="R125" s="517">
        <f>IF($F125=0,0,((($F125/$E125)*'CRONOGRAMA ACTIVIDADES'!P$60)*($G125/$F125)))</f>
        <v>0</v>
      </c>
      <c r="S125" s="517">
        <f>IF($F125=0,0,((($F125/$E125)*'CRONOGRAMA ACTIVIDADES'!Q$60)*($G125/$F125)))</f>
        <v>0</v>
      </c>
      <c r="T125" s="501">
        <f t="shared" si="38"/>
        <v>0</v>
      </c>
      <c r="U125" s="520">
        <f>IF($F125=0,0,((($F125/$E125)*'CRONOGRAMA ACTIVIDADES'!R$60)*($G125/$F125)))</f>
        <v>0</v>
      </c>
      <c r="V125" s="517">
        <f>IF($F125=0,0,((($F125/$E125)*'CRONOGRAMA ACTIVIDADES'!S$60)*($G125/$F125)))</f>
        <v>0</v>
      </c>
      <c r="W125" s="517">
        <f>IF($F125=0,0,((($F125/$E125)*'CRONOGRAMA ACTIVIDADES'!T$60)*($G125/$F125)))</f>
        <v>0</v>
      </c>
      <c r="X125" s="517">
        <f>IF($F125=0,0,((($F125/$E125)*'CRONOGRAMA ACTIVIDADES'!U$60)*($G125/$F125)))</f>
        <v>0</v>
      </c>
      <c r="Y125" s="517">
        <f>IF($F125=0,0,((($F125/$E125)*'CRONOGRAMA ACTIVIDADES'!V$60)*($G125/$F125)))</f>
        <v>0</v>
      </c>
      <c r="Z125" s="517">
        <f>IF($F125=0,0,((($F125/$E125)*'CRONOGRAMA ACTIVIDADES'!W$60)*($G125/$F125)))</f>
        <v>0</v>
      </c>
      <c r="AA125" s="517">
        <f>IF($F125=0,0,((($F125/$E125)*'CRONOGRAMA ACTIVIDADES'!X$60)*($G125/$F125)))</f>
        <v>0</v>
      </c>
      <c r="AB125" s="517">
        <f>IF($F125=0,0,((($F125/$E125)*'CRONOGRAMA ACTIVIDADES'!Y$60)*($G125/$F125)))</f>
        <v>0</v>
      </c>
      <c r="AC125" s="517">
        <f>IF($F125=0,0,((($F125/$E125)*'CRONOGRAMA ACTIVIDADES'!Z$60)*($G125/$F125)))</f>
        <v>0</v>
      </c>
      <c r="AD125" s="517">
        <f>IF($F125=0,0,((($F125/$E125)*'CRONOGRAMA ACTIVIDADES'!AA$60)*($G125/$F125)))</f>
        <v>0</v>
      </c>
      <c r="AE125" s="517">
        <f>IF($F125=0,0,((($F125/$E125)*'CRONOGRAMA ACTIVIDADES'!AB$60)*($G125/$F125)))</f>
        <v>0</v>
      </c>
      <c r="AF125" s="517">
        <f>IF($F125=0,0,((($F125/$E125)*'CRONOGRAMA ACTIVIDADES'!AC$60)*($G125/$F125)))</f>
        <v>0</v>
      </c>
      <c r="AG125" s="499">
        <f t="shared" si="39"/>
        <v>0</v>
      </c>
      <c r="AH125" s="519">
        <f>IF($F125=0,0,((($F125/$E125)*'CRONOGRAMA ACTIVIDADES'!AD$60)*($G125/$F125)))</f>
        <v>0</v>
      </c>
      <c r="AI125" s="517">
        <f>IF($F125=0,0,((($F125/$E125)*'CRONOGRAMA ACTIVIDADES'!AE$60)*($G125/$F125)))</f>
        <v>0</v>
      </c>
      <c r="AJ125" s="517">
        <f>IF($F125=0,0,((($F125/$E125)*'CRONOGRAMA ACTIVIDADES'!AF$60)*($G125/$F125)))</f>
        <v>0</v>
      </c>
      <c r="AK125" s="517">
        <f>IF($F125=0,0,((($F125/$E125)*'CRONOGRAMA ACTIVIDADES'!AG$60)*($G125/$F125)))</f>
        <v>0</v>
      </c>
      <c r="AL125" s="517">
        <f>IF($F125=0,0,((($F125/$E125)*'CRONOGRAMA ACTIVIDADES'!AH$60)*($G125/$F125)))</f>
        <v>0</v>
      </c>
      <c r="AM125" s="517">
        <f>IF($F125=0,0,((($F125/$E125)*'CRONOGRAMA ACTIVIDADES'!AI$60)*($G125/$F125)))</f>
        <v>0</v>
      </c>
      <c r="AN125" s="517">
        <f>IF($F125=0,0,((($F125/$E125)*'CRONOGRAMA ACTIVIDADES'!AJ$60)*($G125/$F125)))</f>
        <v>0</v>
      </c>
      <c r="AO125" s="517">
        <f>IF($F125=0,0,((($F125/$E125)*'CRONOGRAMA ACTIVIDADES'!AK$60)*($G125/$F125)))</f>
        <v>0</v>
      </c>
      <c r="AP125" s="517">
        <f>IF($F125=0,0,((($F125/$E125)*'CRONOGRAMA ACTIVIDADES'!AL$60)*($G125/$F125)))</f>
        <v>0</v>
      </c>
      <c r="AQ125" s="517">
        <f>IF($F125=0,0,((($F125/$E125)*'CRONOGRAMA ACTIVIDADES'!AM$60)*($G125/$F125)))</f>
        <v>0</v>
      </c>
      <c r="AR125" s="517">
        <f>IF($F125=0,0,((($F125/$E125)*'CRONOGRAMA ACTIVIDADES'!AN$60)*($G125/$F125)))</f>
        <v>0</v>
      </c>
      <c r="AS125" s="517">
        <f>IF($F125=0,0,((($F125/$E125)*'CRONOGRAMA ACTIVIDADES'!AO$60)*($G125/$F125)))</f>
        <v>0</v>
      </c>
      <c r="AT125" s="501">
        <f t="shared" si="40"/>
        <v>0</v>
      </c>
      <c r="AU125" s="504">
        <f t="shared" si="41"/>
        <v>0</v>
      </c>
      <c r="AV125" s="470">
        <f t="shared" si="36"/>
        <v>0</v>
      </c>
    </row>
    <row r="126" spans="2:48" s="60" customFormat="1" ht="13.5">
      <c r="B126" s="494" t="str">
        <f>'FORMATO COSTEO C6'!C37</f>
        <v>6.2.8</v>
      </c>
      <c r="C126" s="515">
        <f>'FORMATO COSTEO C6'!B37</f>
        <v>0</v>
      </c>
      <c r="D126" s="506" t="str">
        <f>'FORMATO COSTEO C6'!D37</f>
        <v>Unidad medida</v>
      </c>
      <c r="E126" s="640">
        <f>'FORMATO COSTEO C6'!E37</f>
        <v>0</v>
      </c>
      <c r="F126" s="517">
        <f>'FORMATO COSTEO C6'!G37</f>
        <v>0</v>
      </c>
      <c r="G126" s="641">
        <f>'FORMATO COSTEO C6'!I37</f>
        <v>0</v>
      </c>
      <c r="H126" s="520">
        <f>IF($F126=0,0,((($F126/$E126)*'CRONOGRAMA ACTIVIDADES'!F$61)*($G126/$F126)))</f>
        <v>0</v>
      </c>
      <c r="I126" s="517">
        <f>IF($F126=0,0,((($F126/$E126)*'CRONOGRAMA ACTIVIDADES'!G$61)*($G126/$F126)))</f>
        <v>0</v>
      </c>
      <c r="J126" s="517">
        <f>IF($F126=0,0,((($F126/$E126)*'CRONOGRAMA ACTIVIDADES'!H$61)*($G126/$F126)))</f>
        <v>0</v>
      </c>
      <c r="K126" s="517">
        <f>IF($F126=0,0,((($F126/$E126)*'CRONOGRAMA ACTIVIDADES'!I$61)*($G126/$F126)))</f>
        <v>0</v>
      </c>
      <c r="L126" s="517">
        <f>IF($F126=0,0,((($F126/$E126)*'CRONOGRAMA ACTIVIDADES'!J$61)*($G126/$F126)))</f>
        <v>0</v>
      </c>
      <c r="M126" s="517">
        <f>IF($F126=0,0,((($F126/$E126)*'CRONOGRAMA ACTIVIDADES'!K$61)*($G126/$F126)))</f>
        <v>0</v>
      </c>
      <c r="N126" s="517">
        <f>IF($F126=0,0,((($F126/$E126)*'CRONOGRAMA ACTIVIDADES'!L$61)*($G126/$F126)))</f>
        <v>0</v>
      </c>
      <c r="O126" s="517">
        <f>IF($F126=0,0,((($F126/$E126)*'CRONOGRAMA ACTIVIDADES'!M$61)*($G126/$F126)))</f>
        <v>0</v>
      </c>
      <c r="P126" s="517">
        <f>IF($F126=0,0,((($F126/$E126)*'CRONOGRAMA ACTIVIDADES'!N$61)*($G126/$F126)))</f>
        <v>0</v>
      </c>
      <c r="Q126" s="517">
        <f>IF($F126=0,0,((($F126/$E126)*'CRONOGRAMA ACTIVIDADES'!O$61)*($G126/$F126)))</f>
        <v>0</v>
      </c>
      <c r="R126" s="517">
        <f>IF($F126=0,0,((($F126/$E126)*'CRONOGRAMA ACTIVIDADES'!P$61)*($G126/$F126)))</f>
        <v>0</v>
      </c>
      <c r="S126" s="517">
        <f>IF($F126=0,0,((($F126/$E126)*'CRONOGRAMA ACTIVIDADES'!Q$61)*($G126/$F126)))</f>
        <v>0</v>
      </c>
      <c r="T126" s="501">
        <f t="shared" si="38"/>
        <v>0</v>
      </c>
      <c r="U126" s="520">
        <f>IF($F126=0,0,((($F126/$E126)*'CRONOGRAMA ACTIVIDADES'!R$61)*($G126/$F126)))</f>
        <v>0</v>
      </c>
      <c r="V126" s="517">
        <f>IF($F126=0,0,((($F126/$E126)*'CRONOGRAMA ACTIVIDADES'!S$61)*($G126/$F126)))</f>
        <v>0</v>
      </c>
      <c r="W126" s="517">
        <f>IF($F126=0,0,((($F126/$E126)*'CRONOGRAMA ACTIVIDADES'!T$61)*($G126/$F126)))</f>
        <v>0</v>
      </c>
      <c r="X126" s="517">
        <f>IF($F126=0,0,((($F126/$E126)*'CRONOGRAMA ACTIVIDADES'!U$61)*($G126/$F126)))</f>
        <v>0</v>
      </c>
      <c r="Y126" s="517">
        <f>IF($F126=0,0,((($F126/$E126)*'CRONOGRAMA ACTIVIDADES'!V$61)*($G126/$F126)))</f>
        <v>0</v>
      </c>
      <c r="Z126" s="517">
        <f>IF($F126=0,0,((($F126/$E126)*'CRONOGRAMA ACTIVIDADES'!W$61)*($G126/$F126)))</f>
        <v>0</v>
      </c>
      <c r="AA126" s="517">
        <f>IF($F126=0,0,((($F126/$E126)*'CRONOGRAMA ACTIVIDADES'!X$61)*($G126/$F126)))</f>
        <v>0</v>
      </c>
      <c r="AB126" s="517">
        <f>IF($F126=0,0,((($F126/$E126)*'CRONOGRAMA ACTIVIDADES'!Y$61)*($G126/$F126)))</f>
        <v>0</v>
      </c>
      <c r="AC126" s="517">
        <f>IF($F126=0,0,((($F126/$E126)*'CRONOGRAMA ACTIVIDADES'!Z$61)*($G126/$F126)))</f>
        <v>0</v>
      </c>
      <c r="AD126" s="517">
        <f>IF($F126=0,0,((($F126/$E126)*'CRONOGRAMA ACTIVIDADES'!AA$61)*($G126/$F126)))</f>
        <v>0</v>
      </c>
      <c r="AE126" s="517">
        <f>IF($F126=0,0,((($F126/$E126)*'CRONOGRAMA ACTIVIDADES'!AB$61)*($G126/$F126)))</f>
        <v>0</v>
      </c>
      <c r="AF126" s="517">
        <f>IF($F126=0,0,((($F126/$E126)*'CRONOGRAMA ACTIVIDADES'!AC$61)*($G126/$F126)))</f>
        <v>0</v>
      </c>
      <c r="AG126" s="499">
        <f t="shared" si="39"/>
        <v>0</v>
      </c>
      <c r="AH126" s="519">
        <f>IF($F126=0,0,((($F126/$E126)*'CRONOGRAMA ACTIVIDADES'!AD$61)*($G126/$F126)))</f>
        <v>0</v>
      </c>
      <c r="AI126" s="517">
        <f>IF($F126=0,0,((($F126/$E126)*'CRONOGRAMA ACTIVIDADES'!AE$61)*($G126/$F126)))</f>
        <v>0</v>
      </c>
      <c r="AJ126" s="517">
        <f>IF($F126=0,0,((($F126/$E126)*'CRONOGRAMA ACTIVIDADES'!AF$61)*($G126/$F126)))</f>
        <v>0</v>
      </c>
      <c r="AK126" s="517">
        <f>IF($F126=0,0,((($F126/$E126)*'CRONOGRAMA ACTIVIDADES'!AG$61)*($G126/$F126)))</f>
        <v>0</v>
      </c>
      <c r="AL126" s="517">
        <f>IF($F126=0,0,((($F126/$E126)*'CRONOGRAMA ACTIVIDADES'!AH$61)*($G126/$F126)))</f>
        <v>0</v>
      </c>
      <c r="AM126" s="517">
        <f>IF($F126=0,0,((($F126/$E126)*'CRONOGRAMA ACTIVIDADES'!AI$61)*($G126/$F126)))</f>
        <v>0</v>
      </c>
      <c r="AN126" s="517">
        <f>IF($F126=0,0,((($F126/$E126)*'CRONOGRAMA ACTIVIDADES'!AJ$61)*($G126/$F126)))</f>
        <v>0</v>
      </c>
      <c r="AO126" s="517">
        <f>IF($F126=0,0,((($F126/$E126)*'CRONOGRAMA ACTIVIDADES'!AK$61)*($G126/$F126)))</f>
        <v>0</v>
      </c>
      <c r="AP126" s="517">
        <f>IF($F126=0,0,((($F126/$E126)*'CRONOGRAMA ACTIVIDADES'!AL$61)*($G126/$F126)))</f>
        <v>0</v>
      </c>
      <c r="AQ126" s="517">
        <f>IF($F126=0,0,((($F126/$E126)*'CRONOGRAMA ACTIVIDADES'!AM$61)*($G126/$F126)))</f>
        <v>0</v>
      </c>
      <c r="AR126" s="517">
        <f>IF($F126=0,0,((($F126/$E126)*'CRONOGRAMA ACTIVIDADES'!AN$61)*($G126/$F126)))</f>
        <v>0</v>
      </c>
      <c r="AS126" s="517">
        <f>IF($F126=0,0,((($F126/$E126)*'CRONOGRAMA ACTIVIDADES'!AO$61)*($G126/$F126)))</f>
        <v>0</v>
      </c>
      <c r="AT126" s="501">
        <f t="shared" si="40"/>
        <v>0</v>
      </c>
      <c r="AU126" s="504">
        <f t="shared" si="41"/>
        <v>0</v>
      </c>
      <c r="AV126" s="470">
        <f t="shared" si="36"/>
        <v>0</v>
      </c>
    </row>
    <row r="127" spans="2:48" s="60" customFormat="1" ht="13.5">
      <c r="B127" s="494" t="str">
        <f>'FORMATO COSTEO C6'!C38</f>
        <v>6.2.9</v>
      </c>
      <c r="C127" s="515">
        <f>'FORMATO COSTEO C6'!B38</f>
        <v>0</v>
      </c>
      <c r="D127" s="506" t="str">
        <f>'FORMATO COSTEO C6'!D38</f>
        <v>Unidad medida</v>
      </c>
      <c r="E127" s="640">
        <f>'FORMATO COSTEO C6'!E38</f>
        <v>0</v>
      </c>
      <c r="F127" s="517">
        <f>'FORMATO COSTEO C6'!G38</f>
        <v>0</v>
      </c>
      <c r="G127" s="641">
        <f>'FORMATO COSTEO C6'!I38</f>
        <v>0</v>
      </c>
      <c r="H127" s="520">
        <f>IF($F127=0,0,((($F127/$E127)*'CRONOGRAMA ACTIVIDADES'!F$62)*($G127/$F127)))</f>
        <v>0</v>
      </c>
      <c r="I127" s="517">
        <f>IF($F127=0,0,((($F127/$E127)*'CRONOGRAMA ACTIVIDADES'!G$62)*($G127/$F127)))</f>
        <v>0</v>
      </c>
      <c r="J127" s="517">
        <f>IF($F127=0,0,((($F127/$E127)*'CRONOGRAMA ACTIVIDADES'!H$62)*($G127/$F127)))</f>
        <v>0</v>
      </c>
      <c r="K127" s="517">
        <f>IF($F127=0,0,((($F127/$E127)*'CRONOGRAMA ACTIVIDADES'!I$62)*($G127/$F127)))</f>
        <v>0</v>
      </c>
      <c r="L127" s="517">
        <f>IF($F127=0,0,((($F127/$E127)*'CRONOGRAMA ACTIVIDADES'!J$62)*($G127/$F127)))</f>
        <v>0</v>
      </c>
      <c r="M127" s="517">
        <f>IF($F127=0,0,((($F127/$E127)*'CRONOGRAMA ACTIVIDADES'!K$62)*($G127/$F127)))</f>
        <v>0</v>
      </c>
      <c r="N127" s="517">
        <f>IF($F127=0,0,((($F127/$E127)*'CRONOGRAMA ACTIVIDADES'!L$62)*($G127/$F127)))</f>
        <v>0</v>
      </c>
      <c r="O127" s="517">
        <f>IF($F127=0,0,((($F127/$E127)*'CRONOGRAMA ACTIVIDADES'!M$62)*($G127/$F127)))</f>
        <v>0</v>
      </c>
      <c r="P127" s="517">
        <f>IF($F127=0,0,((($F127/$E127)*'CRONOGRAMA ACTIVIDADES'!N$62)*($G127/$F127)))</f>
        <v>0</v>
      </c>
      <c r="Q127" s="517">
        <f>IF($F127=0,0,((($F127/$E127)*'CRONOGRAMA ACTIVIDADES'!O$62)*($G127/$F127)))</f>
        <v>0</v>
      </c>
      <c r="R127" s="517">
        <f>IF($F127=0,0,((($F127/$E127)*'CRONOGRAMA ACTIVIDADES'!P$62)*($G127/$F127)))</f>
        <v>0</v>
      </c>
      <c r="S127" s="517">
        <f>IF($F127=0,0,((($F127/$E127)*'CRONOGRAMA ACTIVIDADES'!Q$62)*($G127/$F127)))</f>
        <v>0</v>
      </c>
      <c r="T127" s="501">
        <f t="shared" si="38"/>
        <v>0</v>
      </c>
      <c r="U127" s="520">
        <f>IF($F127=0,0,((($F127/$E127)*'CRONOGRAMA ACTIVIDADES'!R$62)*($G127/$F127)))</f>
        <v>0</v>
      </c>
      <c r="V127" s="517">
        <f>IF($F127=0,0,((($F127/$E127)*'CRONOGRAMA ACTIVIDADES'!S$62)*($G127/$F127)))</f>
        <v>0</v>
      </c>
      <c r="W127" s="517">
        <f>IF($F127=0,0,((($F127/$E127)*'CRONOGRAMA ACTIVIDADES'!T$62)*($G127/$F127)))</f>
        <v>0</v>
      </c>
      <c r="X127" s="517">
        <f>IF($F127=0,0,((($F127/$E127)*'CRONOGRAMA ACTIVIDADES'!U$62)*($G127/$F127)))</f>
        <v>0</v>
      </c>
      <c r="Y127" s="517">
        <f>IF($F127=0,0,((($F127/$E127)*'CRONOGRAMA ACTIVIDADES'!V$62)*($G127/$F127)))</f>
        <v>0</v>
      </c>
      <c r="Z127" s="517">
        <f>IF($F127=0,0,((($F127/$E127)*'CRONOGRAMA ACTIVIDADES'!W$62)*($G127/$F127)))</f>
        <v>0</v>
      </c>
      <c r="AA127" s="517">
        <f>IF($F127=0,0,((($F127/$E127)*'CRONOGRAMA ACTIVIDADES'!X$62)*($G127/$F127)))</f>
        <v>0</v>
      </c>
      <c r="AB127" s="517">
        <f>IF($F127=0,0,((($F127/$E127)*'CRONOGRAMA ACTIVIDADES'!Y$62)*($G127/$F127)))</f>
        <v>0</v>
      </c>
      <c r="AC127" s="517">
        <f>IF($F127=0,0,((($F127/$E127)*'CRONOGRAMA ACTIVIDADES'!Z$62)*($G127/$F127)))</f>
        <v>0</v>
      </c>
      <c r="AD127" s="517">
        <f>IF($F127=0,0,((($F127/$E127)*'CRONOGRAMA ACTIVIDADES'!AA$62)*($G127/$F127)))</f>
        <v>0</v>
      </c>
      <c r="AE127" s="517">
        <f>IF($F127=0,0,((($F127/$E127)*'CRONOGRAMA ACTIVIDADES'!AB$62)*($G127/$F127)))</f>
        <v>0</v>
      </c>
      <c r="AF127" s="517">
        <f>IF($F127=0,0,((($F127/$E127)*'CRONOGRAMA ACTIVIDADES'!AC$62)*($G127/$F127)))</f>
        <v>0</v>
      </c>
      <c r="AG127" s="499">
        <f t="shared" si="39"/>
        <v>0</v>
      </c>
      <c r="AH127" s="519">
        <f>IF($F127=0,0,((($F127/$E127)*'CRONOGRAMA ACTIVIDADES'!AD$62)*($G127/$F127)))</f>
        <v>0</v>
      </c>
      <c r="AI127" s="517">
        <f>IF($F127=0,0,((($F127/$E127)*'CRONOGRAMA ACTIVIDADES'!AE$62)*($G127/$F127)))</f>
        <v>0</v>
      </c>
      <c r="AJ127" s="517">
        <f>IF($F127=0,0,((($F127/$E127)*'CRONOGRAMA ACTIVIDADES'!AF$62)*($G127/$F127)))</f>
        <v>0</v>
      </c>
      <c r="AK127" s="517">
        <f>IF($F127=0,0,((($F127/$E127)*'CRONOGRAMA ACTIVIDADES'!AG$62)*($G127/$F127)))</f>
        <v>0</v>
      </c>
      <c r="AL127" s="517">
        <f>IF($F127=0,0,((($F127/$E127)*'CRONOGRAMA ACTIVIDADES'!AH$62)*($G127/$F127)))</f>
        <v>0</v>
      </c>
      <c r="AM127" s="517">
        <f>IF($F127=0,0,((($F127/$E127)*'CRONOGRAMA ACTIVIDADES'!AI$62)*($G127/$F127)))</f>
        <v>0</v>
      </c>
      <c r="AN127" s="517">
        <f>IF($F127=0,0,((($F127/$E127)*'CRONOGRAMA ACTIVIDADES'!AJ$62)*($G127/$F127)))</f>
        <v>0</v>
      </c>
      <c r="AO127" s="517">
        <f>IF($F127=0,0,((($F127/$E127)*'CRONOGRAMA ACTIVIDADES'!AK$62)*($G127/$F127)))</f>
        <v>0</v>
      </c>
      <c r="AP127" s="517">
        <f>IF($F127=0,0,((($F127/$E127)*'CRONOGRAMA ACTIVIDADES'!AL$62)*($G127/$F127)))</f>
        <v>0</v>
      </c>
      <c r="AQ127" s="517">
        <f>IF($F127=0,0,((($F127/$E127)*'CRONOGRAMA ACTIVIDADES'!AM$62)*($G127/$F127)))</f>
        <v>0</v>
      </c>
      <c r="AR127" s="517">
        <f>IF($F127=0,0,((($F127/$E127)*'CRONOGRAMA ACTIVIDADES'!AN$62)*($G127/$F127)))</f>
        <v>0</v>
      </c>
      <c r="AS127" s="517">
        <f>IF($F127=0,0,((($F127/$E127)*'CRONOGRAMA ACTIVIDADES'!AO$62)*($G127/$F127)))</f>
        <v>0</v>
      </c>
      <c r="AT127" s="501">
        <f t="shared" si="40"/>
        <v>0</v>
      </c>
      <c r="AU127" s="504">
        <f t="shared" si="41"/>
        <v>0</v>
      </c>
      <c r="AV127" s="470">
        <f t="shared" si="36"/>
        <v>0</v>
      </c>
    </row>
    <row r="128" spans="2:48" s="60" customFormat="1" ht="13.5">
      <c r="B128" s="494" t="str">
        <f>'FORMATO COSTEO C6'!C39</f>
        <v>6.2.10</v>
      </c>
      <c r="C128" s="515">
        <f>'FORMATO COSTEO C6'!B39</f>
        <v>0</v>
      </c>
      <c r="D128" s="506" t="str">
        <f>'FORMATO COSTEO C6'!D39</f>
        <v>Unidad medida</v>
      </c>
      <c r="E128" s="640">
        <f>'FORMATO COSTEO C6'!E39</f>
        <v>0</v>
      </c>
      <c r="F128" s="517">
        <f>'FORMATO COSTEO C6'!G39</f>
        <v>0</v>
      </c>
      <c r="G128" s="641">
        <f>'FORMATO COSTEO C6'!I39</f>
        <v>0</v>
      </c>
      <c r="H128" s="520">
        <f>IF($F128=0,0,((($F128/$E128)*'CRONOGRAMA ACTIVIDADES'!F$63)*($G128/$F128)))</f>
        <v>0</v>
      </c>
      <c r="I128" s="517">
        <f>IF($F128=0,0,((($F128/$E128)*'CRONOGRAMA ACTIVIDADES'!G$63)*($G128/$F128)))</f>
        <v>0</v>
      </c>
      <c r="J128" s="517">
        <f>IF($F128=0,0,((($F128/$E128)*'CRONOGRAMA ACTIVIDADES'!H$63)*($G128/$F128)))</f>
        <v>0</v>
      </c>
      <c r="K128" s="517">
        <f>IF($F128=0,0,((($F128/$E128)*'CRONOGRAMA ACTIVIDADES'!I$63)*($G128/$F128)))</f>
        <v>0</v>
      </c>
      <c r="L128" s="517">
        <f>IF($F128=0,0,((($F128/$E128)*'CRONOGRAMA ACTIVIDADES'!J$63)*($G128/$F128)))</f>
        <v>0</v>
      </c>
      <c r="M128" s="517">
        <f>IF($F128=0,0,((($F128/$E128)*'CRONOGRAMA ACTIVIDADES'!K$63)*($G128/$F128)))</f>
        <v>0</v>
      </c>
      <c r="N128" s="517">
        <f>IF($F128=0,0,((($F128/$E128)*'CRONOGRAMA ACTIVIDADES'!L$63)*($G128/$F128)))</f>
        <v>0</v>
      </c>
      <c r="O128" s="517">
        <f>IF($F128=0,0,((($F128/$E128)*'CRONOGRAMA ACTIVIDADES'!M$63)*($G128/$F128)))</f>
        <v>0</v>
      </c>
      <c r="P128" s="517">
        <f>IF($F128=0,0,((($F128/$E128)*'CRONOGRAMA ACTIVIDADES'!N$63)*($G128/$F128)))</f>
        <v>0</v>
      </c>
      <c r="Q128" s="517">
        <f>IF($F128=0,0,((($F128/$E128)*'CRONOGRAMA ACTIVIDADES'!O$63)*($G128/$F128)))</f>
        <v>0</v>
      </c>
      <c r="R128" s="517">
        <f>IF($F128=0,0,((($F128/$E128)*'CRONOGRAMA ACTIVIDADES'!P$63)*($G128/$F128)))</f>
        <v>0</v>
      </c>
      <c r="S128" s="517">
        <f>IF($F128=0,0,((($F128/$E128)*'CRONOGRAMA ACTIVIDADES'!Q$63)*($G128/$F128)))</f>
        <v>0</v>
      </c>
      <c r="T128" s="501">
        <f t="shared" si="38"/>
        <v>0</v>
      </c>
      <c r="U128" s="520">
        <f>IF($F128=0,0,((($F128/$E128)*'CRONOGRAMA ACTIVIDADES'!R$63)*($G128/$F128)))</f>
        <v>0</v>
      </c>
      <c r="V128" s="517">
        <f>IF($F128=0,0,((($F128/$E128)*'CRONOGRAMA ACTIVIDADES'!S$63)*($G128/$F128)))</f>
        <v>0</v>
      </c>
      <c r="W128" s="517">
        <f>IF($F128=0,0,((($F128/$E128)*'CRONOGRAMA ACTIVIDADES'!T$63)*($G128/$F128)))</f>
        <v>0</v>
      </c>
      <c r="X128" s="517">
        <f>IF($F128=0,0,((($F128/$E128)*'CRONOGRAMA ACTIVIDADES'!U$63)*($G128/$F128)))</f>
        <v>0</v>
      </c>
      <c r="Y128" s="517">
        <f>IF($F128=0,0,((($F128/$E128)*'CRONOGRAMA ACTIVIDADES'!V$63)*($G128/$F128)))</f>
        <v>0</v>
      </c>
      <c r="Z128" s="517">
        <f>IF($F128=0,0,((($F128/$E128)*'CRONOGRAMA ACTIVIDADES'!W$63)*($G128/$F128)))</f>
        <v>0</v>
      </c>
      <c r="AA128" s="517">
        <f>IF($F128=0,0,((($F128/$E128)*'CRONOGRAMA ACTIVIDADES'!X$63)*($G128/$F128)))</f>
        <v>0</v>
      </c>
      <c r="AB128" s="517">
        <f>IF($F128=0,0,((($F128/$E128)*'CRONOGRAMA ACTIVIDADES'!Y$63)*($G128/$F128)))</f>
        <v>0</v>
      </c>
      <c r="AC128" s="517">
        <f>IF($F128=0,0,((($F128/$E128)*'CRONOGRAMA ACTIVIDADES'!Z$63)*($G128/$F128)))</f>
        <v>0</v>
      </c>
      <c r="AD128" s="517">
        <f>IF($F128=0,0,((($F128/$E128)*'CRONOGRAMA ACTIVIDADES'!AA$63)*($G128/$F128)))</f>
        <v>0</v>
      </c>
      <c r="AE128" s="517">
        <f>IF($F128=0,0,((($F128/$E128)*'CRONOGRAMA ACTIVIDADES'!AB$63)*($G128/$F128)))</f>
        <v>0</v>
      </c>
      <c r="AF128" s="517">
        <f>IF($F128=0,0,((($F128/$E128)*'CRONOGRAMA ACTIVIDADES'!AC$63)*($G128/$F128)))</f>
        <v>0</v>
      </c>
      <c r="AG128" s="499">
        <f t="shared" si="39"/>
        <v>0</v>
      </c>
      <c r="AH128" s="519">
        <f>IF($F128=0,0,((($F128/$E128)*'CRONOGRAMA ACTIVIDADES'!AD$63)*($G128/$F128)))</f>
        <v>0</v>
      </c>
      <c r="AI128" s="517">
        <f>IF($F128=0,0,((($F128/$E128)*'CRONOGRAMA ACTIVIDADES'!AE$63)*($G128/$F128)))</f>
        <v>0</v>
      </c>
      <c r="AJ128" s="517">
        <f>IF($F128=0,0,((($F128/$E128)*'CRONOGRAMA ACTIVIDADES'!AF$63)*($G128/$F128)))</f>
        <v>0</v>
      </c>
      <c r="AK128" s="517">
        <f>IF($F128=0,0,((($F128/$E128)*'CRONOGRAMA ACTIVIDADES'!AG$63)*($G128/$F128)))</f>
        <v>0</v>
      </c>
      <c r="AL128" s="517">
        <f>IF($F128=0,0,((($F128/$E128)*'CRONOGRAMA ACTIVIDADES'!AH$63)*($G128/$F128)))</f>
        <v>0</v>
      </c>
      <c r="AM128" s="517">
        <f>IF($F128=0,0,((($F128/$E128)*'CRONOGRAMA ACTIVIDADES'!AI$63)*($G128/$F128)))</f>
        <v>0</v>
      </c>
      <c r="AN128" s="517">
        <f>IF($F128=0,0,((($F128/$E128)*'CRONOGRAMA ACTIVIDADES'!AJ$63)*($G128/$F128)))</f>
        <v>0</v>
      </c>
      <c r="AO128" s="517">
        <f>IF($F128=0,0,((($F128/$E128)*'CRONOGRAMA ACTIVIDADES'!AK$63)*($G128/$F128)))</f>
        <v>0</v>
      </c>
      <c r="AP128" s="517">
        <f>IF($F128=0,0,((($F128/$E128)*'CRONOGRAMA ACTIVIDADES'!AL$63)*($G128/$F128)))</f>
        <v>0</v>
      </c>
      <c r="AQ128" s="517">
        <f>IF($F128=0,0,((($F128/$E128)*'CRONOGRAMA ACTIVIDADES'!AM$63)*($G128/$F128)))</f>
        <v>0</v>
      </c>
      <c r="AR128" s="517">
        <f>IF($F128=0,0,((($F128/$E128)*'CRONOGRAMA ACTIVIDADES'!AN$63)*($G128/$F128)))</f>
        <v>0</v>
      </c>
      <c r="AS128" s="517">
        <f>IF($F128=0,0,((($F128/$E128)*'CRONOGRAMA ACTIVIDADES'!AO$63)*($G128/$F128)))</f>
        <v>0</v>
      </c>
      <c r="AT128" s="501">
        <f t="shared" si="40"/>
        <v>0</v>
      </c>
      <c r="AU128" s="504">
        <f t="shared" si="41"/>
        <v>0</v>
      </c>
      <c r="AV128" s="470">
        <f t="shared" si="36"/>
        <v>0</v>
      </c>
    </row>
    <row r="129" spans="2:48" s="60" customFormat="1" ht="13.5">
      <c r="B129" s="473">
        <f>'FORMATO COSTEO C6'!C41</f>
        <v>6.3</v>
      </c>
      <c r="C129" s="474" t="str">
        <f>'FORMATO COSTEO C6'!D41</f>
        <v>GASTOS DE FUNCIONAMIENTO</v>
      </c>
      <c r="D129" s="513"/>
      <c r="E129" s="626"/>
      <c r="F129" s="477">
        <f>F130+F134+F138+F142+F146+F150+F154</f>
        <v>0</v>
      </c>
      <c r="G129" s="480">
        <f>G130+G134+G138+G142+G146+G150+G154</f>
        <v>0</v>
      </c>
      <c r="H129" s="481">
        <f>H130+H134+H138+H142+H146+H150+H154</f>
        <v>0</v>
      </c>
      <c r="I129" s="477">
        <f aca="true" t="shared" si="42" ref="I129:AU129">I130+I134+I138+I142+I146+I150+I154</f>
        <v>0</v>
      </c>
      <c r="J129" s="477">
        <f t="shared" si="42"/>
        <v>0</v>
      </c>
      <c r="K129" s="477">
        <f t="shared" si="42"/>
        <v>0</v>
      </c>
      <c r="L129" s="477">
        <f t="shared" si="42"/>
        <v>0</v>
      </c>
      <c r="M129" s="477">
        <f t="shared" si="42"/>
        <v>0</v>
      </c>
      <c r="N129" s="477">
        <f t="shared" si="42"/>
        <v>0</v>
      </c>
      <c r="O129" s="477">
        <f t="shared" si="42"/>
        <v>0</v>
      </c>
      <c r="P129" s="477">
        <f t="shared" si="42"/>
        <v>0</v>
      </c>
      <c r="Q129" s="477">
        <f t="shared" si="42"/>
        <v>0</v>
      </c>
      <c r="R129" s="477">
        <f t="shared" si="42"/>
        <v>0</v>
      </c>
      <c r="S129" s="477">
        <f t="shared" si="42"/>
        <v>0</v>
      </c>
      <c r="T129" s="480">
        <f t="shared" si="42"/>
        <v>0</v>
      </c>
      <c r="U129" s="481">
        <f t="shared" si="42"/>
        <v>0</v>
      </c>
      <c r="V129" s="477">
        <f t="shared" si="42"/>
        <v>0</v>
      </c>
      <c r="W129" s="477">
        <f t="shared" si="42"/>
        <v>0</v>
      </c>
      <c r="X129" s="477">
        <f t="shared" si="42"/>
        <v>0</v>
      </c>
      <c r="Y129" s="477">
        <f t="shared" si="42"/>
        <v>0</v>
      </c>
      <c r="Z129" s="477">
        <f t="shared" si="42"/>
        <v>0</v>
      </c>
      <c r="AA129" s="477">
        <f t="shared" si="42"/>
        <v>0</v>
      </c>
      <c r="AB129" s="477">
        <f t="shared" si="42"/>
        <v>0</v>
      </c>
      <c r="AC129" s="477">
        <f t="shared" si="42"/>
        <v>0</v>
      </c>
      <c r="AD129" s="477">
        <f t="shared" si="42"/>
        <v>0</v>
      </c>
      <c r="AE129" s="477">
        <f t="shared" si="42"/>
        <v>0</v>
      </c>
      <c r="AF129" s="477">
        <f t="shared" si="42"/>
        <v>0</v>
      </c>
      <c r="AG129" s="478">
        <f>AG130+AG134+AG138+AG142+AG146+AG150+AG154</f>
        <v>0</v>
      </c>
      <c r="AH129" s="479">
        <f t="shared" si="42"/>
        <v>0</v>
      </c>
      <c r="AI129" s="477">
        <f t="shared" si="42"/>
        <v>0</v>
      </c>
      <c r="AJ129" s="477">
        <f t="shared" si="42"/>
        <v>0</v>
      </c>
      <c r="AK129" s="477">
        <f t="shared" si="42"/>
        <v>0</v>
      </c>
      <c r="AL129" s="477">
        <f t="shared" si="42"/>
        <v>0</v>
      </c>
      <c r="AM129" s="477">
        <f t="shared" si="42"/>
        <v>0</v>
      </c>
      <c r="AN129" s="477">
        <f t="shared" si="42"/>
        <v>0</v>
      </c>
      <c r="AO129" s="477">
        <f t="shared" si="42"/>
        <v>0</v>
      </c>
      <c r="AP129" s="477">
        <f t="shared" si="42"/>
        <v>0</v>
      </c>
      <c r="AQ129" s="477">
        <f t="shared" si="42"/>
        <v>0</v>
      </c>
      <c r="AR129" s="477">
        <f t="shared" si="42"/>
        <v>0</v>
      </c>
      <c r="AS129" s="477">
        <f t="shared" si="42"/>
        <v>0</v>
      </c>
      <c r="AT129" s="480">
        <f t="shared" si="42"/>
        <v>0</v>
      </c>
      <c r="AU129" s="482">
        <f t="shared" si="42"/>
        <v>0</v>
      </c>
      <c r="AV129" s="470">
        <f t="shared" si="36"/>
        <v>0</v>
      </c>
    </row>
    <row r="130" spans="2:48" s="60" customFormat="1" ht="13.5">
      <c r="B130" s="522" t="str">
        <f>'FORMATO COSTEO C6'!C43</f>
        <v>6.3.1</v>
      </c>
      <c r="C130" s="523" t="str">
        <f>'FORMATO COSTEO C6'!B43</f>
        <v>Combustibles y lubricantes</v>
      </c>
      <c r="D130" s="576"/>
      <c r="E130" s="627"/>
      <c r="F130" s="526">
        <f>'FORMATO COSTEO C6'!G43</f>
        <v>0</v>
      </c>
      <c r="G130" s="529">
        <f>'FORMATO COSTEO C6'!I43</f>
        <v>0</v>
      </c>
      <c r="H130" s="530">
        <f>SUM(H131:H133)</f>
        <v>0</v>
      </c>
      <c r="I130" s="526">
        <f aca="true" t="shared" si="43" ref="I130:AU130">SUM(I131:I133)</f>
        <v>0</v>
      </c>
      <c r="J130" s="526">
        <f t="shared" si="43"/>
        <v>0</v>
      </c>
      <c r="K130" s="526">
        <f t="shared" si="43"/>
        <v>0</v>
      </c>
      <c r="L130" s="526">
        <f t="shared" si="43"/>
        <v>0</v>
      </c>
      <c r="M130" s="526">
        <f t="shared" si="43"/>
        <v>0</v>
      </c>
      <c r="N130" s="526">
        <f t="shared" si="43"/>
        <v>0</v>
      </c>
      <c r="O130" s="526">
        <f t="shared" si="43"/>
        <v>0</v>
      </c>
      <c r="P130" s="526">
        <f t="shared" si="43"/>
        <v>0</v>
      </c>
      <c r="Q130" s="526">
        <f t="shared" si="43"/>
        <v>0</v>
      </c>
      <c r="R130" s="526">
        <f t="shared" si="43"/>
        <v>0</v>
      </c>
      <c r="S130" s="526">
        <f t="shared" si="43"/>
        <v>0</v>
      </c>
      <c r="T130" s="529">
        <f t="shared" si="43"/>
        <v>0</v>
      </c>
      <c r="U130" s="530">
        <f t="shared" si="43"/>
        <v>0</v>
      </c>
      <c r="V130" s="526">
        <f t="shared" si="43"/>
        <v>0</v>
      </c>
      <c r="W130" s="526">
        <f t="shared" si="43"/>
        <v>0</v>
      </c>
      <c r="X130" s="526">
        <f t="shared" si="43"/>
        <v>0</v>
      </c>
      <c r="Y130" s="526">
        <f t="shared" si="43"/>
        <v>0</v>
      </c>
      <c r="Z130" s="526">
        <f t="shared" si="43"/>
        <v>0</v>
      </c>
      <c r="AA130" s="526">
        <f t="shared" si="43"/>
        <v>0</v>
      </c>
      <c r="AB130" s="526">
        <f t="shared" si="43"/>
        <v>0</v>
      </c>
      <c r="AC130" s="526">
        <f t="shared" si="43"/>
        <v>0</v>
      </c>
      <c r="AD130" s="526">
        <f t="shared" si="43"/>
        <v>0</v>
      </c>
      <c r="AE130" s="526">
        <f t="shared" si="43"/>
        <v>0</v>
      </c>
      <c r="AF130" s="526">
        <f t="shared" si="43"/>
        <v>0</v>
      </c>
      <c r="AG130" s="527">
        <f>SUM(AG131:AG133)</f>
        <v>0</v>
      </c>
      <c r="AH130" s="528">
        <f t="shared" si="43"/>
        <v>0</v>
      </c>
      <c r="AI130" s="526">
        <f t="shared" si="43"/>
        <v>0</v>
      </c>
      <c r="AJ130" s="526">
        <f t="shared" si="43"/>
        <v>0</v>
      </c>
      <c r="AK130" s="526">
        <f t="shared" si="43"/>
        <v>0</v>
      </c>
      <c r="AL130" s="526">
        <f t="shared" si="43"/>
        <v>0</v>
      </c>
      <c r="AM130" s="526">
        <f t="shared" si="43"/>
        <v>0</v>
      </c>
      <c r="AN130" s="526">
        <f t="shared" si="43"/>
        <v>0</v>
      </c>
      <c r="AO130" s="526">
        <f t="shared" si="43"/>
        <v>0</v>
      </c>
      <c r="AP130" s="526">
        <f t="shared" si="43"/>
        <v>0</v>
      </c>
      <c r="AQ130" s="526">
        <f t="shared" si="43"/>
        <v>0</v>
      </c>
      <c r="AR130" s="526">
        <f t="shared" si="43"/>
        <v>0</v>
      </c>
      <c r="AS130" s="526">
        <f t="shared" si="43"/>
        <v>0</v>
      </c>
      <c r="AT130" s="529">
        <f t="shared" si="43"/>
        <v>0</v>
      </c>
      <c r="AU130" s="531">
        <f t="shared" si="43"/>
        <v>0</v>
      </c>
      <c r="AV130" s="470">
        <f t="shared" si="36"/>
        <v>0</v>
      </c>
    </row>
    <row r="131" spans="2:48" s="60" customFormat="1" ht="13.5">
      <c r="B131" s="494" t="str">
        <f>'FORMATO COSTEO C6'!C44</f>
        <v>6.3.1.1</v>
      </c>
      <c r="C131" s="515">
        <f>'FORMATO COSTEO C6'!B44</f>
        <v>0</v>
      </c>
      <c r="D131" s="506" t="str">
        <f>'FORMATO COSTEO C6'!D44</f>
        <v>Unidad medida</v>
      </c>
      <c r="E131" s="640">
        <f>'FORMATO COSTEO C6'!E44</f>
        <v>0</v>
      </c>
      <c r="F131" s="517">
        <f>'FORMATO COSTEO C6'!G44</f>
        <v>0</v>
      </c>
      <c r="G131" s="641">
        <f>'FORMATO COSTEO C6'!I44</f>
        <v>0</v>
      </c>
      <c r="H131" s="520">
        <f>IF($F131=0,0,((($F131/$E131)*'CRONOGRAMA ACTIVIDADES'!F$66)*($G131/$F131)))</f>
        <v>0</v>
      </c>
      <c r="I131" s="517">
        <f>IF($F131=0,0,((($F131/$E131)*'CRONOGRAMA ACTIVIDADES'!G$66)*($G131/$F131)))</f>
        <v>0</v>
      </c>
      <c r="J131" s="517">
        <f>IF($F131=0,0,((($F131/$E131)*'CRONOGRAMA ACTIVIDADES'!H$66)*($G131/$F131)))</f>
        <v>0</v>
      </c>
      <c r="K131" s="517">
        <f>IF($F131=0,0,((($F131/$E131)*'CRONOGRAMA ACTIVIDADES'!I$66)*($G131/$F131)))</f>
        <v>0</v>
      </c>
      <c r="L131" s="517">
        <f>IF($F131=0,0,((($F131/$E131)*'CRONOGRAMA ACTIVIDADES'!J$66)*($G131/$F131)))</f>
        <v>0</v>
      </c>
      <c r="M131" s="517">
        <f>IF($F131=0,0,((($F131/$E131)*'CRONOGRAMA ACTIVIDADES'!K$66)*($G131/$F131)))</f>
        <v>0</v>
      </c>
      <c r="N131" s="517">
        <f>IF($F131=0,0,((($F131/$E131)*'CRONOGRAMA ACTIVIDADES'!L$66)*($G131/$F131)))</f>
        <v>0</v>
      </c>
      <c r="O131" s="517">
        <f>IF($F131=0,0,((($F131/$E131)*'CRONOGRAMA ACTIVIDADES'!M$66)*($G131/$F131)))</f>
        <v>0</v>
      </c>
      <c r="P131" s="517">
        <f>IF($F131=0,0,((($F131/$E131)*'CRONOGRAMA ACTIVIDADES'!N$66)*($G131/$F131)))</f>
        <v>0</v>
      </c>
      <c r="Q131" s="517">
        <f>IF($F131=0,0,((($F131/$E131)*'CRONOGRAMA ACTIVIDADES'!O$66)*($G131/$F131)))</f>
        <v>0</v>
      </c>
      <c r="R131" s="517">
        <f>IF($F131=0,0,((($F131/$E131)*'CRONOGRAMA ACTIVIDADES'!P$66)*($G131/$F131)))</f>
        <v>0</v>
      </c>
      <c r="S131" s="517">
        <f>IF($F131=0,0,((($F131/$E131)*'CRONOGRAMA ACTIVIDADES'!Q$66)*($G131/$F131)))</f>
        <v>0</v>
      </c>
      <c r="T131" s="501">
        <f aca="true" t="shared" si="44" ref="T131:T157">H131+I131+J131+K131+L131+M131+N131+O131+P131+Q131+R131+S131</f>
        <v>0</v>
      </c>
      <c r="U131" s="520">
        <f>IF($F131=0,0,((($F131/$E131)*'CRONOGRAMA ACTIVIDADES'!R$66)*($G131/$F131)))</f>
        <v>0</v>
      </c>
      <c r="V131" s="517">
        <f>IF($F131=0,0,((($F131/$E131)*'CRONOGRAMA ACTIVIDADES'!S$66)*($G131/$F131)))</f>
        <v>0</v>
      </c>
      <c r="W131" s="517">
        <f>IF($F131=0,0,((($F131/$E131)*'CRONOGRAMA ACTIVIDADES'!T$66)*($G131/$F131)))</f>
        <v>0</v>
      </c>
      <c r="X131" s="517">
        <f>IF($F131=0,0,((($F131/$E131)*'CRONOGRAMA ACTIVIDADES'!U$66)*($G131/$F131)))</f>
        <v>0</v>
      </c>
      <c r="Y131" s="517">
        <f>IF($F131=0,0,((($F131/$E131)*'CRONOGRAMA ACTIVIDADES'!V$66)*($G131/$F131)))</f>
        <v>0</v>
      </c>
      <c r="Z131" s="517">
        <f>IF($F131=0,0,((($F131/$E131)*'CRONOGRAMA ACTIVIDADES'!W$66)*($G131/$F131)))</f>
        <v>0</v>
      </c>
      <c r="AA131" s="517">
        <f>IF($F131=0,0,((($F131/$E131)*'CRONOGRAMA ACTIVIDADES'!X$66)*($G131/$F131)))</f>
        <v>0</v>
      </c>
      <c r="AB131" s="517">
        <f>IF($F131=0,0,((($F131/$E131)*'CRONOGRAMA ACTIVIDADES'!Y$66)*($G131/$F131)))</f>
        <v>0</v>
      </c>
      <c r="AC131" s="517">
        <f>IF($F131=0,0,((($F131/$E131)*'CRONOGRAMA ACTIVIDADES'!Z$66)*($G131/$F131)))</f>
        <v>0</v>
      </c>
      <c r="AD131" s="517">
        <f>IF($F131=0,0,((($F131/$E131)*'CRONOGRAMA ACTIVIDADES'!AA$66)*($G131/$F131)))</f>
        <v>0</v>
      </c>
      <c r="AE131" s="517">
        <f>IF($F131=0,0,((($F131/$E131)*'CRONOGRAMA ACTIVIDADES'!AB$66)*($G131/$F131)))</f>
        <v>0</v>
      </c>
      <c r="AF131" s="517">
        <f>IF($F131=0,0,((($F131/$E131)*'CRONOGRAMA ACTIVIDADES'!AC$66)*($G131/$F131)))</f>
        <v>0</v>
      </c>
      <c r="AG131" s="499">
        <f aca="true" t="shared" si="45" ref="AG131:AG157">U131+V131+W131+X131+Y131+Z131+AA131+AB131+AC131+AD131+AE131+AF131</f>
        <v>0</v>
      </c>
      <c r="AH131" s="519">
        <f>IF($F131=0,0,((($F131/$E131)*'CRONOGRAMA ACTIVIDADES'!AD$66)*($G131/$F131)))</f>
        <v>0</v>
      </c>
      <c r="AI131" s="517">
        <f>IF($F131=0,0,((($F131/$E131)*'CRONOGRAMA ACTIVIDADES'!AE$66)*($G131/$F131)))</f>
        <v>0</v>
      </c>
      <c r="AJ131" s="517">
        <f>IF($F131=0,0,((($F131/$E131)*'CRONOGRAMA ACTIVIDADES'!AF$66)*($G131/$F131)))</f>
        <v>0</v>
      </c>
      <c r="AK131" s="517">
        <f>IF($F131=0,0,((($F131/$E131)*'CRONOGRAMA ACTIVIDADES'!AG$66)*($G131/$F131)))</f>
        <v>0</v>
      </c>
      <c r="AL131" s="517">
        <f>IF($F131=0,0,((($F131/$E131)*'CRONOGRAMA ACTIVIDADES'!AH$66)*($G131/$F131)))</f>
        <v>0</v>
      </c>
      <c r="AM131" s="517">
        <f>IF($F131=0,0,((($F131/$E131)*'CRONOGRAMA ACTIVIDADES'!AI$66)*($G131/$F131)))</f>
        <v>0</v>
      </c>
      <c r="AN131" s="517">
        <f>IF($F131=0,0,((($F131/$E131)*'CRONOGRAMA ACTIVIDADES'!AJ$66)*($G131/$F131)))</f>
        <v>0</v>
      </c>
      <c r="AO131" s="517">
        <f>IF($F131=0,0,((($F131/$E131)*'CRONOGRAMA ACTIVIDADES'!AK$66)*($G131/$F131)))</f>
        <v>0</v>
      </c>
      <c r="AP131" s="517">
        <f>IF($F131=0,0,((($F131/$E131)*'CRONOGRAMA ACTIVIDADES'!AL$66)*($G131/$F131)))</f>
        <v>0</v>
      </c>
      <c r="AQ131" s="517">
        <f>IF($F131=0,0,((($F131/$E131)*'CRONOGRAMA ACTIVIDADES'!AM$66)*($G131/$F131)))</f>
        <v>0</v>
      </c>
      <c r="AR131" s="517">
        <f>IF($F131=0,0,((($F131/$E131)*'CRONOGRAMA ACTIVIDADES'!AN$66)*($G131/$F131)))</f>
        <v>0</v>
      </c>
      <c r="AS131" s="517">
        <f>IF($F131=0,0,((($F131/$E131)*'CRONOGRAMA ACTIVIDADES'!AO$66)*($G131/$F131)))</f>
        <v>0</v>
      </c>
      <c r="AT131" s="501">
        <f aca="true" t="shared" si="46" ref="AT131:AT157">AH131+AI131+AJ131+AK131+AL131+AM131+AN131+AO131+AP131+AQ131+AR131+AS131</f>
        <v>0</v>
      </c>
      <c r="AU131" s="504">
        <f>AS131+AR131+AQ131+AP131+AO131+AN131+AM131+AL131+AK131+AJ131+AI131+AH131+AF131+AE131+AD131+AC131+AB131+AA131+Z131+Y131+X131+W131+V131+U131+S131+R131+Q131+P131+O131+N131+M131+L131+K131+J131+I131+H131</f>
        <v>0</v>
      </c>
      <c r="AV131" s="470">
        <f t="shared" si="36"/>
        <v>0</v>
      </c>
    </row>
    <row r="132" spans="2:48" s="60" customFormat="1" ht="13.5">
      <c r="B132" s="494" t="str">
        <f>'FORMATO COSTEO C6'!C45</f>
        <v>6.3.1.2</v>
      </c>
      <c r="C132" s="515">
        <f>'FORMATO COSTEO C6'!B45</f>
        <v>0</v>
      </c>
      <c r="D132" s="506" t="str">
        <f>'FORMATO COSTEO C6'!D45</f>
        <v>Unidad medida</v>
      </c>
      <c r="E132" s="640">
        <f>'FORMATO COSTEO C6'!E45</f>
        <v>0</v>
      </c>
      <c r="F132" s="517">
        <f>'FORMATO COSTEO C6'!G45</f>
        <v>0</v>
      </c>
      <c r="G132" s="641">
        <f>'FORMATO COSTEO C6'!I45</f>
        <v>0</v>
      </c>
      <c r="H132" s="520">
        <f>IF($F132=0,0,((($F132/$E132)*'CRONOGRAMA ACTIVIDADES'!F$67)*($G132/$F132)))</f>
        <v>0</v>
      </c>
      <c r="I132" s="517">
        <f>IF($F132=0,0,((($F132/$E132)*'CRONOGRAMA ACTIVIDADES'!G$67)*($G132/$F132)))</f>
        <v>0</v>
      </c>
      <c r="J132" s="517">
        <f>IF($F132=0,0,((($F132/$E132)*'CRONOGRAMA ACTIVIDADES'!H$67)*($G132/$F132)))</f>
        <v>0</v>
      </c>
      <c r="K132" s="517">
        <f>IF($F132=0,0,((($F132/$E132)*'CRONOGRAMA ACTIVIDADES'!I$67)*($G132/$F132)))</f>
        <v>0</v>
      </c>
      <c r="L132" s="517">
        <f>IF($F132=0,0,((($F132/$E132)*'CRONOGRAMA ACTIVIDADES'!J$67)*($G132/$F132)))</f>
        <v>0</v>
      </c>
      <c r="M132" s="517">
        <f>IF($F132=0,0,((($F132/$E132)*'CRONOGRAMA ACTIVIDADES'!K$67)*($G132/$F132)))</f>
        <v>0</v>
      </c>
      <c r="N132" s="517">
        <f>IF($F132=0,0,((($F132/$E132)*'CRONOGRAMA ACTIVIDADES'!L$67)*($G132/$F132)))</f>
        <v>0</v>
      </c>
      <c r="O132" s="517">
        <f>IF($F132=0,0,((($F132/$E132)*'CRONOGRAMA ACTIVIDADES'!M$67)*($G132/$F132)))</f>
        <v>0</v>
      </c>
      <c r="P132" s="517">
        <f>IF($F132=0,0,((($F132/$E132)*'CRONOGRAMA ACTIVIDADES'!N$67)*($G132/$F132)))</f>
        <v>0</v>
      </c>
      <c r="Q132" s="517">
        <f>IF($F132=0,0,((($F132/$E132)*'CRONOGRAMA ACTIVIDADES'!O$67)*($G132/$F132)))</f>
        <v>0</v>
      </c>
      <c r="R132" s="517">
        <f>IF($F132=0,0,((($F132/$E132)*'CRONOGRAMA ACTIVIDADES'!P$67)*($G132/$F132)))</f>
        <v>0</v>
      </c>
      <c r="S132" s="517">
        <f>IF($F132=0,0,((($F132/$E132)*'CRONOGRAMA ACTIVIDADES'!Q$67)*($G132/$F132)))</f>
        <v>0</v>
      </c>
      <c r="T132" s="501">
        <f t="shared" si="44"/>
        <v>0</v>
      </c>
      <c r="U132" s="520">
        <f>IF($F132=0,0,((($F132/$E132)*'CRONOGRAMA ACTIVIDADES'!R$67)*($G132/$F132)))</f>
        <v>0</v>
      </c>
      <c r="V132" s="517">
        <f>IF($F132=0,0,((($F132/$E132)*'CRONOGRAMA ACTIVIDADES'!S$67)*($G132/$F132)))</f>
        <v>0</v>
      </c>
      <c r="W132" s="517">
        <f>IF($F132=0,0,((($F132/$E132)*'CRONOGRAMA ACTIVIDADES'!T$67)*($G132/$F132)))</f>
        <v>0</v>
      </c>
      <c r="X132" s="517">
        <f>IF($F132=0,0,((($F132/$E132)*'CRONOGRAMA ACTIVIDADES'!U$67)*($G132/$F132)))</f>
        <v>0</v>
      </c>
      <c r="Y132" s="517">
        <f>IF($F132=0,0,((($F132/$E132)*'CRONOGRAMA ACTIVIDADES'!V$67)*($G132/$F132)))</f>
        <v>0</v>
      </c>
      <c r="Z132" s="517">
        <f>IF($F132=0,0,((($F132/$E132)*'CRONOGRAMA ACTIVIDADES'!W$67)*($G132/$F132)))</f>
        <v>0</v>
      </c>
      <c r="AA132" s="517">
        <f>IF($F132=0,0,((($F132/$E132)*'CRONOGRAMA ACTIVIDADES'!X$67)*($G132/$F132)))</f>
        <v>0</v>
      </c>
      <c r="AB132" s="517">
        <f>IF($F132=0,0,((($F132/$E132)*'CRONOGRAMA ACTIVIDADES'!Y$67)*($G132/$F132)))</f>
        <v>0</v>
      </c>
      <c r="AC132" s="517">
        <f>IF($F132=0,0,((($F132/$E132)*'CRONOGRAMA ACTIVIDADES'!Z$67)*($G132/$F132)))</f>
        <v>0</v>
      </c>
      <c r="AD132" s="517">
        <f>IF($F132=0,0,((($F132/$E132)*'CRONOGRAMA ACTIVIDADES'!AA$67)*($G132/$F132)))</f>
        <v>0</v>
      </c>
      <c r="AE132" s="517">
        <f>IF($F132=0,0,((($F132/$E132)*'CRONOGRAMA ACTIVIDADES'!AB$67)*($G132/$F132)))</f>
        <v>0</v>
      </c>
      <c r="AF132" s="517">
        <f>IF($F132=0,0,((($F132/$E132)*'CRONOGRAMA ACTIVIDADES'!AC$67)*($G132/$F132)))</f>
        <v>0</v>
      </c>
      <c r="AG132" s="499">
        <f t="shared" si="45"/>
        <v>0</v>
      </c>
      <c r="AH132" s="519">
        <f>IF($F132=0,0,((($F132/$E132)*'CRONOGRAMA ACTIVIDADES'!AD$67)*($G132/$F132)))</f>
        <v>0</v>
      </c>
      <c r="AI132" s="517">
        <f>IF($F132=0,0,((($F132/$E132)*'CRONOGRAMA ACTIVIDADES'!AE$67)*($G132/$F132)))</f>
        <v>0</v>
      </c>
      <c r="AJ132" s="517">
        <f>IF($F132=0,0,((($F132/$E132)*'CRONOGRAMA ACTIVIDADES'!AF$67)*($G132/$F132)))</f>
        <v>0</v>
      </c>
      <c r="AK132" s="517">
        <f>IF($F132=0,0,((($F132/$E132)*'CRONOGRAMA ACTIVIDADES'!AG$67)*($G132/$F132)))</f>
        <v>0</v>
      </c>
      <c r="AL132" s="517">
        <f>IF($F132=0,0,((($F132/$E132)*'CRONOGRAMA ACTIVIDADES'!AH$67)*($G132/$F132)))</f>
        <v>0</v>
      </c>
      <c r="AM132" s="517">
        <f>IF($F132=0,0,((($F132/$E132)*'CRONOGRAMA ACTIVIDADES'!AI$67)*($G132/$F132)))</f>
        <v>0</v>
      </c>
      <c r="AN132" s="517">
        <f>IF($F132=0,0,((($F132/$E132)*'CRONOGRAMA ACTIVIDADES'!AJ$67)*($G132/$F132)))</f>
        <v>0</v>
      </c>
      <c r="AO132" s="517">
        <f>IF($F132=0,0,((($F132/$E132)*'CRONOGRAMA ACTIVIDADES'!AK$67)*($G132/$F132)))</f>
        <v>0</v>
      </c>
      <c r="AP132" s="517">
        <f>IF($F132=0,0,((($F132/$E132)*'CRONOGRAMA ACTIVIDADES'!AL$67)*($G132/$F132)))</f>
        <v>0</v>
      </c>
      <c r="AQ132" s="517">
        <f>IF($F132=0,0,((($F132/$E132)*'CRONOGRAMA ACTIVIDADES'!AM$67)*($G132/$F132)))</f>
        <v>0</v>
      </c>
      <c r="AR132" s="517">
        <f>IF($F132=0,0,((($F132/$E132)*'CRONOGRAMA ACTIVIDADES'!AN$67)*($G132/$F132)))</f>
        <v>0</v>
      </c>
      <c r="AS132" s="517">
        <f>IF($F132=0,0,((($F132/$E132)*'CRONOGRAMA ACTIVIDADES'!AO$67)*($G132/$F132)))</f>
        <v>0</v>
      </c>
      <c r="AT132" s="501">
        <f t="shared" si="46"/>
        <v>0</v>
      </c>
      <c r="AU132" s="504">
        <f>AS132+AR132+AQ132+AP132+AO132+AN132+AM132+AL132+AK132+AJ132+AI132+AH132+AF132+AE132+AD132+AC132+AB132+AA132+Z132+Y132+X132+W132+V132+U132+S132+R132+Q132+P132+O132+N132+M132+L132+K132+J132+I132+H132</f>
        <v>0</v>
      </c>
      <c r="AV132" s="470">
        <f t="shared" si="36"/>
        <v>0</v>
      </c>
    </row>
    <row r="133" spans="2:48" s="60" customFormat="1" ht="13.5">
      <c r="B133" s="494" t="str">
        <f>'FORMATO COSTEO C6'!C46</f>
        <v>6.3.1.3</v>
      </c>
      <c r="C133" s="515">
        <f>'FORMATO COSTEO C6'!B46</f>
        <v>0</v>
      </c>
      <c r="D133" s="506" t="str">
        <f>'FORMATO COSTEO C6'!D46</f>
        <v>Unidad medida</v>
      </c>
      <c r="E133" s="640">
        <f>'FORMATO COSTEO C6'!E46</f>
        <v>0</v>
      </c>
      <c r="F133" s="517">
        <f>'FORMATO COSTEO C6'!G46</f>
        <v>0</v>
      </c>
      <c r="G133" s="641">
        <f>'FORMATO COSTEO C6'!I46</f>
        <v>0</v>
      </c>
      <c r="H133" s="520">
        <f>IF($F133=0,0,((($F133/$E133)*'CRONOGRAMA ACTIVIDADES'!F$68)*($G133/$F133)))</f>
        <v>0</v>
      </c>
      <c r="I133" s="517">
        <f>IF($F133=0,0,((($F133/$E133)*'CRONOGRAMA ACTIVIDADES'!G$68)*($G133/$F133)))</f>
        <v>0</v>
      </c>
      <c r="J133" s="517">
        <f>IF($F133=0,0,((($F133/$E133)*'CRONOGRAMA ACTIVIDADES'!H$68)*($G133/$F133)))</f>
        <v>0</v>
      </c>
      <c r="K133" s="517">
        <f>IF($F133=0,0,((($F133/$E133)*'CRONOGRAMA ACTIVIDADES'!I$68)*($G133/$F133)))</f>
        <v>0</v>
      </c>
      <c r="L133" s="517">
        <f>IF($F133=0,0,((($F133/$E133)*'CRONOGRAMA ACTIVIDADES'!J$68)*($G133/$F133)))</f>
        <v>0</v>
      </c>
      <c r="M133" s="517">
        <f>IF($F133=0,0,((($F133/$E133)*'CRONOGRAMA ACTIVIDADES'!K$68)*($G133/$F133)))</f>
        <v>0</v>
      </c>
      <c r="N133" s="517">
        <f>IF($F133=0,0,((($F133/$E133)*'CRONOGRAMA ACTIVIDADES'!L$68)*($G133/$F133)))</f>
        <v>0</v>
      </c>
      <c r="O133" s="517">
        <f>IF($F133=0,0,((($F133/$E133)*'CRONOGRAMA ACTIVIDADES'!M$68)*($G133/$F133)))</f>
        <v>0</v>
      </c>
      <c r="P133" s="517">
        <f>IF($F133=0,0,((($F133/$E133)*'CRONOGRAMA ACTIVIDADES'!N$68)*($G133/$F133)))</f>
        <v>0</v>
      </c>
      <c r="Q133" s="517">
        <f>IF($F133=0,0,((($F133/$E133)*'CRONOGRAMA ACTIVIDADES'!O$68)*($G133/$F133)))</f>
        <v>0</v>
      </c>
      <c r="R133" s="517">
        <f>IF($F133=0,0,((($F133/$E133)*'CRONOGRAMA ACTIVIDADES'!P$68)*($G133/$F133)))</f>
        <v>0</v>
      </c>
      <c r="S133" s="517">
        <f>IF($F133=0,0,((($F133/$E133)*'CRONOGRAMA ACTIVIDADES'!Q$68)*($G133/$F133)))</f>
        <v>0</v>
      </c>
      <c r="T133" s="501">
        <f t="shared" si="44"/>
        <v>0</v>
      </c>
      <c r="U133" s="520">
        <f>IF($F133=0,0,((($F133/$E133)*'CRONOGRAMA ACTIVIDADES'!R$68)*($G133/$F133)))</f>
        <v>0</v>
      </c>
      <c r="V133" s="517">
        <f>IF($F133=0,0,((($F133/$E133)*'CRONOGRAMA ACTIVIDADES'!S$68)*($G133/$F133)))</f>
        <v>0</v>
      </c>
      <c r="W133" s="517">
        <f>IF($F133=0,0,((($F133/$E133)*'CRONOGRAMA ACTIVIDADES'!T$68)*($G133/$F133)))</f>
        <v>0</v>
      </c>
      <c r="X133" s="517">
        <f>IF($F133=0,0,((($F133/$E133)*'CRONOGRAMA ACTIVIDADES'!U$68)*($G133/$F133)))</f>
        <v>0</v>
      </c>
      <c r="Y133" s="517">
        <f>IF($F133=0,0,((($F133/$E133)*'CRONOGRAMA ACTIVIDADES'!V$68)*($G133/$F133)))</f>
        <v>0</v>
      </c>
      <c r="Z133" s="517">
        <f>IF($F133=0,0,((($F133/$E133)*'CRONOGRAMA ACTIVIDADES'!W$68)*($G133/$F133)))</f>
        <v>0</v>
      </c>
      <c r="AA133" s="517">
        <f>IF($F133=0,0,((($F133/$E133)*'CRONOGRAMA ACTIVIDADES'!X$68)*($G133/$F133)))</f>
        <v>0</v>
      </c>
      <c r="AB133" s="517">
        <f>IF($F133=0,0,((($F133/$E133)*'CRONOGRAMA ACTIVIDADES'!Y$68)*($G133/$F133)))</f>
        <v>0</v>
      </c>
      <c r="AC133" s="517">
        <f>IF($F133=0,0,((($F133/$E133)*'CRONOGRAMA ACTIVIDADES'!Z$68)*($G133/$F133)))</f>
        <v>0</v>
      </c>
      <c r="AD133" s="517">
        <f>IF($F133=0,0,((($F133/$E133)*'CRONOGRAMA ACTIVIDADES'!AA$68)*($G133/$F133)))</f>
        <v>0</v>
      </c>
      <c r="AE133" s="517">
        <f>IF($F133=0,0,((($F133/$E133)*'CRONOGRAMA ACTIVIDADES'!AB$68)*($G133/$F133)))</f>
        <v>0</v>
      </c>
      <c r="AF133" s="517">
        <f>IF($F133=0,0,((($F133/$E133)*'CRONOGRAMA ACTIVIDADES'!AC$68)*($G133/$F133)))</f>
        <v>0</v>
      </c>
      <c r="AG133" s="499">
        <f t="shared" si="45"/>
        <v>0</v>
      </c>
      <c r="AH133" s="519">
        <f>IF($F133=0,0,((($F133/$E133)*'CRONOGRAMA ACTIVIDADES'!AD$68)*($G133/$F133)))</f>
        <v>0</v>
      </c>
      <c r="AI133" s="517">
        <f>IF($F133=0,0,((($F133/$E133)*'CRONOGRAMA ACTIVIDADES'!AE$68)*($G133/$F133)))</f>
        <v>0</v>
      </c>
      <c r="AJ133" s="517">
        <f>IF($F133=0,0,((($F133/$E133)*'CRONOGRAMA ACTIVIDADES'!AF$68)*($G133/$F133)))</f>
        <v>0</v>
      </c>
      <c r="AK133" s="517">
        <f>IF($F133=0,0,((($F133/$E133)*'CRONOGRAMA ACTIVIDADES'!AG$68)*($G133/$F133)))</f>
        <v>0</v>
      </c>
      <c r="AL133" s="517">
        <f>IF($F133=0,0,((($F133/$E133)*'CRONOGRAMA ACTIVIDADES'!AH$68)*($G133/$F133)))</f>
        <v>0</v>
      </c>
      <c r="AM133" s="517">
        <f>IF($F133=0,0,((($F133/$E133)*'CRONOGRAMA ACTIVIDADES'!AI$68)*($G133/$F133)))</f>
        <v>0</v>
      </c>
      <c r="AN133" s="517">
        <f>IF($F133=0,0,((($F133/$E133)*'CRONOGRAMA ACTIVIDADES'!AJ$68)*($G133/$F133)))</f>
        <v>0</v>
      </c>
      <c r="AO133" s="517">
        <f>IF($F133=0,0,((($F133/$E133)*'CRONOGRAMA ACTIVIDADES'!AK$68)*($G133/$F133)))</f>
        <v>0</v>
      </c>
      <c r="AP133" s="517">
        <f>IF($F133=0,0,((($F133/$E133)*'CRONOGRAMA ACTIVIDADES'!AL$68)*($G133/$F133)))</f>
        <v>0</v>
      </c>
      <c r="AQ133" s="517">
        <f>IF($F133=0,0,((($F133/$E133)*'CRONOGRAMA ACTIVIDADES'!AM$68)*($G133/$F133)))</f>
        <v>0</v>
      </c>
      <c r="AR133" s="517">
        <f>IF($F133=0,0,((($F133/$E133)*'CRONOGRAMA ACTIVIDADES'!AN$68)*($G133/$F133)))</f>
        <v>0</v>
      </c>
      <c r="AS133" s="517">
        <f>IF($F133=0,0,((($F133/$E133)*'CRONOGRAMA ACTIVIDADES'!AO$68)*($G133/$F133)))</f>
        <v>0</v>
      </c>
      <c r="AT133" s="501">
        <f t="shared" si="46"/>
        <v>0</v>
      </c>
      <c r="AU133" s="504">
        <f>AS133+AR133+AQ133+AP133+AO133+AN133+AM133+AL133+AK133+AJ133+AI133+AH133+AF133+AE133+AD133+AC133+AB133+AA133+Z133+Y133+X133+W133+V133+U133+S133+R133+Q133+P133+O133+N133+M133+L133+K133+J133+I133+H133</f>
        <v>0</v>
      </c>
      <c r="AV133" s="470">
        <f t="shared" si="36"/>
        <v>0</v>
      </c>
    </row>
    <row r="134" spans="2:48" s="60" customFormat="1" ht="13.5">
      <c r="B134" s="522" t="str">
        <f>'FORMATO COSTEO C6'!C47</f>
        <v>6.3.2</v>
      </c>
      <c r="C134" s="523" t="str">
        <f>+'FORMATO COSTEO C6'!B47</f>
        <v>Mantenimiento y reparaciones</v>
      </c>
      <c r="D134" s="576"/>
      <c r="E134" s="627"/>
      <c r="F134" s="526">
        <f>+'FORMATO COSTEO C6'!G47</f>
        <v>0</v>
      </c>
      <c r="G134" s="529">
        <f>+'FORMATO COSTEO C6'!I47</f>
        <v>0</v>
      </c>
      <c r="H134" s="530">
        <f>SUM(H135:H137)</f>
        <v>0</v>
      </c>
      <c r="I134" s="526">
        <f aca="true" t="shared" si="47" ref="I134:AU134">SUM(I135:I137)</f>
        <v>0</v>
      </c>
      <c r="J134" s="526">
        <f t="shared" si="47"/>
        <v>0</v>
      </c>
      <c r="K134" s="526">
        <f t="shared" si="47"/>
        <v>0</v>
      </c>
      <c r="L134" s="526">
        <f t="shared" si="47"/>
        <v>0</v>
      </c>
      <c r="M134" s="526">
        <f t="shared" si="47"/>
        <v>0</v>
      </c>
      <c r="N134" s="526">
        <f t="shared" si="47"/>
        <v>0</v>
      </c>
      <c r="O134" s="526">
        <f t="shared" si="47"/>
        <v>0</v>
      </c>
      <c r="P134" s="526">
        <f t="shared" si="47"/>
        <v>0</v>
      </c>
      <c r="Q134" s="526">
        <f t="shared" si="47"/>
        <v>0</v>
      </c>
      <c r="R134" s="526">
        <f t="shared" si="47"/>
        <v>0</v>
      </c>
      <c r="S134" s="526">
        <f t="shared" si="47"/>
        <v>0</v>
      </c>
      <c r="T134" s="529">
        <f t="shared" si="47"/>
        <v>0</v>
      </c>
      <c r="U134" s="530">
        <f t="shared" si="47"/>
        <v>0</v>
      </c>
      <c r="V134" s="526">
        <f t="shared" si="47"/>
        <v>0</v>
      </c>
      <c r="W134" s="526">
        <f t="shared" si="47"/>
        <v>0</v>
      </c>
      <c r="X134" s="526">
        <f t="shared" si="47"/>
        <v>0</v>
      </c>
      <c r="Y134" s="526">
        <f t="shared" si="47"/>
        <v>0</v>
      </c>
      <c r="Z134" s="526">
        <f t="shared" si="47"/>
        <v>0</v>
      </c>
      <c r="AA134" s="526">
        <f t="shared" si="47"/>
        <v>0</v>
      </c>
      <c r="AB134" s="526">
        <f t="shared" si="47"/>
        <v>0</v>
      </c>
      <c r="AC134" s="526">
        <f t="shared" si="47"/>
        <v>0</v>
      </c>
      <c r="AD134" s="526">
        <f t="shared" si="47"/>
        <v>0</v>
      </c>
      <c r="AE134" s="526">
        <f t="shared" si="47"/>
        <v>0</v>
      </c>
      <c r="AF134" s="526">
        <f t="shared" si="47"/>
        <v>0</v>
      </c>
      <c r="AG134" s="527">
        <f>SUM(AG135:AG137)</f>
        <v>0</v>
      </c>
      <c r="AH134" s="528">
        <f t="shared" si="47"/>
        <v>0</v>
      </c>
      <c r="AI134" s="526">
        <f t="shared" si="47"/>
        <v>0</v>
      </c>
      <c r="AJ134" s="526">
        <f t="shared" si="47"/>
        <v>0</v>
      </c>
      <c r="AK134" s="526">
        <f t="shared" si="47"/>
        <v>0</v>
      </c>
      <c r="AL134" s="526">
        <f t="shared" si="47"/>
        <v>0</v>
      </c>
      <c r="AM134" s="526">
        <f t="shared" si="47"/>
        <v>0</v>
      </c>
      <c r="AN134" s="526">
        <f t="shared" si="47"/>
        <v>0</v>
      </c>
      <c r="AO134" s="526">
        <f t="shared" si="47"/>
        <v>0</v>
      </c>
      <c r="AP134" s="526">
        <f t="shared" si="47"/>
        <v>0</v>
      </c>
      <c r="AQ134" s="526">
        <f t="shared" si="47"/>
        <v>0</v>
      </c>
      <c r="AR134" s="526">
        <f t="shared" si="47"/>
        <v>0</v>
      </c>
      <c r="AS134" s="526">
        <f t="shared" si="47"/>
        <v>0</v>
      </c>
      <c r="AT134" s="529">
        <f t="shared" si="47"/>
        <v>0</v>
      </c>
      <c r="AU134" s="531">
        <f t="shared" si="47"/>
        <v>0</v>
      </c>
      <c r="AV134" s="470">
        <f t="shared" si="36"/>
        <v>0</v>
      </c>
    </row>
    <row r="135" spans="2:48" s="60" customFormat="1" ht="13.5">
      <c r="B135" s="494" t="str">
        <f>'FORMATO COSTEO C6'!C48</f>
        <v>6.3.2.1</v>
      </c>
      <c r="C135" s="515">
        <f>'FORMATO COSTEO C6'!B48</f>
        <v>0</v>
      </c>
      <c r="D135" s="506" t="str">
        <f>'FORMATO COSTEO C6'!D48</f>
        <v>Unidad medida</v>
      </c>
      <c r="E135" s="640">
        <f>'FORMATO COSTEO C6'!E48</f>
        <v>0</v>
      </c>
      <c r="F135" s="517">
        <f>'FORMATO COSTEO C6'!G48</f>
        <v>0</v>
      </c>
      <c r="G135" s="641">
        <f>'FORMATO COSTEO C6'!I48</f>
        <v>0</v>
      </c>
      <c r="H135" s="520">
        <f>IF($F135=0,0,((($F135/$E135)*'CRONOGRAMA ACTIVIDADES'!F$70)*($G135/$F135)))</f>
        <v>0</v>
      </c>
      <c r="I135" s="517">
        <f>IF($F135=0,0,((($F135/$E135)*'CRONOGRAMA ACTIVIDADES'!G$70)*($G135/$F135)))</f>
        <v>0</v>
      </c>
      <c r="J135" s="517">
        <f>IF($F135=0,0,((($F135/$E135)*'CRONOGRAMA ACTIVIDADES'!H$70)*($G135/$F135)))</f>
        <v>0</v>
      </c>
      <c r="K135" s="517">
        <f>IF($F135=0,0,((($F135/$E135)*'CRONOGRAMA ACTIVIDADES'!I$70)*($G135/$F135)))</f>
        <v>0</v>
      </c>
      <c r="L135" s="517">
        <f>IF($F135=0,0,((($F135/$E135)*'CRONOGRAMA ACTIVIDADES'!J$70)*($G135/$F135)))</f>
        <v>0</v>
      </c>
      <c r="M135" s="517">
        <f>IF($F135=0,0,((($F135/$E135)*'CRONOGRAMA ACTIVIDADES'!K$70)*($G135/$F135)))</f>
        <v>0</v>
      </c>
      <c r="N135" s="517">
        <f>IF($F135=0,0,((($F135/$E135)*'CRONOGRAMA ACTIVIDADES'!L$70)*($G135/$F135)))</f>
        <v>0</v>
      </c>
      <c r="O135" s="517">
        <f>IF($F135=0,0,((($F135/$E135)*'CRONOGRAMA ACTIVIDADES'!M$70)*($G135/$F135)))</f>
        <v>0</v>
      </c>
      <c r="P135" s="517">
        <f>IF($F135=0,0,((($F135/$E135)*'CRONOGRAMA ACTIVIDADES'!N$70)*($G135/$F135)))</f>
        <v>0</v>
      </c>
      <c r="Q135" s="517">
        <f>IF($F135=0,0,((($F135/$E135)*'CRONOGRAMA ACTIVIDADES'!O$70)*($G135/$F135)))</f>
        <v>0</v>
      </c>
      <c r="R135" s="517">
        <f>IF($F135=0,0,((($F135/$E135)*'CRONOGRAMA ACTIVIDADES'!P$70)*($G135/$F135)))</f>
        <v>0</v>
      </c>
      <c r="S135" s="517">
        <f>IF($F135=0,0,((($F135/$E135)*'CRONOGRAMA ACTIVIDADES'!Q$70)*($G135/$F135)))</f>
        <v>0</v>
      </c>
      <c r="T135" s="501">
        <f t="shared" si="44"/>
        <v>0</v>
      </c>
      <c r="U135" s="520">
        <f>IF($F135=0,0,((($F135/$E135)*'CRONOGRAMA ACTIVIDADES'!R$70)*($G135/$F135)))</f>
        <v>0</v>
      </c>
      <c r="V135" s="517">
        <f>IF($F135=0,0,((($F135/$E135)*'CRONOGRAMA ACTIVIDADES'!S$70)*($G135/$F135)))</f>
        <v>0</v>
      </c>
      <c r="W135" s="517">
        <f>IF($F135=0,0,((($F135/$E135)*'CRONOGRAMA ACTIVIDADES'!T$70)*($G135/$F135)))</f>
        <v>0</v>
      </c>
      <c r="X135" s="517">
        <f>IF($F135=0,0,((($F135/$E135)*'CRONOGRAMA ACTIVIDADES'!U$70)*($G135/$F135)))</f>
        <v>0</v>
      </c>
      <c r="Y135" s="517">
        <f>IF($F135=0,0,((($F135/$E135)*'CRONOGRAMA ACTIVIDADES'!V$70)*($G135/$F135)))</f>
        <v>0</v>
      </c>
      <c r="Z135" s="517">
        <f>IF($F135=0,0,((($F135/$E135)*'CRONOGRAMA ACTIVIDADES'!W$70)*($G135/$F135)))</f>
        <v>0</v>
      </c>
      <c r="AA135" s="517">
        <f>IF($F135=0,0,((($F135/$E135)*'CRONOGRAMA ACTIVIDADES'!X$70)*($G135/$F135)))</f>
        <v>0</v>
      </c>
      <c r="AB135" s="517">
        <f>IF($F135=0,0,((($F135/$E135)*'CRONOGRAMA ACTIVIDADES'!Y$70)*($G135/$F135)))</f>
        <v>0</v>
      </c>
      <c r="AC135" s="517">
        <f>IF($F135=0,0,((($F135/$E135)*'CRONOGRAMA ACTIVIDADES'!Z$70)*($G135/$F135)))</f>
        <v>0</v>
      </c>
      <c r="AD135" s="517">
        <f>IF($F135=0,0,((($F135/$E135)*'CRONOGRAMA ACTIVIDADES'!AA$70)*($G135/$F135)))</f>
        <v>0</v>
      </c>
      <c r="AE135" s="517">
        <f>IF($F135=0,0,((($F135/$E135)*'CRONOGRAMA ACTIVIDADES'!AB$70)*($G135/$F135)))</f>
        <v>0</v>
      </c>
      <c r="AF135" s="517">
        <f>IF($F135=0,0,((($F135/$E135)*'CRONOGRAMA ACTIVIDADES'!AC$70)*($G135/$F135)))</f>
        <v>0</v>
      </c>
      <c r="AG135" s="499">
        <f t="shared" si="45"/>
        <v>0</v>
      </c>
      <c r="AH135" s="519">
        <f>IF($F135=0,0,((($F135/$E135)*'CRONOGRAMA ACTIVIDADES'!AD$70)*($G135/$F135)))</f>
        <v>0</v>
      </c>
      <c r="AI135" s="517">
        <f>IF($F135=0,0,((($F135/$E135)*'CRONOGRAMA ACTIVIDADES'!AE$70)*($G135/$F135)))</f>
        <v>0</v>
      </c>
      <c r="AJ135" s="517">
        <f>IF($F135=0,0,((($F135/$E135)*'CRONOGRAMA ACTIVIDADES'!AF$70)*($G135/$F135)))</f>
        <v>0</v>
      </c>
      <c r="AK135" s="517">
        <f>IF($F135=0,0,((($F135/$E135)*'CRONOGRAMA ACTIVIDADES'!AG$70)*($G135/$F135)))</f>
        <v>0</v>
      </c>
      <c r="AL135" s="517">
        <f>IF($F135=0,0,((($F135/$E135)*'CRONOGRAMA ACTIVIDADES'!AH$70)*($G135/$F135)))</f>
        <v>0</v>
      </c>
      <c r="AM135" s="517">
        <f>IF($F135=0,0,((($F135/$E135)*'CRONOGRAMA ACTIVIDADES'!AI$70)*($G135/$F135)))</f>
        <v>0</v>
      </c>
      <c r="AN135" s="517">
        <f>IF($F135=0,0,((($F135/$E135)*'CRONOGRAMA ACTIVIDADES'!AJ$70)*($G135/$F135)))</f>
        <v>0</v>
      </c>
      <c r="AO135" s="517">
        <f>IF($F135=0,0,((($F135/$E135)*'CRONOGRAMA ACTIVIDADES'!AK$70)*($G135/$F135)))</f>
        <v>0</v>
      </c>
      <c r="AP135" s="517">
        <f>IF($F135=0,0,((($F135/$E135)*'CRONOGRAMA ACTIVIDADES'!AL$70)*($G135/$F135)))</f>
        <v>0</v>
      </c>
      <c r="AQ135" s="517">
        <f>IF($F135=0,0,((($F135/$E135)*'CRONOGRAMA ACTIVIDADES'!AM$70)*($G135/$F135)))</f>
        <v>0</v>
      </c>
      <c r="AR135" s="517">
        <f>IF($F135=0,0,((($F135/$E135)*'CRONOGRAMA ACTIVIDADES'!AN$70)*($G135/$F135)))</f>
        <v>0</v>
      </c>
      <c r="AS135" s="517">
        <f>IF($F135=0,0,((($F135/$E135)*'CRONOGRAMA ACTIVIDADES'!AO$70)*($G135/$F135)))</f>
        <v>0</v>
      </c>
      <c r="AT135" s="501">
        <f t="shared" si="46"/>
        <v>0</v>
      </c>
      <c r="AU135" s="504">
        <f>AS135+AR135+AQ135+AP135+AO135+AN135+AM135+AL135+AK135+AJ135+AI135+AH135+AF135+AE135+AD135+AC135+AB135+AA135+Z135+Y135+X135+W135+V135+U135+S135+R135+Q135+P135+O135+N135+M135+L135+K135+J135+I135+H135</f>
        <v>0</v>
      </c>
      <c r="AV135" s="470">
        <f t="shared" si="36"/>
        <v>0</v>
      </c>
    </row>
    <row r="136" spans="2:48" s="60" customFormat="1" ht="13.5">
      <c r="B136" s="494" t="str">
        <f>'FORMATO COSTEO C6'!C49</f>
        <v>6.3.2.2</v>
      </c>
      <c r="C136" s="515">
        <f>'FORMATO COSTEO C6'!B49</f>
        <v>0</v>
      </c>
      <c r="D136" s="506" t="str">
        <f>'FORMATO COSTEO C6'!D49</f>
        <v>Unidad medida</v>
      </c>
      <c r="E136" s="640">
        <f>'FORMATO COSTEO C6'!E49</f>
        <v>0</v>
      </c>
      <c r="F136" s="517">
        <f>'FORMATO COSTEO C6'!G49</f>
        <v>0</v>
      </c>
      <c r="G136" s="641">
        <f>'FORMATO COSTEO C6'!I49</f>
        <v>0</v>
      </c>
      <c r="H136" s="520">
        <f>IF($F136=0,0,((($F136/$E136)*'CRONOGRAMA ACTIVIDADES'!F$71)*($G136/$F136)))</f>
        <v>0</v>
      </c>
      <c r="I136" s="517">
        <f>IF($F136=0,0,((($F136/$E136)*'CRONOGRAMA ACTIVIDADES'!G$71)*($G136/$F136)))</f>
        <v>0</v>
      </c>
      <c r="J136" s="517">
        <f>IF($F136=0,0,((($F136/$E136)*'CRONOGRAMA ACTIVIDADES'!H$71)*($G136/$F136)))</f>
        <v>0</v>
      </c>
      <c r="K136" s="517">
        <f>IF($F136=0,0,((($F136/$E136)*'CRONOGRAMA ACTIVIDADES'!I$71)*($G136/$F136)))</f>
        <v>0</v>
      </c>
      <c r="L136" s="517">
        <f>IF($F136=0,0,((($F136/$E136)*'CRONOGRAMA ACTIVIDADES'!J$71)*($G136/$F136)))</f>
        <v>0</v>
      </c>
      <c r="M136" s="517">
        <f>IF($F136=0,0,((($F136/$E136)*'CRONOGRAMA ACTIVIDADES'!K$71)*($G136/$F136)))</f>
        <v>0</v>
      </c>
      <c r="N136" s="517">
        <f>IF($F136=0,0,((($F136/$E136)*'CRONOGRAMA ACTIVIDADES'!L$71)*($G136/$F136)))</f>
        <v>0</v>
      </c>
      <c r="O136" s="517">
        <f>IF($F136=0,0,((($F136/$E136)*'CRONOGRAMA ACTIVIDADES'!M$71)*($G136/$F136)))</f>
        <v>0</v>
      </c>
      <c r="P136" s="517">
        <f>IF($F136=0,0,((($F136/$E136)*'CRONOGRAMA ACTIVIDADES'!N$71)*($G136/$F136)))</f>
        <v>0</v>
      </c>
      <c r="Q136" s="517">
        <f>IF($F136=0,0,((($F136/$E136)*'CRONOGRAMA ACTIVIDADES'!O$71)*($G136/$F136)))</f>
        <v>0</v>
      </c>
      <c r="R136" s="517">
        <f>IF($F136=0,0,((($F136/$E136)*'CRONOGRAMA ACTIVIDADES'!P$71)*($G136/$F136)))</f>
        <v>0</v>
      </c>
      <c r="S136" s="517">
        <f>IF($F136=0,0,((($F136/$E136)*'CRONOGRAMA ACTIVIDADES'!Q$71)*($G136/$F136)))</f>
        <v>0</v>
      </c>
      <c r="T136" s="501">
        <f t="shared" si="44"/>
        <v>0</v>
      </c>
      <c r="U136" s="520">
        <f>IF($F136=0,0,((($F136/$E136)*'CRONOGRAMA ACTIVIDADES'!R$71)*($G136/$F136)))</f>
        <v>0</v>
      </c>
      <c r="V136" s="517">
        <f>IF($F136=0,0,((($F136/$E136)*'CRONOGRAMA ACTIVIDADES'!S$71)*($G136/$F136)))</f>
        <v>0</v>
      </c>
      <c r="W136" s="517">
        <f>IF($F136=0,0,((($F136/$E136)*'CRONOGRAMA ACTIVIDADES'!T$71)*($G136/$F136)))</f>
        <v>0</v>
      </c>
      <c r="X136" s="517">
        <f>IF($F136=0,0,((($F136/$E136)*'CRONOGRAMA ACTIVIDADES'!U$71)*($G136/$F136)))</f>
        <v>0</v>
      </c>
      <c r="Y136" s="517">
        <f>IF($F136=0,0,((($F136/$E136)*'CRONOGRAMA ACTIVIDADES'!V$71)*($G136/$F136)))</f>
        <v>0</v>
      </c>
      <c r="Z136" s="517">
        <f>IF($F136=0,0,((($F136/$E136)*'CRONOGRAMA ACTIVIDADES'!W$71)*($G136/$F136)))</f>
        <v>0</v>
      </c>
      <c r="AA136" s="517">
        <f>IF($F136=0,0,((($F136/$E136)*'CRONOGRAMA ACTIVIDADES'!X$71)*($G136/$F136)))</f>
        <v>0</v>
      </c>
      <c r="AB136" s="517">
        <f>IF($F136=0,0,((($F136/$E136)*'CRONOGRAMA ACTIVIDADES'!Y$71)*($G136/$F136)))</f>
        <v>0</v>
      </c>
      <c r="AC136" s="517">
        <f>IF($F136=0,0,((($F136/$E136)*'CRONOGRAMA ACTIVIDADES'!Z$71)*($G136/$F136)))</f>
        <v>0</v>
      </c>
      <c r="AD136" s="517">
        <f>IF($F136=0,0,((($F136/$E136)*'CRONOGRAMA ACTIVIDADES'!AA$71)*($G136/$F136)))</f>
        <v>0</v>
      </c>
      <c r="AE136" s="517">
        <f>IF($F136=0,0,((($F136/$E136)*'CRONOGRAMA ACTIVIDADES'!AB$71)*($G136/$F136)))</f>
        <v>0</v>
      </c>
      <c r="AF136" s="517">
        <f>IF($F136=0,0,((($F136/$E136)*'CRONOGRAMA ACTIVIDADES'!AC$71)*($G136/$F136)))</f>
        <v>0</v>
      </c>
      <c r="AG136" s="499">
        <f t="shared" si="45"/>
        <v>0</v>
      </c>
      <c r="AH136" s="519">
        <f>IF($F136=0,0,((($F136/$E136)*'CRONOGRAMA ACTIVIDADES'!AD$71)*($G136/$F136)))</f>
        <v>0</v>
      </c>
      <c r="AI136" s="517">
        <f>IF($F136=0,0,((($F136/$E136)*'CRONOGRAMA ACTIVIDADES'!AE$71)*($G136/$F136)))</f>
        <v>0</v>
      </c>
      <c r="AJ136" s="517">
        <f>IF($F136=0,0,((($F136/$E136)*'CRONOGRAMA ACTIVIDADES'!AF$71)*($G136/$F136)))</f>
        <v>0</v>
      </c>
      <c r="AK136" s="517">
        <f>IF($F136=0,0,((($F136/$E136)*'CRONOGRAMA ACTIVIDADES'!AG$71)*($G136/$F136)))</f>
        <v>0</v>
      </c>
      <c r="AL136" s="517">
        <f>IF($F136=0,0,((($F136/$E136)*'CRONOGRAMA ACTIVIDADES'!AH$71)*($G136/$F136)))</f>
        <v>0</v>
      </c>
      <c r="AM136" s="517">
        <f>IF($F136=0,0,((($F136/$E136)*'CRONOGRAMA ACTIVIDADES'!AI$71)*($G136/$F136)))</f>
        <v>0</v>
      </c>
      <c r="AN136" s="517">
        <f>IF($F136=0,0,((($F136/$E136)*'CRONOGRAMA ACTIVIDADES'!AJ$71)*($G136/$F136)))</f>
        <v>0</v>
      </c>
      <c r="AO136" s="517">
        <f>IF($F136=0,0,((($F136/$E136)*'CRONOGRAMA ACTIVIDADES'!AK$71)*($G136/$F136)))</f>
        <v>0</v>
      </c>
      <c r="AP136" s="517">
        <f>IF($F136=0,0,((($F136/$E136)*'CRONOGRAMA ACTIVIDADES'!AL$71)*($G136/$F136)))</f>
        <v>0</v>
      </c>
      <c r="AQ136" s="517">
        <f>IF($F136=0,0,((($F136/$E136)*'CRONOGRAMA ACTIVIDADES'!AM$71)*($G136/$F136)))</f>
        <v>0</v>
      </c>
      <c r="AR136" s="517">
        <f>IF($F136=0,0,((($F136/$E136)*'CRONOGRAMA ACTIVIDADES'!AN$71)*($G136/$F136)))</f>
        <v>0</v>
      </c>
      <c r="AS136" s="517">
        <f>IF($F136=0,0,((($F136/$E136)*'CRONOGRAMA ACTIVIDADES'!AO$71)*($G136/$F136)))</f>
        <v>0</v>
      </c>
      <c r="AT136" s="501">
        <f t="shared" si="46"/>
        <v>0</v>
      </c>
      <c r="AU136" s="504">
        <f>AS136+AR136+AQ136+AP136+AO136+AN136+AM136+AL136+AK136+AJ136+AI136+AH136+AF136+AE136+AD136+AC136+AB136+AA136+Z136+Y136+X136+W136+V136+U136+S136+R136+Q136+P136+O136+N136+M136+L136+K136+J136+I136+H136</f>
        <v>0</v>
      </c>
      <c r="AV136" s="470">
        <f t="shared" si="36"/>
        <v>0</v>
      </c>
    </row>
    <row r="137" spans="2:48" s="60" customFormat="1" ht="13.5">
      <c r="B137" s="494" t="str">
        <f>'FORMATO COSTEO C6'!C50</f>
        <v>6.3.2.3</v>
      </c>
      <c r="C137" s="515">
        <f>'FORMATO COSTEO C6'!B50</f>
        <v>0</v>
      </c>
      <c r="D137" s="506" t="str">
        <f>'FORMATO COSTEO C6'!D50</f>
        <v>Unidad medida</v>
      </c>
      <c r="E137" s="640">
        <f>'FORMATO COSTEO C6'!E50</f>
        <v>0</v>
      </c>
      <c r="F137" s="517">
        <f>'FORMATO COSTEO C6'!G50</f>
        <v>0</v>
      </c>
      <c r="G137" s="641">
        <f>'FORMATO COSTEO C6'!I50</f>
        <v>0</v>
      </c>
      <c r="H137" s="520">
        <f>IF($F137=0,0,((($F137/$E137)*'CRONOGRAMA ACTIVIDADES'!F$72)*($G137/$F137)))</f>
        <v>0</v>
      </c>
      <c r="I137" s="517">
        <f>IF($F137=0,0,((($F137/$E137)*'CRONOGRAMA ACTIVIDADES'!G$72)*($G137/$F137)))</f>
        <v>0</v>
      </c>
      <c r="J137" s="517">
        <f>IF($F137=0,0,((($F137/$E137)*'CRONOGRAMA ACTIVIDADES'!H$72)*($G137/$F137)))</f>
        <v>0</v>
      </c>
      <c r="K137" s="517">
        <f>IF($F137=0,0,((($F137/$E137)*'CRONOGRAMA ACTIVIDADES'!I$72)*($G137/$F137)))</f>
        <v>0</v>
      </c>
      <c r="L137" s="517">
        <f>IF($F137=0,0,((($F137/$E137)*'CRONOGRAMA ACTIVIDADES'!J$72)*($G137/$F137)))</f>
        <v>0</v>
      </c>
      <c r="M137" s="517">
        <f>IF($F137=0,0,((($F137/$E137)*'CRONOGRAMA ACTIVIDADES'!K$72)*($G137/$F137)))</f>
        <v>0</v>
      </c>
      <c r="N137" s="517">
        <f>IF($F137=0,0,((($F137/$E137)*'CRONOGRAMA ACTIVIDADES'!L$72)*($G137/$F137)))</f>
        <v>0</v>
      </c>
      <c r="O137" s="517">
        <f>IF($F137=0,0,((($F137/$E137)*'CRONOGRAMA ACTIVIDADES'!M$72)*($G137/$F137)))</f>
        <v>0</v>
      </c>
      <c r="P137" s="517">
        <f>IF($F137=0,0,((($F137/$E137)*'CRONOGRAMA ACTIVIDADES'!N$72)*($G137/$F137)))</f>
        <v>0</v>
      </c>
      <c r="Q137" s="517">
        <f>IF($F137=0,0,((($F137/$E137)*'CRONOGRAMA ACTIVIDADES'!O$72)*($G137/$F137)))</f>
        <v>0</v>
      </c>
      <c r="R137" s="517">
        <f>IF($F137=0,0,((($F137/$E137)*'CRONOGRAMA ACTIVIDADES'!P$72)*($G137/$F137)))</f>
        <v>0</v>
      </c>
      <c r="S137" s="517">
        <f>IF($F137=0,0,((($F137/$E137)*'CRONOGRAMA ACTIVIDADES'!Q$72)*($G137/$F137)))</f>
        <v>0</v>
      </c>
      <c r="T137" s="501">
        <f t="shared" si="44"/>
        <v>0</v>
      </c>
      <c r="U137" s="520">
        <f>IF($F137=0,0,((($F137/$E137)*'CRONOGRAMA ACTIVIDADES'!R$72)*($G137/$F137)))</f>
        <v>0</v>
      </c>
      <c r="V137" s="517">
        <f>IF($F137=0,0,((($F137/$E137)*'CRONOGRAMA ACTIVIDADES'!S$72)*($G137/$F137)))</f>
        <v>0</v>
      </c>
      <c r="W137" s="517">
        <f>IF($F137=0,0,((($F137/$E137)*'CRONOGRAMA ACTIVIDADES'!T$72)*($G137/$F137)))</f>
        <v>0</v>
      </c>
      <c r="X137" s="517">
        <f>IF($F137=0,0,((($F137/$E137)*'CRONOGRAMA ACTIVIDADES'!U$72)*($G137/$F137)))</f>
        <v>0</v>
      </c>
      <c r="Y137" s="517">
        <f>IF($F137=0,0,((($F137/$E137)*'CRONOGRAMA ACTIVIDADES'!V$72)*($G137/$F137)))</f>
        <v>0</v>
      </c>
      <c r="Z137" s="517">
        <f>IF($F137=0,0,((($F137/$E137)*'CRONOGRAMA ACTIVIDADES'!W$72)*($G137/$F137)))</f>
        <v>0</v>
      </c>
      <c r="AA137" s="517">
        <f>IF($F137=0,0,((($F137/$E137)*'CRONOGRAMA ACTIVIDADES'!X$72)*($G137/$F137)))</f>
        <v>0</v>
      </c>
      <c r="AB137" s="517">
        <f>IF($F137=0,0,((($F137/$E137)*'CRONOGRAMA ACTIVIDADES'!Y$72)*($G137/$F137)))</f>
        <v>0</v>
      </c>
      <c r="AC137" s="517">
        <f>IF($F137=0,0,((($F137/$E137)*'CRONOGRAMA ACTIVIDADES'!Z$72)*($G137/$F137)))</f>
        <v>0</v>
      </c>
      <c r="AD137" s="517">
        <f>IF($F137=0,0,((($F137/$E137)*'CRONOGRAMA ACTIVIDADES'!AA$72)*($G137/$F137)))</f>
        <v>0</v>
      </c>
      <c r="AE137" s="517">
        <f>IF($F137=0,0,((($F137/$E137)*'CRONOGRAMA ACTIVIDADES'!AB$72)*($G137/$F137)))</f>
        <v>0</v>
      </c>
      <c r="AF137" s="517">
        <f>IF($F137=0,0,((($F137/$E137)*'CRONOGRAMA ACTIVIDADES'!AC$72)*($G137/$F137)))</f>
        <v>0</v>
      </c>
      <c r="AG137" s="499">
        <f t="shared" si="45"/>
        <v>0</v>
      </c>
      <c r="AH137" s="519">
        <f>IF($F137=0,0,((($F137/$E137)*'CRONOGRAMA ACTIVIDADES'!AD$72)*($G137/$F137)))</f>
        <v>0</v>
      </c>
      <c r="AI137" s="517">
        <f>IF($F137=0,0,((($F137/$E137)*'CRONOGRAMA ACTIVIDADES'!AE$72)*($G137/$F137)))</f>
        <v>0</v>
      </c>
      <c r="AJ137" s="517">
        <f>IF($F137=0,0,((($F137/$E137)*'CRONOGRAMA ACTIVIDADES'!AF$72)*($G137/$F137)))</f>
        <v>0</v>
      </c>
      <c r="AK137" s="517">
        <f>IF($F137=0,0,((($F137/$E137)*'CRONOGRAMA ACTIVIDADES'!AG$72)*($G137/$F137)))</f>
        <v>0</v>
      </c>
      <c r="AL137" s="517">
        <f>IF($F137=0,0,((($F137/$E137)*'CRONOGRAMA ACTIVIDADES'!AH$72)*($G137/$F137)))</f>
        <v>0</v>
      </c>
      <c r="AM137" s="517">
        <f>IF($F137=0,0,((($F137/$E137)*'CRONOGRAMA ACTIVIDADES'!AI$72)*($G137/$F137)))</f>
        <v>0</v>
      </c>
      <c r="AN137" s="517">
        <f>IF($F137=0,0,((($F137/$E137)*'CRONOGRAMA ACTIVIDADES'!AJ$72)*($G137/$F137)))</f>
        <v>0</v>
      </c>
      <c r="AO137" s="517">
        <f>IF($F137=0,0,((($F137/$E137)*'CRONOGRAMA ACTIVIDADES'!AK$72)*($G137/$F137)))</f>
        <v>0</v>
      </c>
      <c r="AP137" s="517">
        <f>IF($F137=0,0,((($F137/$E137)*'CRONOGRAMA ACTIVIDADES'!AL$72)*($G137/$F137)))</f>
        <v>0</v>
      </c>
      <c r="AQ137" s="517">
        <f>IF($F137=0,0,((($F137/$E137)*'CRONOGRAMA ACTIVIDADES'!AM$72)*($G137/$F137)))</f>
        <v>0</v>
      </c>
      <c r="AR137" s="517">
        <f>IF($F137=0,0,((($F137/$E137)*'CRONOGRAMA ACTIVIDADES'!AN$72)*($G137/$F137)))</f>
        <v>0</v>
      </c>
      <c r="AS137" s="517">
        <f>IF($F137=0,0,((($F137/$E137)*'CRONOGRAMA ACTIVIDADES'!AO$72)*($G137/$F137)))</f>
        <v>0</v>
      </c>
      <c r="AT137" s="501">
        <f t="shared" si="46"/>
        <v>0</v>
      </c>
      <c r="AU137" s="504">
        <f>AS137+AR137+AQ137+AP137+AO137+AN137+AM137+AL137+AK137+AJ137+AI137+AH137+AF137+AE137+AD137+AC137+AB137+AA137+Z137+Y137+X137+W137+V137+U137+S137+R137+Q137+P137+O137+N137+M137+L137+K137+J137+I137+H137</f>
        <v>0</v>
      </c>
      <c r="AV137" s="470">
        <f t="shared" si="36"/>
        <v>0</v>
      </c>
    </row>
    <row r="138" spans="2:48" s="60" customFormat="1" ht="13.5">
      <c r="B138" s="522" t="str">
        <f>'FORMATO COSTEO C6'!C51</f>
        <v>6.3.3</v>
      </c>
      <c r="C138" s="523" t="str">
        <f>+'FORMATO COSTEO C6'!B51</f>
        <v>Seguros</v>
      </c>
      <c r="D138" s="576"/>
      <c r="E138" s="627"/>
      <c r="F138" s="526">
        <f>+'FORMATO COSTEO C6'!G51</f>
        <v>0</v>
      </c>
      <c r="G138" s="529">
        <f>+'FORMATO COSTEO C6'!I51</f>
        <v>0</v>
      </c>
      <c r="H138" s="530">
        <f>SUM(H139:H141)</f>
        <v>0</v>
      </c>
      <c r="I138" s="526">
        <f aca="true" t="shared" si="48" ref="I138:AU138">SUM(I139:I141)</f>
        <v>0</v>
      </c>
      <c r="J138" s="526">
        <f t="shared" si="48"/>
        <v>0</v>
      </c>
      <c r="K138" s="526">
        <f t="shared" si="48"/>
        <v>0</v>
      </c>
      <c r="L138" s="526">
        <f t="shared" si="48"/>
        <v>0</v>
      </c>
      <c r="M138" s="526">
        <f t="shared" si="48"/>
        <v>0</v>
      </c>
      <c r="N138" s="526">
        <f t="shared" si="48"/>
        <v>0</v>
      </c>
      <c r="O138" s="526">
        <f t="shared" si="48"/>
        <v>0</v>
      </c>
      <c r="P138" s="526">
        <f t="shared" si="48"/>
        <v>0</v>
      </c>
      <c r="Q138" s="526">
        <f t="shared" si="48"/>
        <v>0</v>
      </c>
      <c r="R138" s="526">
        <f t="shared" si="48"/>
        <v>0</v>
      </c>
      <c r="S138" s="526">
        <f t="shared" si="48"/>
        <v>0</v>
      </c>
      <c r="T138" s="529">
        <f t="shared" si="48"/>
        <v>0</v>
      </c>
      <c r="U138" s="530">
        <f t="shared" si="48"/>
        <v>0</v>
      </c>
      <c r="V138" s="526">
        <f t="shared" si="48"/>
        <v>0</v>
      </c>
      <c r="W138" s="526">
        <f t="shared" si="48"/>
        <v>0</v>
      </c>
      <c r="X138" s="526">
        <f t="shared" si="48"/>
        <v>0</v>
      </c>
      <c r="Y138" s="526">
        <f t="shared" si="48"/>
        <v>0</v>
      </c>
      <c r="Z138" s="526">
        <f t="shared" si="48"/>
        <v>0</v>
      </c>
      <c r="AA138" s="526">
        <f t="shared" si="48"/>
        <v>0</v>
      </c>
      <c r="AB138" s="526">
        <f t="shared" si="48"/>
        <v>0</v>
      </c>
      <c r="AC138" s="526">
        <f t="shared" si="48"/>
        <v>0</v>
      </c>
      <c r="AD138" s="526">
        <f t="shared" si="48"/>
        <v>0</v>
      </c>
      <c r="AE138" s="526">
        <f t="shared" si="48"/>
        <v>0</v>
      </c>
      <c r="AF138" s="526">
        <f t="shared" si="48"/>
        <v>0</v>
      </c>
      <c r="AG138" s="527">
        <f>SUM(AG139:AG141)</f>
        <v>0</v>
      </c>
      <c r="AH138" s="528">
        <f t="shared" si="48"/>
        <v>0</v>
      </c>
      <c r="AI138" s="526">
        <f t="shared" si="48"/>
        <v>0</v>
      </c>
      <c r="AJ138" s="526">
        <f t="shared" si="48"/>
        <v>0</v>
      </c>
      <c r="AK138" s="526">
        <f t="shared" si="48"/>
        <v>0</v>
      </c>
      <c r="AL138" s="526">
        <f t="shared" si="48"/>
        <v>0</v>
      </c>
      <c r="AM138" s="526">
        <f t="shared" si="48"/>
        <v>0</v>
      </c>
      <c r="AN138" s="526">
        <f t="shared" si="48"/>
        <v>0</v>
      </c>
      <c r="AO138" s="526">
        <f t="shared" si="48"/>
        <v>0</v>
      </c>
      <c r="AP138" s="526">
        <f t="shared" si="48"/>
        <v>0</v>
      </c>
      <c r="AQ138" s="526">
        <f t="shared" si="48"/>
        <v>0</v>
      </c>
      <c r="AR138" s="526">
        <f t="shared" si="48"/>
        <v>0</v>
      </c>
      <c r="AS138" s="526">
        <f t="shared" si="48"/>
        <v>0</v>
      </c>
      <c r="AT138" s="529">
        <f t="shared" si="48"/>
        <v>0</v>
      </c>
      <c r="AU138" s="531">
        <f t="shared" si="48"/>
        <v>0</v>
      </c>
      <c r="AV138" s="470">
        <f t="shared" si="36"/>
        <v>0</v>
      </c>
    </row>
    <row r="139" spans="2:48" s="60" customFormat="1" ht="13.5">
      <c r="B139" s="494" t="str">
        <f>'FORMATO COSTEO C6'!C52</f>
        <v>6.3.3.1</v>
      </c>
      <c r="C139" s="515">
        <f>'FORMATO COSTEO C6'!B52</f>
        <v>0</v>
      </c>
      <c r="D139" s="506" t="str">
        <f>'FORMATO COSTEO C6'!D52</f>
        <v>Unidad medida</v>
      </c>
      <c r="E139" s="640">
        <f>'FORMATO COSTEO C6'!E52</f>
        <v>0</v>
      </c>
      <c r="F139" s="517">
        <f>'FORMATO COSTEO C6'!G52</f>
        <v>0</v>
      </c>
      <c r="G139" s="641">
        <f>'FORMATO COSTEO C6'!I52</f>
        <v>0</v>
      </c>
      <c r="H139" s="520">
        <f>IF($F139=0,0,((($F139/$E139)*'CRONOGRAMA ACTIVIDADES'!F$74)*($G139/$F139)))</f>
        <v>0</v>
      </c>
      <c r="I139" s="517">
        <f>IF($F139=0,0,((($F139/$E139)*'CRONOGRAMA ACTIVIDADES'!G$74)*($G139/$F139)))</f>
        <v>0</v>
      </c>
      <c r="J139" s="517">
        <f>IF($F139=0,0,((($F139/$E139)*'CRONOGRAMA ACTIVIDADES'!H$74)*($G139/$F139)))</f>
        <v>0</v>
      </c>
      <c r="K139" s="517">
        <f>IF($F139=0,0,((($F139/$E139)*'CRONOGRAMA ACTIVIDADES'!I$74)*($G139/$F139)))</f>
        <v>0</v>
      </c>
      <c r="L139" s="517">
        <f>IF($F139=0,0,((($F139/$E139)*'CRONOGRAMA ACTIVIDADES'!J$74)*($G139/$F139)))</f>
        <v>0</v>
      </c>
      <c r="M139" s="517">
        <f>IF($F139=0,0,((($F139/$E139)*'CRONOGRAMA ACTIVIDADES'!K$74)*($G139/$F139)))</f>
        <v>0</v>
      </c>
      <c r="N139" s="517">
        <f>IF($F139=0,0,((($F139/$E139)*'CRONOGRAMA ACTIVIDADES'!L$74)*($G139/$F139)))</f>
        <v>0</v>
      </c>
      <c r="O139" s="517">
        <f>IF($F139=0,0,((($F139/$E139)*'CRONOGRAMA ACTIVIDADES'!M$74)*($G139/$F139)))</f>
        <v>0</v>
      </c>
      <c r="P139" s="517">
        <f>IF($F139=0,0,((($F139/$E139)*'CRONOGRAMA ACTIVIDADES'!N$74)*($G139/$F139)))</f>
        <v>0</v>
      </c>
      <c r="Q139" s="517">
        <f>IF($F139=0,0,((($F139/$E139)*'CRONOGRAMA ACTIVIDADES'!O$74)*($G139/$F139)))</f>
        <v>0</v>
      </c>
      <c r="R139" s="517">
        <f>IF($F139=0,0,((($F139/$E139)*'CRONOGRAMA ACTIVIDADES'!P$74)*($G139/$F139)))</f>
        <v>0</v>
      </c>
      <c r="S139" s="517">
        <f>IF($F139=0,0,((($F139/$E139)*'CRONOGRAMA ACTIVIDADES'!Q$74)*($G139/$F139)))</f>
        <v>0</v>
      </c>
      <c r="T139" s="501">
        <f t="shared" si="44"/>
        <v>0</v>
      </c>
      <c r="U139" s="520">
        <f>IF($F139=0,0,((($F139/$E139)*'CRONOGRAMA ACTIVIDADES'!R$74)*($G139/$F139)))</f>
        <v>0</v>
      </c>
      <c r="V139" s="517">
        <f>IF($F139=0,0,((($F139/$E139)*'CRONOGRAMA ACTIVIDADES'!S$74)*($G139/$F139)))</f>
        <v>0</v>
      </c>
      <c r="W139" s="517">
        <f>IF($F139=0,0,((($F139/$E139)*'CRONOGRAMA ACTIVIDADES'!T$74)*($G139/$F139)))</f>
        <v>0</v>
      </c>
      <c r="X139" s="517">
        <f>IF($F139=0,0,((($F139/$E139)*'CRONOGRAMA ACTIVIDADES'!U$74)*($G139/$F139)))</f>
        <v>0</v>
      </c>
      <c r="Y139" s="517">
        <f>IF($F139=0,0,((($F139/$E139)*'CRONOGRAMA ACTIVIDADES'!V$74)*($G139/$F139)))</f>
        <v>0</v>
      </c>
      <c r="Z139" s="517">
        <f>IF($F139=0,0,((($F139/$E139)*'CRONOGRAMA ACTIVIDADES'!W$74)*($G139/$F139)))</f>
        <v>0</v>
      </c>
      <c r="AA139" s="517">
        <f>IF($F139=0,0,((($F139/$E139)*'CRONOGRAMA ACTIVIDADES'!X$74)*($G139/$F139)))</f>
        <v>0</v>
      </c>
      <c r="AB139" s="517">
        <f>IF($F139=0,0,((($F139/$E139)*'CRONOGRAMA ACTIVIDADES'!Y$74)*($G139/$F139)))</f>
        <v>0</v>
      </c>
      <c r="AC139" s="517">
        <f>IF($F139=0,0,((($F139/$E139)*'CRONOGRAMA ACTIVIDADES'!Z$74)*($G139/$F139)))</f>
        <v>0</v>
      </c>
      <c r="AD139" s="517">
        <f>IF($F139=0,0,((($F139/$E139)*'CRONOGRAMA ACTIVIDADES'!AA$74)*($G139/$F139)))</f>
        <v>0</v>
      </c>
      <c r="AE139" s="517">
        <f>IF($F139=0,0,((($F139/$E139)*'CRONOGRAMA ACTIVIDADES'!AB$74)*($G139/$F139)))</f>
        <v>0</v>
      </c>
      <c r="AF139" s="517">
        <f>IF($F139=0,0,((($F139/$E139)*'CRONOGRAMA ACTIVIDADES'!AC$74)*($G139/$F139)))</f>
        <v>0</v>
      </c>
      <c r="AG139" s="499">
        <f t="shared" si="45"/>
        <v>0</v>
      </c>
      <c r="AH139" s="519">
        <f>IF($F139=0,0,((($F139/$E139)*'CRONOGRAMA ACTIVIDADES'!AD$74)*($G139/$F139)))</f>
        <v>0</v>
      </c>
      <c r="AI139" s="517">
        <f>IF($F139=0,0,((($F139/$E139)*'CRONOGRAMA ACTIVIDADES'!AE$74)*($G139/$F139)))</f>
        <v>0</v>
      </c>
      <c r="AJ139" s="517">
        <f>IF($F139=0,0,((($F139/$E139)*'CRONOGRAMA ACTIVIDADES'!AF$74)*($G139/$F139)))</f>
        <v>0</v>
      </c>
      <c r="AK139" s="517">
        <f>IF($F139=0,0,((($F139/$E139)*'CRONOGRAMA ACTIVIDADES'!AG$74)*($G139/$F139)))</f>
        <v>0</v>
      </c>
      <c r="AL139" s="517">
        <f>IF($F139=0,0,((($F139/$E139)*'CRONOGRAMA ACTIVIDADES'!AH$74)*($G139/$F139)))</f>
        <v>0</v>
      </c>
      <c r="AM139" s="517">
        <f>IF($F139=0,0,((($F139/$E139)*'CRONOGRAMA ACTIVIDADES'!AI$74)*($G139/$F139)))</f>
        <v>0</v>
      </c>
      <c r="AN139" s="517">
        <f>IF($F139=0,0,((($F139/$E139)*'CRONOGRAMA ACTIVIDADES'!AJ$74)*($G139/$F139)))</f>
        <v>0</v>
      </c>
      <c r="AO139" s="517">
        <f>IF($F139=0,0,((($F139/$E139)*'CRONOGRAMA ACTIVIDADES'!AK$74)*($G139/$F139)))</f>
        <v>0</v>
      </c>
      <c r="AP139" s="517">
        <f>IF($F139=0,0,((($F139/$E139)*'CRONOGRAMA ACTIVIDADES'!AL$74)*($G139/$F139)))</f>
        <v>0</v>
      </c>
      <c r="AQ139" s="517">
        <f>IF($F139=0,0,((($F139/$E139)*'CRONOGRAMA ACTIVIDADES'!AM$74)*($G139/$F139)))</f>
        <v>0</v>
      </c>
      <c r="AR139" s="517">
        <f>IF($F139=0,0,((($F139/$E139)*'CRONOGRAMA ACTIVIDADES'!AN$74)*($G139/$F139)))</f>
        <v>0</v>
      </c>
      <c r="AS139" s="517">
        <f>IF($F139=0,0,((($F139/$E139)*'CRONOGRAMA ACTIVIDADES'!AO$74)*($G139/$F139)))</f>
        <v>0</v>
      </c>
      <c r="AT139" s="501">
        <f t="shared" si="46"/>
        <v>0</v>
      </c>
      <c r="AU139" s="504">
        <f>AS139+AR139+AQ139+AP139+AO139+AN139+AM139+AL139+AK139+AJ139+AI139+AH139+AF139+AE139+AD139+AC139+AB139+AA139+Z139+Y139+X139+W139+V139+U139+S139+R139+Q139+P139+O139+N139+M139+L139+K139+J139+I139+H139</f>
        <v>0</v>
      </c>
      <c r="AV139" s="470">
        <f t="shared" si="36"/>
        <v>0</v>
      </c>
    </row>
    <row r="140" spans="2:48" s="60" customFormat="1" ht="13.5">
      <c r="B140" s="494" t="str">
        <f>'FORMATO COSTEO C6'!C53</f>
        <v>6.3.3.2</v>
      </c>
      <c r="C140" s="515">
        <f>'FORMATO COSTEO C6'!B53</f>
        <v>0</v>
      </c>
      <c r="D140" s="506" t="str">
        <f>'FORMATO COSTEO C6'!D53</f>
        <v>Unidad medida</v>
      </c>
      <c r="E140" s="640">
        <f>'FORMATO COSTEO C6'!E53</f>
        <v>0</v>
      </c>
      <c r="F140" s="517">
        <f>'FORMATO COSTEO C6'!G53</f>
        <v>0</v>
      </c>
      <c r="G140" s="641">
        <f>'FORMATO COSTEO C6'!I53</f>
        <v>0</v>
      </c>
      <c r="H140" s="520">
        <f>IF($F140=0,0,((($F140/$E140)*'CRONOGRAMA ACTIVIDADES'!F$75)*($G140/$F140)))</f>
        <v>0</v>
      </c>
      <c r="I140" s="517">
        <f>IF($F140=0,0,((($F140/$E140)*'CRONOGRAMA ACTIVIDADES'!G$75)*($G140/$F140)))</f>
        <v>0</v>
      </c>
      <c r="J140" s="517">
        <f>IF($F140=0,0,((($F140/$E140)*'CRONOGRAMA ACTIVIDADES'!H$75)*($G140/$F140)))</f>
        <v>0</v>
      </c>
      <c r="K140" s="517">
        <f>IF($F140=0,0,((($F140/$E140)*'CRONOGRAMA ACTIVIDADES'!I$75)*($G140/$F140)))</f>
        <v>0</v>
      </c>
      <c r="L140" s="517">
        <f>IF($F140=0,0,((($F140/$E140)*'CRONOGRAMA ACTIVIDADES'!J$75)*($G140/$F140)))</f>
        <v>0</v>
      </c>
      <c r="M140" s="517">
        <f>IF($F140=0,0,((($F140/$E140)*'CRONOGRAMA ACTIVIDADES'!K$75)*($G140/$F140)))</f>
        <v>0</v>
      </c>
      <c r="N140" s="517">
        <f>IF($F140=0,0,((($F140/$E140)*'CRONOGRAMA ACTIVIDADES'!L$75)*($G140/$F140)))</f>
        <v>0</v>
      </c>
      <c r="O140" s="517">
        <f>IF($F140=0,0,((($F140/$E140)*'CRONOGRAMA ACTIVIDADES'!M$75)*($G140/$F140)))</f>
        <v>0</v>
      </c>
      <c r="P140" s="517">
        <f>IF($F140=0,0,((($F140/$E140)*'CRONOGRAMA ACTIVIDADES'!N$75)*($G140/$F140)))</f>
        <v>0</v>
      </c>
      <c r="Q140" s="517">
        <f>IF($F140=0,0,((($F140/$E140)*'CRONOGRAMA ACTIVIDADES'!O$75)*($G140/$F140)))</f>
        <v>0</v>
      </c>
      <c r="R140" s="517">
        <f>IF($F140=0,0,((($F140/$E140)*'CRONOGRAMA ACTIVIDADES'!P$75)*($G140/$F140)))</f>
        <v>0</v>
      </c>
      <c r="S140" s="517">
        <f>IF($F140=0,0,((($F140/$E140)*'CRONOGRAMA ACTIVIDADES'!Q$75)*($G140/$F140)))</f>
        <v>0</v>
      </c>
      <c r="T140" s="501">
        <f t="shared" si="44"/>
        <v>0</v>
      </c>
      <c r="U140" s="520">
        <f>IF($F140=0,0,((($F140/$E140)*'CRONOGRAMA ACTIVIDADES'!R$75)*($G140/$F140)))</f>
        <v>0</v>
      </c>
      <c r="V140" s="517">
        <f>IF($F140=0,0,((($F140/$E140)*'CRONOGRAMA ACTIVIDADES'!S$75)*($G140/$F140)))</f>
        <v>0</v>
      </c>
      <c r="W140" s="517">
        <f>IF($F140=0,0,((($F140/$E140)*'CRONOGRAMA ACTIVIDADES'!T$75)*($G140/$F140)))</f>
        <v>0</v>
      </c>
      <c r="X140" s="517">
        <f>IF($F140=0,0,((($F140/$E140)*'CRONOGRAMA ACTIVIDADES'!U$75)*($G140/$F140)))</f>
        <v>0</v>
      </c>
      <c r="Y140" s="517">
        <f>IF($F140=0,0,((($F140/$E140)*'CRONOGRAMA ACTIVIDADES'!V$75)*($G140/$F140)))</f>
        <v>0</v>
      </c>
      <c r="Z140" s="517">
        <f>IF($F140=0,0,((($F140/$E140)*'CRONOGRAMA ACTIVIDADES'!W$75)*($G140/$F140)))</f>
        <v>0</v>
      </c>
      <c r="AA140" s="517">
        <f>IF($F140=0,0,((($F140/$E140)*'CRONOGRAMA ACTIVIDADES'!X$75)*($G140/$F140)))</f>
        <v>0</v>
      </c>
      <c r="AB140" s="517">
        <f>IF($F140=0,0,((($F140/$E140)*'CRONOGRAMA ACTIVIDADES'!Y$75)*($G140/$F140)))</f>
        <v>0</v>
      </c>
      <c r="AC140" s="517">
        <f>IF($F140=0,0,((($F140/$E140)*'CRONOGRAMA ACTIVIDADES'!Z$75)*($G140/$F140)))</f>
        <v>0</v>
      </c>
      <c r="AD140" s="517">
        <f>IF($F140=0,0,((($F140/$E140)*'CRONOGRAMA ACTIVIDADES'!AA$75)*($G140/$F140)))</f>
        <v>0</v>
      </c>
      <c r="AE140" s="517">
        <f>IF($F140=0,0,((($F140/$E140)*'CRONOGRAMA ACTIVIDADES'!AB$75)*($G140/$F140)))</f>
        <v>0</v>
      </c>
      <c r="AF140" s="517">
        <f>IF($F140=0,0,((($F140/$E140)*'CRONOGRAMA ACTIVIDADES'!AC$75)*($G140/$F140)))</f>
        <v>0</v>
      </c>
      <c r="AG140" s="499">
        <f t="shared" si="45"/>
        <v>0</v>
      </c>
      <c r="AH140" s="519">
        <f>IF($F140=0,0,((($F140/$E140)*'CRONOGRAMA ACTIVIDADES'!AD$75)*($G140/$F140)))</f>
        <v>0</v>
      </c>
      <c r="AI140" s="517">
        <f>IF($F140=0,0,((($F140/$E140)*'CRONOGRAMA ACTIVIDADES'!AE$75)*($G140/$F140)))</f>
        <v>0</v>
      </c>
      <c r="AJ140" s="517">
        <f>IF($F140=0,0,((($F140/$E140)*'CRONOGRAMA ACTIVIDADES'!AF$75)*($G140/$F140)))</f>
        <v>0</v>
      </c>
      <c r="AK140" s="517">
        <f>IF($F140=0,0,((($F140/$E140)*'CRONOGRAMA ACTIVIDADES'!AG$75)*($G140/$F140)))</f>
        <v>0</v>
      </c>
      <c r="AL140" s="517">
        <f>IF($F140=0,0,((($F140/$E140)*'CRONOGRAMA ACTIVIDADES'!AH$75)*($G140/$F140)))</f>
        <v>0</v>
      </c>
      <c r="AM140" s="517">
        <f>IF($F140=0,0,((($F140/$E140)*'CRONOGRAMA ACTIVIDADES'!AI$75)*($G140/$F140)))</f>
        <v>0</v>
      </c>
      <c r="AN140" s="517">
        <f>IF($F140=0,0,((($F140/$E140)*'CRONOGRAMA ACTIVIDADES'!AJ$75)*($G140/$F140)))</f>
        <v>0</v>
      </c>
      <c r="AO140" s="517">
        <f>IF($F140=0,0,((($F140/$E140)*'CRONOGRAMA ACTIVIDADES'!AK$75)*($G140/$F140)))</f>
        <v>0</v>
      </c>
      <c r="AP140" s="517">
        <f>IF($F140=0,0,((($F140/$E140)*'CRONOGRAMA ACTIVIDADES'!AL$75)*($G140/$F140)))</f>
        <v>0</v>
      </c>
      <c r="AQ140" s="517">
        <f>IF($F140=0,0,((($F140/$E140)*'CRONOGRAMA ACTIVIDADES'!AM$75)*($G140/$F140)))</f>
        <v>0</v>
      </c>
      <c r="AR140" s="517">
        <f>IF($F140=0,0,((($F140/$E140)*'CRONOGRAMA ACTIVIDADES'!AN$75)*($G140/$F140)))</f>
        <v>0</v>
      </c>
      <c r="AS140" s="517">
        <f>IF($F140=0,0,((($F140/$E140)*'CRONOGRAMA ACTIVIDADES'!AO$75)*($G140/$F140)))</f>
        <v>0</v>
      </c>
      <c r="AT140" s="501">
        <f t="shared" si="46"/>
        <v>0</v>
      </c>
      <c r="AU140" s="504">
        <f>AS140+AR140+AQ140+AP140+AO140+AN140+AM140+AL140+AK140+AJ140+AI140+AH140+AF140+AE140+AD140+AC140+AB140+AA140+Z140+Y140+X140+W140+V140+U140+S140+R140+Q140+P140+O140+N140+M140+L140+K140+J140+I140+H140</f>
        <v>0</v>
      </c>
      <c r="AV140" s="470">
        <f t="shared" si="36"/>
        <v>0</v>
      </c>
    </row>
    <row r="141" spans="2:48" s="60" customFormat="1" ht="13.5">
      <c r="B141" s="494" t="str">
        <f>'FORMATO COSTEO C6'!C54</f>
        <v>6.3.3.3</v>
      </c>
      <c r="C141" s="515">
        <f>'FORMATO COSTEO C6'!B54</f>
        <v>0</v>
      </c>
      <c r="D141" s="506" t="str">
        <f>'FORMATO COSTEO C6'!D54</f>
        <v>Unidad medida</v>
      </c>
      <c r="E141" s="640">
        <f>'FORMATO COSTEO C6'!E54</f>
        <v>0</v>
      </c>
      <c r="F141" s="517">
        <f>'FORMATO COSTEO C6'!G54</f>
        <v>0</v>
      </c>
      <c r="G141" s="641">
        <f>'FORMATO COSTEO C6'!I54</f>
        <v>0</v>
      </c>
      <c r="H141" s="520">
        <f>IF($F141=0,0,((($F141/$E141)*'CRONOGRAMA ACTIVIDADES'!F$76)*($G141/$F141)))</f>
        <v>0</v>
      </c>
      <c r="I141" s="517">
        <f>IF($F141=0,0,((($F141/$E141)*'CRONOGRAMA ACTIVIDADES'!G$76)*($G141/$F141)))</f>
        <v>0</v>
      </c>
      <c r="J141" s="517">
        <f>IF($F141=0,0,((($F141/$E141)*'CRONOGRAMA ACTIVIDADES'!H$76)*($G141/$F141)))</f>
        <v>0</v>
      </c>
      <c r="K141" s="517">
        <f>IF($F141=0,0,((($F141/$E141)*'CRONOGRAMA ACTIVIDADES'!I$76)*($G141/$F141)))</f>
        <v>0</v>
      </c>
      <c r="L141" s="517">
        <f>IF($F141=0,0,((($F141/$E141)*'CRONOGRAMA ACTIVIDADES'!J$76)*($G141/$F141)))</f>
        <v>0</v>
      </c>
      <c r="M141" s="517">
        <f>IF($F141=0,0,((($F141/$E141)*'CRONOGRAMA ACTIVIDADES'!K$76)*($G141/$F141)))</f>
        <v>0</v>
      </c>
      <c r="N141" s="517">
        <f>IF($F141=0,0,((($F141/$E141)*'CRONOGRAMA ACTIVIDADES'!L$76)*($G141/$F141)))</f>
        <v>0</v>
      </c>
      <c r="O141" s="517">
        <f>IF($F141=0,0,((($F141/$E141)*'CRONOGRAMA ACTIVIDADES'!M$76)*($G141/$F141)))</f>
        <v>0</v>
      </c>
      <c r="P141" s="517">
        <f>IF($F141=0,0,((($F141/$E141)*'CRONOGRAMA ACTIVIDADES'!N$76)*($G141/$F141)))</f>
        <v>0</v>
      </c>
      <c r="Q141" s="517">
        <f>IF($F141=0,0,((($F141/$E141)*'CRONOGRAMA ACTIVIDADES'!O$76)*($G141/$F141)))</f>
        <v>0</v>
      </c>
      <c r="R141" s="517">
        <f>IF($F141=0,0,((($F141/$E141)*'CRONOGRAMA ACTIVIDADES'!P$76)*($G141/$F141)))</f>
        <v>0</v>
      </c>
      <c r="S141" s="517">
        <f>IF($F141=0,0,((($F141/$E141)*'CRONOGRAMA ACTIVIDADES'!Q$76)*($G141/$F141)))</f>
        <v>0</v>
      </c>
      <c r="T141" s="501">
        <f t="shared" si="44"/>
        <v>0</v>
      </c>
      <c r="U141" s="520">
        <f>IF($F141=0,0,((($F141/$E141)*'CRONOGRAMA ACTIVIDADES'!R$76)*($G141/$F141)))</f>
        <v>0</v>
      </c>
      <c r="V141" s="517">
        <f>IF($F141=0,0,((($F141/$E141)*'CRONOGRAMA ACTIVIDADES'!S$76)*($G141/$F141)))</f>
        <v>0</v>
      </c>
      <c r="W141" s="517">
        <f>IF($F141=0,0,((($F141/$E141)*'CRONOGRAMA ACTIVIDADES'!T$76)*($G141/$F141)))</f>
        <v>0</v>
      </c>
      <c r="X141" s="517">
        <f>IF($F141=0,0,((($F141/$E141)*'CRONOGRAMA ACTIVIDADES'!U$76)*($G141/$F141)))</f>
        <v>0</v>
      </c>
      <c r="Y141" s="517">
        <f>IF($F141=0,0,((($F141/$E141)*'CRONOGRAMA ACTIVIDADES'!V$76)*($G141/$F141)))</f>
        <v>0</v>
      </c>
      <c r="Z141" s="517">
        <f>IF($F141=0,0,((($F141/$E141)*'CRONOGRAMA ACTIVIDADES'!W$76)*($G141/$F141)))</f>
        <v>0</v>
      </c>
      <c r="AA141" s="517">
        <f>IF($F141=0,0,((($F141/$E141)*'CRONOGRAMA ACTIVIDADES'!X$76)*($G141/$F141)))</f>
        <v>0</v>
      </c>
      <c r="AB141" s="517">
        <f>IF($F141=0,0,((($F141/$E141)*'CRONOGRAMA ACTIVIDADES'!Y$76)*($G141/$F141)))</f>
        <v>0</v>
      </c>
      <c r="AC141" s="517">
        <f>IF($F141=0,0,((($F141/$E141)*'CRONOGRAMA ACTIVIDADES'!Z$76)*($G141/$F141)))</f>
        <v>0</v>
      </c>
      <c r="AD141" s="517">
        <f>IF($F141=0,0,((($F141/$E141)*'CRONOGRAMA ACTIVIDADES'!AA$76)*($G141/$F141)))</f>
        <v>0</v>
      </c>
      <c r="AE141" s="517">
        <f>IF($F141=0,0,((($F141/$E141)*'CRONOGRAMA ACTIVIDADES'!AB$76)*($G141/$F141)))</f>
        <v>0</v>
      </c>
      <c r="AF141" s="517">
        <f>IF($F141=0,0,((($F141/$E141)*'CRONOGRAMA ACTIVIDADES'!AC$76)*($G141/$F141)))</f>
        <v>0</v>
      </c>
      <c r="AG141" s="499">
        <f t="shared" si="45"/>
        <v>0</v>
      </c>
      <c r="AH141" s="519">
        <f>IF($F141=0,0,((($F141/$E141)*'CRONOGRAMA ACTIVIDADES'!AD$76)*($G141/$F141)))</f>
        <v>0</v>
      </c>
      <c r="AI141" s="517">
        <f>IF($F141=0,0,((($F141/$E141)*'CRONOGRAMA ACTIVIDADES'!AE$76)*($G141/$F141)))</f>
        <v>0</v>
      </c>
      <c r="AJ141" s="517">
        <f>IF($F141=0,0,((($F141/$E141)*'CRONOGRAMA ACTIVIDADES'!AF$76)*($G141/$F141)))</f>
        <v>0</v>
      </c>
      <c r="AK141" s="517">
        <f>IF($F141=0,0,((($F141/$E141)*'CRONOGRAMA ACTIVIDADES'!AG$76)*($G141/$F141)))</f>
        <v>0</v>
      </c>
      <c r="AL141" s="517">
        <f>IF($F141=0,0,((($F141/$E141)*'CRONOGRAMA ACTIVIDADES'!AH$76)*($G141/$F141)))</f>
        <v>0</v>
      </c>
      <c r="AM141" s="517">
        <f>IF($F141=0,0,((($F141/$E141)*'CRONOGRAMA ACTIVIDADES'!AI$76)*($G141/$F141)))</f>
        <v>0</v>
      </c>
      <c r="AN141" s="517">
        <f>IF($F141=0,0,((($F141/$E141)*'CRONOGRAMA ACTIVIDADES'!AJ$76)*($G141/$F141)))</f>
        <v>0</v>
      </c>
      <c r="AO141" s="517">
        <f>IF($F141=0,0,((($F141/$E141)*'CRONOGRAMA ACTIVIDADES'!AK$76)*($G141/$F141)))</f>
        <v>0</v>
      </c>
      <c r="AP141" s="517">
        <f>IF($F141=0,0,((($F141/$E141)*'CRONOGRAMA ACTIVIDADES'!AL$76)*($G141/$F141)))</f>
        <v>0</v>
      </c>
      <c r="AQ141" s="517">
        <f>IF($F141=0,0,((($F141/$E141)*'CRONOGRAMA ACTIVIDADES'!AM$76)*($G141/$F141)))</f>
        <v>0</v>
      </c>
      <c r="AR141" s="517">
        <f>IF($F141=0,0,((($F141/$E141)*'CRONOGRAMA ACTIVIDADES'!AN$76)*($G141/$F141)))</f>
        <v>0</v>
      </c>
      <c r="AS141" s="517">
        <f>IF($F141=0,0,((($F141/$E141)*'CRONOGRAMA ACTIVIDADES'!AO$76)*($G141/$F141)))</f>
        <v>0</v>
      </c>
      <c r="AT141" s="501">
        <f t="shared" si="46"/>
        <v>0</v>
      </c>
      <c r="AU141" s="504">
        <f>AS141+AR141+AQ141+AP141+AO141+AN141+AM141+AL141+AK141+AJ141+AI141+AH141+AF141+AE141+AD141+AC141+AB141+AA141+Z141+Y141+X141+W141+V141+U141+S141+R141+Q141+P141+O141+N141+M141+L141+K141+J141+I141+H141</f>
        <v>0</v>
      </c>
      <c r="AV141" s="470">
        <f t="shared" si="36"/>
        <v>0</v>
      </c>
    </row>
    <row r="142" spans="2:48" s="60" customFormat="1" ht="13.5">
      <c r="B142" s="533" t="str">
        <f>'FORMATO COSTEO C6'!C55</f>
        <v>6.3.4</v>
      </c>
      <c r="C142" s="523" t="str">
        <f>+'FORMATO COSTEO C6'!B55</f>
        <v>Oficina de proyecto</v>
      </c>
      <c r="D142" s="577"/>
      <c r="E142" s="627"/>
      <c r="F142" s="526">
        <f>+'FORMATO COSTEO C6'!G55</f>
        <v>0</v>
      </c>
      <c r="G142" s="529">
        <f>+'FORMATO COSTEO C6'!I55</f>
        <v>0</v>
      </c>
      <c r="H142" s="530">
        <f>SUM(H143:H145)</f>
        <v>0</v>
      </c>
      <c r="I142" s="526">
        <f aca="true" t="shared" si="49" ref="I142:AU142">SUM(I143:I145)</f>
        <v>0</v>
      </c>
      <c r="J142" s="526">
        <f t="shared" si="49"/>
        <v>0</v>
      </c>
      <c r="K142" s="526">
        <f t="shared" si="49"/>
        <v>0</v>
      </c>
      <c r="L142" s="526">
        <f t="shared" si="49"/>
        <v>0</v>
      </c>
      <c r="M142" s="526">
        <f t="shared" si="49"/>
        <v>0</v>
      </c>
      <c r="N142" s="526">
        <f t="shared" si="49"/>
        <v>0</v>
      </c>
      <c r="O142" s="526">
        <f t="shared" si="49"/>
        <v>0</v>
      </c>
      <c r="P142" s="526">
        <f t="shared" si="49"/>
        <v>0</v>
      </c>
      <c r="Q142" s="526">
        <f t="shared" si="49"/>
        <v>0</v>
      </c>
      <c r="R142" s="526">
        <f t="shared" si="49"/>
        <v>0</v>
      </c>
      <c r="S142" s="526">
        <f t="shared" si="49"/>
        <v>0</v>
      </c>
      <c r="T142" s="529">
        <f t="shared" si="49"/>
        <v>0</v>
      </c>
      <c r="U142" s="530">
        <f t="shared" si="49"/>
        <v>0</v>
      </c>
      <c r="V142" s="526">
        <f t="shared" si="49"/>
        <v>0</v>
      </c>
      <c r="W142" s="526">
        <f t="shared" si="49"/>
        <v>0</v>
      </c>
      <c r="X142" s="526">
        <f t="shared" si="49"/>
        <v>0</v>
      </c>
      <c r="Y142" s="526">
        <f t="shared" si="49"/>
        <v>0</v>
      </c>
      <c r="Z142" s="526">
        <f t="shared" si="49"/>
        <v>0</v>
      </c>
      <c r="AA142" s="526">
        <f t="shared" si="49"/>
        <v>0</v>
      </c>
      <c r="AB142" s="526">
        <f t="shared" si="49"/>
        <v>0</v>
      </c>
      <c r="AC142" s="526">
        <f t="shared" si="49"/>
        <v>0</v>
      </c>
      <c r="AD142" s="526">
        <f t="shared" si="49"/>
        <v>0</v>
      </c>
      <c r="AE142" s="526">
        <f t="shared" si="49"/>
        <v>0</v>
      </c>
      <c r="AF142" s="526">
        <f t="shared" si="49"/>
        <v>0</v>
      </c>
      <c r="AG142" s="527">
        <f>SUM(AG143:AG145)</f>
        <v>0</v>
      </c>
      <c r="AH142" s="528">
        <f t="shared" si="49"/>
        <v>0</v>
      </c>
      <c r="AI142" s="526">
        <f t="shared" si="49"/>
        <v>0</v>
      </c>
      <c r="AJ142" s="526">
        <f t="shared" si="49"/>
        <v>0</v>
      </c>
      <c r="AK142" s="526">
        <f t="shared" si="49"/>
        <v>0</v>
      </c>
      <c r="AL142" s="526">
        <f t="shared" si="49"/>
        <v>0</v>
      </c>
      <c r="AM142" s="526">
        <f t="shared" si="49"/>
        <v>0</v>
      </c>
      <c r="AN142" s="526">
        <f t="shared" si="49"/>
        <v>0</v>
      </c>
      <c r="AO142" s="526">
        <f t="shared" si="49"/>
        <v>0</v>
      </c>
      <c r="AP142" s="526">
        <f t="shared" si="49"/>
        <v>0</v>
      </c>
      <c r="AQ142" s="526">
        <f t="shared" si="49"/>
        <v>0</v>
      </c>
      <c r="AR142" s="526">
        <f t="shared" si="49"/>
        <v>0</v>
      </c>
      <c r="AS142" s="526">
        <f t="shared" si="49"/>
        <v>0</v>
      </c>
      <c r="AT142" s="529">
        <f t="shared" si="49"/>
        <v>0</v>
      </c>
      <c r="AU142" s="535">
        <f t="shared" si="49"/>
        <v>0</v>
      </c>
      <c r="AV142" s="470">
        <f t="shared" si="36"/>
        <v>0</v>
      </c>
    </row>
    <row r="143" spans="2:48" s="60" customFormat="1" ht="13.5">
      <c r="B143" s="494" t="str">
        <f>'FORMATO COSTEO C6'!C56</f>
        <v>6.3.4.1</v>
      </c>
      <c r="C143" s="515">
        <f>'FORMATO COSTEO C6'!B56</f>
        <v>0</v>
      </c>
      <c r="D143" s="506" t="str">
        <f>'FORMATO COSTEO C6'!D56</f>
        <v>Unidad medida</v>
      </c>
      <c r="E143" s="640">
        <f>'FORMATO COSTEO C6'!E56</f>
        <v>0</v>
      </c>
      <c r="F143" s="517">
        <f>'FORMATO COSTEO C6'!G56</f>
        <v>0</v>
      </c>
      <c r="G143" s="641">
        <f>'FORMATO COSTEO C6'!I56</f>
        <v>0</v>
      </c>
      <c r="H143" s="520">
        <f>IF($F143=0,0,((($F143/$E143)*'CRONOGRAMA ACTIVIDADES'!F$78)*($G143/$F143)))</f>
        <v>0</v>
      </c>
      <c r="I143" s="517">
        <f>IF($F143=0,0,((($F143/$E143)*'CRONOGRAMA ACTIVIDADES'!G$78)*($G143/$F143)))</f>
        <v>0</v>
      </c>
      <c r="J143" s="517">
        <f>IF($F143=0,0,((($F143/$E143)*'CRONOGRAMA ACTIVIDADES'!H$78)*($G143/$F143)))</f>
        <v>0</v>
      </c>
      <c r="K143" s="517">
        <f>IF($F143=0,0,((($F143/$E143)*'CRONOGRAMA ACTIVIDADES'!I$78)*($G143/$F143)))</f>
        <v>0</v>
      </c>
      <c r="L143" s="517">
        <f>IF($F143=0,0,((($F143/$E143)*'CRONOGRAMA ACTIVIDADES'!J$78)*($G143/$F143)))</f>
        <v>0</v>
      </c>
      <c r="M143" s="517">
        <f>IF($F143=0,0,((($F143/$E143)*'CRONOGRAMA ACTIVIDADES'!K$78)*($G143/$F143)))</f>
        <v>0</v>
      </c>
      <c r="N143" s="517">
        <f>IF($F143=0,0,((($F143/$E143)*'CRONOGRAMA ACTIVIDADES'!L$78)*($G143/$F143)))</f>
        <v>0</v>
      </c>
      <c r="O143" s="517">
        <f>IF($F143=0,0,((($F143/$E143)*'CRONOGRAMA ACTIVIDADES'!M$78)*($G143/$F143)))</f>
        <v>0</v>
      </c>
      <c r="P143" s="517">
        <f>IF($F143=0,0,((($F143/$E143)*'CRONOGRAMA ACTIVIDADES'!N$78)*($G143/$F143)))</f>
        <v>0</v>
      </c>
      <c r="Q143" s="517">
        <f>IF($F143=0,0,((($F143/$E143)*'CRONOGRAMA ACTIVIDADES'!O$78)*($G143/$F143)))</f>
        <v>0</v>
      </c>
      <c r="R143" s="517">
        <f>IF($F143=0,0,((($F143/$E143)*'CRONOGRAMA ACTIVIDADES'!P$78)*($G143/$F143)))</f>
        <v>0</v>
      </c>
      <c r="S143" s="517">
        <f>IF($F143=0,0,((($F143/$E143)*'CRONOGRAMA ACTIVIDADES'!Q$78)*($G143/$F143)))</f>
        <v>0</v>
      </c>
      <c r="T143" s="501">
        <f t="shared" si="44"/>
        <v>0</v>
      </c>
      <c r="U143" s="520">
        <f>IF($F143=0,0,((($F143/$E143)*'CRONOGRAMA ACTIVIDADES'!R$78)*($G143/$F143)))</f>
        <v>0</v>
      </c>
      <c r="V143" s="517">
        <f>IF($F143=0,0,((($F143/$E143)*'CRONOGRAMA ACTIVIDADES'!S$78)*($G143/$F143)))</f>
        <v>0</v>
      </c>
      <c r="W143" s="517">
        <f>IF($F143=0,0,((($F143/$E143)*'CRONOGRAMA ACTIVIDADES'!T$78)*($G143/$F143)))</f>
        <v>0</v>
      </c>
      <c r="X143" s="517">
        <f>IF($F143=0,0,((($F143/$E143)*'CRONOGRAMA ACTIVIDADES'!U$78)*($G143/$F143)))</f>
        <v>0</v>
      </c>
      <c r="Y143" s="517">
        <f>IF($F143=0,0,((($F143/$E143)*'CRONOGRAMA ACTIVIDADES'!V$78)*($G143/$F143)))</f>
        <v>0</v>
      </c>
      <c r="Z143" s="517">
        <f>IF($F143=0,0,((($F143/$E143)*'CRONOGRAMA ACTIVIDADES'!W$78)*($G143/$F143)))</f>
        <v>0</v>
      </c>
      <c r="AA143" s="517">
        <f>IF($F143=0,0,((($F143/$E143)*'CRONOGRAMA ACTIVIDADES'!X$78)*($G143/$F143)))</f>
        <v>0</v>
      </c>
      <c r="AB143" s="517">
        <f>IF($F143=0,0,((($F143/$E143)*'CRONOGRAMA ACTIVIDADES'!Y$78)*($G143/$F143)))</f>
        <v>0</v>
      </c>
      <c r="AC143" s="517">
        <f>IF($F143=0,0,((($F143/$E143)*'CRONOGRAMA ACTIVIDADES'!Z$78)*($G143/$F143)))</f>
        <v>0</v>
      </c>
      <c r="AD143" s="517">
        <f>IF($F143=0,0,((($F143/$E143)*'CRONOGRAMA ACTIVIDADES'!AA$78)*($G143/$F143)))</f>
        <v>0</v>
      </c>
      <c r="AE143" s="517">
        <f>IF($F143=0,0,((($F143/$E143)*'CRONOGRAMA ACTIVIDADES'!AB$78)*($G143/$F143)))</f>
        <v>0</v>
      </c>
      <c r="AF143" s="517">
        <f>IF($F143=0,0,((($F143/$E143)*'CRONOGRAMA ACTIVIDADES'!AC$78)*($G143/$F143)))</f>
        <v>0</v>
      </c>
      <c r="AG143" s="499">
        <f t="shared" si="45"/>
        <v>0</v>
      </c>
      <c r="AH143" s="519">
        <f>IF($F143=0,0,((($F143/$E143)*'CRONOGRAMA ACTIVIDADES'!AD$78)*($G143/$F143)))</f>
        <v>0</v>
      </c>
      <c r="AI143" s="517">
        <f>IF($F143=0,0,((($F143/$E143)*'CRONOGRAMA ACTIVIDADES'!AE$78)*($G143/$F143)))</f>
        <v>0</v>
      </c>
      <c r="AJ143" s="517">
        <f>IF($F143=0,0,((($F143/$E143)*'CRONOGRAMA ACTIVIDADES'!AF$78)*($G143/$F143)))</f>
        <v>0</v>
      </c>
      <c r="AK143" s="517">
        <f>IF($F143=0,0,((($F143/$E143)*'CRONOGRAMA ACTIVIDADES'!AG$78)*($G143/$F143)))</f>
        <v>0</v>
      </c>
      <c r="AL143" s="517">
        <f>IF($F143=0,0,((($F143/$E143)*'CRONOGRAMA ACTIVIDADES'!AH$78)*($G143/$F143)))</f>
        <v>0</v>
      </c>
      <c r="AM143" s="517">
        <f>IF($F143=0,0,((($F143/$E143)*'CRONOGRAMA ACTIVIDADES'!AI$78)*($G143/$F143)))</f>
        <v>0</v>
      </c>
      <c r="AN143" s="517">
        <f>IF($F143=0,0,((($F143/$E143)*'CRONOGRAMA ACTIVIDADES'!AJ$78)*($G143/$F143)))</f>
        <v>0</v>
      </c>
      <c r="AO143" s="517">
        <f>IF($F143=0,0,((($F143/$E143)*'CRONOGRAMA ACTIVIDADES'!AK$78)*($G143/$F143)))</f>
        <v>0</v>
      </c>
      <c r="AP143" s="517">
        <f>IF($F143=0,0,((($F143/$E143)*'CRONOGRAMA ACTIVIDADES'!AL$78)*($G143/$F143)))</f>
        <v>0</v>
      </c>
      <c r="AQ143" s="517">
        <f>IF($F143=0,0,((($F143/$E143)*'CRONOGRAMA ACTIVIDADES'!AM$78)*($G143/$F143)))</f>
        <v>0</v>
      </c>
      <c r="AR143" s="517">
        <f>IF($F143=0,0,((($F143/$E143)*'CRONOGRAMA ACTIVIDADES'!AN$78)*($G143/$F143)))</f>
        <v>0</v>
      </c>
      <c r="AS143" s="517">
        <f>IF($F143=0,0,((($F143/$E143)*'CRONOGRAMA ACTIVIDADES'!AO$78)*($G143/$F143)))</f>
        <v>0</v>
      </c>
      <c r="AT143" s="501">
        <f t="shared" si="46"/>
        <v>0</v>
      </c>
      <c r="AU143" s="504">
        <f>AS143+AR143+AQ143+AP143+AO143+AN143+AM143+AL143+AK143+AJ143+AI143+AH143+AF143+AE143+AD143+AC143+AB143+AA143+Z143+Y143+X143+W143+V143+U143+S143+R143+Q143+P143+O143+N143+M143+L143+K143+J143+I143+H143</f>
        <v>0</v>
      </c>
      <c r="AV143" s="470">
        <f t="shared" si="36"/>
        <v>0</v>
      </c>
    </row>
    <row r="144" spans="2:48" s="60" customFormat="1" ht="13.5">
      <c r="B144" s="494" t="str">
        <f>'FORMATO COSTEO C6'!C57</f>
        <v>6.3.4.2</v>
      </c>
      <c r="C144" s="515">
        <f>'FORMATO COSTEO C6'!B57</f>
        <v>0</v>
      </c>
      <c r="D144" s="506" t="str">
        <f>'FORMATO COSTEO C6'!D57</f>
        <v>Unidad medida</v>
      </c>
      <c r="E144" s="640">
        <f>'FORMATO COSTEO C6'!E57</f>
        <v>0</v>
      </c>
      <c r="F144" s="517">
        <f>'FORMATO COSTEO C6'!G57</f>
        <v>0</v>
      </c>
      <c r="G144" s="641">
        <f>'FORMATO COSTEO C6'!I57</f>
        <v>0</v>
      </c>
      <c r="H144" s="520">
        <f>IF($F144=0,0,((($F144/$E144)*'CRONOGRAMA ACTIVIDADES'!F$79)*($G144/$F144)))</f>
        <v>0</v>
      </c>
      <c r="I144" s="517">
        <f>IF($F144=0,0,((($F144/$E144)*'CRONOGRAMA ACTIVIDADES'!G$79)*($G144/$F144)))</f>
        <v>0</v>
      </c>
      <c r="J144" s="517">
        <f>IF($F144=0,0,((($F144/$E144)*'CRONOGRAMA ACTIVIDADES'!H$79)*($G144/$F144)))</f>
        <v>0</v>
      </c>
      <c r="K144" s="517">
        <f>IF($F144=0,0,((($F144/$E144)*'CRONOGRAMA ACTIVIDADES'!I$79)*($G144/$F144)))</f>
        <v>0</v>
      </c>
      <c r="L144" s="517">
        <f>IF($F144=0,0,((($F144/$E144)*'CRONOGRAMA ACTIVIDADES'!J$79)*($G144/$F144)))</f>
        <v>0</v>
      </c>
      <c r="M144" s="517">
        <f>IF($F144=0,0,((($F144/$E144)*'CRONOGRAMA ACTIVIDADES'!K$79)*($G144/$F144)))</f>
        <v>0</v>
      </c>
      <c r="N144" s="517">
        <f>IF($F144=0,0,((($F144/$E144)*'CRONOGRAMA ACTIVIDADES'!L$79)*($G144/$F144)))</f>
        <v>0</v>
      </c>
      <c r="O144" s="517">
        <f>IF($F144=0,0,((($F144/$E144)*'CRONOGRAMA ACTIVIDADES'!M$79)*($G144/$F144)))</f>
        <v>0</v>
      </c>
      <c r="P144" s="517">
        <f>IF($F144=0,0,((($F144/$E144)*'CRONOGRAMA ACTIVIDADES'!N$79)*($G144/$F144)))</f>
        <v>0</v>
      </c>
      <c r="Q144" s="517">
        <f>IF($F144=0,0,((($F144/$E144)*'CRONOGRAMA ACTIVIDADES'!O$79)*($G144/$F144)))</f>
        <v>0</v>
      </c>
      <c r="R144" s="517">
        <f>IF($F144=0,0,((($F144/$E144)*'CRONOGRAMA ACTIVIDADES'!P$79)*($G144/$F144)))</f>
        <v>0</v>
      </c>
      <c r="S144" s="517">
        <f>IF($F144=0,0,((($F144/$E144)*'CRONOGRAMA ACTIVIDADES'!Q$79)*($G144/$F144)))</f>
        <v>0</v>
      </c>
      <c r="T144" s="501">
        <f t="shared" si="44"/>
        <v>0</v>
      </c>
      <c r="U144" s="520">
        <f>IF($F144=0,0,((($F144/$E144)*'CRONOGRAMA ACTIVIDADES'!R$79)*($G144/$F144)))</f>
        <v>0</v>
      </c>
      <c r="V144" s="517">
        <f>IF($F144=0,0,((($F144/$E144)*'CRONOGRAMA ACTIVIDADES'!S$79)*($G144/$F144)))</f>
        <v>0</v>
      </c>
      <c r="W144" s="517">
        <f>IF($F144=0,0,((($F144/$E144)*'CRONOGRAMA ACTIVIDADES'!T$79)*($G144/$F144)))</f>
        <v>0</v>
      </c>
      <c r="X144" s="517">
        <f>IF($F144=0,0,((($F144/$E144)*'CRONOGRAMA ACTIVIDADES'!U$79)*($G144/$F144)))</f>
        <v>0</v>
      </c>
      <c r="Y144" s="517">
        <f>IF($F144=0,0,((($F144/$E144)*'CRONOGRAMA ACTIVIDADES'!V$79)*($G144/$F144)))</f>
        <v>0</v>
      </c>
      <c r="Z144" s="517">
        <f>IF($F144=0,0,((($F144/$E144)*'CRONOGRAMA ACTIVIDADES'!W$79)*($G144/$F144)))</f>
        <v>0</v>
      </c>
      <c r="AA144" s="517">
        <f>IF($F144=0,0,((($F144/$E144)*'CRONOGRAMA ACTIVIDADES'!X$79)*($G144/$F144)))</f>
        <v>0</v>
      </c>
      <c r="AB144" s="517">
        <f>IF($F144=0,0,((($F144/$E144)*'CRONOGRAMA ACTIVIDADES'!Y$79)*($G144/$F144)))</f>
        <v>0</v>
      </c>
      <c r="AC144" s="517">
        <f>IF($F144=0,0,((($F144/$E144)*'CRONOGRAMA ACTIVIDADES'!Z$79)*($G144/$F144)))</f>
        <v>0</v>
      </c>
      <c r="AD144" s="517">
        <f>IF($F144=0,0,((($F144/$E144)*'CRONOGRAMA ACTIVIDADES'!AA$79)*($G144/$F144)))</f>
        <v>0</v>
      </c>
      <c r="AE144" s="517">
        <f>IF($F144=0,0,((($F144/$E144)*'CRONOGRAMA ACTIVIDADES'!AB$79)*($G144/$F144)))</f>
        <v>0</v>
      </c>
      <c r="AF144" s="517">
        <f>IF($F144=0,0,((($F144/$E144)*'CRONOGRAMA ACTIVIDADES'!AC$79)*($G144/$F144)))</f>
        <v>0</v>
      </c>
      <c r="AG144" s="499">
        <f t="shared" si="45"/>
        <v>0</v>
      </c>
      <c r="AH144" s="519">
        <f>IF($F144=0,0,((($F144/$E144)*'CRONOGRAMA ACTIVIDADES'!AD$79)*($G144/$F144)))</f>
        <v>0</v>
      </c>
      <c r="AI144" s="517">
        <f>IF($F144=0,0,((($F144/$E144)*'CRONOGRAMA ACTIVIDADES'!AE$79)*($G144/$F144)))</f>
        <v>0</v>
      </c>
      <c r="AJ144" s="517">
        <f>IF($F144=0,0,((($F144/$E144)*'CRONOGRAMA ACTIVIDADES'!AF$79)*($G144/$F144)))</f>
        <v>0</v>
      </c>
      <c r="AK144" s="517">
        <f>IF($F144=0,0,((($F144/$E144)*'CRONOGRAMA ACTIVIDADES'!AG$79)*($G144/$F144)))</f>
        <v>0</v>
      </c>
      <c r="AL144" s="517">
        <f>IF($F144=0,0,((($F144/$E144)*'CRONOGRAMA ACTIVIDADES'!AH$79)*($G144/$F144)))</f>
        <v>0</v>
      </c>
      <c r="AM144" s="517">
        <f>IF($F144=0,0,((($F144/$E144)*'CRONOGRAMA ACTIVIDADES'!AI$79)*($G144/$F144)))</f>
        <v>0</v>
      </c>
      <c r="AN144" s="517">
        <f>IF($F144=0,0,((($F144/$E144)*'CRONOGRAMA ACTIVIDADES'!AJ$79)*($G144/$F144)))</f>
        <v>0</v>
      </c>
      <c r="AO144" s="517">
        <f>IF($F144=0,0,((($F144/$E144)*'CRONOGRAMA ACTIVIDADES'!AK$79)*($G144/$F144)))</f>
        <v>0</v>
      </c>
      <c r="AP144" s="517">
        <f>IF($F144=0,0,((($F144/$E144)*'CRONOGRAMA ACTIVIDADES'!AL$79)*($G144/$F144)))</f>
        <v>0</v>
      </c>
      <c r="AQ144" s="517">
        <f>IF($F144=0,0,((($F144/$E144)*'CRONOGRAMA ACTIVIDADES'!AM$79)*($G144/$F144)))</f>
        <v>0</v>
      </c>
      <c r="AR144" s="517">
        <f>IF($F144=0,0,((($F144/$E144)*'CRONOGRAMA ACTIVIDADES'!AN$79)*($G144/$F144)))</f>
        <v>0</v>
      </c>
      <c r="AS144" s="517">
        <f>IF($F144=0,0,((($F144/$E144)*'CRONOGRAMA ACTIVIDADES'!AO$79)*($G144/$F144)))</f>
        <v>0</v>
      </c>
      <c r="AT144" s="501">
        <f t="shared" si="46"/>
        <v>0</v>
      </c>
      <c r="AU144" s="504">
        <f>AS144+AR144+AQ144+AP144+AO144+AN144+AM144+AL144+AK144+AJ144+AI144+AH144+AF144+AE144+AD144+AC144+AB144+AA144+Z144+Y144+X144+W144+V144+U144+S144+R144+Q144+P144+O144+N144+M144+L144+K144+J144+I144+H144</f>
        <v>0</v>
      </c>
      <c r="AV144" s="470">
        <f t="shared" si="36"/>
        <v>0</v>
      </c>
    </row>
    <row r="145" spans="2:48" s="60" customFormat="1" ht="13.5">
      <c r="B145" s="494" t="str">
        <f>'FORMATO COSTEO C6'!C58</f>
        <v>6.3.4.3</v>
      </c>
      <c r="C145" s="515">
        <f>'FORMATO COSTEO C6'!B58</f>
        <v>0</v>
      </c>
      <c r="D145" s="506" t="str">
        <f>'FORMATO COSTEO C6'!D58</f>
        <v>Unidad medida</v>
      </c>
      <c r="E145" s="640">
        <f>'FORMATO COSTEO C6'!E58</f>
        <v>0</v>
      </c>
      <c r="F145" s="517">
        <f>'FORMATO COSTEO C6'!G58</f>
        <v>0</v>
      </c>
      <c r="G145" s="641">
        <f>'FORMATO COSTEO C6'!I58</f>
        <v>0</v>
      </c>
      <c r="H145" s="520">
        <f>IF($F145=0,0,((($F145/$E145)*'CRONOGRAMA ACTIVIDADES'!F$80)*($G145/$F145)))</f>
        <v>0</v>
      </c>
      <c r="I145" s="517">
        <f>IF($F145=0,0,((($F145/$E145)*'CRONOGRAMA ACTIVIDADES'!G$80)*($G145/$F145)))</f>
        <v>0</v>
      </c>
      <c r="J145" s="517">
        <f>IF($F145=0,0,((($F145/$E145)*'CRONOGRAMA ACTIVIDADES'!H$80)*($G145/$F145)))</f>
        <v>0</v>
      </c>
      <c r="K145" s="517">
        <f>IF($F145=0,0,((($F145/$E145)*'CRONOGRAMA ACTIVIDADES'!I$80)*($G145/$F145)))</f>
        <v>0</v>
      </c>
      <c r="L145" s="517">
        <f>IF($F145=0,0,((($F145/$E145)*'CRONOGRAMA ACTIVIDADES'!J$80)*($G145/$F145)))</f>
        <v>0</v>
      </c>
      <c r="M145" s="517">
        <f>IF($F145=0,0,((($F145/$E145)*'CRONOGRAMA ACTIVIDADES'!K$80)*($G145/$F145)))</f>
        <v>0</v>
      </c>
      <c r="N145" s="517">
        <f>IF($F145=0,0,((($F145/$E145)*'CRONOGRAMA ACTIVIDADES'!L$80)*($G145/$F145)))</f>
        <v>0</v>
      </c>
      <c r="O145" s="517">
        <f>IF($F145=0,0,((($F145/$E145)*'CRONOGRAMA ACTIVIDADES'!M$80)*($G145/$F145)))</f>
        <v>0</v>
      </c>
      <c r="P145" s="517">
        <f>IF($F145=0,0,((($F145/$E145)*'CRONOGRAMA ACTIVIDADES'!N$80)*($G145/$F145)))</f>
        <v>0</v>
      </c>
      <c r="Q145" s="517">
        <f>IF($F145=0,0,((($F145/$E145)*'CRONOGRAMA ACTIVIDADES'!O$80)*($G145/$F145)))</f>
        <v>0</v>
      </c>
      <c r="R145" s="517">
        <f>IF($F145=0,0,((($F145/$E145)*'CRONOGRAMA ACTIVIDADES'!P$80)*($G145/$F145)))</f>
        <v>0</v>
      </c>
      <c r="S145" s="517">
        <f>IF($F145=0,0,((($F145/$E145)*'CRONOGRAMA ACTIVIDADES'!Q$80)*($G145/$F145)))</f>
        <v>0</v>
      </c>
      <c r="T145" s="501">
        <f t="shared" si="44"/>
        <v>0</v>
      </c>
      <c r="U145" s="520">
        <f>IF($F145=0,0,((($F145/$E145)*'CRONOGRAMA ACTIVIDADES'!R$80)*($G145/$F145)))</f>
        <v>0</v>
      </c>
      <c r="V145" s="517">
        <f>IF($F145=0,0,((($F145/$E145)*'CRONOGRAMA ACTIVIDADES'!S$80)*($G145/$F145)))</f>
        <v>0</v>
      </c>
      <c r="W145" s="517">
        <f>IF($F145=0,0,((($F145/$E145)*'CRONOGRAMA ACTIVIDADES'!T$80)*($G145/$F145)))</f>
        <v>0</v>
      </c>
      <c r="X145" s="517">
        <f>IF($F145=0,0,((($F145/$E145)*'CRONOGRAMA ACTIVIDADES'!U$80)*($G145/$F145)))</f>
        <v>0</v>
      </c>
      <c r="Y145" s="517">
        <f>IF($F145=0,0,((($F145/$E145)*'CRONOGRAMA ACTIVIDADES'!V$80)*($G145/$F145)))</f>
        <v>0</v>
      </c>
      <c r="Z145" s="517">
        <f>IF($F145=0,0,((($F145/$E145)*'CRONOGRAMA ACTIVIDADES'!W$80)*($G145/$F145)))</f>
        <v>0</v>
      </c>
      <c r="AA145" s="517">
        <f>IF($F145=0,0,((($F145/$E145)*'CRONOGRAMA ACTIVIDADES'!X$80)*($G145/$F145)))</f>
        <v>0</v>
      </c>
      <c r="AB145" s="517">
        <f>IF($F145=0,0,((($F145/$E145)*'CRONOGRAMA ACTIVIDADES'!Y$80)*($G145/$F145)))</f>
        <v>0</v>
      </c>
      <c r="AC145" s="517">
        <f>IF($F145=0,0,((($F145/$E145)*'CRONOGRAMA ACTIVIDADES'!Z$80)*($G145/$F145)))</f>
        <v>0</v>
      </c>
      <c r="AD145" s="517">
        <f>IF($F145=0,0,((($F145/$E145)*'CRONOGRAMA ACTIVIDADES'!AA$80)*($G145/$F145)))</f>
        <v>0</v>
      </c>
      <c r="AE145" s="517">
        <f>IF($F145=0,0,((($F145/$E145)*'CRONOGRAMA ACTIVIDADES'!AB$80)*($G145/$F145)))</f>
        <v>0</v>
      </c>
      <c r="AF145" s="517">
        <f>IF($F145=0,0,((($F145/$E145)*'CRONOGRAMA ACTIVIDADES'!AC$80)*($G145/$F145)))</f>
        <v>0</v>
      </c>
      <c r="AG145" s="499">
        <f t="shared" si="45"/>
        <v>0</v>
      </c>
      <c r="AH145" s="519">
        <f>IF($F145=0,0,((($F145/$E145)*'CRONOGRAMA ACTIVIDADES'!AD$80)*($G145/$F145)))</f>
        <v>0</v>
      </c>
      <c r="AI145" s="517">
        <f>IF($F145=0,0,((($F145/$E145)*'CRONOGRAMA ACTIVIDADES'!AE$80)*($G145/$F145)))</f>
        <v>0</v>
      </c>
      <c r="AJ145" s="517">
        <f>IF($F145=0,0,((($F145/$E145)*'CRONOGRAMA ACTIVIDADES'!AF$80)*($G145/$F145)))</f>
        <v>0</v>
      </c>
      <c r="AK145" s="517">
        <f>IF($F145=0,0,((($F145/$E145)*'CRONOGRAMA ACTIVIDADES'!AG$80)*($G145/$F145)))</f>
        <v>0</v>
      </c>
      <c r="AL145" s="517">
        <f>IF($F145=0,0,((($F145/$E145)*'CRONOGRAMA ACTIVIDADES'!AH$80)*($G145/$F145)))</f>
        <v>0</v>
      </c>
      <c r="AM145" s="517">
        <f>IF($F145=0,0,((($F145/$E145)*'CRONOGRAMA ACTIVIDADES'!AI$80)*($G145/$F145)))</f>
        <v>0</v>
      </c>
      <c r="AN145" s="517">
        <f>IF($F145=0,0,((($F145/$E145)*'CRONOGRAMA ACTIVIDADES'!AJ$80)*($G145/$F145)))</f>
        <v>0</v>
      </c>
      <c r="AO145" s="517">
        <f>IF($F145=0,0,((($F145/$E145)*'CRONOGRAMA ACTIVIDADES'!AK$80)*($G145/$F145)))</f>
        <v>0</v>
      </c>
      <c r="AP145" s="517">
        <f>IF($F145=0,0,((($F145/$E145)*'CRONOGRAMA ACTIVIDADES'!AL$80)*($G145/$F145)))</f>
        <v>0</v>
      </c>
      <c r="AQ145" s="517">
        <f>IF($F145=0,0,((($F145/$E145)*'CRONOGRAMA ACTIVIDADES'!AM$80)*($G145/$F145)))</f>
        <v>0</v>
      </c>
      <c r="AR145" s="517">
        <f>IF($F145=0,0,((($F145/$E145)*'CRONOGRAMA ACTIVIDADES'!AN$80)*($G145/$F145)))</f>
        <v>0</v>
      </c>
      <c r="AS145" s="517">
        <f>IF($F145=0,0,((($F145/$E145)*'CRONOGRAMA ACTIVIDADES'!AO$80)*($G145/$F145)))</f>
        <v>0</v>
      </c>
      <c r="AT145" s="501">
        <f t="shared" si="46"/>
        <v>0</v>
      </c>
      <c r="AU145" s="504">
        <f>AS145+AR145+AQ145+AP145+AO145+AN145+AM145+AL145+AK145+AJ145+AI145+AH145+AF145+AE145+AD145+AC145+AB145+AA145+Z145+Y145+X145+W145+V145+U145+S145+R145+Q145+P145+O145+N145+M145+L145+K145+J145+I145+H145</f>
        <v>0</v>
      </c>
      <c r="AV145" s="470">
        <f t="shared" si="36"/>
        <v>0</v>
      </c>
    </row>
    <row r="146" spans="2:48" s="60" customFormat="1" ht="13.5">
      <c r="B146" s="536" t="str">
        <f>+'FORMATO COSTEO C6'!C59</f>
        <v>6.3.5</v>
      </c>
      <c r="C146" s="523" t="str">
        <f>+'FORMATO COSTEO C6'!B59</f>
        <v xml:space="preserve">Servicios básicos para oficina </v>
      </c>
      <c r="D146" s="577"/>
      <c r="E146" s="627"/>
      <c r="F146" s="526">
        <f>+'FORMATO COSTEO C6'!G59</f>
        <v>0</v>
      </c>
      <c r="G146" s="529">
        <f>+'FORMATO COSTEO C6'!I59</f>
        <v>0</v>
      </c>
      <c r="H146" s="530">
        <f>SUM(H147:H149)</f>
        <v>0</v>
      </c>
      <c r="I146" s="526">
        <f aca="true" t="shared" si="50" ref="I146:AU146">SUM(I147:I149)</f>
        <v>0</v>
      </c>
      <c r="J146" s="526">
        <f t="shared" si="50"/>
        <v>0</v>
      </c>
      <c r="K146" s="526">
        <f t="shared" si="50"/>
        <v>0</v>
      </c>
      <c r="L146" s="526">
        <f t="shared" si="50"/>
        <v>0</v>
      </c>
      <c r="M146" s="526">
        <f t="shared" si="50"/>
        <v>0</v>
      </c>
      <c r="N146" s="526">
        <f t="shared" si="50"/>
        <v>0</v>
      </c>
      <c r="O146" s="526">
        <f t="shared" si="50"/>
        <v>0</v>
      </c>
      <c r="P146" s="526">
        <f t="shared" si="50"/>
        <v>0</v>
      </c>
      <c r="Q146" s="526">
        <f t="shared" si="50"/>
        <v>0</v>
      </c>
      <c r="R146" s="526">
        <f t="shared" si="50"/>
        <v>0</v>
      </c>
      <c r="S146" s="526">
        <f t="shared" si="50"/>
        <v>0</v>
      </c>
      <c r="T146" s="529">
        <f t="shared" si="50"/>
        <v>0</v>
      </c>
      <c r="U146" s="530">
        <f t="shared" si="50"/>
        <v>0</v>
      </c>
      <c r="V146" s="526">
        <f t="shared" si="50"/>
        <v>0</v>
      </c>
      <c r="W146" s="526">
        <f t="shared" si="50"/>
        <v>0</v>
      </c>
      <c r="X146" s="526">
        <f t="shared" si="50"/>
        <v>0</v>
      </c>
      <c r="Y146" s="526">
        <f t="shared" si="50"/>
        <v>0</v>
      </c>
      <c r="Z146" s="526">
        <f t="shared" si="50"/>
        <v>0</v>
      </c>
      <c r="AA146" s="526">
        <f t="shared" si="50"/>
        <v>0</v>
      </c>
      <c r="AB146" s="526">
        <f t="shared" si="50"/>
        <v>0</v>
      </c>
      <c r="AC146" s="526">
        <f t="shared" si="50"/>
        <v>0</v>
      </c>
      <c r="AD146" s="526">
        <f t="shared" si="50"/>
        <v>0</v>
      </c>
      <c r="AE146" s="526">
        <f t="shared" si="50"/>
        <v>0</v>
      </c>
      <c r="AF146" s="526">
        <f t="shared" si="50"/>
        <v>0</v>
      </c>
      <c r="AG146" s="527">
        <f>SUM(AG147:AG149)</f>
        <v>0</v>
      </c>
      <c r="AH146" s="528">
        <f t="shared" si="50"/>
        <v>0</v>
      </c>
      <c r="AI146" s="526">
        <f t="shared" si="50"/>
        <v>0</v>
      </c>
      <c r="AJ146" s="526">
        <f t="shared" si="50"/>
        <v>0</v>
      </c>
      <c r="AK146" s="526">
        <f t="shared" si="50"/>
        <v>0</v>
      </c>
      <c r="AL146" s="526">
        <f t="shared" si="50"/>
        <v>0</v>
      </c>
      <c r="AM146" s="526">
        <f t="shared" si="50"/>
        <v>0</v>
      </c>
      <c r="AN146" s="526">
        <f t="shared" si="50"/>
        <v>0</v>
      </c>
      <c r="AO146" s="526">
        <f t="shared" si="50"/>
        <v>0</v>
      </c>
      <c r="AP146" s="526">
        <f t="shared" si="50"/>
        <v>0</v>
      </c>
      <c r="AQ146" s="526">
        <f t="shared" si="50"/>
        <v>0</v>
      </c>
      <c r="AR146" s="526">
        <f t="shared" si="50"/>
        <v>0</v>
      </c>
      <c r="AS146" s="526">
        <f t="shared" si="50"/>
        <v>0</v>
      </c>
      <c r="AT146" s="529">
        <f t="shared" si="50"/>
        <v>0</v>
      </c>
      <c r="AU146" s="531">
        <f t="shared" si="50"/>
        <v>0</v>
      </c>
      <c r="AV146" s="470">
        <f t="shared" si="36"/>
        <v>0</v>
      </c>
    </row>
    <row r="147" spans="2:48" s="60" customFormat="1" ht="13.5">
      <c r="B147" s="494" t="str">
        <f>'FORMATO COSTEO C6'!C60</f>
        <v>6.3.5.1</v>
      </c>
      <c r="C147" s="515">
        <f>'FORMATO COSTEO C6'!B60</f>
        <v>0</v>
      </c>
      <c r="D147" s="506" t="str">
        <f>'FORMATO COSTEO C6'!D60</f>
        <v>Unidad medida</v>
      </c>
      <c r="E147" s="640">
        <f>'FORMATO COSTEO C6'!E60</f>
        <v>0</v>
      </c>
      <c r="F147" s="517">
        <f>'FORMATO COSTEO C6'!G60</f>
        <v>0</v>
      </c>
      <c r="G147" s="641">
        <f>'FORMATO COSTEO C6'!I60</f>
        <v>0</v>
      </c>
      <c r="H147" s="520">
        <f>IF($F147=0,0,((($F147/$E147)*'CRONOGRAMA ACTIVIDADES'!F$82)*($G147/$F147)))</f>
        <v>0</v>
      </c>
      <c r="I147" s="517">
        <f>IF($F147=0,0,((($F147/$E147)*'CRONOGRAMA ACTIVIDADES'!G$82)*($G147/$F147)))</f>
        <v>0</v>
      </c>
      <c r="J147" s="517">
        <f>IF($F147=0,0,((($F147/$E147)*'CRONOGRAMA ACTIVIDADES'!H$82)*($G147/$F147)))</f>
        <v>0</v>
      </c>
      <c r="K147" s="517">
        <f>IF($F147=0,0,((($F147/$E147)*'CRONOGRAMA ACTIVIDADES'!I$82)*($G147/$F147)))</f>
        <v>0</v>
      </c>
      <c r="L147" s="517">
        <f>IF($F147=0,0,((($F147/$E147)*'CRONOGRAMA ACTIVIDADES'!J$82)*($G147/$F147)))</f>
        <v>0</v>
      </c>
      <c r="M147" s="517">
        <f>IF($F147=0,0,((($F147/$E147)*'CRONOGRAMA ACTIVIDADES'!K$82)*($G147/$F147)))</f>
        <v>0</v>
      </c>
      <c r="N147" s="517">
        <f>IF($F147=0,0,((($F147/$E147)*'CRONOGRAMA ACTIVIDADES'!L$82)*($G147/$F147)))</f>
        <v>0</v>
      </c>
      <c r="O147" s="517">
        <f>IF($F147=0,0,((($F147/$E147)*'CRONOGRAMA ACTIVIDADES'!M$82)*($G147/$F147)))</f>
        <v>0</v>
      </c>
      <c r="P147" s="517">
        <f>IF($F147=0,0,((($F147/$E147)*'CRONOGRAMA ACTIVIDADES'!N$82)*($G147/$F147)))</f>
        <v>0</v>
      </c>
      <c r="Q147" s="517">
        <f>IF($F147=0,0,((($F147/$E147)*'CRONOGRAMA ACTIVIDADES'!O$82)*($G147/$F147)))</f>
        <v>0</v>
      </c>
      <c r="R147" s="517">
        <f>IF($F147=0,0,((($F147/$E147)*'CRONOGRAMA ACTIVIDADES'!P$82)*($G147/$F147)))</f>
        <v>0</v>
      </c>
      <c r="S147" s="517">
        <f>IF($F147=0,0,((($F147/$E147)*'CRONOGRAMA ACTIVIDADES'!Q$82)*($G147/$F147)))</f>
        <v>0</v>
      </c>
      <c r="T147" s="501">
        <f t="shared" si="44"/>
        <v>0</v>
      </c>
      <c r="U147" s="520">
        <f>IF($F147=0,0,((($F147/$E147)*'CRONOGRAMA ACTIVIDADES'!R$82)*($G147/$F147)))</f>
        <v>0</v>
      </c>
      <c r="V147" s="517">
        <f>IF($F147=0,0,((($F147/$E147)*'CRONOGRAMA ACTIVIDADES'!S$82)*($G147/$F147)))</f>
        <v>0</v>
      </c>
      <c r="W147" s="517">
        <f>IF($F147=0,0,((($F147/$E147)*'CRONOGRAMA ACTIVIDADES'!T$82)*($G147/$F147)))</f>
        <v>0</v>
      </c>
      <c r="X147" s="517">
        <f>IF($F147=0,0,((($F147/$E147)*'CRONOGRAMA ACTIVIDADES'!U$82)*($G147/$F147)))</f>
        <v>0</v>
      </c>
      <c r="Y147" s="517">
        <f>IF($F147=0,0,((($F147/$E147)*'CRONOGRAMA ACTIVIDADES'!V$82)*($G147/$F147)))</f>
        <v>0</v>
      </c>
      <c r="Z147" s="517">
        <f>IF($F147=0,0,((($F147/$E147)*'CRONOGRAMA ACTIVIDADES'!W$82)*($G147/$F147)))</f>
        <v>0</v>
      </c>
      <c r="AA147" s="517">
        <f>IF($F147=0,0,((($F147/$E147)*'CRONOGRAMA ACTIVIDADES'!X$82)*($G147/$F147)))</f>
        <v>0</v>
      </c>
      <c r="AB147" s="517">
        <f>IF($F147=0,0,((($F147/$E147)*'CRONOGRAMA ACTIVIDADES'!Y$82)*($G147/$F147)))</f>
        <v>0</v>
      </c>
      <c r="AC147" s="517">
        <f>IF($F147=0,0,((($F147/$E147)*'CRONOGRAMA ACTIVIDADES'!Z$82)*($G147/$F147)))</f>
        <v>0</v>
      </c>
      <c r="AD147" s="517">
        <f>IF($F147=0,0,((($F147/$E147)*'CRONOGRAMA ACTIVIDADES'!AA$82)*($G147/$F147)))</f>
        <v>0</v>
      </c>
      <c r="AE147" s="517">
        <f>IF($F147=0,0,((($F147/$E147)*'CRONOGRAMA ACTIVIDADES'!AB$82)*($G147/$F147)))</f>
        <v>0</v>
      </c>
      <c r="AF147" s="517">
        <f>IF($F147=0,0,((($F147/$E147)*'CRONOGRAMA ACTIVIDADES'!AC$82)*($G147/$F147)))</f>
        <v>0</v>
      </c>
      <c r="AG147" s="499">
        <f t="shared" si="45"/>
        <v>0</v>
      </c>
      <c r="AH147" s="519">
        <f>IF($F147=0,0,((($F147/$E147)*'CRONOGRAMA ACTIVIDADES'!AD$82)*($G147/$F147)))</f>
        <v>0</v>
      </c>
      <c r="AI147" s="517">
        <f>IF($F147=0,0,((($F147/$E147)*'CRONOGRAMA ACTIVIDADES'!AE$82)*($G147/$F147)))</f>
        <v>0</v>
      </c>
      <c r="AJ147" s="517">
        <f>IF($F147=0,0,((($F147/$E147)*'CRONOGRAMA ACTIVIDADES'!AF$82)*($G147/$F147)))</f>
        <v>0</v>
      </c>
      <c r="AK147" s="517">
        <f>IF($F147=0,0,((($F147/$E147)*'CRONOGRAMA ACTIVIDADES'!AG$82)*($G147/$F147)))</f>
        <v>0</v>
      </c>
      <c r="AL147" s="517">
        <f>IF($F147=0,0,((($F147/$E147)*'CRONOGRAMA ACTIVIDADES'!AH$82)*($G147/$F147)))</f>
        <v>0</v>
      </c>
      <c r="AM147" s="517">
        <f>IF($F147=0,0,((($F147/$E147)*'CRONOGRAMA ACTIVIDADES'!AI$82)*($G147/$F147)))</f>
        <v>0</v>
      </c>
      <c r="AN147" s="517">
        <f>IF($F147=0,0,((($F147/$E147)*'CRONOGRAMA ACTIVIDADES'!AJ$82)*($G147/$F147)))</f>
        <v>0</v>
      </c>
      <c r="AO147" s="517">
        <f>IF($F147=0,0,((($F147/$E147)*'CRONOGRAMA ACTIVIDADES'!AK$82)*($G147/$F147)))</f>
        <v>0</v>
      </c>
      <c r="AP147" s="517">
        <f>IF($F147=0,0,((($F147/$E147)*'CRONOGRAMA ACTIVIDADES'!AL$82)*($G147/$F147)))</f>
        <v>0</v>
      </c>
      <c r="AQ147" s="517">
        <f>IF($F147=0,0,((($F147/$E147)*'CRONOGRAMA ACTIVIDADES'!AM$82)*($G147/$F147)))</f>
        <v>0</v>
      </c>
      <c r="AR147" s="517">
        <f>IF($F147=0,0,((($F147/$E147)*'CRONOGRAMA ACTIVIDADES'!AN$82)*($G147/$F147)))</f>
        <v>0</v>
      </c>
      <c r="AS147" s="517">
        <f>IF($F147=0,0,((($F147/$E147)*'CRONOGRAMA ACTIVIDADES'!AO$82)*($G147/$F147)))</f>
        <v>0</v>
      </c>
      <c r="AT147" s="501">
        <f t="shared" si="46"/>
        <v>0</v>
      </c>
      <c r="AU147" s="504">
        <f>AS147+AR147+AQ147+AP147+AO147+AN147+AM147+AL147+AK147+AJ147+AI147+AH147+AF147+AE147+AD147+AC147+AB147+AA147+Z147+Y147+X147+W147+V147+U147+S147+R147+Q147+P147+O147+N147+M147+L147+K147+J147+I147+H147</f>
        <v>0</v>
      </c>
      <c r="AV147" s="470">
        <f t="shared" si="36"/>
        <v>0</v>
      </c>
    </row>
    <row r="148" spans="2:48" s="60" customFormat="1" ht="13.5">
      <c r="B148" s="494" t="str">
        <f>'FORMATO COSTEO C6'!C61</f>
        <v>6.3.5.2</v>
      </c>
      <c r="C148" s="515">
        <f>'FORMATO COSTEO C6'!B61</f>
        <v>0</v>
      </c>
      <c r="D148" s="506" t="str">
        <f>'FORMATO COSTEO C6'!D61</f>
        <v>Unidad medida</v>
      </c>
      <c r="E148" s="640">
        <f>'FORMATO COSTEO C6'!E61</f>
        <v>0</v>
      </c>
      <c r="F148" s="517">
        <f>'FORMATO COSTEO C6'!G61</f>
        <v>0</v>
      </c>
      <c r="G148" s="641">
        <f>'FORMATO COSTEO C6'!I61</f>
        <v>0</v>
      </c>
      <c r="H148" s="520">
        <f>IF($F148=0,0,((($F148/$E148)*'CRONOGRAMA ACTIVIDADES'!F$83)*($G148/$F148)))</f>
        <v>0</v>
      </c>
      <c r="I148" s="517">
        <f>IF($F148=0,0,((($F148/$E148)*'CRONOGRAMA ACTIVIDADES'!G$83)*($G148/$F148)))</f>
        <v>0</v>
      </c>
      <c r="J148" s="517">
        <f>IF($F148=0,0,((($F148/$E148)*'CRONOGRAMA ACTIVIDADES'!H$83)*($G148/$F148)))</f>
        <v>0</v>
      </c>
      <c r="K148" s="517">
        <f>IF($F148=0,0,((($F148/$E148)*'CRONOGRAMA ACTIVIDADES'!I$83)*($G148/$F148)))</f>
        <v>0</v>
      </c>
      <c r="L148" s="517">
        <f>IF($F148=0,0,((($F148/$E148)*'CRONOGRAMA ACTIVIDADES'!J$83)*($G148/$F148)))</f>
        <v>0</v>
      </c>
      <c r="M148" s="517">
        <f>IF($F148=0,0,((($F148/$E148)*'CRONOGRAMA ACTIVIDADES'!K$83)*($G148/$F148)))</f>
        <v>0</v>
      </c>
      <c r="N148" s="517">
        <f>IF($F148=0,0,((($F148/$E148)*'CRONOGRAMA ACTIVIDADES'!L$83)*($G148/$F148)))</f>
        <v>0</v>
      </c>
      <c r="O148" s="517">
        <f>IF($F148=0,0,((($F148/$E148)*'CRONOGRAMA ACTIVIDADES'!M$83)*($G148/$F148)))</f>
        <v>0</v>
      </c>
      <c r="P148" s="517">
        <f>IF($F148=0,0,((($F148/$E148)*'CRONOGRAMA ACTIVIDADES'!N$83)*($G148/$F148)))</f>
        <v>0</v>
      </c>
      <c r="Q148" s="517">
        <f>IF($F148=0,0,((($F148/$E148)*'CRONOGRAMA ACTIVIDADES'!O$83)*($G148/$F148)))</f>
        <v>0</v>
      </c>
      <c r="R148" s="517">
        <f>IF($F148=0,0,((($F148/$E148)*'CRONOGRAMA ACTIVIDADES'!P$83)*($G148/$F148)))</f>
        <v>0</v>
      </c>
      <c r="S148" s="517">
        <f>IF($F148=0,0,((($F148/$E148)*'CRONOGRAMA ACTIVIDADES'!Q$83)*($G148/$F148)))</f>
        <v>0</v>
      </c>
      <c r="T148" s="501">
        <f t="shared" si="44"/>
        <v>0</v>
      </c>
      <c r="U148" s="520">
        <f>IF($F148=0,0,((($F148/$E148)*'CRONOGRAMA ACTIVIDADES'!R$83)*($G148/$F148)))</f>
        <v>0</v>
      </c>
      <c r="V148" s="517">
        <f>IF($F148=0,0,((($F148/$E148)*'CRONOGRAMA ACTIVIDADES'!S$83)*($G148/$F148)))</f>
        <v>0</v>
      </c>
      <c r="W148" s="517">
        <f>IF($F148=0,0,((($F148/$E148)*'CRONOGRAMA ACTIVIDADES'!T$83)*($G148/$F148)))</f>
        <v>0</v>
      </c>
      <c r="X148" s="517">
        <f>IF($F148=0,0,((($F148/$E148)*'CRONOGRAMA ACTIVIDADES'!U$83)*($G148/$F148)))</f>
        <v>0</v>
      </c>
      <c r="Y148" s="517">
        <f>IF($F148=0,0,((($F148/$E148)*'CRONOGRAMA ACTIVIDADES'!V$83)*($G148/$F148)))</f>
        <v>0</v>
      </c>
      <c r="Z148" s="517">
        <f>IF($F148=0,0,((($F148/$E148)*'CRONOGRAMA ACTIVIDADES'!W$83)*($G148/$F148)))</f>
        <v>0</v>
      </c>
      <c r="AA148" s="517">
        <f>IF($F148=0,0,((($F148/$E148)*'CRONOGRAMA ACTIVIDADES'!X$83)*($G148/$F148)))</f>
        <v>0</v>
      </c>
      <c r="AB148" s="517">
        <f>IF($F148=0,0,((($F148/$E148)*'CRONOGRAMA ACTIVIDADES'!Y$83)*($G148/$F148)))</f>
        <v>0</v>
      </c>
      <c r="AC148" s="517">
        <f>IF($F148=0,0,((($F148/$E148)*'CRONOGRAMA ACTIVIDADES'!Z$83)*($G148/$F148)))</f>
        <v>0</v>
      </c>
      <c r="AD148" s="517">
        <f>IF($F148=0,0,((($F148/$E148)*'CRONOGRAMA ACTIVIDADES'!AA$83)*($G148/$F148)))</f>
        <v>0</v>
      </c>
      <c r="AE148" s="517">
        <f>IF($F148=0,0,((($F148/$E148)*'CRONOGRAMA ACTIVIDADES'!AB$83)*($G148/$F148)))</f>
        <v>0</v>
      </c>
      <c r="AF148" s="517">
        <f>IF($F148=0,0,((($F148/$E148)*'CRONOGRAMA ACTIVIDADES'!AC$83)*($G148/$F148)))</f>
        <v>0</v>
      </c>
      <c r="AG148" s="499">
        <f t="shared" si="45"/>
        <v>0</v>
      </c>
      <c r="AH148" s="519">
        <f>IF($F148=0,0,((($F148/$E148)*'CRONOGRAMA ACTIVIDADES'!AD$83)*($G148/$F148)))</f>
        <v>0</v>
      </c>
      <c r="AI148" s="517">
        <f>IF($F148=0,0,((($F148/$E148)*'CRONOGRAMA ACTIVIDADES'!AE$83)*($G148/$F148)))</f>
        <v>0</v>
      </c>
      <c r="AJ148" s="517">
        <f>IF($F148=0,0,((($F148/$E148)*'CRONOGRAMA ACTIVIDADES'!AF$83)*($G148/$F148)))</f>
        <v>0</v>
      </c>
      <c r="AK148" s="517">
        <f>IF($F148=0,0,((($F148/$E148)*'CRONOGRAMA ACTIVIDADES'!AG$83)*($G148/$F148)))</f>
        <v>0</v>
      </c>
      <c r="AL148" s="517">
        <f>IF($F148=0,0,((($F148/$E148)*'CRONOGRAMA ACTIVIDADES'!AH$83)*($G148/$F148)))</f>
        <v>0</v>
      </c>
      <c r="AM148" s="517">
        <f>IF($F148=0,0,((($F148/$E148)*'CRONOGRAMA ACTIVIDADES'!AI$83)*($G148/$F148)))</f>
        <v>0</v>
      </c>
      <c r="AN148" s="517">
        <f>IF($F148=0,0,((($F148/$E148)*'CRONOGRAMA ACTIVIDADES'!AJ$83)*($G148/$F148)))</f>
        <v>0</v>
      </c>
      <c r="AO148" s="517">
        <f>IF($F148=0,0,((($F148/$E148)*'CRONOGRAMA ACTIVIDADES'!AK$83)*($G148/$F148)))</f>
        <v>0</v>
      </c>
      <c r="AP148" s="517">
        <f>IF($F148=0,0,((($F148/$E148)*'CRONOGRAMA ACTIVIDADES'!AL$83)*($G148/$F148)))</f>
        <v>0</v>
      </c>
      <c r="AQ148" s="517">
        <f>IF($F148=0,0,((($F148/$E148)*'CRONOGRAMA ACTIVIDADES'!AM$83)*($G148/$F148)))</f>
        <v>0</v>
      </c>
      <c r="AR148" s="517">
        <f>IF($F148=0,0,((($F148/$E148)*'CRONOGRAMA ACTIVIDADES'!AN$83)*($G148/$F148)))</f>
        <v>0</v>
      </c>
      <c r="AS148" s="517">
        <f>IF($F148=0,0,((($F148/$E148)*'CRONOGRAMA ACTIVIDADES'!AO$83)*($G148/$F148)))</f>
        <v>0</v>
      </c>
      <c r="AT148" s="501">
        <f t="shared" si="46"/>
        <v>0</v>
      </c>
      <c r="AU148" s="504">
        <f>AS148+AR148+AQ148+AP148+AO148+AN148+AM148+AL148+AK148+AJ148+AI148+AH148+AF148+AE148+AD148+AC148+AB148+AA148+Z148+Y148+X148+W148+V148+U148+S148+R148+Q148+P148+O148+N148+M148+L148+K148+J148+I148+H148</f>
        <v>0</v>
      </c>
      <c r="AV148" s="470">
        <f t="shared" si="36"/>
        <v>0</v>
      </c>
    </row>
    <row r="149" spans="2:48" s="60" customFormat="1" ht="13.5">
      <c r="B149" s="494" t="str">
        <f>'FORMATO COSTEO C6'!C62</f>
        <v>6.3.5.3</v>
      </c>
      <c r="C149" s="515">
        <f>'FORMATO COSTEO C6'!B62</f>
        <v>0</v>
      </c>
      <c r="D149" s="506" t="str">
        <f>'FORMATO COSTEO C6'!D62</f>
        <v>Unidad medida</v>
      </c>
      <c r="E149" s="640">
        <f>'FORMATO COSTEO C6'!E62</f>
        <v>0</v>
      </c>
      <c r="F149" s="517">
        <f>'FORMATO COSTEO C6'!G62</f>
        <v>0</v>
      </c>
      <c r="G149" s="641">
        <f>'FORMATO COSTEO C6'!I62</f>
        <v>0</v>
      </c>
      <c r="H149" s="520">
        <f>IF($F149=0,0,((($F149/$E149)*'CRONOGRAMA ACTIVIDADES'!F$84)*($G149/$F149)))</f>
        <v>0</v>
      </c>
      <c r="I149" s="517">
        <f>IF($F149=0,0,((($F149/$E149)*'CRONOGRAMA ACTIVIDADES'!G$84)*($G149/$F149)))</f>
        <v>0</v>
      </c>
      <c r="J149" s="517">
        <f>IF($F149=0,0,((($F149/$E149)*'CRONOGRAMA ACTIVIDADES'!H$84)*($G149/$F149)))</f>
        <v>0</v>
      </c>
      <c r="K149" s="517">
        <f>IF($F149=0,0,((($F149/$E149)*'CRONOGRAMA ACTIVIDADES'!I$84)*($G149/$F149)))</f>
        <v>0</v>
      </c>
      <c r="L149" s="517">
        <f>IF($F149=0,0,((($F149/$E149)*'CRONOGRAMA ACTIVIDADES'!J$84)*($G149/$F149)))</f>
        <v>0</v>
      </c>
      <c r="M149" s="517">
        <f>IF($F149=0,0,((($F149/$E149)*'CRONOGRAMA ACTIVIDADES'!K$84)*($G149/$F149)))</f>
        <v>0</v>
      </c>
      <c r="N149" s="517">
        <f>IF($F149=0,0,((($F149/$E149)*'CRONOGRAMA ACTIVIDADES'!L$84)*($G149/$F149)))</f>
        <v>0</v>
      </c>
      <c r="O149" s="517">
        <f>IF($F149=0,0,((($F149/$E149)*'CRONOGRAMA ACTIVIDADES'!M$84)*($G149/$F149)))</f>
        <v>0</v>
      </c>
      <c r="P149" s="517">
        <f>IF($F149=0,0,((($F149/$E149)*'CRONOGRAMA ACTIVIDADES'!N$84)*($G149/$F149)))</f>
        <v>0</v>
      </c>
      <c r="Q149" s="517">
        <f>IF($F149=0,0,((($F149/$E149)*'CRONOGRAMA ACTIVIDADES'!O$84)*($G149/$F149)))</f>
        <v>0</v>
      </c>
      <c r="R149" s="517">
        <f>IF($F149=0,0,((($F149/$E149)*'CRONOGRAMA ACTIVIDADES'!P$84)*($G149/$F149)))</f>
        <v>0</v>
      </c>
      <c r="S149" s="517">
        <f>IF($F149=0,0,((($F149/$E149)*'CRONOGRAMA ACTIVIDADES'!Q$84)*($G149/$F149)))</f>
        <v>0</v>
      </c>
      <c r="T149" s="501">
        <f t="shared" si="44"/>
        <v>0</v>
      </c>
      <c r="U149" s="520">
        <f>IF($F149=0,0,((($F149/$E149)*'CRONOGRAMA ACTIVIDADES'!R$84)*($G149/$F149)))</f>
        <v>0</v>
      </c>
      <c r="V149" s="517">
        <f>IF($F149=0,0,((($F149/$E149)*'CRONOGRAMA ACTIVIDADES'!S$84)*($G149/$F149)))</f>
        <v>0</v>
      </c>
      <c r="W149" s="517">
        <f>IF($F149=0,0,((($F149/$E149)*'CRONOGRAMA ACTIVIDADES'!T$84)*($G149/$F149)))</f>
        <v>0</v>
      </c>
      <c r="X149" s="517">
        <f>IF($F149=0,0,((($F149/$E149)*'CRONOGRAMA ACTIVIDADES'!U$84)*($G149/$F149)))</f>
        <v>0</v>
      </c>
      <c r="Y149" s="517">
        <f>IF($F149=0,0,((($F149/$E149)*'CRONOGRAMA ACTIVIDADES'!V$84)*($G149/$F149)))</f>
        <v>0</v>
      </c>
      <c r="Z149" s="517">
        <f>IF($F149=0,0,((($F149/$E149)*'CRONOGRAMA ACTIVIDADES'!W$84)*($G149/$F149)))</f>
        <v>0</v>
      </c>
      <c r="AA149" s="517">
        <f>IF($F149=0,0,((($F149/$E149)*'CRONOGRAMA ACTIVIDADES'!X$84)*($G149/$F149)))</f>
        <v>0</v>
      </c>
      <c r="AB149" s="517">
        <f>IF($F149=0,0,((($F149/$E149)*'CRONOGRAMA ACTIVIDADES'!Y$84)*($G149/$F149)))</f>
        <v>0</v>
      </c>
      <c r="AC149" s="517">
        <f>IF($F149=0,0,((($F149/$E149)*'CRONOGRAMA ACTIVIDADES'!Z$84)*($G149/$F149)))</f>
        <v>0</v>
      </c>
      <c r="AD149" s="517">
        <f>IF($F149=0,0,((($F149/$E149)*'CRONOGRAMA ACTIVIDADES'!AA$84)*($G149/$F149)))</f>
        <v>0</v>
      </c>
      <c r="AE149" s="517">
        <f>IF($F149=0,0,((($F149/$E149)*'CRONOGRAMA ACTIVIDADES'!AB$84)*($G149/$F149)))</f>
        <v>0</v>
      </c>
      <c r="AF149" s="517">
        <f>IF($F149=0,0,((($F149/$E149)*'CRONOGRAMA ACTIVIDADES'!AC$84)*($G149/$F149)))</f>
        <v>0</v>
      </c>
      <c r="AG149" s="499">
        <f t="shared" si="45"/>
        <v>0</v>
      </c>
      <c r="AH149" s="519">
        <f>IF($F149=0,0,((($F149/$E149)*'CRONOGRAMA ACTIVIDADES'!AD$84)*($G149/$F149)))</f>
        <v>0</v>
      </c>
      <c r="AI149" s="517">
        <f>IF($F149=0,0,((($F149/$E149)*'CRONOGRAMA ACTIVIDADES'!AE$84)*($G149/$F149)))</f>
        <v>0</v>
      </c>
      <c r="AJ149" s="517">
        <f>IF($F149=0,0,((($F149/$E149)*'CRONOGRAMA ACTIVIDADES'!AF$84)*($G149/$F149)))</f>
        <v>0</v>
      </c>
      <c r="AK149" s="517">
        <f>IF($F149=0,0,((($F149/$E149)*'CRONOGRAMA ACTIVIDADES'!AG$84)*($G149/$F149)))</f>
        <v>0</v>
      </c>
      <c r="AL149" s="517">
        <f>IF($F149=0,0,((($F149/$E149)*'CRONOGRAMA ACTIVIDADES'!AH$84)*($G149/$F149)))</f>
        <v>0</v>
      </c>
      <c r="AM149" s="517">
        <f>IF($F149=0,0,((($F149/$E149)*'CRONOGRAMA ACTIVIDADES'!AI$84)*($G149/$F149)))</f>
        <v>0</v>
      </c>
      <c r="AN149" s="517">
        <f>IF($F149=0,0,((($F149/$E149)*'CRONOGRAMA ACTIVIDADES'!AJ$84)*($G149/$F149)))</f>
        <v>0</v>
      </c>
      <c r="AO149" s="517">
        <f>IF($F149=0,0,((($F149/$E149)*'CRONOGRAMA ACTIVIDADES'!AK$84)*($G149/$F149)))</f>
        <v>0</v>
      </c>
      <c r="AP149" s="517">
        <f>IF($F149=0,0,((($F149/$E149)*'CRONOGRAMA ACTIVIDADES'!AL$84)*($G149/$F149)))</f>
        <v>0</v>
      </c>
      <c r="AQ149" s="517">
        <f>IF($F149=0,0,((($F149/$E149)*'CRONOGRAMA ACTIVIDADES'!AM$84)*($G149/$F149)))</f>
        <v>0</v>
      </c>
      <c r="AR149" s="517">
        <f>IF($F149=0,0,((($F149/$E149)*'CRONOGRAMA ACTIVIDADES'!AN$84)*($G149/$F149)))</f>
        <v>0</v>
      </c>
      <c r="AS149" s="517">
        <f>IF($F149=0,0,((($F149/$E149)*'CRONOGRAMA ACTIVIDADES'!AO$84)*($G149/$F149)))</f>
        <v>0</v>
      </c>
      <c r="AT149" s="501">
        <f t="shared" si="46"/>
        <v>0</v>
      </c>
      <c r="AU149" s="504">
        <f>AS149+AR149+AQ149+AP149+AO149+AN149+AM149+AL149+AK149+AJ149+AI149+AH149+AF149+AE149+AD149+AC149+AB149+AA149+Z149+Y149+X149+W149+V149+U149+S149+R149+Q149+P149+O149+N149+M149+L149+K149+J149+I149+H149</f>
        <v>0</v>
      </c>
      <c r="AV149" s="470">
        <f t="shared" si="36"/>
        <v>0</v>
      </c>
    </row>
    <row r="150" spans="2:48" s="60" customFormat="1" ht="13.5">
      <c r="B150" s="537" t="str">
        <f>+'FORMATO COSTEO C6'!C63</f>
        <v>6.3.6</v>
      </c>
      <c r="C150" s="523" t="str">
        <f>+'FORMATO COSTEO C6'!B63</f>
        <v>Materiales y suministros de oficina</v>
      </c>
      <c r="D150" s="577"/>
      <c r="E150" s="627"/>
      <c r="F150" s="526">
        <f>+'FORMATO COSTEO C6'!G63</f>
        <v>0</v>
      </c>
      <c r="G150" s="529">
        <f>+'FORMATO COSTEO C6'!I63</f>
        <v>0</v>
      </c>
      <c r="H150" s="530">
        <f>SUM(H151:H153)</f>
        <v>0</v>
      </c>
      <c r="I150" s="526">
        <f aca="true" t="shared" si="51" ref="I150:AU150">SUM(I151:I153)</f>
        <v>0</v>
      </c>
      <c r="J150" s="526">
        <f t="shared" si="51"/>
        <v>0</v>
      </c>
      <c r="K150" s="526">
        <f t="shared" si="51"/>
        <v>0</v>
      </c>
      <c r="L150" s="526">
        <f t="shared" si="51"/>
        <v>0</v>
      </c>
      <c r="M150" s="526">
        <f t="shared" si="51"/>
        <v>0</v>
      </c>
      <c r="N150" s="526">
        <f t="shared" si="51"/>
        <v>0</v>
      </c>
      <c r="O150" s="526">
        <f t="shared" si="51"/>
        <v>0</v>
      </c>
      <c r="P150" s="526">
        <f t="shared" si="51"/>
        <v>0</v>
      </c>
      <c r="Q150" s="526">
        <f t="shared" si="51"/>
        <v>0</v>
      </c>
      <c r="R150" s="526">
        <f t="shared" si="51"/>
        <v>0</v>
      </c>
      <c r="S150" s="526">
        <f t="shared" si="51"/>
        <v>0</v>
      </c>
      <c r="T150" s="529">
        <f t="shared" si="51"/>
        <v>0</v>
      </c>
      <c r="U150" s="530">
        <f t="shared" si="51"/>
        <v>0</v>
      </c>
      <c r="V150" s="526">
        <f t="shared" si="51"/>
        <v>0</v>
      </c>
      <c r="W150" s="526">
        <f t="shared" si="51"/>
        <v>0</v>
      </c>
      <c r="X150" s="526">
        <f t="shared" si="51"/>
        <v>0</v>
      </c>
      <c r="Y150" s="526">
        <f t="shared" si="51"/>
        <v>0</v>
      </c>
      <c r="Z150" s="526">
        <f t="shared" si="51"/>
        <v>0</v>
      </c>
      <c r="AA150" s="526">
        <f t="shared" si="51"/>
        <v>0</v>
      </c>
      <c r="AB150" s="526">
        <f t="shared" si="51"/>
        <v>0</v>
      </c>
      <c r="AC150" s="526">
        <f t="shared" si="51"/>
        <v>0</v>
      </c>
      <c r="AD150" s="526">
        <f t="shared" si="51"/>
        <v>0</v>
      </c>
      <c r="AE150" s="526">
        <f t="shared" si="51"/>
        <v>0</v>
      </c>
      <c r="AF150" s="526">
        <f t="shared" si="51"/>
        <v>0</v>
      </c>
      <c r="AG150" s="527">
        <f>SUM(AG151:AG153)</f>
        <v>0</v>
      </c>
      <c r="AH150" s="528">
        <f t="shared" si="51"/>
        <v>0</v>
      </c>
      <c r="AI150" s="526">
        <f t="shared" si="51"/>
        <v>0</v>
      </c>
      <c r="AJ150" s="526">
        <f t="shared" si="51"/>
        <v>0</v>
      </c>
      <c r="AK150" s="526">
        <f t="shared" si="51"/>
        <v>0</v>
      </c>
      <c r="AL150" s="526">
        <f t="shared" si="51"/>
        <v>0</v>
      </c>
      <c r="AM150" s="526">
        <f t="shared" si="51"/>
        <v>0</v>
      </c>
      <c r="AN150" s="526">
        <f t="shared" si="51"/>
        <v>0</v>
      </c>
      <c r="AO150" s="526">
        <f t="shared" si="51"/>
        <v>0</v>
      </c>
      <c r="AP150" s="526">
        <f t="shared" si="51"/>
        <v>0</v>
      </c>
      <c r="AQ150" s="526">
        <f t="shared" si="51"/>
        <v>0</v>
      </c>
      <c r="AR150" s="526">
        <f t="shared" si="51"/>
        <v>0</v>
      </c>
      <c r="AS150" s="526">
        <f t="shared" si="51"/>
        <v>0</v>
      </c>
      <c r="AT150" s="529">
        <f t="shared" si="51"/>
        <v>0</v>
      </c>
      <c r="AU150" s="531">
        <f t="shared" si="51"/>
        <v>0</v>
      </c>
      <c r="AV150" s="470">
        <f t="shared" si="36"/>
        <v>0</v>
      </c>
    </row>
    <row r="151" spans="2:48" s="60" customFormat="1" ht="13.5">
      <c r="B151" s="494" t="str">
        <f>'FORMATO COSTEO C6'!C64</f>
        <v>6.3.6.1</v>
      </c>
      <c r="C151" s="515">
        <f>'FORMATO COSTEO C6'!B64</f>
        <v>0</v>
      </c>
      <c r="D151" s="506" t="str">
        <f>'FORMATO COSTEO C6'!D64</f>
        <v>Unidad medida</v>
      </c>
      <c r="E151" s="640">
        <f>'FORMATO COSTEO C6'!E64</f>
        <v>0</v>
      </c>
      <c r="F151" s="517">
        <f>'FORMATO COSTEO C6'!G64</f>
        <v>0</v>
      </c>
      <c r="G151" s="641">
        <f>'FORMATO COSTEO C6'!I64</f>
        <v>0</v>
      </c>
      <c r="H151" s="520">
        <f>IF($F151=0,0,((($F151/$E151)*'CRONOGRAMA ACTIVIDADES'!F$86)*($G151/$F151)))</f>
        <v>0</v>
      </c>
      <c r="I151" s="517">
        <f>IF($F151=0,0,((($F151/$E151)*'CRONOGRAMA ACTIVIDADES'!G$86)*($G151/$F151)))</f>
        <v>0</v>
      </c>
      <c r="J151" s="517">
        <f>IF($F151=0,0,((($F151/$E151)*'CRONOGRAMA ACTIVIDADES'!H$86)*($G151/$F151)))</f>
        <v>0</v>
      </c>
      <c r="K151" s="517">
        <f>IF($F151=0,0,((($F151/$E151)*'CRONOGRAMA ACTIVIDADES'!I$86)*($G151/$F151)))</f>
        <v>0</v>
      </c>
      <c r="L151" s="517">
        <f>IF($F151=0,0,((($F151/$E151)*'CRONOGRAMA ACTIVIDADES'!J$86)*($G151/$F151)))</f>
        <v>0</v>
      </c>
      <c r="M151" s="517">
        <f>IF($F151=0,0,((($F151/$E151)*'CRONOGRAMA ACTIVIDADES'!K$86)*($G151/$F151)))</f>
        <v>0</v>
      </c>
      <c r="N151" s="517">
        <f>IF($F151=0,0,((($F151/$E151)*'CRONOGRAMA ACTIVIDADES'!L$86)*($G151/$F151)))</f>
        <v>0</v>
      </c>
      <c r="O151" s="517">
        <f>IF($F151=0,0,((($F151/$E151)*'CRONOGRAMA ACTIVIDADES'!M$86)*($G151/$F151)))</f>
        <v>0</v>
      </c>
      <c r="P151" s="517">
        <f>IF($F151=0,0,((($F151/$E151)*'CRONOGRAMA ACTIVIDADES'!N$86)*($G151/$F151)))</f>
        <v>0</v>
      </c>
      <c r="Q151" s="517">
        <f>IF($F151=0,0,((($F151/$E151)*'CRONOGRAMA ACTIVIDADES'!O$86)*($G151/$F151)))</f>
        <v>0</v>
      </c>
      <c r="R151" s="517">
        <f>IF($F151=0,0,((($F151/$E151)*'CRONOGRAMA ACTIVIDADES'!P$86)*($G151/$F151)))</f>
        <v>0</v>
      </c>
      <c r="S151" s="517">
        <f>IF($F151=0,0,((($F151/$E151)*'CRONOGRAMA ACTIVIDADES'!Q$86)*($G151/$F151)))</f>
        <v>0</v>
      </c>
      <c r="T151" s="501">
        <f t="shared" si="44"/>
        <v>0</v>
      </c>
      <c r="U151" s="520">
        <f>IF($F151=0,0,((($F151/$E151)*'CRONOGRAMA ACTIVIDADES'!R$86)*($G151/$F151)))</f>
        <v>0</v>
      </c>
      <c r="V151" s="517">
        <f>IF($F151=0,0,((($F151/$E151)*'CRONOGRAMA ACTIVIDADES'!S$86)*($G151/$F151)))</f>
        <v>0</v>
      </c>
      <c r="W151" s="517">
        <f>IF($F151=0,0,((($F151/$E151)*'CRONOGRAMA ACTIVIDADES'!T$86)*($G151/$F151)))</f>
        <v>0</v>
      </c>
      <c r="X151" s="517">
        <f>IF($F151=0,0,((($F151/$E151)*'CRONOGRAMA ACTIVIDADES'!U$86)*($G151/$F151)))</f>
        <v>0</v>
      </c>
      <c r="Y151" s="517">
        <f>IF($F151=0,0,((($F151/$E151)*'CRONOGRAMA ACTIVIDADES'!V$86)*($G151/$F151)))</f>
        <v>0</v>
      </c>
      <c r="Z151" s="517">
        <f>IF($F151=0,0,((($F151/$E151)*'CRONOGRAMA ACTIVIDADES'!W$86)*($G151/$F151)))</f>
        <v>0</v>
      </c>
      <c r="AA151" s="517">
        <f>IF($F151=0,0,((($F151/$E151)*'CRONOGRAMA ACTIVIDADES'!X$86)*($G151/$F151)))</f>
        <v>0</v>
      </c>
      <c r="AB151" s="517">
        <f>IF($F151=0,0,((($F151/$E151)*'CRONOGRAMA ACTIVIDADES'!Y$86)*($G151/$F151)))</f>
        <v>0</v>
      </c>
      <c r="AC151" s="517">
        <f>IF($F151=0,0,((($F151/$E151)*'CRONOGRAMA ACTIVIDADES'!Z$86)*($G151/$F151)))</f>
        <v>0</v>
      </c>
      <c r="AD151" s="517">
        <f>IF($F151=0,0,((($F151/$E151)*'CRONOGRAMA ACTIVIDADES'!AA$86)*($G151/$F151)))</f>
        <v>0</v>
      </c>
      <c r="AE151" s="517">
        <f>IF($F151=0,0,((($F151/$E151)*'CRONOGRAMA ACTIVIDADES'!AB$86)*($G151/$F151)))</f>
        <v>0</v>
      </c>
      <c r="AF151" s="517">
        <f>IF($F151=0,0,((($F151/$E151)*'CRONOGRAMA ACTIVIDADES'!AC$86)*($G151/$F151)))</f>
        <v>0</v>
      </c>
      <c r="AG151" s="499">
        <f t="shared" si="45"/>
        <v>0</v>
      </c>
      <c r="AH151" s="519">
        <f>IF($F151=0,0,((($F151/$E151)*'CRONOGRAMA ACTIVIDADES'!AD$86)*($G151/$F151)))</f>
        <v>0</v>
      </c>
      <c r="AI151" s="517">
        <f>IF($F151=0,0,((($F151/$E151)*'CRONOGRAMA ACTIVIDADES'!AE$86)*($G151/$F151)))</f>
        <v>0</v>
      </c>
      <c r="AJ151" s="517">
        <f>IF($F151=0,0,((($F151/$E151)*'CRONOGRAMA ACTIVIDADES'!AF$86)*($G151/$F151)))</f>
        <v>0</v>
      </c>
      <c r="AK151" s="517">
        <f>IF($F151=0,0,((($F151/$E151)*'CRONOGRAMA ACTIVIDADES'!AG$86)*($G151/$F151)))</f>
        <v>0</v>
      </c>
      <c r="AL151" s="517">
        <f>IF($F151=0,0,((($F151/$E151)*'CRONOGRAMA ACTIVIDADES'!AH$86)*($G151/$F151)))</f>
        <v>0</v>
      </c>
      <c r="AM151" s="517">
        <f>IF($F151=0,0,((($F151/$E151)*'CRONOGRAMA ACTIVIDADES'!AI$86)*($G151/$F151)))</f>
        <v>0</v>
      </c>
      <c r="AN151" s="517">
        <f>IF($F151=0,0,((($F151/$E151)*'CRONOGRAMA ACTIVIDADES'!AJ$86)*($G151/$F151)))</f>
        <v>0</v>
      </c>
      <c r="AO151" s="517">
        <f>IF($F151=0,0,((($F151/$E151)*'CRONOGRAMA ACTIVIDADES'!AK$86)*($G151/$F151)))</f>
        <v>0</v>
      </c>
      <c r="AP151" s="517">
        <f>IF($F151=0,0,((($F151/$E151)*'CRONOGRAMA ACTIVIDADES'!AL$86)*($G151/$F151)))</f>
        <v>0</v>
      </c>
      <c r="AQ151" s="517">
        <f>IF($F151=0,0,((($F151/$E151)*'CRONOGRAMA ACTIVIDADES'!AM$86)*($G151/$F151)))</f>
        <v>0</v>
      </c>
      <c r="AR151" s="517">
        <f>IF($F151=0,0,((($F151/$E151)*'CRONOGRAMA ACTIVIDADES'!AN$86)*($G151/$F151)))</f>
        <v>0</v>
      </c>
      <c r="AS151" s="517">
        <f>IF($F151=0,0,((($F151/$E151)*'CRONOGRAMA ACTIVIDADES'!AO$86)*($G151/$F151)))</f>
        <v>0</v>
      </c>
      <c r="AT151" s="501">
        <f t="shared" si="46"/>
        <v>0</v>
      </c>
      <c r="AU151" s="504">
        <f>AS151+AR151+AQ151+AP151+AO151+AN151+AM151+AL151+AK151+AJ151+AI151+AH151+AF151+AE151+AD151+AC151+AB151+AA151+Z151+Y151+X151+W151+V151+U151+S151+R151+Q151+P151+O151+N151+M151+L151+K151+J151+I151+H151</f>
        <v>0</v>
      </c>
      <c r="AV151" s="470">
        <f t="shared" si="36"/>
        <v>0</v>
      </c>
    </row>
    <row r="152" spans="2:48" s="60" customFormat="1" ht="13.5">
      <c r="B152" s="494" t="str">
        <f>'FORMATO COSTEO C6'!C65</f>
        <v>6.3.6.2</v>
      </c>
      <c r="C152" s="515">
        <f>'FORMATO COSTEO C6'!B65</f>
        <v>0</v>
      </c>
      <c r="D152" s="506" t="str">
        <f>'FORMATO COSTEO C6'!D65</f>
        <v>Unidad medida</v>
      </c>
      <c r="E152" s="640">
        <f>'FORMATO COSTEO C6'!E65</f>
        <v>0</v>
      </c>
      <c r="F152" s="517">
        <f>'FORMATO COSTEO C6'!G65</f>
        <v>0</v>
      </c>
      <c r="G152" s="641">
        <f>'FORMATO COSTEO C6'!I65</f>
        <v>0</v>
      </c>
      <c r="H152" s="520">
        <f>IF($F152=0,0,((($F152/$E152)*'CRONOGRAMA ACTIVIDADES'!F$87)*($G152/$F152)))</f>
        <v>0</v>
      </c>
      <c r="I152" s="517">
        <f>IF($F152=0,0,((($F152/$E152)*'CRONOGRAMA ACTIVIDADES'!G$87)*($G152/$F152)))</f>
        <v>0</v>
      </c>
      <c r="J152" s="517">
        <f>IF($F152=0,0,((($F152/$E152)*'CRONOGRAMA ACTIVIDADES'!H$87)*($G152/$F152)))</f>
        <v>0</v>
      </c>
      <c r="K152" s="517">
        <f>IF($F152=0,0,((($F152/$E152)*'CRONOGRAMA ACTIVIDADES'!I$87)*($G152/$F152)))</f>
        <v>0</v>
      </c>
      <c r="L152" s="517">
        <f>IF($F152=0,0,((($F152/$E152)*'CRONOGRAMA ACTIVIDADES'!J$87)*($G152/$F152)))</f>
        <v>0</v>
      </c>
      <c r="M152" s="517">
        <f>IF($F152=0,0,((($F152/$E152)*'CRONOGRAMA ACTIVIDADES'!K$87)*($G152/$F152)))</f>
        <v>0</v>
      </c>
      <c r="N152" s="517">
        <f>IF($F152=0,0,((($F152/$E152)*'CRONOGRAMA ACTIVIDADES'!L$87)*($G152/$F152)))</f>
        <v>0</v>
      </c>
      <c r="O152" s="517">
        <f>IF($F152=0,0,((($F152/$E152)*'CRONOGRAMA ACTIVIDADES'!M$87)*($G152/$F152)))</f>
        <v>0</v>
      </c>
      <c r="P152" s="517">
        <f>IF($F152=0,0,((($F152/$E152)*'CRONOGRAMA ACTIVIDADES'!N$87)*($G152/$F152)))</f>
        <v>0</v>
      </c>
      <c r="Q152" s="517">
        <f>IF($F152=0,0,((($F152/$E152)*'CRONOGRAMA ACTIVIDADES'!O$87)*($G152/$F152)))</f>
        <v>0</v>
      </c>
      <c r="R152" s="517">
        <f>IF($F152=0,0,((($F152/$E152)*'CRONOGRAMA ACTIVIDADES'!P$87)*($G152/$F152)))</f>
        <v>0</v>
      </c>
      <c r="S152" s="517">
        <f>IF($F152=0,0,((($F152/$E152)*'CRONOGRAMA ACTIVIDADES'!Q$87)*($G152/$F152)))</f>
        <v>0</v>
      </c>
      <c r="T152" s="501">
        <f t="shared" si="44"/>
        <v>0</v>
      </c>
      <c r="U152" s="520">
        <f>IF($F152=0,0,((($F152/$E152)*'CRONOGRAMA ACTIVIDADES'!R$87)*($G152/$F152)))</f>
        <v>0</v>
      </c>
      <c r="V152" s="517">
        <f>IF($F152=0,0,((($F152/$E152)*'CRONOGRAMA ACTIVIDADES'!S$87)*($G152/$F152)))</f>
        <v>0</v>
      </c>
      <c r="W152" s="517">
        <f>IF($F152=0,0,((($F152/$E152)*'CRONOGRAMA ACTIVIDADES'!T$87)*($G152/$F152)))</f>
        <v>0</v>
      </c>
      <c r="X152" s="517">
        <f>IF($F152=0,0,((($F152/$E152)*'CRONOGRAMA ACTIVIDADES'!U$87)*($G152/$F152)))</f>
        <v>0</v>
      </c>
      <c r="Y152" s="517">
        <f>IF($F152=0,0,((($F152/$E152)*'CRONOGRAMA ACTIVIDADES'!V$87)*($G152/$F152)))</f>
        <v>0</v>
      </c>
      <c r="Z152" s="517">
        <f>IF($F152=0,0,((($F152/$E152)*'CRONOGRAMA ACTIVIDADES'!W$87)*($G152/$F152)))</f>
        <v>0</v>
      </c>
      <c r="AA152" s="517">
        <f>IF($F152=0,0,((($F152/$E152)*'CRONOGRAMA ACTIVIDADES'!X$87)*($G152/$F152)))</f>
        <v>0</v>
      </c>
      <c r="AB152" s="517">
        <f>IF($F152=0,0,((($F152/$E152)*'CRONOGRAMA ACTIVIDADES'!Y$87)*($G152/$F152)))</f>
        <v>0</v>
      </c>
      <c r="AC152" s="517">
        <f>IF($F152=0,0,((($F152/$E152)*'CRONOGRAMA ACTIVIDADES'!Z$87)*($G152/$F152)))</f>
        <v>0</v>
      </c>
      <c r="AD152" s="517">
        <f>IF($F152=0,0,((($F152/$E152)*'CRONOGRAMA ACTIVIDADES'!AA$87)*($G152/$F152)))</f>
        <v>0</v>
      </c>
      <c r="AE152" s="517">
        <f>IF($F152=0,0,((($F152/$E152)*'CRONOGRAMA ACTIVIDADES'!AB$87)*($G152/$F152)))</f>
        <v>0</v>
      </c>
      <c r="AF152" s="517">
        <f>IF($F152=0,0,((($F152/$E152)*'CRONOGRAMA ACTIVIDADES'!AC$87)*($G152/$F152)))</f>
        <v>0</v>
      </c>
      <c r="AG152" s="499">
        <f t="shared" si="45"/>
        <v>0</v>
      </c>
      <c r="AH152" s="519">
        <f>IF($F152=0,0,((($F152/$E152)*'CRONOGRAMA ACTIVIDADES'!AD$87)*($G152/$F152)))</f>
        <v>0</v>
      </c>
      <c r="AI152" s="517">
        <f>IF($F152=0,0,((($F152/$E152)*'CRONOGRAMA ACTIVIDADES'!AE$87)*($G152/$F152)))</f>
        <v>0</v>
      </c>
      <c r="AJ152" s="517">
        <f>IF($F152=0,0,((($F152/$E152)*'CRONOGRAMA ACTIVIDADES'!AF$87)*($G152/$F152)))</f>
        <v>0</v>
      </c>
      <c r="AK152" s="517">
        <f>IF($F152=0,0,((($F152/$E152)*'CRONOGRAMA ACTIVIDADES'!AG$87)*($G152/$F152)))</f>
        <v>0</v>
      </c>
      <c r="AL152" s="517">
        <f>IF($F152=0,0,((($F152/$E152)*'CRONOGRAMA ACTIVIDADES'!AH$87)*($G152/$F152)))</f>
        <v>0</v>
      </c>
      <c r="AM152" s="517">
        <f>IF($F152=0,0,((($F152/$E152)*'CRONOGRAMA ACTIVIDADES'!AI$87)*($G152/$F152)))</f>
        <v>0</v>
      </c>
      <c r="AN152" s="517">
        <f>IF($F152=0,0,((($F152/$E152)*'CRONOGRAMA ACTIVIDADES'!AJ$87)*($G152/$F152)))</f>
        <v>0</v>
      </c>
      <c r="AO152" s="517">
        <f>IF($F152=0,0,((($F152/$E152)*'CRONOGRAMA ACTIVIDADES'!AK$87)*($G152/$F152)))</f>
        <v>0</v>
      </c>
      <c r="AP152" s="517">
        <f>IF($F152=0,0,((($F152/$E152)*'CRONOGRAMA ACTIVIDADES'!AL$87)*($G152/$F152)))</f>
        <v>0</v>
      </c>
      <c r="AQ152" s="517">
        <f>IF($F152=0,0,((($F152/$E152)*'CRONOGRAMA ACTIVIDADES'!AM$87)*($G152/$F152)))</f>
        <v>0</v>
      </c>
      <c r="AR152" s="517">
        <f>IF($F152=0,0,((($F152/$E152)*'CRONOGRAMA ACTIVIDADES'!AN$87)*($G152/$F152)))</f>
        <v>0</v>
      </c>
      <c r="AS152" s="517">
        <f>IF($F152=0,0,((($F152/$E152)*'CRONOGRAMA ACTIVIDADES'!AO$87)*($G152/$F152)))</f>
        <v>0</v>
      </c>
      <c r="AT152" s="501">
        <f t="shared" si="46"/>
        <v>0</v>
      </c>
      <c r="AU152" s="504">
        <f>AS152+AR152+AQ152+AP152+AO152+AN152+AM152+AL152+AK152+AJ152+AI152+AH152+AF152+AE152+AD152+AC152+AB152+AA152+Z152+Y152+X152+W152+V152+U152+S152+R152+Q152+P152+O152+N152+M152+L152+K152+J152+I152+H152</f>
        <v>0</v>
      </c>
      <c r="AV152" s="470">
        <f t="shared" si="36"/>
        <v>0</v>
      </c>
    </row>
    <row r="153" spans="2:48" s="60" customFormat="1" ht="13.5">
      <c r="B153" s="494" t="str">
        <f>'FORMATO COSTEO C6'!C66</f>
        <v>6.3.6.3</v>
      </c>
      <c r="C153" s="515">
        <f>'FORMATO COSTEO C6'!B66</f>
        <v>0</v>
      </c>
      <c r="D153" s="506" t="str">
        <f>'FORMATO COSTEO C6'!D66</f>
        <v>Unidad medida</v>
      </c>
      <c r="E153" s="640">
        <f>'FORMATO COSTEO C6'!E66</f>
        <v>0</v>
      </c>
      <c r="F153" s="517">
        <f>'FORMATO COSTEO C6'!G66</f>
        <v>0</v>
      </c>
      <c r="G153" s="641">
        <f>'FORMATO COSTEO C6'!I66</f>
        <v>0</v>
      </c>
      <c r="H153" s="520">
        <f>IF($F153=0,0,((($F153/$E153)*'CRONOGRAMA ACTIVIDADES'!F$88)*($G153/$F153)))</f>
        <v>0</v>
      </c>
      <c r="I153" s="517">
        <f>IF($F153=0,0,((($F153/$E153)*'CRONOGRAMA ACTIVIDADES'!G$88)*($G153/$F153)))</f>
        <v>0</v>
      </c>
      <c r="J153" s="517">
        <f>IF($F153=0,0,((($F153/$E153)*'CRONOGRAMA ACTIVIDADES'!H$88)*($G153/$F153)))</f>
        <v>0</v>
      </c>
      <c r="K153" s="517">
        <f>IF($F153=0,0,((($F153/$E153)*'CRONOGRAMA ACTIVIDADES'!I$88)*($G153/$F153)))</f>
        <v>0</v>
      </c>
      <c r="L153" s="517">
        <f>IF($F153=0,0,((($F153/$E153)*'CRONOGRAMA ACTIVIDADES'!J$88)*($G153/$F153)))</f>
        <v>0</v>
      </c>
      <c r="M153" s="517">
        <f>IF($F153=0,0,((($F153/$E153)*'CRONOGRAMA ACTIVIDADES'!K$88)*($G153/$F153)))</f>
        <v>0</v>
      </c>
      <c r="N153" s="517">
        <f>IF($F153=0,0,((($F153/$E153)*'CRONOGRAMA ACTIVIDADES'!L$88)*($G153/$F153)))</f>
        <v>0</v>
      </c>
      <c r="O153" s="517">
        <f>IF($F153=0,0,((($F153/$E153)*'CRONOGRAMA ACTIVIDADES'!M$88)*($G153/$F153)))</f>
        <v>0</v>
      </c>
      <c r="P153" s="517">
        <f>IF($F153=0,0,((($F153/$E153)*'CRONOGRAMA ACTIVIDADES'!N$88)*($G153/$F153)))</f>
        <v>0</v>
      </c>
      <c r="Q153" s="517">
        <f>IF($F153=0,0,((($F153/$E153)*'CRONOGRAMA ACTIVIDADES'!O$88)*($G153/$F153)))</f>
        <v>0</v>
      </c>
      <c r="R153" s="517">
        <f>IF($F153=0,0,((($F153/$E153)*'CRONOGRAMA ACTIVIDADES'!P$88)*($G153/$F153)))</f>
        <v>0</v>
      </c>
      <c r="S153" s="517">
        <f>IF($F153=0,0,((($F153/$E153)*'CRONOGRAMA ACTIVIDADES'!Q$88)*($G153/$F153)))</f>
        <v>0</v>
      </c>
      <c r="T153" s="501">
        <f t="shared" si="44"/>
        <v>0</v>
      </c>
      <c r="U153" s="520">
        <f>IF($F153=0,0,((($F153/$E153)*'CRONOGRAMA ACTIVIDADES'!R$88)*($G153/$F153)))</f>
        <v>0</v>
      </c>
      <c r="V153" s="517">
        <f>IF($F153=0,0,((($F153/$E153)*'CRONOGRAMA ACTIVIDADES'!S$88)*($G153/$F153)))</f>
        <v>0</v>
      </c>
      <c r="W153" s="517">
        <f>IF($F153=0,0,((($F153/$E153)*'CRONOGRAMA ACTIVIDADES'!T$88)*($G153/$F153)))</f>
        <v>0</v>
      </c>
      <c r="X153" s="517">
        <f>IF($F153=0,0,((($F153/$E153)*'CRONOGRAMA ACTIVIDADES'!U$88)*($G153/$F153)))</f>
        <v>0</v>
      </c>
      <c r="Y153" s="517">
        <f>IF($F153=0,0,((($F153/$E153)*'CRONOGRAMA ACTIVIDADES'!V$88)*($G153/$F153)))</f>
        <v>0</v>
      </c>
      <c r="Z153" s="517">
        <f>IF($F153=0,0,((($F153/$E153)*'CRONOGRAMA ACTIVIDADES'!W$88)*($G153/$F153)))</f>
        <v>0</v>
      </c>
      <c r="AA153" s="517">
        <f>IF($F153=0,0,((($F153/$E153)*'CRONOGRAMA ACTIVIDADES'!X$88)*($G153/$F153)))</f>
        <v>0</v>
      </c>
      <c r="AB153" s="517">
        <f>IF($F153=0,0,((($F153/$E153)*'CRONOGRAMA ACTIVIDADES'!Y$88)*($G153/$F153)))</f>
        <v>0</v>
      </c>
      <c r="AC153" s="517">
        <f>IF($F153=0,0,((($F153/$E153)*'CRONOGRAMA ACTIVIDADES'!Z$88)*($G153/$F153)))</f>
        <v>0</v>
      </c>
      <c r="AD153" s="517">
        <f>IF($F153=0,0,((($F153/$E153)*'CRONOGRAMA ACTIVIDADES'!AA$88)*($G153/$F153)))</f>
        <v>0</v>
      </c>
      <c r="AE153" s="517">
        <f>IF($F153=0,0,((($F153/$E153)*'CRONOGRAMA ACTIVIDADES'!AB$88)*($G153/$F153)))</f>
        <v>0</v>
      </c>
      <c r="AF153" s="517">
        <f>IF($F153=0,0,((($F153/$E153)*'CRONOGRAMA ACTIVIDADES'!AC$88)*($G153/$F153)))</f>
        <v>0</v>
      </c>
      <c r="AG153" s="499">
        <f t="shared" si="45"/>
        <v>0</v>
      </c>
      <c r="AH153" s="519">
        <f>IF($F153=0,0,((($F153/$E153)*'CRONOGRAMA ACTIVIDADES'!AD$88)*($G153/$F153)))</f>
        <v>0</v>
      </c>
      <c r="AI153" s="517">
        <f>IF($F153=0,0,((($F153/$E153)*'CRONOGRAMA ACTIVIDADES'!AE$88)*($G153/$F153)))</f>
        <v>0</v>
      </c>
      <c r="AJ153" s="517">
        <f>IF($F153=0,0,((($F153/$E153)*'CRONOGRAMA ACTIVIDADES'!AF$88)*($G153/$F153)))</f>
        <v>0</v>
      </c>
      <c r="AK153" s="517">
        <f>IF($F153=0,0,((($F153/$E153)*'CRONOGRAMA ACTIVIDADES'!AG$88)*($G153/$F153)))</f>
        <v>0</v>
      </c>
      <c r="AL153" s="517">
        <f>IF($F153=0,0,((($F153/$E153)*'CRONOGRAMA ACTIVIDADES'!AH$88)*($G153/$F153)))</f>
        <v>0</v>
      </c>
      <c r="AM153" s="517">
        <f>IF($F153=0,0,((($F153/$E153)*'CRONOGRAMA ACTIVIDADES'!AI$88)*($G153/$F153)))</f>
        <v>0</v>
      </c>
      <c r="AN153" s="517">
        <f>IF($F153=0,0,((($F153/$E153)*'CRONOGRAMA ACTIVIDADES'!AJ$88)*($G153/$F153)))</f>
        <v>0</v>
      </c>
      <c r="AO153" s="517">
        <f>IF($F153=0,0,((($F153/$E153)*'CRONOGRAMA ACTIVIDADES'!AK$88)*($G153/$F153)))</f>
        <v>0</v>
      </c>
      <c r="AP153" s="517">
        <f>IF($F153=0,0,((($F153/$E153)*'CRONOGRAMA ACTIVIDADES'!AL$88)*($G153/$F153)))</f>
        <v>0</v>
      </c>
      <c r="AQ153" s="517">
        <f>IF($F153=0,0,((($F153/$E153)*'CRONOGRAMA ACTIVIDADES'!AM$88)*($G153/$F153)))</f>
        <v>0</v>
      </c>
      <c r="AR153" s="517">
        <f>IF($F153=0,0,((($F153/$E153)*'CRONOGRAMA ACTIVIDADES'!AN$88)*($G153/$F153)))</f>
        <v>0</v>
      </c>
      <c r="AS153" s="517">
        <f>IF($F153=0,0,((($F153/$E153)*'CRONOGRAMA ACTIVIDADES'!AO$88)*($G153/$F153)))</f>
        <v>0</v>
      </c>
      <c r="AT153" s="501">
        <f t="shared" si="46"/>
        <v>0</v>
      </c>
      <c r="AU153" s="504">
        <f>AS153+AR153+AQ153+AP153+AO153+AN153+AM153+AL153+AK153+AJ153+AI153+AH153+AF153+AE153+AD153+AC153+AB153+AA153+Z153+Y153+X153+W153+V153+U153+S153+R153+Q153+P153+O153+N153+M153+L153+K153+J153+I153+H153</f>
        <v>0</v>
      </c>
      <c r="AV153" s="470">
        <f t="shared" si="36"/>
        <v>0</v>
      </c>
    </row>
    <row r="154" spans="2:48" s="60" customFormat="1" ht="13.5">
      <c r="B154" s="537" t="str">
        <f>+'FORMATO COSTEO C6'!C67</f>
        <v>6.3.7</v>
      </c>
      <c r="C154" s="523" t="str">
        <f>+'FORMATO COSTEO C6'!B67</f>
        <v>Coordinaciones con FONDOEMPLEO</v>
      </c>
      <c r="D154" s="577"/>
      <c r="E154" s="627"/>
      <c r="F154" s="526">
        <f>+'FORMATO COSTEO C6'!G67</f>
        <v>0</v>
      </c>
      <c r="G154" s="529">
        <f>+'FORMATO COSTEO C6'!I67</f>
        <v>0</v>
      </c>
      <c r="H154" s="530">
        <f>SUM(H155:H157)</f>
        <v>0</v>
      </c>
      <c r="I154" s="526">
        <f aca="true" t="shared" si="52" ref="I154:AU154">SUM(I155:I157)</f>
        <v>0</v>
      </c>
      <c r="J154" s="526">
        <f t="shared" si="52"/>
        <v>0</v>
      </c>
      <c r="K154" s="526">
        <f t="shared" si="52"/>
        <v>0</v>
      </c>
      <c r="L154" s="526">
        <f t="shared" si="52"/>
        <v>0</v>
      </c>
      <c r="M154" s="526">
        <f t="shared" si="52"/>
        <v>0</v>
      </c>
      <c r="N154" s="526">
        <f t="shared" si="52"/>
        <v>0</v>
      </c>
      <c r="O154" s="526">
        <f t="shared" si="52"/>
        <v>0</v>
      </c>
      <c r="P154" s="526">
        <f t="shared" si="52"/>
        <v>0</v>
      </c>
      <c r="Q154" s="526">
        <f t="shared" si="52"/>
        <v>0</v>
      </c>
      <c r="R154" s="526">
        <f t="shared" si="52"/>
        <v>0</v>
      </c>
      <c r="S154" s="526">
        <f t="shared" si="52"/>
        <v>0</v>
      </c>
      <c r="T154" s="529">
        <f t="shared" si="52"/>
        <v>0</v>
      </c>
      <c r="U154" s="530">
        <f t="shared" si="52"/>
        <v>0</v>
      </c>
      <c r="V154" s="526">
        <f t="shared" si="52"/>
        <v>0</v>
      </c>
      <c r="W154" s="526">
        <f t="shared" si="52"/>
        <v>0</v>
      </c>
      <c r="X154" s="526">
        <f t="shared" si="52"/>
        <v>0</v>
      </c>
      <c r="Y154" s="526">
        <f t="shared" si="52"/>
        <v>0</v>
      </c>
      <c r="Z154" s="526">
        <f t="shared" si="52"/>
        <v>0</v>
      </c>
      <c r="AA154" s="526">
        <f t="shared" si="52"/>
        <v>0</v>
      </c>
      <c r="AB154" s="526">
        <f t="shared" si="52"/>
        <v>0</v>
      </c>
      <c r="AC154" s="526">
        <f t="shared" si="52"/>
        <v>0</v>
      </c>
      <c r="AD154" s="526">
        <f t="shared" si="52"/>
        <v>0</v>
      </c>
      <c r="AE154" s="526">
        <f t="shared" si="52"/>
        <v>0</v>
      </c>
      <c r="AF154" s="526">
        <f t="shared" si="52"/>
        <v>0</v>
      </c>
      <c r="AG154" s="527">
        <f>SUM(AG155:AG157)</f>
        <v>0</v>
      </c>
      <c r="AH154" s="528">
        <f t="shared" si="52"/>
        <v>0</v>
      </c>
      <c r="AI154" s="526">
        <f t="shared" si="52"/>
        <v>0</v>
      </c>
      <c r="AJ154" s="526">
        <f t="shared" si="52"/>
        <v>0</v>
      </c>
      <c r="AK154" s="526">
        <f t="shared" si="52"/>
        <v>0</v>
      </c>
      <c r="AL154" s="526">
        <f t="shared" si="52"/>
        <v>0</v>
      </c>
      <c r="AM154" s="526">
        <f t="shared" si="52"/>
        <v>0</v>
      </c>
      <c r="AN154" s="526">
        <f t="shared" si="52"/>
        <v>0</v>
      </c>
      <c r="AO154" s="526">
        <f t="shared" si="52"/>
        <v>0</v>
      </c>
      <c r="AP154" s="526">
        <f t="shared" si="52"/>
        <v>0</v>
      </c>
      <c r="AQ154" s="526">
        <f t="shared" si="52"/>
        <v>0</v>
      </c>
      <c r="AR154" s="526">
        <f t="shared" si="52"/>
        <v>0</v>
      </c>
      <c r="AS154" s="526">
        <f t="shared" si="52"/>
        <v>0</v>
      </c>
      <c r="AT154" s="529">
        <f t="shared" si="52"/>
        <v>0</v>
      </c>
      <c r="AU154" s="531">
        <f t="shared" si="52"/>
        <v>0</v>
      </c>
      <c r="AV154" s="470">
        <f t="shared" si="36"/>
        <v>0</v>
      </c>
    </row>
    <row r="155" spans="2:48" s="60" customFormat="1" ht="13.5">
      <c r="B155" s="494" t="str">
        <f>'FORMATO COSTEO C6'!C68</f>
        <v>6.3.7.1</v>
      </c>
      <c r="C155" s="515">
        <f>'FORMATO COSTEO C6'!B68</f>
        <v>0</v>
      </c>
      <c r="D155" s="506" t="str">
        <f>'FORMATO COSTEO C6'!D68</f>
        <v>Unidad medida</v>
      </c>
      <c r="E155" s="640">
        <f>'FORMATO COSTEO C6'!E68</f>
        <v>0</v>
      </c>
      <c r="F155" s="517">
        <f>'FORMATO COSTEO C6'!G68</f>
        <v>0</v>
      </c>
      <c r="G155" s="641">
        <f>'FORMATO COSTEO C6'!I68</f>
        <v>0</v>
      </c>
      <c r="H155" s="520">
        <f>IF($F155=0,0,((($F155/$E155)*'CRONOGRAMA ACTIVIDADES'!F$90)*($G155/$F155)))</f>
        <v>0</v>
      </c>
      <c r="I155" s="517">
        <f>IF($F155=0,0,((($F155/$E155)*'CRONOGRAMA ACTIVIDADES'!G$90)*($G155/$F155)))</f>
        <v>0</v>
      </c>
      <c r="J155" s="517">
        <f>IF($F155=0,0,((($F155/$E155)*'CRONOGRAMA ACTIVIDADES'!H$90)*($G155/$F155)))</f>
        <v>0</v>
      </c>
      <c r="K155" s="517">
        <f>IF($F155=0,0,((($F155/$E155)*'CRONOGRAMA ACTIVIDADES'!I$90)*($G155/$F155)))</f>
        <v>0</v>
      </c>
      <c r="L155" s="517">
        <f>IF($F155=0,0,((($F155/$E155)*'CRONOGRAMA ACTIVIDADES'!J$90)*($G155/$F155)))</f>
        <v>0</v>
      </c>
      <c r="M155" s="517">
        <f>IF($F155=0,0,((($F155/$E155)*'CRONOGRAMA ACTIVIDADES'!K$90)*($G155/$F155)))</f>
        <v>0</v>
      </c>
      <c r="N155" s="517">
        <f>IF($F155=0,0,((($F155/$E155)*'CRONOGRAMA ACTIVIDADES'!L$90)*($G155/$F155)))</f>
        <v>0</v>
      </c>
      <c r="O155" s="517">
        <f>IF($F155=0,0,((($F155/$E155)*'CRONOGRAMA ACTIVIDADES'!M$90)*($G155/$F155)))</f>
        <v>0</v>
      </c>
      <c r="P155" s="517">
        <f>IF($F155=0,0,((($F155/$E155)*'CRONOGRAMA ACTIVIDADES'!N$90)*($G155/$F155)))</f>
        <v>0</v>
      </c>
      <c r="Q155" s="517">
        <f>IF($F155=0,0,((($F155/$E155)*'CRONOGRAMA ACTIVIDADES'!O$90)*($G155/$F155)))</f>
        <v>0</v>
      </c>
      <c r="R155" s="517">
        <f>IF($F155=0,0,((($F155/$E155)*'CRONOGRAMA ACTIVIDADES'!P$90)*($G155/$F155)))</f>
        <v>0</v>
      </c>
      <c r="S155" s="517">
        <f>IF($F155=0,0,((($F155/$E155)*'CRONOGRAMA ACTIVIDADES'!Q$90)*($G155/$F155)))</f>
        <v>0</v>
      </c>
      <c r="T155" s="501">
        <f t="shared" si="44"/>
        <v>0</v>
      </c>
      <c r="U155" s="520">
        <f>IF($F155=0,0,((($F155/$E155)*'CRONOGRAMA ACTIVIDADES'!R$90)*($G155/$F155)))</f>
        <v>0</v>
      </c>
      <c r="V155" s="517">
        <f>IF($F155=0,0,((($F155/$E155)*'CRONOGRAMA ACTIVIDADES'!S$90)*($G155/$F155)))</f>
        <v>0</v>
      </c>
      <c r="W155" s="517">
        <f>IF($F155=0,0,((($F155/$E155)*'CRONOGRAMA ACTIVIDADES'!T$90)*($G155/$F155)))</f>
        <v>0</v>
      </c>
      <c r="X155" s="517">
        <f>IF($F155=0,0,((($F155/$E155)*'CRONOGRAMA ACTIVIDADES'!U$90)*($G155/$F155)))</f>
        <v>0</v>
      </c>
      <c r="Y155" s="517">
        <f>IF($F155=0,0,((($F155/$E155)*'CRONOGRAMA ACTIVIDADES'!V$90)*($G155/$F155)))</f>
        <v>0</v>
      </c>
      <c r="Z155" s="517">
        <f>IF($F155=0,0,((($F155/$E155)*'CRONOGRAMA ACTIVIDADES'!W$90)*($G155/$F155)))</f>
        <v>0</v>
      </c>
      <c r="AA155" s="517">
        <f>IF($F155=0,0,((($F155/$E155)*'CRONOGRAMA ACTIVIDADES'!X$90)*($G155/$F155)))</f>
        <v>0</v>
      </c>
      <c r="AB155" s="517">
        <f>IF($F155=0,0,((($F155/$E155)*'CRONOGRAMA ACTIVIDADES'!Y$90)*($G155/$F155)))</f>
        <v>0</v>
      </c>
      <c r="AC155" s="517">
        <f>IF($F155=0,0,((($F155/$E155)*'CRONOGRAMA ACTIVIDADES'!Z$90)*($G155/$F155)))</f>
        <v>0</v>
      </c>
      <c r="AD155" s="517">
        <f>IF($F155=0,0,((($F155/$E155)*'CRONOGRAMA ACTIVIDADES'!AA$90)*($G155/$F155)))</f>
        <v>0</v>
      </c>
      <c r="AE155" s="517">
        <f>IF($F155=0,0,((($F155/$E155)*'CRONOGRAMA ACTIVIDADES'!AB$90)*($G155/$F155)))</f>
        <v>0</v>
      </c>
      <c r="AF155" s="517">
        <f>IF($F155=0,0,((($F155/$E155)*'CRONOGRAMA ACTIVIDADES'!AC$90)*($G155/$F155)))</f>
        <v>0</v>
      </c>
      <c r="AG155" s="499">
        <f t="shared" si="45"/>
        <v>0</v>
      </c>
      <c r="AH155" s="519">
        <f>IF($F155=0,0,((($F155/$E155)*'CRONOGRAMA ACTIVIDADES'!AD$90)*($G155/$F155)))</f>
        <v>0</v>
      </c>
      <c r="AI155" s="517">
        <f>IF($F155=0,0,((($F155/$E155)*'CRONOGRAMA ACTIVIDADES'!AE$90)*($G155/$F155)))</f>
        <v>0</v>
      </c>
      <c r="AJ155" s="517">
        <f>IF($F155=0,0,((($F155/$E155)*'CRONOGRAMA ACTIVIDADES'!AF$90)*($G155/$F155)))</f>
        <v>0</v>
      </c>
      <c r="AK155" s="517">
        <f>IF($F155=0,0,((($F155/$E155)*'CRONOGRAMA ACTIVIDADES'!AG$90)*($G155/$F155)))</f>
        <v>0</v>
      </c>
      <c r="AL155" s="517">
        <f>IF($F155=0,0,((($F155/$E155)*'CRONOGRAMA ACTIVIDADES'!AH$90)*($G155/$F155)))</f>
        <v>0</v>
      </c>
      <c r="AM155" s="517">
        <f>IF($F155=0,0,((($F155/$E155)*'CRONOGRAMA ACTIVIDADES'!AI$90)*($G155/$F155)))</f>
        <v>0</v>
      </c>
      <c r="AN155" s="517">
        <f>IF($F155=0,0,((($F155/$E155)*'CRONOGRAMA ACTIVIDADES'!AJ$90)*($G155/$F155)))</f>
        <v>0</v>
      </c>
      <c r="AO155" s="517">
        <f>IF($F155=0,0,((($F155/$E155)*'CRONOGRAMA ACTIVIDADES'!AK$90)*($G155/$F155)))</f>
        <v>0</v>
      </c>
      <c r="AP155" s="517">
        <f>IF($F155=0,0,((($F155/$E155)*'CRONOGRAMA ACTIVIDADES'!AL$90)*($G155/$F155)))</f>
        <v>0</v>
      </c>
      <c r="AQ155" s="517">
        <f>IF($F155=0,0,((($F155/$E155)*'CRONOGRAMA ACTIVIDADES'!AM$90)*($G155/$F155)))</f>
        <v>0</v>
      </c>
      <c r="AR155" s="517">
        <f>IF($F155=0,0,((($F155/$E155)*'CRONOGRAMA ACTIVIDADES'!AN$90)*($G155/$F155)))</f>
        <v>0</v>
      </c>
      <c r="AS155" s="517">
        <f>IF($F155=0,0,((($F155/$E155)*'CRONOGRAMA ACTIVIDADES'!AO$90)*($G155/$F155)))</f>
        <v>0</v>
      </c>
      <c r="AT155" s="501">
        <f t="shared" si="46"/>
        <v>0</v>
      </c>
      <c r="AU155" s="504">
        <f>AS155+AR155+AQ155+AP155+AO155+AN155+AM155+AL155+AK155+AJ155+AI155+AH155+AF155+AE155+AD155+AC155+AB155+AA155+Z155+Y155+X155+W155+V155+U155+S155+R155+Q155+P155+O155+N155+M155+L155+K155+J155+I155+H155</f>
        <v>0</v>
      </c>
      <c r="AV155" s="470">
        <f t="shared" si="36"/>
        <v>0</v>
      </c>
    </row>
    <row r="156" spans="2:48" s="60" customFormat="1" ht="13.5">
      <c r="B156" s="494" t="str">
        <f>'FORMATO COSTEO C6'!C69</f>
        <v>6.3.7.2</v>
      </c>
      <c r="C156" s="515">
        <f>'FORMATO COSTEO C6'!B69</f>
        <v>0</v>
      </c>
      <c r="D156" s="506" t="str">
        <f>'FORMATO COSTEO C6'!D69</f>
        <v>Unidad medida</v>
      </c>
      <c r="E156" s="640">
        <f>'FORMATO COSTEO C6'!E69</f>
        <v>0</v>
      </c>
      <c r="F156" s="517">
        <f>'FORMATO COSTEO C6'!G69</f>
        <v>0</v>
      </c>
      <c r="G156" s="641">
        <f>'FORMATO COSTEO C6'!I69</f>
        <v>0</v>
      </c>
      <c r="H156" s="520">
        <f>IF($F156=0,0,((($F156/$E156)*'CRONOGRAMA ACTIVIDADES'!F$91)*($G156/$F156)))</f>
        <v>0</v>
      </c>
      <c r="I156" s="517">
        <f>IF($F156=0,0,((($F156/$E156)*'CRONOGRAMA ACTIVIDADES'!G$91)*($G156/$F156)))</f>
        <v>0</v>
      </c>
      <c r="J156" s="517">
        <f>IF($F156=0,0,((($F156/$E156)*'CRONOGRAMA ACTIVIDADES'!H$91)*($G156/$F156)))</f>
        <v>0</v>
      </c>
      <c r="K156" s="517">
        <f>IF($F156=0,0,((($F156/$E156)*'CRONOGRAMA ACTIVIDADES'!I$91)*($G156/$F156)))</f>
        <v>0</v>
      </c>
      <c r="L156" s="517">
        <f>IF($F156=0,0,((($F156/$E156)*'CRONOGRAMA ACTIVIDADES'!J$91)*($G156/$F156)))</f>
        <v>0</v>
      </c>
      <c r="M156" s="517">
        <f>IF($F156=0,0,((($F156/$E156)*'CRONOGRAMA ACTIVIDADES'!K$91)*($G156/$F156)))</f>
        <v>0</v>
      </c>
      <c r="N156" s="517">
        <f>IF($F156=0,0,((($F156/$E156)*'CRONOGRAMA ACTIVIDADES'!L$91)*($G156/$F156)))</f>
        <v>0</v>
      </c>
      <c r="O156" s="517">
        <f>IF($F156=0,0,((($F156/$E156)*'CRONOGRAMA ACTIVIDADES'!M$91)*($G156/$F156)))</f>
        <v>0</v>
      </c>
      <c r="P156" s="517">
        <f>IF($F156=0,0,((($F156/$E156)*'CRONOGRAMA ACTIVIDADES'!N$91)*($G156/$F156)))</f>
        <v>0</v>
      </c>
      <c r="Q156" s="517">
        <f>IF($F156=0,0,((($F156/$E156)*'CRONOGRAMA ACTIVIDADES'!O$91)*($G156/$F156)))</f>
        <v>0</v>
      </c>
      <c r="R156" s="517">
        <f>IF($F156=0,0,((($F156/$E156)*'CRONOGRAMA ACTIVIDADES'!P$91)*($G156/$F156)))</f>
        <v>0</v>
      </c>
      <c r="S156" s="517">
        <f>IF($F156=0,0,((($F156/$E156)*'CRONOGRAMA ACTIVIDADES'!Q$91)*($G156/$F156)))</f>
        <v>0</v>
      </c>
      <c r="T156" s="501">
        <f t="shared" si="44"/>
        <v>0</v>
      </c>
      <c r="U156" s="520">
        <f>IF($F156=0,0,((($F156/$E156)*'CRONOGRAMA ACTIVIDADES'!R$91)*($G156/$F156)))</f>
        <v>0</v>
      </c>
      <c r="V156" s="517">
        <f>IF($F156=0,0,((($F156/$E156)*'CRONOGRAMA ACTIVIDADES'!S$91)*($G156/$F156)))</f>
        <v>0</v>
      </c>
      <c r="W156" s="517">
        <f>IF($F156=0,0,((($F156/$E156)*'CRONOGRAMA ACTIVIDADES'!T$91)*($G156/$F156)))</f>
        <v>0</v>
      </c>
      <c r="X156" s="517">
        <f>IF($F156=0,0,((($F156/$E156)*'CRONOGRAMA ACTIVIDADES'!U$91)*($G156/$F156)))</f>
        <v>0</v>
      </c>
      <c r="Y156" s="517">
        <f>IF($F156=0,0,((($F156/$E156)*'CRONOGRAMA ACTIVIDADES'!V$91)*($G156/$F156)))</f>
        <v>0</v>
      </c>
      <c r="Z156" s="517">
        <f>IF($F156=0,0,((($F156/$E156)*'CRONOGRAMA ACTIVIDADES'!W$91)*($G156/$F156)))</f>
        <v>0</v>
      </c>
      <c r="AA156" s="517">
        <f>IF($F156=0,0,((($F156/$E156)*'CRONOGRAMA ACTIVIDADES'!X$91)*($G156/$F156)))</f>
        <v>0</v>
      </c>
      <c r="AB156" s="517">
        <f>IF($F156=0,0,((($F156/$E156)*'CRONOGRAMA ACTIVIDADES'!Y$91)*($G156/$F156)))</f>
        <v>0</v>
      </c>
      <c r="AC156" s="517">
        <f>IF($F156=0,0,((($F156/$E156)*'CRONOGRAMA ACTIVIDADES'!Z$91)*($G156/$F156)))</f>
        <v>0</v>
      </c>
      <c r="AD156" s="517">
        <f>IF($F156=0,0,((($F156/$E156)*'CRONOGRAMA ACTIVIDADES'!AA$91)*($G156/$F156)))</f>
        <v>0</v>
      </c>
      <c r="AE156" s="517">
        <f>IF($F156=0,0,((($F156/$E156)*'CRONOGRAMA ACTIVIDADES'!AB$91)*($G156/$F156)))</f>
        <v>0</v>
      </c>
      <c r="AF156" s="517">
        <f>IF($F156=0,0,((($F156/$E156)*'CRONOGRAMA ACTIVIDADES'!AC$91)*($G156/$F156)))</f>
        <v>0</v>
      </c>
      <c r="AG156" s="499">
        <f t="shared" si="45"/>
        <v>0</v>
      </c>
      <c r="AH156" s="519">
        <f>IF($F156=0,0,((($F156/$E156)*'CRONOGRAMA ACTIVIDADES'!AD$91)*($G156/$F156)))</f>
        <v>0</v>
      </c>
      <c r="AI156" s="517">
        <f>IF($F156=0,0,((($F156/$E156)*'CRONOGRAMA ACTIVIDADES'!AE$91)*($G156/$F156)))</f>
        <v>0</v>
      </c>
      <c r="AJ156" s="517">
        <f>IF($F156=0,0,((($F156/$E156)*'CRONOGRAMA ACTIVIDADES'!AF$91)*($G156/$F156)))</f>
        <v>0</v>
      </c>
      <c r="AK156" s="517">
        <f>IF($F156=0,0,((($F156/$E156)*'CRONOGRAMA ACTIVIDADES'!AG$91)*($G156/$F156)))</f>
        <v>0</v>
      </c>
      <c r="AL156" s="517">
        <f>IF($F156=0,0,((($F156/$E156)*'CRONOGRAMA ACTIVIDADES'!AH$91)*($G156/$F156)))</f>
        <v>0</v>
      </c>
      <c r="AM156" s="517">
        <f>IF($F156=0,0,((($F156/$E156)*'CRONOGRAMA ACTIVIDADES'!AI$91)*($G156/$F156)))</f>
        <v>0</v>
      </c>
      <c r="AN156" s="517">
        <f>IF($F156=0,0,((($F156/$E156)*'CRONOGRAMA ACTIVIDADES'!AJ$91)*($G156/$F156)))</f>
        <v>0</v>
      </c>
      <c r="AO156" s="517">
        <f>IF($F156=0,0,((($F156/$E156)*'CRONOGRAMA ACTIVIDADES'!AK$91)*($G156/$F156)))</f>
        <v>0</v>
      </c>
      <c r="AP156" s="517">
        <f>IF($F156=0,0,((($F156/$E156)*'CRONOGRAMA ACTIVIDADES'!AL$91)*($G156/$F156)))</f>
        <v>0</v>
      </c>
      <c r="AQ156" s="517">
        <f>IF($F156=0,0,((($F156/$E156)*'CRONOGRAMA ACTIVIDADES'!AM$91)*($G156/$F156)))</f>
        <v>0</v>
      </c>
      <c r="AR156" s="517">
        <f>IF($F156=0,0,((($F156/$E156)*'CRONOGRAMA ACTIVIDADES'!AN$91)*($G156/$F156)))</f>
        <v>0</v>
      </c>
      <c r="AS156" s="517">
        <f>IF($F156=0,0,((($F156/$E156)*'CRONOGRAMA ACTIVIDADES'!AO$91)*($G156/$F156)))</f>
        <v>0</v>
      </c>
      <c r="AT156" s="501">
        <f t="shared" si="46"/>
        <v>0</v>
      </c>
      <c r="AU156" s="504">
        <f>AS156+AR156+AQ156+AP156+AO156+AN156+AM156+AL156+AK156+AJ156+AI156+AH156+AF156+AE156+AD156+AC156+AB156+AA156+Z156+Y156+X156+W156+V156+U156+S156+R156+Q156+P156+O156+N156+M156+L156+K156+J156+I156+H156</f>
        <v>0</v>
      </c>
      <c r="AV156" s="470">
        <f t="shared" si="36"/>
        <v>0</v>
      </c>
    </row>
    <row r="157" spans="2:48" s="60" customFormat="1" ht="13.5">
      <c r="B157" s="494" t="str">
        <f>'FORMATO COSTEO C6'!C70</f>
        <v>6.3.7.3</v>
      </c>
      <c r="C157" s="515">
        <f>'FORMATO COSTEO C6'!B70</f>
        <v>0</v>
      </c>
      <c r="D157" s="506" t="str">
        <f>'FORMATO COSTEO C6'!D70</f>
        <v>Unidad medida</v>
      </c>
      <c r="E157" s="640">
        <f>'FORMATO COSTEO C6'!E70</f>
        <v>0</v>
      </c>
      <c r="F157" s="517">
        <f>'FORMATO COSTEO C6'!G70</f>
        <v>0</v>
      </c>
      <c r="G157" s="641">
        <f>'FORMATO COSTEO C6'!I70</f>
        <v>0</v>
      </c>
      <c r="H157" s="520">
        <f>IF($F157=0,0,((($F157/$E157)*'CRONOGRAMA ACTIVIDADES'!F$92)*($G157/$F157)))</f>
        <v>0</v>
      </c>
      <c r="I157" s="517">
        <f>IF($F157=0,0,((($F157/$E157)*'CRONOGRAMA ACTIVIDADES'!G$92)*($G157/$F157)))</f>
        <v>0</v>
      </c>
      <c r="J157" s="517">
        <f>IF($F157=0,0,((($F157/$E157)*'CRONOGRAMA ACTIVIDADES'!H$92)*($G157/$F157)))</f>
        <v>0</v>
      </c>
      <c r="K157" s="517">
        <f>IF($F157=0,0,((($F157/$E157)*'CRONOGRAMA ACTIVIDADES'!I$92)*($G157/$F157)))</f>
        <v>0</v>
      </c>
      <c r="L157" s="517">
        <f>IF($F157=0,0,((($F157/$E157)*'CRONOGRAMA ACTIVIDADES'!J$92)*($G157/$F157)))</f>
        <v>0</v>
      </c>
      <c r="M157" s="517">
        <f>IF($F157=0,0,((($F157/$E157)*'CRONOGRAMA ACTIVIDADES'!K$92)*($G157/$F157)))</f>
        <v>0</v>
      </c>
      <c r="N157" s="517">
        <f>IF($F157=0,0,((($F157/$E157)*'CRONOGRAMA ACTIVIDADES'!L$92)*($G157/$F157)))</f>
        <v>0</v>
      </c>
      <c r="O157" s="517">
        <f>IF($F157=0,0,((($F157/$E157)*'CRONOGRAMA ACTIVIDADES'!M$92)*($G157/$F157)))</f>
        <v>0</v>
      </c>
      <c r="P157" s="517">
        <f>IF($F157=0,0,((($F157/$E157)*'CRONOGRAMA ACTIVIDADES'!N$92)*($G157/$F157)))</f>
        <v>0</v>
      </c>
      <c r="Q157" s="517">
        <f>IF($F157=0,0,((($F157/$E157)*'CRONOGRAMA ACTIVIDADES'!O$92)*($G157/$F157)))</f>
        <v>0</v>
      </c>
      <c r="R157" s="517">
        <f>IF($F157=0,0,((($F157/$E157)*'CRONOGRAMA ACTIVIDADES'!P$92)*($G157/$F157)))</f>
        <v>0</v>
      </c>
      <c r="S157" s="517">
        <f>IF($F157=0,0,((($F157/$E157)*'CRONOGRAMA ACTIVIDADES'!Q$92)*($G157/$F157)))</f>
        <v>0</v>
      </c>
      <c r="T157" s="501">
        <f t="shared" si="44"/>
        <v>0</v>
      </c>
      <c r="U157" s="520">
        <f>IF($F157=0,0,((($F157/$E157)*'CRONOGRAMA ACTIVIDADES'!R$92)*($G157/$F157)))</f>
        <v>0</v>
      </c>
      <c r="V157" s="517">
        <f>IF($F157=0,0,((($F157/$E157)*'CRONOGRAMA ACTIVIDADES'!S$92)*($G157/$F157)))</f>
        <v>0</v>
      </c>
      <c r="W157" s="517">
        <f>IF($F157=0,0,((($F157/$E157)*'CRONOGRAMA ACTIVIDADES'!T$92)*($G157/$F157)))</f>
        <v>0</v>
      </c>
      <c r="X157" s="517">
        <f>IF($F157=0,0,((($F157/$E157)*'CRONOGRAMA ACTIVIDADES'!U$92)*($G157/$F157)))</f>
        <v>0</v>
      </c>
      <c r="Y157" s="517">
        <f>IF($F157=0,0,((($F157/$E157)*'CRONOGRAMA ACTIVIDADES'!V$92)*($G157/$F157)))</f>
        <v>0</v>
      </c>
      <c r="Z157" s="517">
        <f>IF($F157=0,0,((($F157/$E157)*'CRONOGRAMA ACTIVIDADES'!W$92)*($G157/$F157)))</f>
        <v>0</v>
      </c>
      <c r="AA157" s="517">
        <f>IF($F157=0,0,((($F157/$E157)*'CRONOGRAMA ACTIVIDADES'!X$92)*($G157/$F157)))</f>
        <v>0</v>
      </c>
      <c r="AB157" s="517">
        <f>IF($F157=0,0,((($F157/$E157)*'CRONOGRAMA ACTIVIDADES'!Y$92)*($G157/$F157)))</f>
        <v>0</v>
      </c>
      <c r="AC157" s="517">
        <f>IF($F157=0,0,((($F157/$E157)*'CRONOGRAMA ACTIVIDADES'!Z$92)*($G157/$F157)))</f>
        <v>0</v>
      </c>
      <c r="AD157" s="517">
        <f>IF($F157=0,0,((($F157/$E157)*'CRONOGRAMA ACTIVIDADES'!AA$92)*($G157/$F157)))</f>
        <v>0</v>
      </c>
      <c r="AE157" s="517">
        <f>IF($F157=0,0,((($F157/$E157)*'CRONOGRAMA ACTIVIDADES'!AB$92)*($G157/$F157)))</f>
        <v>0</v>
      </c>
      <c r="AF157" s="517">
        <f>IF($F157=0,0,((($F157/$E157)*'CRONOGRAMA ACTIVIDADES'!AC$92)*($G157/$F157)))</f>
        <v>0</v>
      </c>
      <c r="AG157" s="499">
        <f t="shared" si="45"/>
        <v>0</v>
      </c>
      <c r="AH157" s="519">
        <f>IF($F157=0,0,((($F157/$E157)*'CRONOGRAMA ACTIVIDADES'!AD$92)*($G157/$F157)))</f>
        <v>0</v>
      </c>
      <c r="AI157" s="517">
        <f>IF($F157=0,0,((($F157/$E157)*'CRONOGRAMA ACTIVIDADES'!AE$92)*($G157/$F157)))</f>
        <v>0</v>
      </c>
      <c r="AJ157" s="517">
        <f>IF($F157=0,0,((($F157/$E157)*'CRONOGRAMA ACTIVIDADES'!AF$92)*($G157/$F157)))</f>
        <v>0</v>
      </c>
      <c r="AK157" s="517">
        <f>IF($F157=0,0,((($F157/$E157)*'CRONOGRAMA ACTIVIDADES'!AG$92)*($G157/$F157)))</f>
        <v>0</v>
      </c>
      <c r="AL157" s="517">
        <f>IF($F157=0,0,((($F157/$E157)*'CRONOGRAMA ACTIVIDADES'!AH$92)*($G157/$F157)))</f>
        <v>0</v>
      </c>
      <c r="AM157" s="517">
        <f>IF($F157=0,0,((($F157/$E157)*'CRONOGRAMA ACTIVIDADES'!AI$92)*($G157/$F157)))</f>
        <v>0</v>
      </c>
      <c r="AN157" s="517">
        <f>IF($F157=0,0,((($F157/$E157)*'CRONOGRAMA ACTIVIDADES'!AJ$92)*($G157/$F157)))</f>
        <v>0</v>
      </c>
      <c r="AO157" s="517">
        <f>IF($F157=0,0,((($F157/$E157)*'CRONOGRAMA ACTIVIDADES'!AK$92)*($G157/$F157)))</f>
        <v>0</v>
      </c>
      <c r="AP157" s="517">
        <f>IF($F157=0,0,((($F157/$E157)*'CRONOGRAMA ACTIVIDADES'!AL$92)*($G157/$F157)))</f>
        <v>0</v>
      </c>
      <c r="AQ157" s="517">
        <f>IF($F157=0,0,((($F157/$E157)*'CRONOGRAMA ACTIVIDADES'!AM$92)*($G157/$F157)))</f>
        <v>0</v>
      </c>
      <c r="AR157" s="517">
        <f>IF($F157=0,0,((($F157/$E157)*'CRONOGRAMA ACTIVIDADES'!AN$92)*($G157/$F157)))</f>
        <v>0</v>
      </c>
      <c r="AS157" s="517">
        <f>IF($F157=0,0,((($F157/$E157)*'CRONOGRAMA ACTIVIDADES'!AO$92)*($G157/$F157)))</f>
        <v>0</v>
      </c>
      <c r="AT157" s="501">
        <f t="shared" si="46"/>
        <v>0</v>
      </c>
      <c r="AU157" s="504">
        <f>AS157+AR157+AQ157+AP157+AO157+AN157+AM157+AL157+AK157+AJ157+AI157+AH157+AF157+AE157+AD157+AC157+AB157+AA157+Z157+Y157+X157+W157+V157+U157+S157+R157+Q157+P157+O157+N157+M157+L157+K157+J157+I157+H157</f>
        <v>0</v>
      </c>
      <c r="AV157" s="470">
        <f t="shared" si="36"/>
        <v>0</v>
      </c>
    </row>
    <row r="158" spans="2:48" s="60" customFormat="1" ht="30" customHeight="1" thickBot="1">
      <c r="B158" s="1849" t="s">
        <v>197</v>
      </c>
      <c r="C158" s="1850"/>
      <c r="D158" s="1850"/>
      <c r="E158" s="1850"/>
      <c r="F158" s="539">
        <f>+F12+F106</f>
        <v>0</v>
      </c>
      <c r="G158" s="540">
        <f aca="true" t="shared" si="53" ref="G158:AT158">+G12+G106</f>
        <v>0</v>
      </c>
      <c r="H158" s="541">
        <f t="shared" si="53"/>
        <v>0</v>
      </c>
      <c r="I158" s="539">
        <f t="shared" si="53"/>
        <v>0</v>
      </c>
      <c r="J158" s="539">
        <f t="shared" si="53"/>
        <v>0</v>
      </c>
      <c r="K158" s="539">
        <f t="shared" si="53"/>
        <v>0</v>
      </c>
      <c r="L158" s="539">
        <f t="shared" si="53"/>
        <v>0</v>
      </c>
      <c r="M158" s="539">
        <f t="shared" si="53"/>
        <v>0</v>
      </c>
      <c r="N158" s="539">
        <f t="shared" si="53"/>
        <v>0</v>
      </c>
      <c r="O158" s="539">
        <f t="shared" si="53"/>
        <v>0</v>
      </c>
      <c r="P158" s="539">
        <f t="shared" si="53"/>
        <v>0</v>
      </c>
      <c r="Q158" s="539">
        <f t="shared" si="53"/>
        <v>0</v>
      </c>
      <c r="R158" s="539">
        <f t="shared" si="53"/>
        <v>0</v>
      </c>
      <c r="S158" s="539">
        <f t="shared" si="53"/>
        <v>0</v>
      </c>
      <c r="T158" s="542">
        <f t="shared" si="53"/>
        <v>0</v>
      </c>
      <c r="U158" s="543">
        <f t="shared" si="53"/>
        <v>0</v>
      </c>
      <c r="V158" s="539">
        <f t="shared" si="53"/>
        <v>0</v>
      </c>
      <c r="W158" s="539">
        <f t="shared" si="53"/>
        <v>0</v>
      </c>
      <c r="X158" s="539">
        <f t="shared" si="53"/>
        <v>0</v>
      </c>
      <c r="Y158" s="539">
        <f t="shared" si="53"/>
        <v>0</v>
      </c>
      <c r="Z158" s="539">
        <f t="shared" si="53"/>
        <v>0</v>
      </c>
      <c r="AA158" s="539">
        <f t="shared" si="53"/>
        <v>0</v>
      </c>
      <c r="AB158" s="539">
        <f t="shared" si="53"/>
        <v>0</v>
      </c>
      <c r="AC158" s="539">
        <f t="shared" si="53"/>
        <v>0</v>
      </c>
      <c r="AD158" s="539">
        <f t="shared" si="53"/>
        <v>0</v>
      </c>
      <c r="AE158" s="539">
        <f t="shared" si="53"/>
        <v>0</v>
      </c>
      <c r="AF158" s="539">
        <f t="shared" si="53"/>
        <v>0</v>
      </c>
      <c r="AG158" s="540">
        <f t="shared" si="53"/>
        <v>0</v>
      </c>
      <c r="AH158" s="541">
        <f t="shared" si="53"/>
        <v>0</v>
      </c>
      <c r="AI158" s="539">
        <f t="shared" si="53"/>
        <v>0</v>
      </c>
      <c r="AJ158" s="539">
        <f t="shared" si="53"/>
        <v>0</v>
      </c>
      <c r="AK158" s="539">
        <f t="shared" si="53"/>
        <v>0</v>
      </c>
      <c r="AL158" s="539">
        <f t="shared" si="53"/>
        <v>0</v>
      </c>
      <c r="AM158" s="539">
        <f t="shared" si="53"/>
        <v>0</v>
      </c>
      <c r="AN158" s="539">
        <f t="shared" si="53"/>
        <v>0</v>
      </c>
      <c r="AO158" s="539">
        <f t="shared" si="53"/>
        <v>0</v>
      </c>
      <c r="AP158" s="539">
        <f t="shared" si="53"/>
        <v>0</v>
      </c>
      <c r="AQ158" s="539">
        <f t="shared" si="53"/>
        <v>0</v>
      </c>
      <c r="AR158" s="539">
        <f t="shared" si="53"/>
        <v>0</v>
      </c>
      <c r="AS158" s="539">
        <f t="shared" si="53"/>
        <v>0</v>
      </c>
      <c r="AT158" s="542">
        <f t="shared" si="53"/>
        <v>0</v>
      </c>
      <c r="AU158" s="544">
        <f>+AU12+AU106</f>
        <v>0</v>
      </c>
      <c r="AV158" s="470">
        <f>+G158-AU158</f>
        <v>0</v>
      </c>
    </row>
    <row r="159" spans="2:48" s="60" customFormat="1" ht="10.5" customHeight="1" thickBot="1">
      <c r="B159" s="545"/>
      <c r="C159" s="545"/>
      <c r="D159" s="545"/>
      <c r="E159" s="637"/>
      <c r="F159" s="546"/>
      <c r="G159" s="546"/>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1"/>
      <c r="AL159" s="591"/>
      <c r="AM159" s="591"/>
      <c r="AN159" s="591"/>
      <c r="AO159" s="591"/>
      <c r="AP159" s="591"/>
      <c r="AQ159" s="591"/>
      <c r="AR159" s="591"/>
      <c r="AS159" s="591"/>
      <c r="AT159" s="591"/>
      <c r="AU159" s="547"/>
      <c r="AV159" s="470"/>
    </row>
    <row r="160" spans="2:48" s="60" customFormat="1" ht="13.5" customHeight="1">
      <c r="B160" s="642">
        <f>+'FORMATO COSTEO C6'!C78</f>
        <v>6.4</v>
      </c>
      <c r="C160" s="643" t="str">
        <f>+'FORMATO COSTEO C6'!D78</f>
        <v>Gastos administrativos del proyecto</v>
      </c>
      <c r="D160" s="644" t="str">
        <f>+'FORMATO COSTEO C6'!D80</f>
        <v>Mes</v>
      </c>
      <c r="E160" s="647">
        <f>+'FORMATO COSTEO C6'!E80</f>
        <v>0</v>
      </c>
      <c r="F160" s="594">
        <f>+'FORMATO COSTEO C6'!G81</f>
        <v>0</v>
      </c>
      <c r="G160" s="597">
        <f>+'FORMATO COSTEO C6'!I81</f>
        <v>0</v>
      </c>
      <c r="H160" s="648">
        <f>IF($F160=0,0,((($F160/$E160)*'CRONOGRAMA ACTIVIDADES'!F$93)*($G160/$F160)))</f>
        <v>0</v>
      </c>
      <c r="I160" s="646">
        <f>IF($F160=0,0,((($F160/$E160)*'CRONOGRAMA ACTIVIDADES'!G$93)*($G160/$F160)))</f>
        <v>0</v>
      </c>
      <c r="J160" s="646">
        <f>IF($F160=0,0,((($F160/$E160)*'CRONOGRAMA ACTIVIDADES'!H$93)*($G160/$F160)))</f>
        <v>0</v>
      </c>
      <c r="K160" s="646">
        <f>IF($F160=0,0,((($F160/$E160)*'CRONOGRAMA ACTIVIDADES'!I$93)*($G160/$F160)))</f>
        <v>0</v>
      </c>
      <c r="L160" s="646">
        <f>IF($F160=0,0,((($F160/$E160)*'CRONOGRAMA ACTIVIDADES'!J$93)*($G160/$F160)))</f>
        <v>0</v>
      </c>
      <c r="M160" s="646">
        <f>IF($F160=0,0,((($F160/$E160)*'CRONOGRAMA ACTIVIDADES'!K$93)*($G160/$F160)))</f>
        <v>0</v>
      </c>
      <c r="N160" s="646">
        <f>IF($F160=0,0,((($F160/$E160)*'CRONOGRAMA ACTIVIDADES'!L$93)*($G160/$F160)))</f>
        <v>0</v>
      </c>
      <c r="O160" s="646">
        <f>IF($F160=0,0,((($F160/$E160)*'CRONOGRAMA ACTIVIDADES'!M$93)*($G160/$F160)))</f>
        <v>0</v>
      </c>
      <c r="P160" s="646">
        <f>IF($F160=0,0,((($F160/$E160)*'CRONOGRAMA ACTIVIDADES'!N$93)*($G160/$F160)))</f>
        <v>0</v>
      </c>
      <c r="Q160" s="646">
        <f>IF($F160=0,0,((($F160/$E160)*'CRONOGRAMA ACTIVIDADES'!O$93)*($G160/$F160)))</f>
        <v>0</v>
      </c>
      <c r="R160" s="646">
        <f>IF($F160=0,0,((($F160/$E160)*'CRONOGRAMA ACTIVIDADES'!P$93)*($G160/$F160)))</f>
        <v>0</v>
      </c>
      <c r="S160" s="646">
        <f>IF($F160=0,0,((($F160/$E160)*'CRONOGRAMA ACTIVIDADES'!Q$93)*($G160/$F160)))</f>
        <v>0</v>
      </c>
      <c r="T160" s="649">
        <f>H160+I160+J160+K160+L160+M160+N160+O160+P160+Q160+R160+S160</f>
        <v>0</v>
      </c>
      <c r="U160" s="648">
        <f>IF($F160=0,0,((($F160/$E160)*'CRONOGRAMA ACTIVIDADES'!R$93)*($G160/$F160)))</f>
        <v>0</v>
      </c>
      <c r="V160" s="646">
        <f>IF($F160=0,0,((($F160/$E160)*'CRONOGRAMA ACTIVIDADES'!S$93)*($G160/$F160)))</f>
        <v>0</v>
      </c>
      <c r="W160" s="646">
        <f>IF($F160=0,0,((($F160/$E160)*'CRONOGRAMA ACTIVIDADES'!T$93)*($G160/$F160)))</f>
        <v>0</v>
      </c>
      <c r="X160" s="646">
        <f>IF($F160=0,0,((($F160/$E160)*'CRONOGRAMA ACTIVIDADES'!U$93)*($G160/$F160)))</f>
        <v>0</v>
      </c>
      <c r="Y160" s="646">
        <f>IF($F160=0,0,((($F160/$E160)*'CRONOGRAMA ACTIVIDADES'!V$93)*($G160/$F160)))</f>
        <v>0</v>
      </c>
      <c r="Z160" s="646">
        <f>IF($F160=0,0,((($F160/$E160)*'CRONOGRAMA ACTIVIDADES'!W$93)*($G160/$F160)))</f>
        <v>0</v>
      </c>
      <c r="AA160" s="646">
        <f>IF($F160=0,0,((($F160/$E160)*'CRONOGRAMA ACTIVIDADES'!X$93)*($G160/$F160)))</f>
        <v>0</v>
      </c>
      <c r="AB160" s="646">
        <f>IF($F160=0,0,((($F160/$E160)*'CRONOGRAMA ACTIVIDADES'!Y$93)*($G160/$F160)))</f>
        <v>0</v>
      </c>
      <c r="AC160" s="646">
        <f>IF($F160=0,0,((($F160/$E160)*'CRONOGRAMA ACTIVIDADES'!Z$93)*($G160/$F160)))</f>
        <v>0</v>
      </c>
      <c r="AD160" s="646">
        <f>IF($F160=0,0,((($F160/$E160)*'CRONOGRAMA ACTIVIDADES'!AA$93)*($G160/$F160)))</f>
        <v>0</v>
      </c>
      <c r="AE160" s="646">
        <f>IF($F160=0,0,((($F160/$E160)*'CRONOGRAMA ACTIVIDADES'!AB$93)*($G160/$F160)))</f>
        <v>0</v>
      </c>
      <c r="AF160" s="646">
        <f>IF($F160=0,0,((($F160/$E160)*'CRONOGRAMA ACTIVIDADES'!AC$93)*($G160/$F160)))</f>
        <v>0</v>
      </c>
      <c r="AG160" s="649">
        <f>U160+V160+W160+X160+Y160+Z160+AA160+AB160+AC160+AD160+AE160+AF160</f>
        <v>0</v>
      </c>
      <c r="AH160" s="648">
        <f>IF($F160=0,0,((($F160/$E160)*'CRONOGRAMA ACTIVIDADES'!AD$93)*($G160/$F160)))</f>
        <v>0</v>
      </c>
      <c r="AI160" s="646">
        <f>IF($F160=0,0,((($F160/$E160)*'CRONOGRAMA ACTIVIDADES'!AE$93)*($G160/$F160)))</f>
        <v>0</v>
      </c>
      <c r="AJ160" s="646">
        <f>IF($F160=0,0,((($F160/$E160)*'CRONOGRAMA ACTIVIDADES'!AF$93)*($G160/$F160)))</f>
        <v>0</v>
      </c>
      <c r="AK160" s="646">
        <f>IF($F160=0,0,((($F160/$E160)*'CRONOGRAMA ACTIVIDADES'!AG$93)*($G160/$F160)))</f>
        <v>0</v>
      </c>
      <c r="AL160" s="646">
        <f>IF($F160=0,0,((($F160/$E160)*'CRONOGRAMA ACTIVIDADES'!AH$93)*($G160/$F160)))</f>
        <v>0</v>
      </c>
      <c r="AM160" s="646">
        <f>IF($F160=0,0,((($F160/$E160)*'CRONOGRAMA ACTIVIDADES'!AI$93)*($G160/$F160)))</f>
        <v>0</v>
      </c>
      <c r="AN160" s="646">
        <f>IF($F160=0,0,((($F160/$E160)*'CRONOGRAMA ACTIVIDADES'!AJ$93)*($G160/$F160)))</f>
        <v>0</v>
      </c>
      <c r="AO160" s="646">
        <f>IF($F160=0,0,((($F160/$E160)*'CRONOGRAMA ACTIVIDADES'!AK$93)*($G160/$F160)))</f>
        <v>0</v>
      </c>
      <c r="AP160" s="646">
        <f>IF($F160=0,0,((($F160/$E160)*'CRONOGRAMA ACTIVIDADES'!AL$93)*($G160/$F160)))</f>
        <v>0</v>
      </c>
      <c r="AQ160" s="646">
        <f>IF($F160=0,0,((($F160/$E160)*'CRONOGRAMA ACTIVIDADES'!AM$93)*($G160/$F160)))</f>
        <v>0</v>
      </c>
      <c r="AR160" s="646">
        <f>IF($F160=0,0,((($F160/$E160)*'CRONOGRAMA ACTIVIDADES'!AN$93)*($G160/$F160)))</f>
        <v>0</v>
      </c>
      <c r="AS160" s="646">
        <f>IF($F160=0,0,((($F160/$E160)*'CRONOGRAMA ACTIVIDADES'!AO$93)*($G160/$F160)))</f>
        <v>0</v>
      </c>
      <c r="AT160" s="650">
        <f>AH160+AI160+AJ160+AK160+AL160+AM160+AN160+AO160+AP160+AQ160+AR160+AS160</f>
        <v>0</v>
      </c>
      <c r="AU160" s="598">
        <f>AS160+AR160+AQ160+AP160+AO160+AN160+AM160+AL160+AK160+AJ160+AI160+AH160+AF160+AE160+AD160+AC160+AB160+AA160+Z160+Y160+X160+W160+V160+U160+S160+R160+Q160+P160+O160+N160+M160+L160+K160+J160+I160+H160</f>
        <v>0</v>
      </c>
      <c r="AV160" s="470">
        <f aca="true" t="shared" si="54" ref="AV160:AV165">+G160-AU160</f>
        <v>0</v>
      </c>
    </row>
    <row r="161" spans="2:48" s="60" customFormat="1" ht="13.5">
      <c r="B161" s="473">
        <f>'FORMATO COSTEO C6'!C82</f>
        <v>6.5</v>
      </c>
      <c r="C161" s="474" t="str">
        <f>'FORMATO COSTEO C6'!D82</f>
        <v>Línea de base y evaluaciones del proyecto</v>
      </c>
      <c r="D161" s="475" t="str">
        <f>+'FORMATO COSTEO C6'!D84</f>
        <v>Documento</v>
      </c>
      <c r="E161" s="622">
        <f>+'FORMATO COSTEO C6'!E84</f>
        <v>0</v>
      </c>
      <c r="F161" s="477">
        <f>+'FORMATO COSTEO C6'!G85</f>
        <v>0</v>
      </c>
      <c r="G161" s="478">
        <f>+'FORMATO COSTEO C6'!I85</f>
        <v>0</v>
      </c>
      <c r="H161" s="651"/>
      <c r="I161" s="553">
        <v>0</v>
      </c>
      <c r="J161" s="553"/>
      <c r="K161" s="553"/>
      <c r="L161" s="553"/>
      <c r="M161" s="553"/>
      <c r="N161" s="553"/>
      <c r="O161" s="553"/>
      <c r="P161" s="553"/>
      <c r="Q161" s="553"/>
      <c r="R161" s="553"/>
      <c r="S161" s="553"/>
      <c r="T161" s="579">
        <f>H161+I161+J161+K161+L161+M161+N161+O161+P161+Q161+R161+S161</f>
        <v>0</v>
      </c>
      <c r="U161" s="651"/>
      <c r="V161" s="553"/>
      <c r="W161" s="553"/>
      <c r="X161" s="553"/>
      <c r="Y161" s="553"/>
      <c r="Z161" s="553"/>
      <c r="AA161" s="553"/>
      <c r="AB161" s="553"/>
      <c r="AC161" s="553"/>
      <c r="AD161" s="553"/>
      <c r="AE161" s="553"/>
      <c r="AF161" s="553"/>
      <c r="AG161" s="579">
        <f>U161+V161+W161+X161+Y161+Z161+AA161+AB161+AC161+AD161+AE161+AF161</f>
        <v>0</v>
      </c>
      <c r="AH161" s="651"/>
      <c r="AI161" s="553"/>
      <c r="AJ161" s="553"/>
      <c r="AK161" s="553"/>
      <c r="AL161" s="553"/>
      <c r="AM161" s="553"/>
      <c r="AN161" s="553"/>
      <c r="AO161" s="553"/>
      <c r="AP161" s="553"/>
      <c r="AQ161" s="553"/>
      <c r="AR161" s="553">
        <v>0</v>
      </c>
      <c r="AS161" s="553"/>
      <c r="AT161" s="652">
        <f>AH161+AI161+AJ161+AK161+AL161+AM161+AN161+AO161+AP161+AQ161+AR161+AS161</f>
        <v>0</v>
      </c>
      <c r="AU161" s="482">
        <f>+G161</f>
        <v>0</v>
      </c>
      <c r="AV161" s="470">
        <f t="shared" si="54"/>
        <v>0</v>
      </c>
    </row>
    <row r="162" spans="2:48" s="60" customFormat="1" ht="13.5">
      <c r="B162" s="473">
        <f>'FORMATO COSTEO C6'!C86</f>
        <v>6.6</v>
      </c>
      <c r="C162" s="474" t="str">
        <f>'FORMATO COSTEO C6'!D86</f>
        <v>Imprevistos</v>
      </c>
      <c r="D162" s="558" t="str">
        <f>+'FORMATO COSTEO C6'!D88</f>
        <v>Mes</v>
      </c>
      <c r="E162" s="622">
        <f>+'FORMATO COSTEO C6'!E88</f>
        <v>0</v>
      </c>
      <c r="F162" s="477">
        <f>+'FORMATO COSTEO C6'!G89</f>
        <v>0</v>
      </c>
      <c r="G162" s="478">
        <f>+'FORMATO COSTEO C6'!I89</f>
        <v>0</v>
      </c>
      <c r="H162" s="651">
        <f>IF($F162=0,0,((($F162/$E162)*'CRONOGRAMA ACTIVIDADES'!F$95)*($G162/$F162)))</f>
        <v>0</v>
      </c>
      <c r="I162" s="553">
        <f>IF($F162=0,0,((($F162/$E162)*'CRONOGRAMA ACTIVIDADES'!G$95)*($G162/$F162)))</f>
        <v>0</v>
      </c>
      <c r="J162" s="553">
        <f>IF($F162=0,0,((($F162/$E162)*'CRONOGRAMA ACTIVIDADES'!H$95)*($G162/$F162)))</f>
        <v>0</v>
      </c>
      <c r="K162" s="553">
        <f>IF($F162=0,0,((($F162/$E162)*'CRONOGRAMA ACTIVIDADES'!I$95)*($G162/$F162)))</f>
        <v>0</v>
      </c>
      <c r="L162" s="553">
        <f>IF($F162=0,0,((($F162/$E162)*'CRONOGRAMA ACTIVIDADES'!J$95)*($G162/$F162)))</f>
        <v>0</v>
      </c>
      <c r="M162" s="553">
        <f>IF($F162=0,0,((($F162/$E162)*'CRONOGRAMA ACTIVIDADES'!K$95)*($G162/$F162)))</f>
        <v>0</v>
      </c>
      <c r="N162" s="553">
        <f>IF($F162=0,0,((($F162/$E162)*'CRONOGRAMA ACTIVIDADES'!L$95)*($G162/$F162)))</f>
        <v>0</v>
      </c>
      <c r="O162" s="553">
        <f>IF($F162=0,0,((($F162/$E162)*'CRONOGRAMA ACTIVIDADES'!M$95)*($G162/$F162)))</f>
        <v>0</v>
      </c>
      <c r="P162" s="553">
        <f>IF($F162=0,0,((($F162/$E162)*'CRONOGRAMA ACTIVIDADES'!N$95)*($G162/$F162)))</f>
        <v>0</v>
      </c>
      <c r="Q162" s="553">
        <f>IF($F162=0,0,((($F162/$E162)*'CRONOGRAMA ACTIVIDADES'!O$95)*($G162/$F162)))</f>
        <v>0</v>
      </c>
      <c r="R162" s="553">
        <f>IF($F162=0,0,((($F162/$E162)*'CRONOGRAMA ACTIVIDADES'!P$95)*($G162/$F162)))</f>
        <v>0</v>
      </c>
      <c r="S162" s="553">
        <f>IF($F162=0,0,((($F162/$E162)*'CRONOGRAMA ACTIVIDADES'!Q$95)*($G162/$F162)))</f>
        <v>0</v>
      </c>
      <c r="T162" s="579">
        <f>H162+I162+J162+K162+L162+M162+N162+O162+P162+Q162+R162+S162</f>
        <v>0</v>
      </c>
      <c r="U162" s="651">
        <f>IF($F162=0,0,((($F162/$E162)*'CRONOGRAMA ACTIVIDADES'!R$95)*($G162/$F162)))</f>
        <v>0</v>
      </c>
      <c r="V162" s="553">
        <f>IF($F162=0,0,((($F162/$E162)*'CRONOGRAMA ACTIVIDADES'!S$95)*($G162/$F162)))</f>
        <v>0</v>
      </c>
      <c r="W162" s="553">
        <f>IF($F162=0,0,((($F162/$E162)*'CRONOGRAMA ACTIVIDADES'!T$95)*($G162/$F162)))</f>
        <v>0</v>
      </c>
      <c r="X162" s="553">
        <f>IF($F162=0,0,((($F162/$E162)*'CRONOGRAMA ACTIVIDADES'!U$95)*($G162/$F162)))</f>
        <v>0</v>
      </c>
      <c r="Y162" s="553">
        <f>IF($F162=0,0,((($F162/$E162)*'CRONOGRAMA ACTIVIDADES'!V$95)*($G162/$F162)))</f>
        <v>0</v>
      </c>
      <c r="Z162" s="553">
        <f>IF($F162=0,0,((($F162/$E162)*'CRONOGRAMA ACTIVIDADES'!W$95)*($G162/$F162)))</f>
        <v>0</v>
      </c>
      <c r="AA162" s="553">
        <f>IF($F162=0,0,((($F162/$E162)*'CRONOGRAMA ACTIVIDADES'!X$95)*($G162/$F162)))</f>
        <v>0</v>
      </c>
      <c r="AB162" s="553">
        <f>IF($F162=0,0,((($F162/$E162)*'CRONOGRAMA ACTIVIDADES'!Y$95)*($G162/$F162)))</f>
        <v>0</v>
      </c>
      <c r="AC162" s="553">
        <f>IF($F162=0,0,((($F162/$E162)*'CRONOGRAMA ACTIVIDADES'!Z$95)*($G162/$F162)))</f>
        <v>0</v>
      </c>
      <c r="AD162" s="553">
        <f>IF($F162=0,0,((($F162/$E162)*'CRONOGRAMA ACTIVIDADES'!AA$95)*($G162/$F162)))</f>
        <v>0</v>
      </c>
      <c r="AE162" s="553">
        <f>IF($F162=0,0,((($F162/$E162)*'CRONOGRAMA ACTIVIDADES'!AB$95)*($G162/$F162)))</f>
        <v>0</v>
      </c>
      <c r="AF162" s="553">
        <f>IF($F162=0,0,((($F162/$E162)*'CRONOGRAMA ACTIVIDADES'!AC$95)*($G162/$F162)))</f>
        <v>0</v>
      </c>
      <c r="AG162" s="579">
        <f>U162+V162+W162+X162+Y162+Z162+AA162+AB162+AC162+AD162+AE162+AF162</f>
        <v>0</v>
      </c>
      <c r="AH162" s="651">
        <f>IF($F162=0,0,((($F162/$E162)*'CRONOGRAMA ACTIVIDADES'!AD$95)*($G162/$F162)))</f>
        <v>0</v>
      </c>
      <c r="AI162" s="553">
        <f>IF($F162=0,0,((($F162/$E162)*'CRONOGRAMA ACTIVIDADES'!AE$95)*($G162/$F162)))</f>
        <v>0</v>
      </c>
      <c r="AJ162" s="553">
        <f>IF($F162=0,0,((($F162/$E162)*'CRONOGRAMA ACTIVIDADES'!AF$95)*($G162/$F162)))</f>
        <v>0</v>
      </c>
      <c r="AK162" s="553">
        <f>IF($F162=0,0,((($F162/$E162)*'CRONOGRAMA ACTIVIDADES'!AG$95)*($G162/$F162)))</f>
        <v>0</v>
      </c>
      <c r="AL162" s="553">
        <f>IF($F162=0,0,((($F162/$E162)*'CRONOGRAMA ACTIVIDADES'!AH$95)*($G162/$F162)))</f>
        <v>0</v>
      </c>
      <c r="AM162" s="553">
        <f>IF($F162=0,0,((($F162/$E162)*'CRONOGRAMA ACTIVIDADES'!AI$95)*($G162/$F162)))</f>
        <v>0</v>
      </c>
      <c r="AN162" s="553">
        <f>IF($F162=0,0,((($F162/$E162)*'CRONOGRAMA ACTIVIDADES'!AJ$95)*($G162/$F162)))</f>
        <v>0</v>
      </c>
      <c r="AO162" s="553">
        <f>IF($F162=0,0,((($F162/$E162)*'CRONOGRAMA ACTIVIDADES'!AK$95)*($G162/$F162)))</f>
        <v>0</v>
      </c>
      <c r="AP162" s="553">
        <f>IF($F162=0,0,((($F162/$E162)*'CRONOGRAMA ACTIVIDADES'!AL$95)*($G162/$F162)))</f>
        <v>0</v>
      </c>
      <c r="AQ162" s="553">
        <f>IF($F162=0,0,((($F162/$E162)*'CRONOGRAMA ACTIVIDADES'!AM$95)*($G162/$F162)))</f>
        <v>0</v>
      </c>
      <c r="AR162" s="553">
        <f>IF($F162=0,0,((($F162/$E162)*'CRONOGRAMA ACTIVIDADES'!AN$95)*($G162/$F162)))</f>
        <v>0</v>
      </c>
      <c r="AS162" s="553">
        <f>IF($F162=0,0,((($F162/$E162)*'CRONOGRAMA ACTIVIDADES'!AO$95)*($G162/$F162)))</f>
        <v>0</v>
      </c>
      <c r="AT162" s="652">
        <f>AH162+AI162+AJ162+AK162+AL162+AM162+AN162+AO162+AP162+AQ162+AR162+AS162</f>
        <v>0</v>
      </c>
      <c r="AU162" s="482">
        <f>AS162+AR162+AQ162+AP162+AO162+AN162+AM162+AL162+AK162+AJ162+AI162+AH162+AF162+AE162+AD162+AC162+AB162+AA162+Z162+Y162+X162+W162+V162+U162+S162+R162+Q162+P162+O162+N162+M162+L162+K162+J162+I162+H162</f>
        <v>0</v>
      </c>
      <c r="AV162" s="470">
        <f t="shared" si="54"/>
        <v>0</v>
      </c>
    </row>
    <row r="163" spans="2:48" s="60" customFormat="1" ht="13.5">
      <c r="B163" s="473">
        <f>'FORMATO COSTEO C6'!C90</f>
        <v>6.7</v>
      </c>
      <c r="C163" s="474" t="str">
        <f>'FORMATO COSTEO C6'!D90</f>
        <v>Supervisión interna</v>
      </c>
      <c r="D163" s="558" t="str">
        <f>+'FORMATO COSTEO C6'!D92</f>
        <v>Visita</v>
      </c>
      <c r="E163" s="622">
        <f>+'FORMATO COSTEO C6'!E92</f>
        <v>0</v>
      </c>
      <c r="F163" s="477">
        <f>+'FORMATO COSTEO C6'!G93</f>
        <v>0</v>
      </c>
      <c r="G163" s="478">
        <f>+'FORMATO COSTEO C6'!I93</f>
        <v>0</v>
      </c>
      <c r="H163" s="651">
        <f>IF($F163=0,0,((($F163/$E163)*'CRONOGRAMA ACTIVIDADES'!F$96)*($G163/$F163)))</f>
        <v>0</v>
      </c>
      <c r="I163" s="553">
        <f>IF($F163=0,0,((($F163/$E163)*'CRONOGRAMA ACTIVIDADES'!G$96)*($G163/$F163)))</f>
        <v>0</v>
      </c>
      <c r="J163" s="553">
        <f>IF($F163=0,0,((($F163/$E163)*'CRONOGRAMA ACTIVIDADES'!H$96)*($G163/$F163)))</f>
        <v>0</v>
      </c>
      <c r="K163" s="553">
        <f>IF($F163=0,0,((($F163/$E163)*'CRONOGRAMA ACTIVIDADES'!I$96)*($G163/$F163)))</f>
        <v>0</v>
      </c>
      <c r="L163" s="553">
        <f>IF($F163=0,0,((($F163/$E163)*'CRONOGRAMA ACTIVIDADES'!J$96)*($G163/$F163)))</f>
        <v>0</v>
      </c>
      <c r="M163" s="553">
        <f>IF($F163=0,0,((($F163/$E163)*'CRONOGRAMA ACTIVIDADES'!K$96)*($G163/$F163)))</f>
        <v>0</v>
      </c>
      <c r="N163" s="553">
        <f>IF($F163=0,0,((($F163/$E163)*'CRONOGRAMA ACTIVIDADES'!L$96)*($G163/$F163)))</f>
        <v>0</v>
      </c>
      <c r="O163" s="553">
        <f>IF($F163=0,0,((($F163/$E163)*'CRONOGRAMA ACTIVIDADES'!M$96)*($G163/$F163)))</f>
        <v>0</v>
      </c>
      <c r="P163" s="553">
        <f>IF($F163=0,0,((($F163/$E163)*'CRONOGRAMA ACTIVIDADES'!N$96)*($G163/$F163)))</f>
        <v>0</v>
      </c>
      <c r="Q163" s="553">
        <f>IF($F163=0,0,((($F163/$E163)*'CRONOGRAMA ACTIVIDADES'!O$96)*($G163/$F163)))</f>
        <v>0</v>
      </c>
      <c r="R163" s="553">
        <f>IF($F163=0,0,((($F163/$E163)*'CRONOGRAMA ACTIVIDADES'!P$96)*($G163/$F163)))</f>
        <v>0</v>
      </c>
      <c r="S163" s="553">
        <f>IF($F163=0,0,((($F163/$E163)*'CRONOGRAMA ACTIVIDADES'!Q$96)*($G163/$F163)))</f>
        <v>0</v>
      </c>
      <c r="T163" s="579">
        <f>H163+I163+J163+K163+L163+M163+N163+O163+P163+Q163+R163+S163</f>
        <v>0</v>
      </c>
      <c r="U163" s="651">
        <f>IF($F163=0,0,((($F163/$E163)*'CRONOGRAMA ACTIVIDADES'!R$96)*($G163/$F163)))</f>
        <v>0</v>
      </c>
      <c r="V163" s="553">
        <f>IF($F163=0,0,((($F163/$E163)*'CRONOGRAMA ACTIVIDADES'!S$96)*($G163/$F163)))</f>
        <v>0</v>
      </c>
      <c r="W163" s="553">
        <f>IF($F163=0,0,((($F163/$E163)*'CRONOGRAMA ACTIVIDADES'!T$96)*($G163/$F163)))</f>
        <v>0</v>
      </c>
      <c r="X163" s="553">
        <f>IF($F163=0,0,((($F163/$E163)*'CRONOGRAMA ACTIVIDADES'!U$96)*($G163/$F163)))</f>
        <v>0</v>
      </c>
      <c r="Y163" s="553">
        <f>IF($F163=0,0,((($F163/$E163)*'CRONOGRAMA ACTIVIDADES'!V$96)*($G163/$F163)))</f>
        <v>0</v>
      </c>
      <c r="Z163" s="553">
        <f>IF($F163=0,0,((($F163/$E163)*'CRONOGRAMA ACTIVIDADES'!W$96)*($G163/$F163)))</f>
        <v>0</v>
      </c>
      <c r="AA163" s="553">
        <f>IF($F163=0,0,((($F163/$E163)*'CRONOGRAMA ACTIVIDADES'!X$96)*($G163/$F163)))</f>
        <v>0</v>
      </c>
      <c r="AB163" s="553">
        <f>IF($F163=0,0,((($F163/$E163)*'CRONOGRAMA ACTIVIDADES'!Y$96)*($G163/$F163)))</f>
        <v>0</v>
      </c>
      <c r="AC163" s="553">
        <f>IF($F163=0,0,((($F163/$E163)*'CRONOGRAMA ACTIVIDADES'!Z$96)*($G163/$F163)))</f>
        <v>0</v>
      </c>
      <c r="AD163" s="553">
        <f>IF($F163=0,0,((($F163/$E163)*'CRONOGRAMA ACTIVIDADES'!AA$96)*($G163/$F163)))</f>
        <v>0</v>
      </c>
      <c r="AE163" s="553">
        <f>IF($F163=0,0,((($F163/$E163)*'CRONOGRAMA ACTIVIDADES'!AB$96)*($G163/$F163)))</f>
        <v>0</v>
      </c>
      <c r="AF163" s="553">
        <f>IF($F163=0,0,((($F163/$E163)*'CRONOGRAMA ACTIVIDADES'!AC$96)*($G163/$F163)))</f>
        <v>0</v>
      </c>
      <c r="AG163" s="579">
        <f>U163+V163+W163+X163+Y163+Z163+AA163+AB163+AC163+AD163+AE163+AF163</f>
        <v>0</v>
      </c>
      <c r="AH163" s="651">
        <f>IF($F163=0,0,((($F163/$E163)*'CRONOGRAMA ACTIVIDADES'!AD$96)*($G163/$F163)))</f>
        <v>0</v>
      </c>
      <c r="AI163" s="553">
        <f>IF($F163=0,0,((($F163/$E163)*'CRONOGRAMA ACTIVIDADES'!AE$96)*($G163/$F163)))</f>
        <v>0</v>
      </c>
      <c r="AJ163" s="553">
        <f>IF($F163=0,0,((($F163/$E163)*'CRONOGRAMA ACTIVIDADES'!AF$96)*($G163/$F163)))</f>
        <v>0</v>
      </c>
      <c r="AK163" s="553">
        <f>IF($F163=0,0,((($F163/$E163)*'CRONOGRAMA ACTIVIDADES'!AG$96)*($G163/$F163)))</f>
        <v>0</v>
      </c>
      <c r="AL163" s="553">
        <f>IF($F163=0,0,((($F163/$E163)*'CRONOGRAMA ACTIVIDADES'!AH$96)*($G163/$F163)))</f>
        <v>0</v>
      </c>
      <c r="AM163" s="553">
        <f>IF($F163=0,0,((($F163/$E163)*'CRONOGRAMA ACTIVIDADES'!AI$96)*($G163/$F163)))</f>
        <v>0</v>
      </c>
      <c r="AN163" s="553">
        <f>IF($F163=0,0,((($F163/$E163)*'CRONOGRAMA ACTIVIDADES'!AJ$96)*($G163/$F163)))</f>
        <v>0</v>
      </c>
      <c r="AO163" s="553">
        <f>IF($F163=0,0,((($F163/$E163)*'CRONOGRAMA ACTIVIDADES'!AK$96)*($G163/$F163)))</f>
        <v>0</v>
      </c>
      <c r="AP163" s="553">
        <f>IF($F163=0,0,((($F163/$E163)*'CRONOGRAMA ACTIVIDADES'!AL$96)*($G163/$F163)))</f>
        <v>0</v>
      </c>
      <c r="AQ163" s="553">
        <f>IF($F163=0,0,((($F163/$E163)*'CRONOGRAMA ACTIVIDADES'!AM$96)*($G163/$F163)))</f>
        <v>0</v>
      </c>
      <c r="AR163" s="553">
        <f>IF($F163=0,0,((($F163/$E163)*'CRONOGRAMA ACTIVIDADES'!AN$96)*($G163/$F163)))</f>
        <v>0</v>
      </c>
      <c r="AS163" s="553">
        <f>IF($F163=0,0,((($F163/$E163)*'CRONOGRAMA ACTIVIDADES'!AO$96)*($G163/$F163)))</f>
        <v>0</v>
      </c>
      <c r="AT163" s="652">
        <f>AH163+AI163+AJ163+AK163+AL163+AM163+AN163+AO163+AP163+AQ163+AR163+AS163</f>
        <v>0</v>
      </c>
      <c r="AU163" s="482">
        <f>AS163+AR163+AQ163+AP163+AO163+AN163+AM163+AL163+AK163+AJ163+AI163+AH163+AF163+AE163+AD163+AC163+AB163+AA163+Z163+Y163+X163+W163+V163+U163+S163+R163+Q163+P163+O163+N163+M163+L163+K163+J163+I163+H163</f>
        <v>0</v>
      </c>
      <c r="AV163" s="470">
        <f t="shared" si="54"/>
        <v>0</v>
      </c>
    </row>
    <row r="164" spans="2:48" s="60" customFormat="1" ht="30" customHeight="1">
      <c r="B164" s="1853" t="s">
        <v>201</v>
      </c>
      <c r="C164" s="1854"/>
      <c r="D164" s="1854"/>
      <c r="E164" s="1854"/>
      <c r="F164" s="559">
        <f aca="true" t="shared" si="55" ref="F164:AS164">+F160+F161+F162+F163</f>
        <v>0</v>
      </c>
      <c r="G164" s="560">
        <f t="shared" si="55"/>
        <v>0</v>
      </c>
      <c r="H164" s="599">
        <f t="shared" si="55"/>
        <v>0</v>
      </c>
      <c r="I164" s="559">
        <f t="shared" si="55"/>
        <v>0</v>
      </c>
      <c r="J164" s="559">
        <f t="shared" si="55"/>
        <v>0</v>
      </c>
      <c r="K164" s="559">
        <f t="shared" si="55"/>
        <v>0</v>
      </c>
      <c r="L164" s="559">
        <f t="shared" si="55"/>
        <v>0</v>
      </c>
      <c r="M164" s="559">
        <f t="shared" si="55"/>
        <v>0</v>
      </c>
      <c r="N164" s="559">
        <f t="shared" si="55"/>
        <v>0</v>
      </c>
      <c r="O164" s="559">
        <f t="shared" si="55"/>
        <v>0</v>
      </c>
      <c r="P164" s="559">
        <f t="shared" si="55"/>
        <v>0</v>
      </c>
      <c r="Q164" s="559">
        <f t="shared" si="55"/>
        <v>0</v>
      </c>
      <c r="R164" s="559">
        <f t="shared" si="55"/>
        <v>0</v>
      </c>
      <c r="S164" s="559">
        <f t="shared" si="55"/>
        <v>0</v>
      </c>
      <c r="T164" s="560">
        <f>T160+T161+T162+T163</f>
        <v>0</v>
      </c>
      <c r="U164" s="599">
        <f t="shared" si="55"/>
        <v>0</v>
      </c>
      <c r="V164" s="559">
        <f t="shared" si="55"/>
        <v>0</v>
      </c>
      <c r="W164" s="559">
        <f t="shared" si="55"/>
        <v>0</v>
      </c>
      <c r="X164" s="559">
        <f t="shared" si="55"/>
        <v>0</v>
      </c>
      <c r="Y164" s="559">
        <f t="shared" si="55"/>
        <v>0</v>
      </c>
      <c r="Z164" s="559">
        <f t="shared" si="55"/>
        <v>0</v>
      </c>
      <c r="AA164" s="559">
        <f t="shared" si="55"/>
        <v>0</v>
      </c>
      <c r="AB164" s="559">
        <f t="shared" si="55"/>
        <v>0</v>
      </c>
      <c r="AC164" s="559">
        <f t="shared" si="55"/>
        <v>0</v>
      </c>
      <c r="AD164" s="559">
        <f t="shared" si="55"/>
        <v>0</v>
      </c>
      <c r="AE164" s="559">
        <f t="shared" si="55"/>
        <v>0</v>
      </c>
      <c r="AF164" s="559">
        <f t="shared" si="55"/>
        <v>0</v>
      </c>
      <c r="AG164" s="560">
        <f>AG160+AG161+AG162+AG163</f>
        <v>0</v>
      </c>
      <c r="AH164" s="599">
        <f t="shared" si="55"/>
        <v>0</v>
      </c>
      <c r="AI164" s="559">
        <f t="shared" si="55"/>
        <v>0</v>
      </c>
      <c r="AJ164" s="559">
        <f t="shared" si="55"/>
        <v>0</v>
      </c>
      <c r="AK164" s="559">
        <f t="shared" si="55"/>
        <v>0</v>
      </c>
      <c r="AL164" s="559">
        <f t="shared" si="55"/>
        <v>0</v>
      </c>
      <c r="AM164" s="559">
        <f t="shared" si="55"/>
        <v>0</v>
      </c>
      <c r="AN164" s="559">
        <f t="shared" si="55"/>
        <v>0</v>
      </c>
      <c r="AO164" s="559">
        <f t="shared" si="55"/>
        <v>0</v>
      </c>
      <c r="AP164" s="559">
        <f t="shared" si="55"/>
        <v>0</v>
      </c>
      <c r="AQ164" s="559">
        <f t="shared" si="55"/>
        <v>0</v>
      </c>
      <c r="AR164" s="559">
        <f t="shared" si="55"/>
        <v>0</v>
      </c>
      <c r="AS164" s="559">
        <f t="shared" si="55"/>
        <v>0</v>
      </c>
      <c r="AT164" s="600">
        <f>AT160+AT161+AT162+AT163</f>
        <v>0</v>
      </c>
      <c r="AU164" s="601">
        <f>AU160+AU161+AU162+AU163</f>
        <v>0</v>
      </c>
      <c r="AV164" s="470">
        <f t="shared" si="54"/>
        <v>0</v>
      </c>
    </row>
    <row r="165" spans="2:48" s="60" customFormat="1" ht="30" customHeight="1" thickBot="1">
      <c r="B165" s="1847" t="s">
        <v>202</v>
      </c>
      <c r="C165" s="1848"/>
      <c r="D165" s="1848"/>
      <c r="E165" s="1848"/>
      <c r="F165" s="563">
        <f aca="true" t="shared" si="56" ref="F165:AS165">+F164+F158</f>
        <v>0</v>
      </c>
      <c r="G165" s="564">
        <f t="shared" si="56"/>
        <v>0</v>
      </c>
      <c r="H165" s="602">
        <f t="shared" si="56"/>
        <v>0</v>
      </c>
      <c r="I165" s="563">
        <f t="shared" si="56"/>
        <v>0</v>
      </c>
      <c r="J165" s="563">
        <f t="shared" si="56"/>
        <v>0</v>
      </c>
      <c r="K165" s="563">
        <f t="shared" si="56"/>
        <v>0</v>
      </c>
      <c r="L165" s="563">
        <f t="shared" si="56"/>
        <v>0</v>
      </c>
      <c r="M165" s="563">
        <f t="shared" si="56"/>
        <v>0</v>
      </c>
      <c r="N165" s="563">
        <f t="shared" si="56"/>
        <v>0</v>
      </c>
      <c r="O165" s="563">
        <f t="shared" si="56"/>
        <v>0</v>
      </c>
      <c r="P165" s="563">
        <f t="shared" si="56"/>
        <v>0</v>
      </c>
      <c r="Q165" s="563">
        <f t="shared" si="56"/>
        <v>0</v>
      </c>
      <c r="R165" s="563">
        <f t="shared" si="56"/>
        <v>0</v>
      </c>
      <c r="S165" s="563">
        <f t="shared" si="56"/>
        <v>0</v>
      </c>
      <c r="T165" s="564">
        <f>T164+T158</f>
        <v>0</v>
      </c>
      <c r="U165" s="602">
        <f t="shared" si="56"/>
        <v>0</v>
      </c>
      <c r="V165" s="563">
        <f t="shared" si="56"/>
        <v>0</v>
      </c>
      <c r="W165" s="563">
        <f t="shared" si="56"/>
        <v>0</v>
      </c>
      <c r="X165" s="563">
        <f t="shared" si="56"/>
        <v>0</v>
      </c>
      <c r="Y165" s="563">
        <f t="shared" si="56"/>
        <v>0</v>
      </c>
      <c r="Z165" s="563">
        <f t="shared" si="56"/>
        <v>0</v>
      </c>
      <c r="AA165" s="563">
        <f t="shared" si="56"/>
        <v>0</v>
      </c>
      <c r="AB165" s="563">
        <f t="shared" si="56"/>
        <v>0</v>
      </c>
      <c r="AC165" s="563">
        <f t="shared" si="56"/>
        <v>0</v>
      </c>
      <c r="AD165" s="563">
        <f t="shared" si="56"/>
        <v>0</v>
      </c>
      <c r="AE165" s="563">
        <f t="shared" si="56"/>
        <v>0</v>
      </c>
      <c r="AF165" s="563">
        <f t="shared" si="56"/>
        <v>0</v>
      </c>
      <c r="AG165" s="564">
        <f>AG164+AG158</f>
        <v>0</v>
      </c>
      <c r="AH165" s="602">
        <f t="shared" si="56"/>
        <v>0</v>
      </c>
      <c r="AI165" s="563">
        <f t="shared" si="56"/>
        <v>0</v>
      </c>
      <c r="AJ165" s="563">
        <f t="shared" si="56"/>
        <v>0</v>
      </c>
      <c r="AK165" s="563">
        <f t="shared" si="56"/>
        <v>0</v>
      </c>
      <c r="AL165" s="563">
        <f t="shared" si="56"/>
        <v>0</v>
      </c>
      <c r="AM165" s="563">
        <f t="shared" si="56"/>
        <v>0</v>
      </c>
      <c r="AN165" s="563">
        <f t="shared" si="56"/>
        <v>0</v>
      </c>
      <c r="AO165" s="563">
        <f t="shared" si="56"/>
        <v>0</v>
      </c>
      <c r="AP165" s="563">
        <f t="shared" si="56"/>
        <v>0</v>
      </c>
      <c r="AQ165" s="563">
        <f t="shared" si="56"/>
        <v>0</v>
      </c>
      <c r="AR165" s="563">
        <f t="shared" si="56"/>
        <v>0</v>
      </c>
      <c r="AS165" s="563">
        <f t="shared" si="56"/>
        <v>0</v>
      </c>
      <c r="AT165" s="603">
        <f>AT164+AT158</f>
        <v>0</v>
      </c>
      <c r="AU165" s="604">
        <f>AU164+AU158</f>
        <v>0</v>
      </c>
      <c r="AV165" s="470">
        <f t="shared" si="54"/>
        <v>0</v>
      </c>
    </row>
    <row r="166" spans="2:48" s="60" customFormat="1" ht="13.5">
      <c r="B166" s="583"/>
      <c r="C166" s="584"/>
      <c r="D166" s="585"/>
      <c r="E166" s="628"/>
      <c r="F166" s="587"/>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470"/>
    </row>
    <row r="167" spans="2:48" s="60" customFormat="1" ht="13.5">
      <c r="B167" s="58"/>
      <c r="C167" s="58"/>
      <c r="D167" s="61"/>
      <c r="E167" s="629"/>
      <c r="F167" s="62"/>
      <c r="G167" s="59">
        <f>+G165-G161</f>
        <v>0</v>
      </c>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470"/>
    </row>
    <row r="168" spans="3:48" ht="10.5">
      <c r="C168" s="1"/>
      <c r="F168" s="356"/>
      <c r="T168" s="5" t="e">
        <f>+#REF!+#REF!+#REF!+#REF!</f>
        <v>#REF!</v>
      </c>
      <c r="AG168" s="5" t="e">
        <f>+#REF!+#REF!+#REF!+#REF!</f>
        <v>#REF!</v>
      </c>
      <c r="AT168" s="5" t="e">
        <f>+#REF!+#REF!+#REF!+#REF!</f>
        <v>#REF!</v>
      </c>
      <c r="AV168" s="348"/>
    </row>
    <row r="169" spans="3:48" ht="10.5">
      <c r="C169" s="1"/>
      <c r="F169" s="356"/>
      <c r="AU169" s="5" t="e">
        <f>+#REF!+#REF!+AT168</f>
        <v>#REF!</v>
      </c>
      <c r="AV169" s="348"/>
    </row>
    <row r="170" spans="3:48" ht="10.5">
      <c r="C170" s="1"/>
      <c r="F170" s="356"/>
      <c r="AV170" s="348"/>
    </row>
    <row r="171" spans="3:48" ht="10.5">
      <c r="C171" s="1"/>
      <c r="AV171" s="348"/>
    </row>
    <row r="172" spans="3:48" ht="10.5">
      <c r="C172" s="1"/>
      <c r="F172" s="356"/>
      <c r="AV172" s="348"/>
    </row>
    <row r="173" spans="3:48" ht="10.5">
      <c r="C173" s="1"/>
      <c r="F173" s="356"/>
      <c r="AV173" s="348"/>
    </row>
    <row r="174" spans="3:48" ht="10.5">
      <c r="C174" s="1"/>
      <c r="F174" s="356"/>
      <c r="AV174" s="348"/>
    </row>
    <row r="175" spans="3:48" ht="10.5">
      <c r="C175" s="1"/>
      <c r="F175" s="356"/>
      <c r="AV175" s="348"/>
    </row>
    <row r="176" spans="3:48" ht="10.5">
      <c r="C176" s="1"/>
      <c r="F176" s="356"/>
      <c r="AV176" s="348"/>
    </row>
    <row r="177" spans="3:48" ht="10.5">
      <c r="C177" s="1"/>
      <c r="F177" s="356"/>
      <c r="AV177" s="348"/>
    </row>
    <row r="178" ht="10.5">
      <c r="AV178" s="348"/>
    </row>
    <row r="179" ht="10.5">
      <c r="AV179" s="348"/>
    </row>
    <row r="180" ht="10.5">
      <c r="AV180" s="348"/>
    </row>
    <row r="181" ht="10.5">
      <c r="AV181" s="348"/>
    </row>
    <row r="182" ht="10.5">
      <c r="AV182" s="348"/>
    </row>
    <row r="183" ht="10.5">
      <c r="AV183" s="348"/>
    </row>
    <row r="184" ht="10.5">
      <c r="AV184" s="348"/>
    </row>
    <row r="185" ht="10.5">
      <c r="AV185" s="348"/>
    </row>
    <row r="186" ht="10.5">
      <c r="AV186" s="348"/>
    </row>
    <row r="187" ht="10.5">
      <c r="AV187" s="348"/>
    </row>
    <row r="188" ht="10.5">
      <c r="AV188" s="348"/>
    </row>
    <row r="189" ht="10.5">
      <c r="AV189" s="348"/>
    </row>
    <row r="190" ht="10.5">
      <c r="AV190" s="348"/>
    </row>
    <row r="191" ht="10.5">
      <c r="AV191" s="348"/>
    </row>
    <row r="192" ht="10.5">
      <c r="AV192" s="348"/>
    </row>
    <row r="193" ht="10.5">
      <c r="AV193" s="348"/>
    </row>
    <row r="194" ht="10.5">
      <c r="AV194" s="348"/>
    </row>
    <row r="195" ht="10.5">
      <c r="AV195" s="348"/>
    </row>
    <row r="196" ht="10.5">
      <c r="AV196" s="348"/>
    </row>
    <row r="197" ht="10.5">
      <c r="AV197" s="348"/>
    </row>
    <row r="198" ht="10.5">
      <c r="AV198" s="348"/>
    </row>
    <row r="199" ht="10.5">
      <c r="AV199" s="348"/>
    </row>
    <row r="200" ht="10.5">
      <c r="AV200" s="348"/>
    </row>
    <row r="201" ht="10.5">
      <c r="AV201" s="348"/>
    </row>
    <row r="202" ht="10.5">
      <c r="AV202" s="348"/>
    </row>
    <row r="203" ht="10.5">
      <c r="AV203" s="348"/>
    </row>
    <row r="204" ht="10.5">
      <c r="AV204" s="348"/>
    </row>
    <row r="205" ht="10.5">
      <c r="AV205" s="348"/>
    </row>
    <row r="206" ht="10.5">
      <c r="AV206" s="348"/>
    </row>
    <row r="207" ht="10.5">
      <c r="AV207" s="348"/>
    </row>
    <row r="208" ht="10.5">
      <c r="AV208" s="348"/>
    </row>
    <row r="209" ht="10.5">
      <c r="AV209" s="348"/>
    </row>
    <row r="210" ht="10.5">
      <c r="AV210" s="348"/>
    </row>
    <row r="211" ht="10.5">
      <c r="AV211" s="348"/>
    </row>
    <row r="212" ht="10.5">
      <c r="AV212" s="348"/>
    </row>
    <row r="213" ht="10.5">
      <c r="AV213" s="348"/>
    </row>
    <row r="214" ht="10.5">
      <c r="AV214" s="348"/>
    </row>
    <row r="215" ht="10.5">
      <c r="AV215" s="348"/>
    </row>
    <row r="216" ht="10.5">
      <c r="AV216" s="348"/>
    </row>
    <row r="217" ht="10.5">
      <c r="AV217" s="348"/>
    </row>
    <row r="218" ht="10.5">
      <c r="AV218" s="348"/>
    </row>
    <row r="219" ht="10.5">
      <c r="AV219" s="348"/>
    </row>
    <row r="220" ht="10.5">
      <c r="AV220" s="348"/>
    </row>
    <row r="221" ht="10.5">
      <c r="AV221" s="348"/>
    </row>
    <row r="222" ht="10.5">
      <c r="AV222" s="348"/>
    </row>
    <row r="223" ht="10.5">
      <c r="AV223" s="348"/>
    </row>
    <row r="224" ht="10.5">
      <c r="AV224" s="348"/>
    </row>
    <row r="225" ht="10.5">
      <c r="AV225" s="348"/>
    </row>
    <row r="226" ht="10.5">
      <c r="AV226" s="348"/>
    </row>
    <row r="227" ht="10.5">
      <c r="AV227" s="348"/>
    </row>
    <row r="228" ht="10.5">
      <c r="AV228" s="348"/>
    </row>
    <row r="229" ht="10.5">
      <c r="AV229" s="348"/>
    </row>
    <row r="230" ht="10.5">
      <c r="AV230" s="348"/>
    </row>
    <row r="231" ht="10.5">
      <c r="AV231" s="348"/>
    </row>
    <row r="232" ht="10.5">
      <c r="AV232" s="348"/>
    </row>
    <row r="233" ht="10.5">
      <c r="AV233" s="348"/>
    </row>
    <row r="234" ht="10.5">
      <c r="AV234" s="348"/>
    </row>
    <row r="235" ht="10.5">
      <c r="AV235" s="348"/>
    </row>
    <row r="236" ht="10.5">
      <c r="AV236" s="348"/>
    </row>
    <row r="237" ht="10.5">
      <c r="AV237" s="348"/>
    </row>
    <row r="238" ht="10.5">
      <c r="AV238" s="348"/>
    </row>
    <row r="239" ht="10.5">
      <c r="AV239" s="348"/>
    </row>
    <row r="240" ht="10.5">
      <c r="AV240" s="348"/>
    </row>
    <row r="241" ht="10.5">
      <c r="AV241" s="348"/>
    </row>
    <row r="242" ht="10.5">
      <c r="AV242" s="348"/>
    </row>
    <row r="243" ht="10.5">
      <c r="AV243" s="348"/>
    </row>
    <row r="244" ht="10.5">
      <c r="AV244" s="348"/>
    </row>
    <row r="245" ht="10.5">
      <c r="AV245" s="348"/>
    </row>
    <row r="246" ht="10.5">
      <c r="AV246" s="348"/>
    </row>
    <row r="247" ht="10.5">
      <c r="AV247" s="348"/>
    </row>
    <row r="248" ht="10.5">
      <c r="AV248" s="348"/>
    </row>
    <row r="249" ht="10.5">
      <c r="AV249" s="348"/>
    </row>
    <row r="250" ht="10.5">
      <c r="AV250" s="348"/>
    </row>
    <row r="251" ht="10.5">
      <c r="AV251" s="348"/>
    </row>
    <row r="252" ht="10.5">
      <c r="AV252" s="348"/>
    </row>
    <row r="253" ht="10.5">
      <c r="AV253" s="348"/>
    </row>
    <row r="254" ht="10.5">
      <c r="AV254" s="348"/>
    </row>
    <row r="255" ht="10.5">
      <c r="AV255" s="348"/>
    </row>
  </sheetData>
  <sheetProtection password="C553" sheet="1" objects="1" scenarios="1" formatColumns="0" formatRows="0"/>
  <mergeCells count="23">
    <mergeCell ref="H10:T10"/>
    <mergeCell ref="B1:AU1"/>
    <mergeCell ref="B4:J4"/>
    <mergeCell ref="B6:C6"/>
    <mergeCell ref="B7:C7"/>
    <mergeCell ref="D6:M6"/>
    <mergeCell ref="D7:M7"/>
    <mergeCell ref="B164:E164"/>
    <mergeCell ref="B165:E165"/>
    <mergeCell ref="AU10:AU11"/>
    <mergeCell ref="B158:E158"/>
    <mergeCell ref="B8:C8"/>
    <mergeCell ref="D8:F8"/>
    <mergeCell ref="B9:AU9"/>
    <mergeCell ref="B10:C11"/>
    <mergeCell ref="D10:D11"/>
    <mergeCell ref="E10:E11"/>
    <mergeCell ref="F10:F11"/>
    <mergeCell ref="G10:G11"/>
    <mergeCell ref="G8:J8"/>
    <mergeCell ref="K8:M8"/>
    <mergeCell ref="AH10:AT10"/>
    <mergeCell ref="U10:AG10"/>
  </mergeCells>
  <conditionalFormatting sqref="AV12:AV157 AV159:AV165">
    <cfRule type="cellIs" priority="2" dxfId="0" operator="notEqual">
      <formula>0</formula>
    </cfRule>
  </conditionalFormatting>
  <conditionalFormatting sqref="AV158">
    <cfRule type="cellIs" priority="1" dxfId="0" operator="notEqual">
      <formula>0</formula>
    </cfRule>
  </conditionalFormatting>
  <printOptions horizontalCentered="1"/>
  <pageMargins left="0.3937007874015748" right="0.1968503937007874" top="0.5905511811023623" bottom="0.5905511811023623" header="0" footer="0.1968503937007874"/>
  <pageSetup firstPageNumber="1" useFirstPageNumber="1" fitToHeight="3" horizontalDpi="600" verticalDpi="600" orientation="landscape" paperSize="9" scale="60" r:id="rId1"/>
  <headerFooter alignWithMargins="0">
    <oddFooter>&amp;C&amp;"Arial,Normal"&amp;10C -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W255"/>
  <sheetViews>
    <sheetView showGridLines="0" zoomScale="90" zoomScaleNormal="90" zoomScaleSheetLayoutView="100" workbookViewId="0" topLeftCell="A146">
      <selection activeCell="A158" sqref="A158:XFD158"/>
    </sheetView>
  </sheetViews>
  <sheetFormatPr defaultColWidth="11.421875" defaultRowHeight="10.5" outlineLevelRow="1" outlineLevelCol="2"/>
  <cols>
    <col min="1" max="1" width="5.7109375" style="341" customWidth="1"/>
    <col min="2" max="2" width="6.7109375" style="1" customWidth="1"/>
    <col min="3" max="3" width="35.7109375" style="357" customWidth="1"/>
    <col min="4" max="4" width="12.7109375" style="355" customWidth="1" outlineLevel="1"/>
    <col min="5" max="5" width="9.7109375" style="429" customWidth="1" outlineLevel="1"/>
    <col min="6" max="6" width="9.7109375" style="5" customWidth="1"/>
    <col min="7" max="7" width="12.7109375" style="5" customWidth="1"/>
    <col min="8" max="19" width="9.7109375" style="5" customWidth="1" outlineLevel="2"/>
    <col min="20" max="20" width="9.7109375" style="5" customWidth="1"/>
    <col min="21" max="32" width="9.7109375" style="5" customWidth="1" outlineLevel="2"/>
    <col min="33" max="33" width="9.7109375" style="5" customWidth="1"/>
    <col min="34" max="45" width="9.7109375" style="5" customWidth="1" outlineLevel="2"/>
    <col min="46" max="46" width="9.7109375" style="5" customWidth="1"/>
    <col min="47" max="47" width="11.7109375" style="5" customWidth="1"/>
    <col min="48" max="16384" width="11.421875" style="341" customWidth="1"/>
  </cols>
  <sheetData>
    <row r="1" spans="2:47" ht="15" customHeight="1">
      <c r="B1" s="1855" t="s">
        <v>239</v>
      </c>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c r="AC1" s="1855"/>
      <c r="AD1" s="1855"/>
      <c r="AE1" s="1855"/>
      <c r="AF1" s="1855"/>
      <c r="AG1" s="1855"/>
      <c r="AH1" s="1855"/>
      <c r="AI1" s="1855"/>
      <c r="AJ1" s="1855"/>
      <c r="AK1" s="1855"/>
      <c r="AL1" s="1855"/>
      <c r="AM1" s="1855"/>
      <c r="AN1" s="1855"/>
      <c r="AO1" s="1855"/>
      <c r="AP1" s="1855"/>
      <c r="AQ1" s="1855"/>
      <c r="AR1" s="1855"/>
      <c r="AS1" s="1855"/>
      <c r="AT1" s="1855"/>
      <c r="AU1" s="1855"/>
    </row>
    <row r="2" spans="2:47" s="358" customFormat="1" ht="15" customHeight="1">
      <c r="B2" s="255" t="s">
        <v>49</v>
      </c>
      <c r="C2" s="254"/>
      <c r="D2" s="244"/>
      <c r="E2" s="434"/>
      <c r="F2" s="260"/>
      <c r="G2" s="378"/>
      <c r="H2" s="255" t="str">
        <f>+'INFORMACION GENERAL PROYECTO'!$F$2</f>
        <v>Línea 2. Certificación de Competencias Laborales</v>
      </c>
      <c r="I2" s="378"/>
      <c r="J2" s="378"/>
      <c r="K2" s="378"/>
      <c r="L2" s="378"/>
      <c r="M2" s="378"/>
      <c r="N2" s="378"/>
      <c r="O2" s="378"/>
      <c r="P2" s="378"/>
      <c r="Q2" s="378"/>
      <c r="R2" s="378"/>
      <c r="S2" s="378"/>
      <c r="T2" s="410"/>
      <c r="U2" s="378"/>
      <c r="V2" s="378"/>
      <c r="W2" s="378"/>
      <c r="X2" s="378"/>
      <c r="Y2" s="378"/>
      <c r="Z2" s="378"/>
      <c r="AA2" s="378"/>
      <c r="AB2" s="378"/>
      <c r="AC2" s="378"/>
      <c r="AD2" s="378"/>
      <c r="AE2" s="378"/>
      <c r="AF2" s="378"/>
      <c r="AG2" s="410"/>
      <c r="AH2" s="378"/>
      <c r="AI2" s="378"/>
      <c r="AJ2" s="378"/>
      <c r="AK2" s="378"/>
      <c r="AL2" s="378"/>
      <c r="AM2" s="378"/>
      <c r="AN2" s="378"/>
      <c r="AO2" s="378"/>
      <c r="AP2" s="378"/>
      <c r="AQ2" s="378"/>
      <c r="AR2" s="378"/>
      <c r="AS2" s="378"/>
      <c r="AT2" s="378"/>
      <c r="AU2" s="378"/>
    </row>
    <row r="3" spans="2:47" ht="10.5" customHeight="1">
      <c r="B3" s="379"/>
      <c r="C3" s="379"/>
      <c r="D3" s="409"/>
      <c r="E3" s="435"/>
      <c r="F3" s="379"/>
      <c r="G3" s="379"/>
      <c r="H3" s="379"/>
      <c r="I3" s="379"/>
      <c r="J3" s="379"/>
      <c r="K3" s="379"/>
      <c r="L3" s="379"/>
      <c r="M3" s="379"/>
      <c r="N3" s="379"/>
      <c r="O3" s="379"/>
      <c r="P3" s="379"/>
      <c r="Q3" s="379"/>
      <c r="R3" s="379"/>
      <c r="S3" s="379"/>
      <c r="T3" s="409"/>
      <c r="U3" s="379"/>
      <c r="V3" s="379"/>
      <c r="W3" s="379"/>
      <c r="X3" s="379"/>
      <c r="Y3" s="379"/>
      <c r="Z3" s="379"/>
      <c r="AA3" s="379"/>
      <c r="AB3" s="379"/>
      <c r="AC3" s="379"/>
      <c r="AD3" s="379"/>
      <c r="AE3" s="379"/>
      <c r="AF3" s="379"/>
      <c r="AG3" s="409"/>
      <c r="AH3" s="379"/>
      <c r="AI3" s="379"/>
      <c r="AJ3" s="379"/>
      <c r="AK3" s="379"/>
      <c r="AL3" s="379"/>
      <c r="AM3" s="379"/>
      <c r="AN3" s="379"/>
      <c r="AO3" s="379"/>
      <c r="AP3" s="379"/>
      <c r="AQ3" s="379"/>
      <c r="AR3" s="379"/>
      <c r="AS3" s="379"/>
      <c r="AT3" s="379"/>
      <c r="AU3" s="379"/>
    </row>
    <row r="4" spans="2:47" ht="30" customHeight="1">
      <c r="B4" s="1864" t="s">
        <v>506</v>
      </c>
      <c r="C4" s="1864"/>
      <c r="D4" s="1864"/>
      <c r="E4" s="1864"/>
      <c r="F4" s="1864"/>
      <c r="G4" s="1864"/>
      <c r="H4" s="1864"/>
      <c r="I4" s="1864"/>
      <c r="J4" s="1864"/>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2:47" ht="10.5" customHeight="1" thickBot="1">
      <c r="B5" s="66"/>
      <c r="C5" s="66"/>
      <c r="D5" s="329"/>
      <c r="E5" s="43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row>
    <row r="6" spans="2:47" s="60" customFormat="1" ht="30" customHeight="1">
      <c r="B6" s="1858" t="s">
        <v>341</v>
      </c>
      <c r="C6" s="1859"/>
      <c r="D6" s="1869" t="str">
        <f>+'INFORMACION GENERAL PROYECTO'!D6</f>
        <v>[TÍTULO DEL PROYECTO]</v>
      </c>
      <c r="E6" s="1869"/>
      <c r="F6" s="1869"/>
      <c r="G6" s="1869"/>
      <c r="H6" s="1869"/>
      <c r="I6" s="1869"/>
      <c r="J6" s="1869"/>
      <c r="K6" s="1869"/>
      <c r="L6" s="1869"/>
      <c r="M6" s="1870"/>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row>
    <row r="7" spans="2:47" s="60" customFormat="1" ht="30" customHeight="1">
      <c r="B7" s="1865" t="s">
        <v>342</v>
      </c>
      <c r="C7" s="1866"/>
      <c r="D7" s="1871" t="str">
        <f>+'INFORMACION GENERAL PROYECTO'!D7</f>
        <v>[INSTITUCIÓN EJECUTORA]</v>
      </c>
      <c r="E7" s="1871"/>
      <c r="F7" s="1871"/>
      <c r="G7" s="1871"/>
      <c r="H7" s="1871"/>
      <c r="I7" s="1871"/>
      <c r="J7" s="1871"/>
      <c r="K7" s="1871"/>
      <c r="L7" s="1871"/>
      <c r="M7" s="1872"/>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row>
    <row r="8" spans="2:47" s="60" customFormat="1" ht="15" customHeight="1" thickBot="1">
      <c r="B8" s="1867" t="s">
        <v>356</v>
      </c>
      <c r="C8" s="1868"/>
      <c r="D8" s="1860">
        <f>+'INFORMACION GENERAL PROYECTO'!H8</f>
        <v>0</v>
      </c>
      <c r="E8" s="1860"/>
      <c r="F8" s="1860"/>
      <c r="G8" s="1841" t="s">
        <v>345</v>
      </c>
      <c r="H8" s="1846"/>
      <c r="I8" s="1846"/>
      <c r="J8" s="1842"/>
      <c r="K8" s="1882">
        <f>+'INFORMACION GENERAL PROYECTO'!H24</f>
        <v>0.03287671232876713</v>
      </c>
      <c r="L8" s="1883"/>
      <c r="M8" s="188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row>
    <row r="9" spans="2:48" s="60" customFormat="1" ht="10.5" customHeight="1" thickBot="1">
      <c r="B9" s="567"/>
      <c r="C9" s="568"/>
      <c r="D9" s="569"/>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606"/>
      <c r="AV9" s="570"/>
    </row>
    <row r="10" spans="2:47" s="454" customFormat="1" ht="15" customHeight="1">
      <c r="B10" s="1828" t="s">
        <v>272</v>
      </c>
      <c r="C10" s="1851"/>
      <c r="D10" s="1791" t="s">
        <v>357</v>
      </c>
      <c r="E10" s="1791" t="s">
        <v>358</v>
      </c>
      <c r="F10" s="1791" t="s">
        <v>274</v>
      </c>
      <c r="G10" s="1829" t="str">
        <f>+'INFORMACION GENERAL PROYECTO'!C13</f>
        <v>[INSTITUCIÓN APORTANTE 1]</v>
      </c>
      <c r="H10" s="1885" t="s">
        <v>53</v>
      </c>
      <c r="I10" s="1886"/>
      <c r="J10" s="1886"/>
      <c r="K10" s="1886"/>
      <c r="L10" s="1886"/>
      <c r="M10" s="1886"/>
      <c r="N10" s="1886"/>
      <c r="O10" s="1886"/>
      <c r="P10" s="1886"/>
      <c r="Q10" s="1886"/>
      <c r="R10" s="1886"/>
      <c r="S10" s="1886"/>
      <c r="T10" s="1887"/>
      <c r="U10" s="1888" t="s">
        <v>54</v>
      </c>
      <c r="V10" s="1886"/>
      <c r="W10" s="1886"/>
      <c r="X10" s="1886"/>
      <c r="Y10" s="1886"/>
      <c r="Z10" s="1886"/>
      <c r="AA10" s="1886"/>
      <c r="AB10" s="1886"/>
      <c r="AC10" s="1886"/>
      <c r="AD10" s="1886"/>
      <c r="AE10" s="1886"/>
      <c r="AF10" s="1886"/>
      <c r="AG10" s="1889"/>
      <c r="AH10" s="1885" t="s">
        <v>55</v>
      </c>
      <c r="AI10" s="1886"/>
      <c r="AJ10" s="1886"/>
      <c r="AK10" s="1886"/>
      <c r="AL10" s="1886"/>
      <c r="AM10" s="1886"/>
      <c r="AN10" s="1886"/>
      <c r="AO10" s="1886"/>
      <c r="AP10" s="1886"/>
      <c r="AQ10" s="1886"/>
      <c r="AR10" s="1886"/>
      <c r="AS10" s="1886"/>
      <c r="AT10" s="1887"/>
      <c r="AU10" s="1875" t="s">
        <v>46</v>
      </c>
    </row>
    <row r="11" spans="2:47" s="454" customFormat="1" ht="15" customHeight="1">
      <c r="B11" s="1830"/>
      <c r="C11" s="1852"/>
      <c r="D11" s="1792"/>
      <c r="E11" s="1792"/>
      <c r="F11" s="1792"/>
      <c r="G11" s="1831" t="str">
        <f>+'INFORMACION GENERAL PROYECTO'!B11</f>
        <v>APORTE FONDOEMPLEO</v>
      </c>
      <c r="H11" s="455">
        <f>'CRONOGRAMA PRODUCTOS'!H31</f>
        <v>0</v>
      </c>
      <c r="I11" s="456">
        <f>'CRONOGRAMA PRODUCTOS'!I31</f>
        <v>31</v>
      </c>
      <c r="J11" s="456">
        <f>'CRONOGRAMA PRODUCTOS'!J31</f>
        <v>62</v>
      </c>
      <c r="K11" s="456">
        <f>'CRONOGRAMA PRODUCTOS'!K31</f>
        <v>93</v>
      </c>
      <c r="L11" s="456">
        <f>'CRONOGRAMA PRODUCTOS'!L31</f>
        <v>123</v>
      </c>
      <c r="M11" s="456">
        <f>'CRONOGRAMA PRODUCTOS'!M31</f>
        <v>154</v>
      </c>
      <c r="N11" s="456">
        <f>'CRONOGRAMA PRODUCTOS'!N31</f>
        <v>184</v>
      </c>
      <c r="O11" s="456">
        <f>'CRONOGRAMA PRODUCTOS'!O31</f>
        <v>215</v>
      </c>
      <c r="P11" s="456">
        <f>'CRONOGRAMA PRODUCTOS'!P31</f>
        <v>246</v>
      </c>
      <c r="Q11" s="456">
        <f>'CRONOGRAMA PRODUCTOS'!Q31</f>
        <v>276</v>
      </c>
      <c r="R11" s="456">
        <f>'CRONOGRAMA PRODUCTOS'!R31</f>
        <v>307</v>
      </c>
      <c r="S11" s="456">
        <f>'CRONOGRAMA PRODUCTOS'!S31</f>
        <v>337</v>
      </c>
      <c r="T11" s="457" t="s">
        <v>496</v>
      </c>
      <c r="U11" s="458">
        <f>'CRONOGRAMA PRODUCTOS'!T31</f>
        <v>368</v>
      </c>
      <c r="V11" s="456">
        <f>'CRONOGRAMA PRODUCTOS'!U31</f>
        <v>399</v>
      </c>
      <c r="W11" s="456">
        <f>'CRONOGRAMA PRODUCTOS'!V31</f>
        <v>427</v>
      </c>
      <c r="X11" s="456">
        <f>'CRONOGRAMA PRODUCTOS'!W31</f>
        <v>458</v>
      </c>
      <c r="Y11" s="456">
        <f>'CRONOGRAMA PRODUCTOS'!X31</f>
        <v>488</v>
      </c>
      <c r="Z11" s="456">
        <f>'CRONOGRAMA PRODUCTOS'!Y31</f>
        <v>519</v>
      </c>
      <c r="AA11" s="456">
        <f>'CRONOGRAMA PRODUCTOS'!Z31</f>
        <v>549</v>
      </c>
      <c r="AB11" s="456">
        <f>'CRONOGRAMA PRODUCTOS'!AA31</f>
        <v>580</v>
      </c>
      <c r="AC11" s="456">
        <f>'CRONOGRAMA PRODUCTOS'!AB31</f>
        <v>611</v>
      </c>
      <c r="AD11" s="456">
        <f>'CRONOGRAMA PRODUCTOS'!AC31</f>
        <v>641</v>
      </c>
      <c r="AE11" s="456">
        <f>'CRONOGRAMA PRODUCTOS'!AD31</f>
        <v>672</v>
      </c>
      <c r="AF11" s="456">
        <f>'CRONOGRAMA PRODUCTOS'!AE31</f>
        <v>702</v>
      </c>
      <c r="AG11" s="459" t="s">
        <v>496</v>
      </c>
      <c r="AH11" s="455">
        <f>'CRONOGRAMA PRODUCTOS'!AF31</f>
        <v>733</v>
      </c>
      <c r="AI11" s="456">
        <f>'CRONOGRAMA PRODUCTOS'!AG31</f>
        <v>764</v>
      </c>
      <c r="AJ11" s="456">
        <f>'CRONOGRAMA PRODUCTOS'!AH31</f>
        <v>792</v>
      </c>
      <c r="AK11" s="456">
        <f>'CRONOGRAMA PRODUCTOS'!AI31</f>
        <v>823</v>
      </c>
      <c r="AL11" s="456">
        <f>'CRONOGRAMA PRODUCTOS'!AJ31</f>
        <v>853</v>
      </c>
      <c r="AM11" s="456">
        <f>'CRONOGRAMA PRODUCTOS'!AK31</f>
        <v>884</v>
      </c>
      <c r="AN11" s="456">
        <f>'CRONOGRAMA PRODUCTOS'!AL31</f>
        <v>914</v>
      </c>
      <c r="AO11" s="456">
        <f>'CRONOGRAMA PRODUCTOS'!AM31</f>
        <v>945</v>
      </c>
      <c r="AP11" s="456">
        <f>'CRONOGRAMA PRODUCTOS'!AN31</f>
        <v>976</v>
      </c>
      <c r="AQ11" s="456">
        <f>'CRONOGRAMA PRODUCTOS'!AO31</f>
        <v>1006</v>
      </c>
      <c r="AR11" s="456">
        <f>'CRONOGRAMA PRODUCTOS'!AP31</f>
        <v>1037</v>
      </c>
      <c r="AS11" s="456">
        <f>'CRONOGRAMA PRODUCTOS'!AQ31</f>
        <v>1067</v>
      </c>
      <c r="AT11" s="457" t="s">
        <v>496</v>
      </c>
      <c r="AU11" s="1890"/>
    </row>
    <row r="12" spans="2:49" s="472" customFormat="1" ht="30" customHeight="1">
      <c r="B12" s="460">
        <f>'FORMATO COSTEO C1'!$C$12</f>
        <v>1</v>
      </c>
      <c r="C12" s="461">
        <f>'FORMATO COSTEO C1'!D$12</f>
        <v>0</v>
      </c>
      <c r="D12" s="462"/>
      <c r="E12" s="611"/>
      <c r="F12" s="464">
        <f>+F13+F44+F75</f>
        <v>0</v>
      </c>
      <c r="G12" s="465">
        <f>+G13+G44+G75</f>
        <v>0</v>
      </c>
      <c r="H12" s="466">
        <f>+H13+H44+H75</f>
        <v>0</v>
      </c>
      <c r="I12" s="464">
        <f aca="true" t="shared" si="0" ref="I12:AS12">+I13+I44+I75</f>
        <v>0</v>
      </c>
      <c r="J12" s="464">
        <f t="shared" si="0"/>
        <v>0</v>
      </c>
      <c r="K12" s="464">
        <f t="shared" si="0"/>
        <v>0</v>
      </c>
      <c r="L12" s="464">
        <f t="shared" si="0"/>
        <v>0</v>
      </c>
      <c r="M12" s="464">
        <f t="shared" si="0"/>
        <v>0</v>
      </c>
      <c r="N12" s="464">
        <f t="shared" si="0"/>
        <v>0</v>
      </c>
      <c r="O12" s="464">
        <f t="shared" si="0"/>
        <v>0</v>
      </c>
      <c r="P12" s="464">
        <f t="shared" si="0"/>
        <v>0</v>
      </c>
      <c r="Q12" s="464">
        <f t="shared" si="0"/>
        <v>0</v>
      </c>
      <c r="R12" s="464">
        <f t="shared" si="0"/>
        <v>0</v>
      </c>
      <c r="S12" s="464">
        <f t="shared" si="0"/>
        <v>0</v>
      </c>
      <c r="T12" s="467">
        <f>+T13+T44+T75</f>
        <v>0</v>
      </c>
      <c r="U12" s="468">
        <f t="shared" si="0"/>
        <v>0</v>
      </c>
      <c r="V12" s="464">
        <f t="shared" si="0"/>
        <v>0</v>
      </c>
      <c r="W12" s="464">
        <f t="shared" si="0"/>
        <v>0</v>
      </c>
      <c r="X12" s="464">
        <f t="shared" si="0"/>
        <v>0</v>
      </c>
      <c r="Y12" s="464">
        <f t="shared" si="0"/>
        <v>0</v>
      </c>
      <c r="Z12" s="464">
        <f t="shared" si="0"/>
        <v>0</v>
      </c>
      <c r="AA12" s="464">
        <f t="shared" si="0"/>
        <v>0</v>
      </c>
      <c r="AB12" s="464">
        <f t="shared" si="0"/>
        <v>0</v>
      </c>
      <c r="AC12" s="464">
        <f t="shared" si="0"/>
        <v>0</v>
      </c>
      <c r="AD12" s="464">
        <f t="shared" si="0"/>
        <v>0</v>
      </c>
      <c r="AE12" s="464">
        <f t="shared" si="0"/>
        <v>0</v>
      </c>
      <c r="AF12" s="464">
        <f t="shared" si="0"/>
        <v>0</v>
      </c>
      <c r="AG12" s="465">
        <f>+AG13+AG44+AG75</f>
        <v>0</v>
      </c>
      <c r="AH12" s="466">
        <f t="shared" si="0"/>
        <v>0</v>
      </c>
      <c r="AI12" s="464">
        <f t="shared" si="0"/>
        <v>0</v>
      </c>
      <c r="AJ12" s="464">
        <f t="shared" si="0"/>
        <v>0</v>
      </c>
      <c r="AK12" s="464">
        <f t="shared" si="0"/>
        <v>0</v>
      </c>
      <c r="AL12" s="464">
        <f t="shared" si="0"/>
        <v>0</v>
      </c>
      <c r="AM12" s="464">
        <f t="shared" si="0"/>
        <v>0</v>
      </c>
      <c r="AN12" s="464">
        <f t="shared" si="0"/>
        <v>0</v>
      </c>
      <c r="AO12" s="464">
        <f t="shared" si="0"/>
        <v>0</v>
      </c>
      <c r="AP12" s="464">
        <f t="shared" si="0"/>
        <v>0</v>
      </c>
      <c r="AQ12" s="464">
        <f t="shared" si="0"/>
        <v>0</v>
      </c>
      <c r="AR12" s="464">
        <f t="shared" si="0"/>
        <v>0</v>
      </c>
      <c r="AS12" s="464">
        <f t="shared" si="0"/>
        <v>0</v>
      </c>
      <c r="AT12" s="467">
        <f>+AT13+AT44+AT75</f>
        <v>0</v>
      </c>
      <c r="AU12" s="469">
        <f>+AU13+AU44+AU75</f>
        <v>0</v>
      </c>
      <c r="AV12" s="470">
        <f aca="true" t="shared" si="1" ref="AV12:AV75">+G12-AU12</f>
        <v>0</v>
      </c>
      <c r="AW12" s="471"/>
    </row>
    <row r="13" spans="2:48" s="483" customFormat="1" ht="12.75" customHeight="1" outlineLevel="1">
      <c r="B13" s="473">
        <f>'FORMATO COSTEO C1'!C$13</f>
        <v>1.1</v>
      </c>
      <c r="C13" s="474">
        <f>'FORMATO COSTEO C1'!D$13</f>
        <v>0</v>
      </c>
      <c r="D13" s="475"/>
      <c r="E13" s="612"/>
      <c r="F13" s="477">
        <f>+F14+F20+F26+F32+F38</f>
        <v>0</v>
      </c>
      <c r="G13" s="478">
        <f aca="true" t="shared" si="2" ref="G13:P13">+G14+G20+G26+G32+G38</f>
        <v>0</v>
      </c>
      <c r="H13" s="479">
        <f t="shared" si="2"/>
        <v>0</v>
      </c>
      <c r="I13" s="477">
        <f>+I14+I20+I26+I32+I38</f>
        <v>0</v>
      </c>
      <c r="J13" s="477">
        <f>+J14+J20+J26+J32+J38</f>
        <v>0</v>
      </c>
      <c r="K13" s="477">
        <f>+K14+K20+K26+K32+K38</f>
        <v>0</v>
      </c>
      <c r="L13" s="477">
        <f>+L14+L20+L26+L32+L38</f>
        <v>0</v>
      </c>
      <c r="M13" s="477">
        <f>+M14+M20+M26+M32+M38</f>
        <v>0</v>
      </c>
      <c r="N13" s="477">
        <f t="shared" si="2"/>
        <v>0</v>
      </c>
      <c r="O13" s="477">
        <f t="shared" si="2"/>
        <v>0</v>
      </c>
      <c r="P13" s="477">
        <f t="shared" si="2"/>
        <v>0</v>
      </c>
      <c r="Q13" s="477">
        <f>+Q14+Q20+Q26+Q32+Q38</f>
        <v>0</v>
      </c>
      <c r="R13" s="477">
        <f>+R14+R20+R26+R32+R38</f>
        <v>0</v>
      </c>
      <c r="S13" s="477">
        <f>+S14+S20+S26+S32+S38</f>
        <v>0</v>
      </c>
      <c r="T13" s="480">
        <f>+T14+T20+T26+T32+T38</f>
        <v>0</v>
      </c>
      <c r="U13" s="481">
        <f aca="true" t="shared" si="3" ref="U13:AS13">+U14+U20+U26+U32+U38</f>
        <v>0</v>
      </c>
      <c r="V13" s="477">
        <f t="shared" si="3"/>
        <v>0</v>
      </c>
      <c r="W13" s="477">
        <f t="shared" si="3"/>
        <v>0</v>
      </c>
      <c r="X13" s="477">
        <f t="shared" si="3"/>
        <v>0</v>
      </c>
      <c r="Y13" s="477">
        <f t="shared" si="3"/>
        <v>0</v>
      </c>
      <c r="Z13" s="477">
        <f t="shared" si="3"/>
        <v>0</v>
      </c>
      <c r="AA13" s="477">
        <f t="shared" si="3"/>
        <v>0</v>
      </c>
      <c r="AB13" s="477">
        <f t="shared" si="3"/>
        <v>0</v>
      </c>
      <c r="AC13" s="477">
        <f t="shared" si="3"/>
        <v>0</v>
      </c>
      <c r="AD13" s="477">
        <f t="shared" si="3"/>
        <v>0</v>
      </c>
      <c r="AE13" s="477">
        <f t="shared" si="3"/>
        <v>0</v>
      </c>
      <c r="AF13" s="477">
        <f t="shared" si="3"/>
        <v>0</v>
      </c>
      <c r="AG13" s="478">
        <f>+AG14+AG20+AG26+AG32+AG38</f>
        <v>0</v>
      </c>
      <c r="AH13" s="479">
        <f t="shared" si="3"/>
        <v>0</v>
      </c>
      <c r="AI13" s="477">
        <f t="shared" si="3"/>
        <v>0</v>
      </c>
      <c r="AJ13" s="477">
        <f t="shared" si="3"/>
        <v>0</v>
      </c>
      <c r="AK13" s="477">
        <f t="shared" si="3"/>
        <v>0</v>
      </c>
      <c r="AL13" s="477">
        <f t="shared" si="3"/>
        <v>0</v>
      </c>
      <c r="AM13" s="477">
        <f t="shared" si="3"/>
        <v>0</v>
      </c>
      <c r="AN13" s="477">
        <f t="shared" si="3"/>
        <v>0</v>
      </c>
      <c r="AO13" s="477">
        <f t="shared" si="3"/>
        <v>0</v>
      </c>
      <c r="AP13" s="477">
        <f t="shared" si="3"/>
        <v>0</v>
      </c>
      <c r="AQ13" s="477">
        <f t="shared" si="3"/>
        <v>0</v>
      </c>
      <c r="AR13" s="477">
        <f t="shared" si="3"/>
        <v>0</v>
      </c>
      <c r="AS13" s="477">
        <f t="shared" si="3"/>
        <v>0</v>
      </c>
      <c r="AT13" s="480">
        <f>+AT14+AT20+AT26+AT32+AT38</f>
        <v>0</v>
      </c>
      <c r="AU13" s="482">
        <f>+AU14+AU20+AU26+AU32+AU38</f>
        <v>0</v>
      </c>
      <c r="AV13" s="470">
        <f t="shared" si="1"/>
        <v>0</v>
      </c>
    </row>
    <row r="14" spans="2:48" s="472" customFormat="1" ht="12.75" customHeight="1">
      <c r="B14" s="484" t="str">
        <f>+'FORMATO COSTEO C1'!C$14</f>
        <v>1.1.1</v>
      </c>
      <c r="C14" s="485">
        <f>+'FORMATO COSTEO C1'!$B$14</f>
        <v>0</v>
      </c>
      <c r="D14" s="620" t="str">
        <f>+'FORMATO COSTEO C1'!$D$14</f>
        <v>Unidad medida</v>
      </c>
      <c r="E14" s="613">
        <f>+'FORMATO COSTEO C1'!$E$14</f>
        <v>0</v>
      </c>
      <c r="F14" s="488">
        <f>SUM(F15:F19)</f>
        <v>0</v>
      </c>
      <c r="G14" s="489">
        <f aca="true" t="shared" si="4" ref="G14:P14">SUM(G15:G19)</f>
        <v>0</v>
      </c>
      <c r="H14" s="490">
        <f t="shared" si="4"/>
        <v>0</v>
      </c>
      <c r="I14" s="488">
        <f>SUM(I15:I19)</f>
        <v>0</v>
      </c>
      <c r="J14" s="488">
        <f>SUM(J15:J19)</f>
        <v>0</v>
      </c>
      <c r="K14" s="488">
        <f>SUM(K15:K19)</f>
        <v>0</v>
      </c>
      <c r="L14" s="488">
        <f>SUM(L15:L19)</f>
        <v>0</v>
      </c>
      <c r="M14" s="488">
        <f>SUM(M15:M19)</f>
        <v>0</v>
      </c>
      <c r="N14" s="488">
        <f t="shared" si="4"/>
        <v>0</v>
      </c>
      <c r="O14" s="488">
        <f t="shared" si="4"/>
        <v>0</v>
      </c>
      <c r="P14" s="488">
        <f t="shared" si="4"/>
        <v>0</v>
      </c>
      <c r="Q14" s="488">
        <f>SUM(Q15:Q19)</f>
        <v>0</v>
      </c>
      <c r="R14" s="488">
        <f>SUM(R15:R19)</f>
        <v>0</v>
      </c>
      <c r="S14" s="488">
        <f>SUM(S15:S19)</f>
        <v>0</v>
      </c>
      <c r="T14" s="491">
        <f>SUM(T15:T19)</f>
        <v>0</v>
      </c>
      <c r="U14" s="492">
        <f aca="true" t="shared" si="5" ref="U14:AU14">SUM(U15:U19)</f>
        <v>0</v>
      </c>
      <c r="V14" s="488">
        <f t="shared" si="5"/>
        <v>0</v>
      </c>
      <c r="W14" s="488">
        <f t="shared" si="5"/>
        <v>0</v>
      </c>
      <c r="X14" s="488">
        <f t="shared" si="5"/>
        <v>0</v>
      </c>
      <c r="Y14" s="488">
        <f t="shared" si="5"/>
        <v>0</v>
      </c>
      <c r="Z14" s="488">
        <f t="shared" si="5"/>
        <v>0</v>
      </c>
      <c r="AA14" s="488">
        <f t="shared" si="5"/>
        <v>0</v>
      </c>
      <c r="AB14" s="488">
        <f t="shared" si="5"/>
        <v>0</v>
      </c>
      <c r="AC14" s="488">
        <f t="shared" si="5"/>
        <v>0</v>
      </c>
      <c r="AD14" s="488">
        <f t="shared" si="5"/>
        <v>0</v>
      </c>
      <c r="AE14" s="488">
        <f t="shared" si="5"/>
        <v>0</v>
      </c>
      <c r="AF14" s="488">
        <f t="shared" si="5"/>
        <v>0</v>
      </c>
      <c r="AG14" s="489">
        <f>SUM(AG15:AG19)</f>
        <v>0</v>
      </c>
      <c r="AH14" s="490">
        <f t="shared" si="5"/>
        <v>0</v>
      </c>
      <c r="AI14" s="488">
        <f t="shared" si="5"/>
        <v>0</v>
      </c>
      <c r="AJ14" s="488">
        <f t="shared" si="5"/>
        <v>0</v>
      </c>
      <c r="AK14" s="488">
        <f t="shared" si="5"/>
        <v>0</v>
      </c>
      <c r="AL14" s="488">
        <f t="shared" si="5"/>
        <v>0</v>
      </c>
      <c r="AM14" s="488">
        <f t="shared" si="5"/>
        <v>0</v>
      </c>
      <c r="AN14" s="488">
        <f t="shared" si="5"/>
        <v>0</v>
      </c>
      <c r="AO14" s="488">
        <f t="shared" si="5"/>
        <v>0</v>
      </c>
      <c r="AP14" s="488">
        <f t="shared" si="5"/>
        <v>0</v>
      </c>
      <c r="AQ14" s="488">
        <f t="shared" si="5"/>
        <v>0</v>
      </c>
      <c r="AR14" s="488">
        <f t="shared" si="5"/>
        <v>0</v>
      </c>
      <c r="AS14" s="488">
        <f t="shared" si="5"/>
        <v>0</v>
      </c>
      <c r="AT14" s="491">
        <f t="shared" si="5"/>
        <v>0</v>
      </c>
      <c r="AU14" s="493">
        <f t="shared" si="5"/>
        <v>0</v>
      </c>
      <c r="AV14" s="470">
        <f t="shared" si="1"/>
        <v>0</v>
      </c>
    </row>
    <row r="15" spans="2:48" s="472" customFormat="1" ht="12.75" customHeight="1">
      <c r="B15" s="494" t="str">
        <f>+'FORMATO COSTEO C1'!C$16</f>
        <v>1.1.1.1</v>
      </c>
      <c r="C15" s="495" t="str">
        <f>+'FORMATO COSTEO C1'!B$16</f>
        <v>Categoría de gasto</v>
      </c>
      <c r="D15" s="496"/>
      <c r="E15" s="631"/>
      <c r="F15" s="498">
        <f>+'FORMATO COSTEO C1'!G16</f>
        <v>0</v>
      </c>
      <c r="G15" s="499">
        <f>+'FORMATO COSTEO C1'!J16</f>
        <v>0</v>
      </c>
      <c r="H15" s="500">
        <f>IF($F15=0,0,((($F15/$E$14)*'CRONOGRAMA ACTIVIDADES'!F$18)*($G15/$F15)))</f>
        <v>0</v>
      </c>
      <c r="I15" s="498">
        <f>IF($F15=0,0,((($F15/$E$14)*'CRONOGRAMA ACTIVIDADES'!G$18)*($G15/$F15)))</f>
        <v>0</v>
      </c>
      <c r="J15" s="498">
        <f>IF($F15=0,0,((($F15/$E$14)*'CRONOGRAMA ACTIVIDADES'!H$18)*($G15/$F15)))</f>
        <v>0</v>
      </c>
      <c r="K15" s="498">
        <f>IF($F15=0,0,((($F15/$E$14)*'CRONOGRAMA ACTIVIDADES'!I$18)*($G15/$F15)))</f>
        <v>0</v>
      </c>
      <c r="L15" s="498">
        <f>IF($F15=0,0,((($F15/$E$14)*'CRONOGRAMA ACTIVIDADES'!J$18)*($G15/$F15)))</f>
        <v>0</v>
      </c>
      <c r="M15" s="498">
        <f>IF($F15=0,0,((($F15/$E$14)*'CRONOGRAMA ACTIVIDADES'!K$18)*($G15/$F15)))</f>
        <v>0</v>
      </c>
      <c r="N15" s="498">
        <f>IF($F15=0,0,((($F15/$E$14)*'CRONOGRAMA ACTIVIDADES'!L$18)*($G15/$F15)))</f>
        <v>0</v>
      </c>
      <c r="O15" s="498">
        <f>IF($F15=0,0,((($F15/$E$14)*'CRONOGRAMA ACTIVIDADES'!M$18)*($G15/$F15)))</f>
        <v>0</v>
      </c>
      <c r="P15" s="498">
        <f>IF($F15=0,0,((($F15/$E$14)*'CRONOGRAMA ACTIVIDADES'!N$18)*($G15/$F15)))</f>
        <v>0</v>
      </c>
      <c r="Q15" s="498">
        <f>IF($F15=0,0,((($F15/$E$14)*'CRONOGRAMA ACTIVIDADES'!O$18)*($G15/$F15)))</f>
        <v>0</v>
      </c>
      <c r="R15" s="498">
        <f>IF($F15=0,0,((($F15/$E$14)*'CRONOGRAMA ACTIVIDADES'!P$18)*($G15/$F15)))</f>
        <v>0</v>
      </c>
      <c r="S15" s="498">
        <f>IF($F15=0,0,((($F15/$E$14)*'CRONOGRAMA ACTIVIDADES'!Q$18)*($G15/$F15)))</f>
        <v>0</v>
      </c>
      <c r="T15" s="501">
        <f>H15+I15+J15+K15+L15+M15+N15+O15+P15+Q15+R15+S15</f>
        <v>0</v>
      </c>
      <c r="U15" s="502">
        <f>IF($F15=0,0,((($F15/$E$14)*'CRONOGRAMA ACTIVIDADES'!R$18)*($G15/$F15)))</f>
        <v>0</v>
      </c>
      <c r="V15" s="498">
        <f>IF($F15=0,0,((($F15/$E$14)*'CRONOGRAMA ACTIVIDADES'!S$18)*($G15/$F15)))</f>
        <v>0</v>
      </c>
      <c r="W15" s="498">
        <f>IF($F15=0,0,((($F15/$E$14)*'CRONOGRAMA ACTIVIDADES'!T$18)*($G15/$F15)))</f>
        <v>0</v>
      </c>
      <c r="X15" s="498">
        <f>IF($F15=0,0,((($F15/$E$14)*'CRONOGRAMA ACTIVIDADES'!U$18)*($G15/$F15)))</f>
        <v>0</v>
      </c>
      <c r="Y15" s="498">
        <f>IF($F15=0,0,((($F15/$E$14)*'CRONOGRAMA ACTIVIDADES'!V$18)*($G15/$F15)))</f>
        <v>0</v>
      </c>
      <c r="Z15" s="498">
        <f>IF($F15=0,0,((($F15/$E$14)*'CRONOGRAMA ACTIVIDADES'!W$18)*($G15/$F15)))</f>
        <v>0</v>
      </c>
      <c r="AA15" s="498">
        <f>IF($F15=0,0,((($F15/$E$14)*'CRONOGRAMA ACTIVIDADES'!X$18)*($G15/$F15)))</f>
        <v>0</v>
      </c>
      <c r="AB15" s="498">
        <f>IF($F15=0,0,((($F15/$E$14)*'CRONOGRAMA ACTIVIDADES'!Y$18)*($G15/$F15)))</f>
        <v>0</v>
      </c>
      <c r="AC15" s="498">
        <f>IF($F15=0,0,((($F15/$E$14)*'CRONOGRAMA ACTIVIDADES'!Z$18)*($G15/$F15)))</f>
        <v>0</v>
      </c>
      <c r="AD15" s="498">
        <f>IF($F15=0,0,((($F15/$E$14)*'CRONOGRAMA ACTIVIDADES'!AA$18)*($G15/$F15)))</f>
        <v>0</v>
      </c>
      <c r="AE15" s="498">
        <f>IF($F15=0,0,((($F15/$E$14)*'CRONOGRAMA ACTIVIDADES'!AB$18)*($G15/$F15)))</f>
        <v>0</v>
      </c>
      <c r="AF15" s="498">
        <f>IF($F15=0,0,((($F15/$E$14)*'CRONOGRAMA ACTIVIDADES'!AC$18)*($G15/$F15)))</f>
        <v>0</v>
      </c>
      <c r="AG15" s="499">
        <f>U15+V15+W15+X15+Y15+Z15+AA15+AB15+AC15+AD15+AE15+AF15</f>
        <v>0</v>
      </c>
      <c r="AH15" s="503">
        <f>IF($F15=0,0,((($F15/$E$14)*'CRONOGRAMA ACTIVIDADES'!AD$18)*($G15/$F15)))</f>
        <v>0</v>
      </c>
      <c r="AI15" s="498">
        <f>IF($F15=0,0,((($F15/$E$14)*'CRONOGRAMA ACTIVIDADES'!AE$18)*($G15/$F15)))</f>
        <v>0</v>
      </c>
      <c r="AJ15" s="498">
        <f>IF($F15=0,0,((($F15/$E$14)*'CRONOGRAMA ACTIVIDADES'!AF$18)*($G15/$F15)))</f>
        <v>0</v>
      </c>
      <c r="AK15" s="498">
        <f>IF($F15=0,0,((($F15/$E$14)*'CRONOGRAMA ACTIVIDADES'!AG$18)*($G15/$F15)))</f>
        <v>0</v>
      </c>
      <c r="AL15" s="498">
        <f>IF($F15=0,0,((($F15/$E$14)*'CRONOGRAMA ACTIVIDADES'!AH$18)*($G15/$F15)))</f>
        <v>0</v>
      </c>
      <c r="AM15" s="498">
        <f>IF($F15=0,0,((($F15/$E$14)*'CRONOGRAMA ACTIVIDADES'!AI$18)*($G15/$F15)))</f>
        <v>0</v>
      </c>
      <c r="AN15" s="498">
        <f>IF($F15=0,0,((($F15/$E$14)*'CRONOGRAMA ACTIVIDADES'!AJ$18)*($G15/$F15)))</f>
        <v>0</v>
      </c>
      <c r="AO15" s="498">
        <f>IF($F15=0,0,((($F15/$E$14)*'CRONOGRAMA ACTIVIDADES'!AK$18)*($G15/$F15)))</f>
        <v>0</v>
      </c>
      <c r="AP15" s="498">
        <f>IF($F15=0,0,((($F15/$E$14)*'CRONOGRAMA ACTIVIDADES'!AL$18)*($G15/$F15)))</f>
        <v>0</v>
      </c>
      <c r="AQ15" s="498">
        <f>IF($F15=0,0,((($F15/$E$14)*'CRONOGRAMA ACTIVIDADES'!AM$18)*($G15/$F15)))</f>
        <v>0</v>
      </c>
      <c r="AR15" s="498">
        <f>IF($F15=0,0,((($F15/$E$14)*'CRONOGRAMA ACTIVIDADES'!AN$18)*($G15/$F15)))</f>
        <v>0</v>
      </c>
      <c r="AS15" s="498">
        <f>IF($F15=0,0,((($F15/$E$14)*'CRONOGRAMA ACTIVIDADES'!AO$18)*($G15/$F15)))</f>
        <v>0</v>
      </c>
      <c r="AT15" s="501">
        <f>AH15+AI15+AJ15+AK15+AL15+AM15+AN15+AO15+AP15+AQ15+AR15+AS15</f>
        <v>0</v>
      </c>
      <c r="AU15" s="504">
        <f>AS15+AR15+AQ15+AP15+AO15+AN15+AM15+AL15+AK15+AJ15+AI15+AH15+AF15+AE15+AD15+AC15+AB15+AA15+Z15+Y15+X15+W15+V15+U15+S15+R15+Q15+P15+O15+N15+M15+L15+K15+J15+I15+H15</f>
        <v>0</v>
      </c>
      <c r="AV15" s="470">
        <f t="shared" si="1"/>
        <v>0</v>
      </c>
    </row>
    <row r="16" spans="2:48" s="472" customFormat="1" ht="12.75" customHeight="1">
      <c r="B16" s="494" t="str">
        <f>'FORMATO COSTEO C1'!C$22</f>
        <v>1.1.1.2</v>
      </c>
      <c r="C16" s="495" t="str">
        <f>+'FORMATO COSTEO C1'!B$22</f>
        <v>Categoría de gasto</v>
      </c>
      <c r="D16" s="496"/>
      <c r="E16" s="631"/>
      <c r="F16" s="498">
        <f>+'FORMATO COSTEO C1'!G22</f>
        <v>0</v>
      </c>
      <c r="G16" s="499">
        <f>+'FORMATO COSTEO C1'!J22</f>
        <v>0</v>
      </c>
      <c r="H16" s="503">
        <f>IF($F16=0,0,((($F16/$E$14)*'CRONOGRAMA ACTIVIDADES'!F$18)*($G16/$F16)))</f>
        <v>0</v>
      </c>
      <c r="I16" s="498">
        <f>IF($F16=0,0,((($F16/$E$14)*'CRONOGRAMA ACTIVIDADES'!G$18)*($G16/$F16)))</f>
        <v>0</v>
      </c>
      <c r="J16" s="498">
        <f>IF($F16=0,0,((($F16/$E$14)*'CRONOGRAMA ACTIVIDADES'!H$18)*($G16/$F16)))</f>
        <v>0</v>
      </c>
      <c r="K16" s="498">
        <f>IF($F16=0,0,((($F16/$E$14)*'CRONOGRAMA ACTIVIDADES'!I$18)*($G16/$F16)))</f>
        <v>0</v>
      </c>
      <c r="L16" s="498">
        <f>IF($F16=0,0,((($F16/$E$14)*'CRONOGRAMA ACTIVIDADES'!J$18)*($G16/$F16)))</f>
        <v>0</v>
      </c>
      <c r="M16" s="498">
        <f>IF($F16=0,0,((($F16/$E$14)*'CRONOGRAMA ACTIVIDADES'!K$18)*($G16/$F16)))</f>
        <v>0</v>
      </c>
      <c r="N16" s="498">
        <f>IF($F16=0,0,((($F16/$E$14)*'CRONOGRAMA ACTIVIDADES'!L$18)*($G16/$F16)))</f>
        <v>0</v>
      </c>
      <c r="O16" s="498">
        <f>IF($F16=0,0,((($F16/$E$14)*'CRONOGRAMA ACTIVIDADES'!M$18)*($G16/$F16)))</f>
        <v>0</v>
      </c>
      <c r="P16" s="498">
        <f>IF($F16=0,0,((($F16/$E$14)*'CRONOGRAMA ACTIVIDADES'!N$18)*($G16/$F16)))</f>
        <v>0</v>
      </c>
      <c r="Q16" s="498">
        <f>IF($F16=0,0,((($F16/$E$14)*'CRONOGRAMA ACTIVIDADES'!O$18)*($G16/$F16)))</f>
        <v>0</v>
      </c>
      <c r="R16" s="498">
        <f>IF($F16=0,0,((($F16/$E$14)*'CRONOGRAMA ACTIVIDADES'!P$18)*($G16/$F16)))</f>
        <v>0</v>
      </c>
      <c r="S16" s="498">
        <f>IF($F16=0,0,((($F16/$E$14)*'CRONOGRAMA ACTIVIDADES'!Q$18)*($G16/$F16)))</f>
        <v>0</v>
      </c>
      <c r="T16" s="501">
        <f>H16+I16+J16+K16+L16+M16+N16+O16+P16+Q16+R16+S16</f>
        <v>0</v>
      </c>
      <c r="U16" s="502">
        <f>IF($F16=0,0,((($F16/$E$14)*'CRONOGRAMA ACTIVIDADES'!R$18)*($G16/$F16)))</f>
        <v>0</v>
      </c>
      <c r="V16" s="498">
        <f>IF($F16=0,0,((($F16/$E$14)*'CRONOGRAMA ACTIVIDADES'!S$18)*($G16/$F16)))</f>
        <v>0</v>
      </c>
      <c r="W16" s="498">
        <f>IF($F16=0,0,((($F16/$E$14)*'CRONOGRAMA ACTIVIDADES'!T$18)*($G16/$F16)))</f>
        <v>0</v>
      </c>
      <c r="X16" s="498">
        <f>IF($F16=0,0,((($F16/$E$14)*'CRONOGRAMA ACTIVIDADES'!U$18)*($G16/$F16)))</f>
        <v>0</v>
      </c>
      <c r="Y16" s="498">
        <f>IF($F16=0,0,((($F16/$E$14)*'CRONOGRAMA ACTIVIDADES'!V$18)*($G16/$F16)))</f>
        <v>0</v>
      </c>
      <c r="Z16" s="498">
        <f>IF($F16=0,0,((($F16/$E$14)*'CRONOGRAMA ACTIVIDADES'!W$18)*($G16/$F16)))</f>
        <v>0</v>
      </c>
      <c r="AA16" s="498">
        <f>IF($F16=0,0,((($F16/$E$14)*'CRONOGRAMA ACTIVIDADES'!X$18)*($G16/$F16)))</f>
        <v>0</v>
      </c>
      <c r="AB16" s="498">
        <f>IF($F16=0,0,((($F16/$E$14)*'CRONOGRAMA ACTIVIDADES'!Y$18)*($G16/$F16)))</f>
        <v>0</v>
      </c>
      <c r="AC16" s="498">
        <f>IF($F16=0,0,((($F16/$E$14)*'CRONOGRAMA ACTIVIDADES'!Z$18)*($G16/$F16)))</f>
        <v>0</v>
      </c>
      <c r="AD16" s="498">
        <f>IF($F16=0,0,((($F16/$E$14)*'CRONOGRAMA ACTIVIDADES'!AA$18)*($G16/$F16)))</f>
        <v>0</v>
      </c>
      <c r="AE16" s="498">
        <f>IF($F16=0,0,((($F16/$E$14)*'CRONOGRAMA ACTIVIDADES'!AB$18)*($G16/$F16)))</f>
        <v>0</v>
      </c>
      <c r="AF16" s="498">
        <f>IF($F16=0,0,((($F16/$E$14)*'CRONOGRAMA ACTIVIDADES'!AC$18)*($G16/$F16)))</f>
        <v>0</v>
      </c>
      <c r="AG16" s="499">
        <f>U16+V16+W16+X16+Y16+Z16+AA16+AB16+AC16+AD16+AE16+AF16</f>
        <v>0</v>
      </c>
      <c r="AH16" s="503">
        <f>IF($F16=0,0,((($F16/$E$14)*'CRONOGRAMA ACTIVIDADES'!AD$18)*($G16/$F16)))</f>
        <v>0</v>
      </c>
      <c r="AI16" s="498">
        <f>IF($F16=0,0,((($F16/$E$14)*'CRONOGRAMA ACTIVIDADES'!AE$18)*($G16/$F16)))</f>
        <v>0</v>
      </c>
      <c r="AJ16" s="498">
        <f>IF($F16=0,0,((($F16/$E$14)*'CRONOGRAMA ACTIVIDADES'!AF$18)*($G16/$F16)))</f>
        <v>0</v>
      </c>
      <c r="AK16" s="498">
        <f>IF($F16=0,0,((($F16/$E$14)*'CRONOGRAMA ACTIVIDADES'!AG$18)*($G16/$F16)))</f>
        <v>0</v>
      </c>
      <c r="AL16" s="498">
        <f>IF($F16=0,0,((($F16/$E$14)*'CRONOGRAMA ACTIVIDADES'!AH$18)*($G16/$F16)))</f>
        <v>0</v>
      </c>
      <c r="AM16" s="498">
        <f>IF($F16=0,0,((($F16/$E$14)*'CRONOGRAMA ACTIVIDADES'!AI$18)*($G16/$F16)))</f>
        <v>0</v>
      </c>
      <c r="AN16" s="498">
        <f>IF($F16=0,0,((($F16/$E$14)*'CRONOGRAMA ACTIVIDADES'!AJ$18)*($G16/$F16)))</f>
        <v>0</v>
      </c>
      <c r="AO16" s="498">
        <f>IF($F16=0,0,((($F16/$E$14)*'CRONOGRAMA ACTIVIDADES'!AK$18)*($G16/$F16)))</f>
        <v>0</v>
      </c>
      <c r="AP16" s="498">
        <f>IF($F16=0,0,((($F16/$E$14)*'CRONOGRAMA ACTIVIDADES'!AL$18)*($G16/$F16)))</f>
        <v>0</v>
      </c>
      <c r="AQ16" s="498">
        <f>IF($F16=0,0,((($F16/$E$14)*'CRONOGRAMA ACTIVIDADES'!AM$18)*($G16/$F16)))</f>
        <v>0</v>
      </c>
      <c r="AR16" s="498">
        <f>IF($F16=0,0,((($F16/$E$14)*'CRONOGRAMA ACTIVIDADES'!AN$18)*($G16/$F16)))</f>
        <v>0</v>
      </c>
      <c r="AS16" s="498">
        <f>IF($F16=0,0,((($F16/$E$14)*'CRONOGRAMA ACTIVIDADES'!AO$18)*($G16/$F16)))</f>
        <v>0</v>
      </c>
      <c r="AT16" s="501">
        <f>AH16+AI16+AJ16+AK16+AL16+AM16+AN16+AO16+AP16+AQ16+AR16+AS16</f>
        <v>0</v>
      </c>
      <c r="AU16" s="504">
        <f>AS16+AR16+AQ16+AP16+AO16+AN16+AM16+AL16+AK16+AJ16+AI16+AH16+AF16+AE16+AD16+AC16+AB16+AA16+Z16+Y16+X16+W16+V16+U16+S16+R16+Q16+P16+O16+N16+M16+L16+K16+J16+I16+H16</f>
        <v>0</v>
      </c>
      <c r="AV16" s="470">
        <f t="shared" si="1"/>
        <v>0</v>
      </c>
    </row>
    <row r="17" spans="2:48" s="472" customFormat="1" ht="12.75" customHeight="1">
      <c r="B17" s="494" t="str">
        <f>'FORMATO COSTEO C1'!C$28</f>
        <v>1.1.1.3</v>
      </c>
      <c r="C17" s="495" t="str">
        <f>+'FORMATO COSTEO C1'!B$28</f>
        <v>Categoría de gasto</v>
      </c>
      <c r="D17" s="496"/>
      <c r="E17" s="631"/>
      <c r="F17" s="498">
        <f>+'FORMATO COSTEO C1'!G28</f>
        <v>0</v>
      </c>
      <c r="G17" s="499">
        <f>+'FORMATO COSTEO C1'!J28</f>
        <v>0</v>
      </c>
      <c r="H17" s="503">
        <f>IF($F17=0,0,((($F17/$E$14)*'CRONOGRAMA ACTIVIDADES'!F$18)*($G17/$F17)))</f>
        <v>0</v>
      </c>
      <c r="I17" s="498">
        <f>IF($F17=0,0,((($F17/$E$14)*'CRONOGRAMA ACTIVIDADES'!G$18)*($G17/$F17)))</f>
        <v>0</v>
      </c>
      <c r="J17" s="498">
        <f>IF($F17=0,0,((($F17/$E$14)*'CRONOGRAMA ACTIVIDADES'!H$18)*($G17/$F17)))</f>
        <v>0</v>
      </c>
      <c r="K17" s="498">
        <f>IF($F17=0,0,((($F17/$E$14)*'CRONOGRAMA ACTIVIDADES'!I$18)*($G17/$F17)))</f>
        <v>0</v>
      </c>
      <c r="L17" s="498">
        <f>IF($F17=0,0,((($F17/$E$14)*'CRONOGRAMA ACTIVIDADES'!J$18)*($G17/$F17)))</f>
        <v>0</v>
      </c>
      <c r="M17" s="498">
        <f>IF($F17=0,0,((($F17/$E$14)*'CRONOGRAMA ACTIVIDADES'!K$18)*($G17/$F17)))</f>
        <v>0</v>
      </c>
      <c r="N17" s="498">
        <f>IF($F17=0,0,((($F17/$E$14)*'CRONOGRAMA ACTIVIDADES'!L$18)*($G17/$F17)))</f>
        <v>0</v>
      </c>
      <c r="O17" s="498">
        <f>IF($F17=0,0,((($F17/$E$14)*'CRONOGRAMA ACTIVIDADES'!M$18)*($G17/$F17)))</f>
        <v>0</v>
      </c>
      <c r="P17" s="498">
        <f>IF($F17=0,0,((($F17/$E$14)*'CRONOGRAMA ACTIVIDADES'!N$18)*($G17/$F17)))</f>
        <v>0</v>
      </c>
      <c r="Q17" s="498">
        <f>IF($F17=0,0,((($F17/$E$14)*'CRONOGRAMA ACTIVIDADES'!O$18)*($G17/$F17)))</f>
        <v>0</v>
      </c>
      <c r="R17" s="498">
        <f>IF($F17=0,0,((($F17/$E$14)*'CRONOGRAMA ACTIVIDADES'!P$18)*($G17/$F17)))</f>
        <v>0</v>
      </c>
      <c r="S17" s="498">
        <f>IF($F17=0,0,((($F17/$E$14)*'CRONOGRAMA ACTIVIDADES'!Q$18)*($G17/$F17)))</f>
        <v>0</v>
      </c>
      <c r="T17" s="501">
        <f>H17+I17+J17+K17+L17+M17+N17+O17+P17+Q17+R17+S17</f>
        <v>0</v>
      </c>
      <c r="U17" s="502">
        <f>IF($F17=0,0,((($F17/$E$14)*'CRONOGRAMA ACTIVIDADES'!R$18)*($G17/$F17)))</f>
        <v>0</v>
      </c>
      <c r="V17" s="498">
        <f>IF($F17=0,0,((($F17/$E$14)*'CRONOGRAMA ACTIVIDADES'!S$18)*($G17/$F17)))</f>
        <v>0</v>
      </c>
      <c r="W17" s="498">
        <f>IF($F17=0,0,((($F17/$E$14)*'CRONOGRAMA ACTIVIDADES'!T$18)*($G17/$F17)))</f>
        <v>0</v>
      </c>
      <c r="X17" s="498">
        <f>IF($F17=0,0,((($F17/$E$14)*'CRONOGRAMA ACTIVIDADES'!U$18)*($G17/$F17)))</f>
        <v>0</v>
      </c>
      <c r="Y17" s="498">
        <f>IF($F17=0,0,((($F17/$E$14)*'CRONOGRAMA ACTIVIDADES'!V$18)*($G17/$F17)))</f>
        <v>0</v>
      </c>
      <c r="Z17" s="498">
        <f>IF($F17=0,0,((($F17/$E$14)*'CRONOGRAMA ACTIVIDADES'!W$18)*($G17/$F17)))</f>
        <v>0</v>
      </c>
      <c r="AA17" s="498">
        <f>IF($F17=0,0,((($F17/$E$14)*'CRONOGRAMA ACTIVIDADES'!X$18)*($G17/$F17)))</f>
        <v>0</v>
      </c>
      <c r="AB17" s="498">
        <f>IF($F17=0,0,((($F17/$E$14)*'CRONOGRAMA ACTIVIDADES'!Y$18)*($G17/$F17)))</f>
        <v>0</v>
      </c>
      <c r="AC17" s="498">
        <f>IF($F17=0,0,((($F17/$E$14)*'CRONOGRAMA ACTIVIDADES'!Z$18)*($G17/$F17)))</f>
        <v>0</v>
      </c>
      <c r="AD17" s="498">
        <f>IF($F17=0,0,((($F17/$E$14)*'CRONOGRAMA ACTIVIDADES'!AA$18)*($G17/$F17)))</f>
        <v>0</v>
      </c>
      <c r="AE17" s="498">
        <f>IF($F17=0,0,((($F17/$E$14)*'CRONOGRAMA ACTIVIDADES'!AB$18)*($G17/$F17)))</f>
        <v>0</v>
      </c>
      <c r="AF17" s="498">
        <f>IF($F17=0,0,((($F17/$E$14)*'CRONOGRAMA ACTIVIDADES'!AC$18)*($G17/$F17)))</f>
        <v>0</v>
      </c>
      <c r="AG17" s="499">
        <f>U17+V17+W17+X17+Y17+Z17+AA17+AB17+AC17+AD17+AE17+AF17</f>
        <v>0</v>
      </c>
      <c r="AH17" s="503">
        <f>IF($F17=0,0,((($F17/$E$14)*'CRONOGRAMA ACTIVIDADES'!AD$18)*($G17/$F17)))</f>
        <v>0</v>
      </c>
      <c r="AI17" s="498">
        <f>IF($F17=0,0,((($F17/$E$14)*'CRONOGRAMA ACTIVIDADES'!AE$18)*($G17/$F17)))</f>
        <v>0</v>
      </c>
      <c r="AJ17" s="498">
        <f>IF($F17=0,0,((($F17/$E$14)*'CRONOGRAMA ACTIVIDADES'!AF$18)*($G17/$F17)))</f>
        <v>0</v>
      </c>
      <c r="AK17" s="498">
        <f>IF($F17=0,0,((($F17/$E$14)*'CRONOGRAMA ACTIVIDADES'!AG$18)*($G17/$F17)))</f>
        <v>0</v>
      </c>
      <c r="AL17" s="498">
        <f>IF($F17=0,0,((($F17/$E$14)*'CRONOGRAMA ACTIVIDADES'!AH$18)*($G17/$F17)))</f>
        <v>0</v>
      </c>
      <c r="AM17" s="498">
        <f>IF($F17=0,0,((($F17/$E$14)*'CRONOGRAMA ACTIVIDADES'!AI$18)*($G17/$F17)))</f>
        <v>0</v>
      </c>
      <c r="AN17" s="498">
        <f>IF($F17=0,0,((($F17/$E$14)*'CRONOGRAMA ACTIVIDADES'!AJ$18)*($G17/$F17)))</f>
        <v>0</v>
      </c>
      <c r="AO17" s="498">
        <f>IF($F17=0,0,((($F17/$E$14)*'CRONOGRAMA ACTIVIDADES'!AK$18)*($G17/$F17)))</f>
        <v>0</v>
      </c>
      <c r="AP17" s="498">
        <f>IF($F17=0,0,((($F17/$E$14)*'CRONOGRAMA ACTIVIDADES'!AL$18)*($G17/$F17)))</f>
        <v>0</v>
      </c>
      <c r="AQ17" s="498">
        <f>IF($F17=0,0,((($F17/$E$14)*'CRONOGRAMA ACTIVIDADES'!AM$18)*($G17/$F17)))</f>
        <v>0</v>
      </c>
      <c r="AR17" s="498">
        <f>IF($F17=0,0,((($F17/$E$14)*'CRONOGRAMA ACTIVIDADES'!AN$18)*($G17/$F17)))</f>
        <v>0</v>
      </c>
      <c r="AS17" s="498">
        <f>IF($F17=0,0,((($F17/$E$14)*'CRONOGRAMA ACTIVIDADES'!AO$18)*($G17/$F17)))</f>
        <v>0</v>
      </c>
      <c r="AT17" s="501">
        <f>AH17+AI17+AJ17+AK17+AL17+AM17+AN17+AO17+AP17+AQ17+AR17+AS17</f>
        <v>0</v>
      </c>
      <c r="AU17" s="504">
        <f>AS17+AR17+AQ17+AP17+AO17+AN17+AM17+AL17+AK17+AJ17+AI17+AH17+AF17+AE17+AD17+AC17+AB17+AA17+Z17+Y17+X17+W17+V17+U17+S17+R17+Q17+P17+O17+N17+M17+L17+K17+J17+I17+H17</f>
        <v>0</v>
      </c>
      <c r="AV17" s="470">
        <f t="shared" si="1"/>
        <v>0</v>
      </c>
    </row>
    <row r="18" spans="2:48" s="472" customFormat="1" ht="12.75" customHeight="1">
      <c r="B18" s="494" t="str">
        <f>+'FORMATO COSTEO C1'!C$34</f>
        <v>1.1.1.4</v>
      </c>
      <c r="C18" s="495" t="str">
        <f>+'FORMATO COSTEO C1'!B$34</f>
        <v>Categoría de gasto</v>
      </c>
      <c r="D18" s="496"/>
      <c r="E18" s="631"/>
      <c r="F18" s="498">
        <f>+'FORMATO COSTEO C1'!G34</f>
        <v>0</v>
      </c>
      <c r="G18" s="499">
        <f>+'FORMATO COSTEO C1'!J34</f>
        <v>0</v>
      </c>
      <c r="H18" s="503">
        <f>IF($F18=0,0,((($F18/$E$14)*'CRONOGRAMA ACTIVIDADES'!F$18)*($G18/$F18)))</f>
        <v>0</v>
      </c>
      <c r="I18" s="498">
        <f>IF($F18=0,0,((($F18/$E$14)*'CRONOGRAMA ACTIVIDADES'!G$18)*($G18/$F18)))</f>
        <v>0</v>
      </c>
      <c r="J18" s="498">
        <f>IF($F18=0,0,((($F18/$E$14)*'CRONOGRAMA ACTIVIDADES'!H$18)*($G18/$F18)))</f>
        <v>0</v>
      </c>
      <c r="K18" s="498">
        <f>IF($F18=0,0,((($F18/$E$14)*'CRONOGRAMA ACTIVIDADES'!I$18)*($G18/$F18)))</f>
        <v>0</v>
      </c>
      <c r="L18" s="498">
        <f>IF($F18=0,0,((($F18/$E$14)*'CRONOGRAMA ACTIVIDADES'!J$18)*($G18/$F18)))</f>
        <v>0</v>
      </c>
      <c r="M18" s="498">
        <f>IF($F18=0,0,((($F18/$E$14)*'CRONOGRAMA ACTIVIDADES'!K$18)*($G18/$F18)))</f>
        <v>0</v>
      </c>
      <c r="N18" s="498">
        <f>IF($F18=0,0,((($F18/$E$14)*'CRONOGRAMA ACTIVIDADES'!L$18)*($G18/$F18)))</f>
        <v>0</v>
      </c>
      <c r="O18" s="498">
        <f>IF($F18=0,0,((($F18/$E$14)*'CRONOGRAMA ACTIVIDADES'!M$18)*($G18/$F18)))</f>
        <v>0</v>
      </c>
      <c r="P18" s="498">
        <f>IF($F18=0,0,((($F18/$E$14)*'CRONOGRAMA ACTIVIDADES'!N$18)*($G18/$F18)))</f>
        <v>0</v>
      </c>
      <c r="Q18" s="498">
        <f>IF($F18=0,0,((($F18/$E$14)*'CRONOGRAMA ACTIVIDADES'!O$18)*($G18/$F18)))</f>
        <v>0</v>
      </c>
      <c r="R18" s="498">
        <f>IF($F18=0,0,((($F18/$E$14)*'CRONOGRAMA ACTIVIDADES'!P$18)*($G18/$F18)))</f>
        <v>0</v>
      </c>
      <c r="S18" s="498">
        <f>IF($F18=0,0,((($F18/$E$14)*'CRONOGRAMA ACTIVIDADES'!Q$18)*($G18/$F18)))</f>
        <v>0</v>
      </c>
      <c r="T18" s="501">
        <f>H18+I18+J18+K18+L18+M18+N18+O18+P18+Q18+R18+S18</f>
        <v>0</v>
      </c>
      <c r="U18" s="502">
        <f>IF($F18=0,0,((($F18/$E$14)*'CRONOGRAMA ACTIVIDADES'!R$18)*($G18/$F18)))</f>
        <v>0</v>
      </c>
      <c r="V18" s="498">
        <f>IF($F18=0,0,((($F18/$E$14)*'CRONOGRAMA ACTIVIDADES'!S$18)*($G18/$F18)))</f>
        <v>0</v>
      </c>
      <c r="W18" s="498">
        <f>IF($F18=0,0,((($F18/$E$14)*'CRONOGRAMA ACTIVIDADES'!T$18)*($G18/$F18)))</f>
        <v>0</v>
      </c>
      <c r="X18" s="498">
        <f>IF($F18=0,0,((($F18/$E$14)*'CRONOGRAMA ACTIVIDADES'!U$18)*($G18/$F18)))</f>
        <v>0</v>
      </c>
      <c r="Y18" s="498">
        <f>IF($F18=0,0,((($F18/$E$14)*'CRONOGRAMA ACTIVIDADES'!V$18)*($G18/$F18)))</f>
        <v>0</v>
      </c>
      <c r="Z18" s="498">
        <f>IF($F18=0,0,((($F18/$E$14)*'CRONOGRAMA ACTIVIDADES'!W$18)*($G18/$F18)))</f>
        <v>0</v>
      </c>
      <c r="AA18" s="498">
        <f>IF($F18=0,0,((($F18/$E$14)*'CRONOGRAMA ACTIVIDADES'!X$18)*($G18/$F18)))</f>
        <v>0</v>
      </c>
      <c r="AB18" s="498">
        <f>IF($F18=0,0,((($F18/$E$14)*'CRONOGRAMA ACTIVIDADES'!Y$18)*($G18/$F18)))</f>
        <v>0</v>
      </c>
      <c r="AC18" s="498">
        <f>IF($F18=0,0,((($F18/$E$14)*'CRONOGRAMA ACTIVIDADES'!Z$18)*($G18/$F18)))</f>
        <v>0</v>
      </c>
      <c r="AD18" s="498">
        <f>IF($F18=0,0,((($F18/$E$14)*'CRONOGRAMA ACTIVIDADES'!AA$18)*($G18/$F18)))</f>
        <v>0</v>
      </c>
      <c r="AE18" s="498">
        <f>IF($F18=0,0,((($F18/$E$14)*'CRONOGRAMA ACTIVIDADES'!AB$18)*($G18/$F18)))</f>
        <v>0</v>
      </c>
      <c r="AF18" s="498">
        <f>IF($F18=0,0,((($F18/$E$14)*'CRONOGRAMA ACTIVIDADES'!AC$18)*($G18/$F18)))</f>
        <v>0</v>
      </c>
      <c r="AG18" s="499">
        <f>U18+V18+W18+X18+Y18+Z18+AA18+AB18+AC18+AD18+AE18+AF18</f>
        <v>0</v>
      </c>
      <c r="AH18" s="503">
        <f>IF($F18=0,0,((($F18/$E$14)*'CRONOGRAMA ACTIVIDADES'!AD$18)*($G18/$F18)))</f>
        <v>0</v>
      </c>
      <c r="AI18" s="498">
        <f>IF($F18=0,0,((($F18/$E$14)*'CRONOGRAMA ACTIVIDADES'!AE$18)*($G18/$F18)))</f>
        <v>0</v>
      </c>
      <c r="AJ18" s="498">
        <f>IF($F18=0,0,((($F18/$E$14)*'CRONOGRAMA ACTIVIDADES'!AF$18)*($G18/$F18)))</f>
        <v>0</v>
      </c>
      <c r="AK18" s="498">
        <f>IF($F18=0,0,((($F18/$E$14)*'CRONOGRAMA ACTIVIDADES'!AG$18)*($G18/$F18)))</f>
        <v>0</v>
      </c>
      <c r="AL18" s="498">
        <f>IF($F18=0,0,((($F18/$E$14)*'CRONOGRAMA ACTIVIDADES'!AH$18)*($G18/$F18)))</f>
        <v>0</v>
      </c>
      <c r="AM18" s="498">
        <f>IF($F18=0,0,((($F18/$E$14)*'CRONOGRAMA ACTIVIDADES'!AI$18)*($G18/$F18)))</f>
        <v>0</v>
      </c>
      <c r="AN18" s="498">
        <f>IF($F18=0,0,((($F18/$E$14)*'CRONOGRAMA ACTIVIDADES'!AJ$18)*($G18/$F18)))</f>
        <v>0</v>
      </c>
      <c r="AO18" s="498">
        <f>IF($F18=0,0,((($F18/$E$14)*'CRONOGRAMA ACTIVIDADES'!AK$18)*($G18/$F18)))</f>
        <v>0</v>
      </c>
      <c r="AP18" s="498">
        <f>IF($F18=0,0,((($F18/$E$14)*'CRONOGRAMA ACTIVIDADES'!AL$18)*($G18/$F18)))</f>
        <v>0</v>
      </c>
      <c r="AQ18" s="498">
        <f>IF($F18=0,0,((($F18/$E$14)*'CRONOGRAMA ACTIVIDADES'!AM$18)*($G18/$F18)))</f>
        <v>0</v>
      </c>
      <c r="AR18" s="498">
        <f>IF($F18=0,0,((($F18/$E$14)*'CRONOGRAMA ACTIVIDADES'!AN$18)*($G18/$F18)))</f>
        <v>0</v>
      </c>
      <c r="AS18" s="498">
        <f>IF($F18=0,0,((($F18/$E$14)*'CRONOGRAMA ACTIVIDADES'!AO$18)*($G18/$F18)))</f>
        <v>0</v>
      </c>
      <c r="AT18" s="501">
        <f>AH18+AI18+AJ18+AK18+AL18+AM18+AN18+AO18+AP18+AQ18+AR18+AS18</f>
        <v>0</v>
      </c>
      <c r="AU18" s="504">
        <f>AS18+AR18+AQ18+AP18+AO18+AN18+AM18+AL18+AK18+AJ18+AI18+AH18+AF18+AE18+AD18+AC18+AB18+AA18+Z18+Y18+X18+W18+V18+U18+S18+R18+Q18+P18+O18+N18+M18+L18+K18+J18+I18+H18</f>
        <v>0</v>
      </c>
      <c r="AV18" s="470">
        <f t="shared" si="1"/>
        <v>0</v>
      </c>
    </row>
    <row r="19" spans="2:48" s="472" customFormat="1" ht="12.75" customHeight="1">
      <c r="B19" s="494" t="str">
        <f>'FORMATO COSTEO C1'!C$40</f>
        <v>1.1.1.5</v>
      </c>
      <c r="C19" s="495" t="str">
        <f>+'FORMATO COSTEO C1'!B$40</f>
        <v>Categoría de gasto</v>
      </c>
      <c r="D19" s="496"/>
      <c r="E19" s="631"/>
      <c r="F19" s="498">
        <f>+'FORMATO COSTEO C1'!G40</f>
        <v>0</v>
      </c>
      <c r="G19" s="499">
        <f>+'FORMATO COSTEO C1'!J40</f>
        <v>0</v>
      </c>
      <c r="H19" s="503">
        <f>IF($F19=0,0,((($F19/$E$14)*'CRONOGRAMA ACTIVIDADES'!F$18)*($G19/$F19)))</f>
        <v>0</v>
      </c>
      <c r="I19" s="498">
        <f>IF($F19=0,0,((($F19/$E$14)*'CRONOGRAMA ACTIVIDADES'!G$18)*($G19/$F19)))</f>
        <v>0</v>
      </c>
      <c r="J19" s="498">
        <f>IF($F19=0,0,((($F19/$E$14)*'CRONOGRAMA ACTIVIDADES'!H$18)*($G19/$F19)))</f>
        <v>0</v>
      </c>
      <c r="K19" s="498">
        <f>IF($F19=0,0,((($F19/$E$14)*'CRONOGRAMA ACTIVIDADES'!I$18)*($G19/$F19)))</f>
        <v>0</v>
      </c>
      <c r="L19" s="498">
        <f>IF($F19=0,0,((($F19/$E$14)*'CRONOGRAMA ACTIVIDADES'!J$18)*($G19/$F19)))</f>
        <v>0</v>
      </c>
      <c r="M19" s="498">
        <f>IF($F19=0,0,((($F19/$E$14)*'CRONOGRAMA ACTIVIDADES'!K$18)*($G19/$F19)))</f>
        <v>0</v>
      </c>
      <c r="N19" s="498">
        <f>IF($F19=0,0,((($F19/$E$14)*'CRONOGRAMA ACTIVIDADES'!L$18)*($G19/$F19)))</f>
        <v>0</v>
      </c>
      <c r="O19" s="498">
        <f>IF($F19=0,0,((($F19/$E$14)*'CRONOGRAMA ACTIVIDADES'!M$18)*($G19/$F19)))</f>
        <v>0</v>
      </c>
      <c r="P19" s="498">
        <f>IF($F19=0,0,((($F19/$E$14)*'CRONOGRAMA ACTIVIDADES'!N$18)*($G19/$F19)))</f>
        <v>0</v>
      </c>
      <c r="Q19" s="498">
        <f>IF($F19=0,0,((($F19/$E$14)*'CRONOGRAMA ACTIVIDADES'!O$18)*($G19/$F19)))</f>
        <v>0</v>
      </c>
      <c r="R19" s="498">
        <f>IF($F19=0,0,((($F19/$E$14)*'CRONOGRAMA ACTIVIDADES'!P$18)*($G19/$F19)))</f>
        <v>0</v>
      </c>
      <c r="S19" s="498">
        <f>IF($F19=0,0,((($F19/$E$14)*'CRONOGRAMA ACTIVIDADES'!Q$18)*($G19/$F19)))</f>
        <v>0</v>
      </c>
      <c r="T19" s="501">
        <f>H19+I19+J19+K19+L19+M19+N19+O19+P19+Q19+R19+S19</f>
        <v>0</v>
      </c>
      <c r="U19" s="502">
        <f>IF($F19=0,0,((($F19/$E$14)*'CRONOGRAMA ACTIVIDADES'!R$18)*($G19/$F19)))</f>
        <v>0</v>
      </c>
      <c r="V19" s="498">
        <f>IF($F19=0,0,((($F19/$E$14)*'CRONOGRAMA ACTIVIDADES'!S$18)*($G19/$F19)))</f>
        <v>0</v>
      </c>
      <c r="W19" s="498">
        <f>IF($F19=0,0,((($F19/$E$14)*'CRONOGRAMA ACTIVIDADES'!T$18)*($G19/$F19)))</f>
        <v>0</v>
      </c>
      <c r="X19" s="498">
        <f>IF($F19=0,0,((($F19/$E$14)*'CRONOGRAMA ACTIVIDADES'!U$18)*($G19/$F19)))</f>
        <v>0</v>
      </c>
      <c r="Y19" s="498">
        <f>IF($F19=0,0,((($F19/$E$14)*'CRONOGRAMA ACTIVIDADES'!V$18)*($G19/$F19)))</f>
        <v>0</v>
      </c>
      <c r="Z19" s="498">
        <f>IF($F19=0,0,((($F19/$E$14)*'CRONOGRAMA ACTIVIDADES'!W$18)*($G19/$F19)))</f>
        <v>0</v>
      </c>
      <c r="AA19" s="498">
        <f>IF($F19=0,0,((($F19/$E$14)*'CRONOGRAMA ACTIVIDADES'!X$18)*($G19/$F19)))</f>
        <v>0</v>
      </c>
      <c r="AB19" s="498">
        <f>IF($F19=0,0,((($F19/$E$14)*'CRONOGRAMA ACTIVIDADES'!Y$18)*($G19/$F19)))</f>
        <v>0</v>
      </c>
      <c r="AC19" s="498">
        <f>IF($F19=0,0,((($F19/$E$14)*'CRONOGRAMA ACTIVIDADES'!Z$18)*($G19/$F19)))</f>
        <v>0</v>
      </c>
      <c r="AD19" s="498">
        <f>IF($F19=0,0,((($F19/$E$14)*'CRONOGRAMA ACTIVIDADES'!AA$18)*($G19/$F19)))</f>
        <v>0</v>
      </c>
      <c r="AE19" s="498">
        <f>IF($F19=0,0,((($F19/$E$14)*'CRONOGRAMA ACTIVIDADES'!AB$18)*($G19/$F19)))</f>
        <v>0</v>
      </c>
      <c r="AF19" s="498">
        <f>IF($F19=0,0,((($F19/$E$14)*'CRONOGRAMA ACTIVIDADES'!AC$18)*($G19/$F19)))</f>
        <v>0</v>
      </c>
      <c r="AG19" s="499">
        <f>U19+V19+W19+X19+Y19+Z19+AA19+AB19+AC19+AD19+AE19+AF19</f>
        <v>0</v>
      </c>
      <c r="AH19" s="503">
        <f>IF($F19=0,0,((($F19/$E$14)*'CRONOGRAMA ACTIVIDADES'!AD$18)*($G19/$F19)))</f>
        <v>0</v>
      </c>
      <c r="AI19" s="498">
        <f>IF($F19=0,0,((($F19/$E$14)*'CRONOGRAMA ACTIVIDADES'!AE$18)*($G19/$F19)))</f>
        <v>0</v>
      </c>
      <c r="AJ19" s="498">
        <f>IF($F19=0,0,((($F19/$E$14)*'CRONOGRAMA ACTIVIDADES'!AF$18)*($G19/$F19)))</f>
        <v>0</v>
      </c>
      <c r="AK19" s="498">
        <f>IF($F19=0,0,((($F19/$E$14)*'CRONOGRAMA ACTIVIDADES'!AG$18)*($G19/$F19)))</f>
        <v>0</v>
      </c>
      <c r="AL19" s="498">
        <f>IF($F19=0,0,((($F19/$E$14)*'CRONOGRAMA ACTIVIDADES'!AH$18)*($G19/$F19)))</f>
        <v>0</v>
      </c>
      <c r="AM19" s="498">
        <f>IF($F19=0,0,((($F19/$E$14)*'CRONOGRAMA ACTIVIDADES'!AI$18)*($G19/$F19)))</f>
        <v>0</v>
      </c>
      <c r="AN19" s="498">
        <f>IF($F19=0,0,((($F19/$E$14)*'CRONOGRAMA ACTIVIDADES'!AJ$18)*($G19/$F19)))</f>
        <v>0</v>
      </c>
      <c r="AO19" s="498">
        <f>IF($F19=0,0,((($F19/$E$14)*'CRONOGRAMA ACTIVIDADES'!AK$18)*($G19/$F19)))</f>
        <v>0</v>
      </c>
      <c r="AP19" s="498">
        <f>IF($F19=0,0,((($F19/$E$14)*'CRONOGRAMA ACTIVIDADES'!AL$18)*($G19/$F19)))</f>
        <v>0</v>
      </c>
      <c r="AQ19" s="498">
        <f>IF($F19=0,0,((($F19/$E$14)*'CRONOGRAMA ACTIVIDADES'!AM$18)*($G19/$F19)))</f>
        <v>0</v>
      </c>
      <c r="AR19" s="498">
        <f>IF($F19=0,0,((($F19/$E$14)*'CRONOGRAMA ACTIVIDADES'!AN$18)*($G19/$F19)))</f>
        <v>0</v>
      </c>
      <c r="AS19" s="498">
        <f>IF($F19=0,0,((($F19/$E$14)*'CRONOGRAMA ACTIVIDADES'!AO$18)*($G19/$F19)))</f>
        <v>0</v>
      </c>
      <c r="AT19" s="501">
        <f>AH19+AI19+AJ19+AK19+AL19+AM19+AN19+AO19+AP19+AQ19+AR19+AS19</f>
        <v>0</v>
      </c>
      <c r="AU19" s="504">
        <f>AS19+AR19+AQ19+AP19+AO19+AN19+AM19+AL19+AK19+AJ19+AI19+AH19+AF19+AE19+AD19+AC19+AB19+AA19+Z19+Y19+X19+W19+V19+U19+S19+R19+Q19+P19+O19+N19+M19+L19+K19+J19+I19+H19</f>
        <v>0</v>
      </c>
      <c r="AV19" s="470">
        <f t="shared" si="1"/>
        <v>0</v>
      </c>
    </row>
    <row r="20" spans="2:48" s="472" customFormat="1" ht="12.75" customHeight="1">
      <c r="B20" s="484" t="str">
        <f>+'FORMATO COSTEO C1'!C$46</f>
        <v>1.1.2</v>
      </c>
      <c r="C20" s="505">
        <f>+'FORMATO COSTEO C1'!B$46</f>
        <v>0</v>
      </c>
      <c r="D20" s="511" t="str">
        <f>+'FORMATO COSTEO C1'!D$46</f>
        <v>Unidad medida</v>
      </c>
      <c r="E20" s="614">
        <f>+'FORMATO COSTEO C1'!E$46</f>
        <v>0</v>
      </c>
      <c r="F20" s="488">
        <f>SUM(F21:F25)</f>
        <v>0</v>
      </c>
      <c r="G20" s="489">
        <f aca="true" t="shared" si="6" ref="G20:P20">SUM(G21:G25)</f>
        <v>0</v>
      </c>
      <c r="H20" s="490">
        <f t="shared" si="6"/>
        <v>0</v>
      </c>
      <c r="I20" s="488">
        <f>SUM(I21:I25)</f>
        <v>0</v>
      </c>
      <c r="J20" s="488">
        <f>SUM(J21:J25)</f>
        <v>0</v>
      </c>
      <c r="K20" s="488">
        <f>SUM(K21:K25)</f>
        <v>0</v>
      </c>
      <c r="L20" s="488">
        <f>SUM(L21:L25)</f>
        <v>0</v>
      </c>
      <c r="M20" s="488">
        <f>SUM(M21:M25)</f>
        <v>0</v>
      </c>
      <c r="N20" s="488">
        <f t="shared" si="6"/>
        <v>0</v>
      </c>
      <c r="O20" s="488">
        <f t="shared" si="6"/>
        <v>0</v>
      </c>
      <c r="P20" s="488">
        <f t="shared" si="6"/>
        <v>0</v>
      </c>
      <c r="Q20" s="488">
        <f>SUM(Q21:Q25)</f>
        <v>0</v>
      </c>
      <c r="R20" s="488">
        <f>SUM(R21:R25)</f>
        <v>0</v>
      </c>
      <c r="S20" s="488">
        <f>SUM(S21:S25)</f>
        <v>0</v>
      </c>
      <c r="T20" s="491">
        <f>SUM(T21:T25)</f>
        <v>0</v>
      </c>
      <c r="U20" s="492">
        <f aca="true" t="shared" si="7" ref="U20:AS20">SUM(U21:U25)</f>
        <v>0</v>
      </c>
      <c r="V20" s="488">
        <f t="shared" si="7"/>
        <v>0</v>
      </c>
      <c r="W20" s="488">
        <f t="shared" si="7"/>
        <v>0</v>
      </c>
      <c r="X20" s="488">
        <f t="shared" si="7"/>
        <v>0</v>
      </c>
      <c r="Y20" s="488">
        <f t="shared" si="7"/>
        <v>0</v>
      </c>
      <c r="Z20" s="488">
        <f t="shared" si="7"/>
        <v>0</v>
      </c>
      <c r="AA20" s="488">
        <f t="shared" si="7"/>
        <v>0</v>
      </c>
      <c r="AB20" s="488">
        <f t="shared" si="7"/>
        <v>0</v>
      </c>
      <c r="AC20" s="488">
        <f t="shared" si="7"/>
        <v>0</v>
      </c>
      <c r="AD20" s="488">
        <f t="shared" si="7"/>
        <v>0</v>
      </c>
      <c r="AE20" s="488">
        <f t="shared" si="7"/>
        <v>0</v>
      </c>
      <c r="AF20" s="488">
        <f t="shared" si="7"/>
        <v>0</v>
      </c>
      <c r="AG20" s="489">
        <f t="shared" si="7"/>
        <v>0</v>
      </c>
      <c r="AH20" s="490">
        <f t="shared" si="7"/>
        <v>0</v>
      </c>
      <c r="AI20" s="488">
        <f t="shared" si="7"/>
        <v>0</v>
      </c>
      <c r="AJ20" s="488">
        <f t="shared" si="7"/>
        <v>0</v>
      </c>
      <c r="AK20" s="488">
        <f t="shared" si="7"/>
        <v>0</v>
      </c>
      <c r="AL20" s="488">
        <f t="shared" si="7"/>
        <v>0</v>
      </c>
      <c r="AM20" s="488">
        <f t="shared" si="7"/>
        <v>0</v>
      </c>
      <c r="AN20" s="488">
        <f t="shared" si="7"/>
        <v>0</v>
      </c>
      <c r="AO20" s="488">
        <f t="shared" si="7"/>
        <v>0</v>
      </c>
      <c r="AP20" s="488">
        <f t="shared" si="7"/>
        <v>0</v>
      </c>
      <c r="AQ20" s="488">
        <f t="shared" si="7"/>
        <v>0</v>
      </c>
      <c r="AR20" s="488">
        <f t="shared" si="7"/>
        <v>0</v>
      </c>
      <c r="AS20" s="488">
        <f t="shared" si="7"/>
        <v>0</v>
      </c>
      <c r="AT20" s="491">
        <f>SUM(AT21:AT25)</f>
        <v>0</v>
      </c>
      <c r="AU20" s="493">
        <f>SUM(AU21:AU25)</f>
        <v>0</v>
      </c>
      <c r="AV20" s="470">
        <f t="shared" si="1"/>
        <v>0</v>
      </c>
    </row>
    <row r="21" spans="2:48" s="472" customFormat="1" ht="12.75" customHeight="1">
      <c r="B21" s="494" t="str">
        <f>+'FORMATO COSTEO C1'!C$48</f>
        <v>1.1.2.1</v>
      </c>
      <c r="C21" s="495" t="str">
        <f>+'FORMATO COSTEO C1'!B$48</f>
        <v>Categoría de gasto</v>
      </c>
      <c r="D21" s="506"/>
      <c r="E21" s="632"/>
      <c r="F21" s="498">
        <f>+'FORMATO COSTEO C1'!G48</f>
        <v>0</v>
      </c>
      <c r="G21" s="499">
        <f>+'FORMATO COSTEO C1'!J48</f>
        <v>0</v>
      </c>
      <c r="H21" s="500">
        <f>IF($F21=0,0,((($F21/$E$20)*'CRONOGRAMA ACTIVIDADES'!F$19)*($G21/$F21)))</f>
        <v>0</v>
      </c>
      <c r="I21" s="498">
        <f>IF($F21=0,0,((($F21/$E$20)*'CRONOGRAMA ACTIVIDADES'!G$19)*($G21/$F21)))</f>
        <v>0</v>
      </c>
      <c r="J21" s="498">
        <f>IF($F21=0,0,((($F21/$E$20)*'CRONOGRAMA ACTIVIDADES'!H$19)*($G21/$F21)))</f>
        <v>0</v>
      </c>
      <c r="K21" s="498">
        <f>IF($F21=0,0,((($F21/$E$20)*'CRONOGRAMA ACTIVIDADES'!I$19)*($G21/$F21)))</f>
        <v>0</v>
      </c>
      <c r="L21" s="498">
        <f>IF($F21=0,0,((($F21/$E$20)*'CRONOGRAMA ACTIVIDADES'!J$19)*($G21/$F21)))</f>
        <v>0</v>
      </c>
      <c r="M21" s="498">
        <f>IF($F21=0,0,((($F21/$E$20)*'CRONOGRAMA ACTIVIDADES'!K$19)*($G21/$F21)))</f>
        <v>0</v>
      </c>
      <c r="N21" s="498">
        <f>IF($F21=0,0,((($F21/$E$20)*'CRONOGRAMA ACTIVIDADES'!L$19)*($G21/$F21)))</f>
        <v>0</v>
      </c>
      <c r="O21" s="498">
        <f>IF($F21=0,0,((($F21/$E$20)*'CRONOGRAMA ACTIVIDADES'!M$19)*($G21/$F21)))</f>
        <v>0</v>
      </c>
      <c r="P21" s="498">
        <f>IF($F21=0,0,((($F21/$E$20)*'CRONOGRAMA ACTIVIDADES'!N$19)*($G21/$F21)))</f>
        <v>0</v>
      </c>
      <c r="Q21" s="498">
        <f>IF($F21=0,0,((($F21/$E$20)*'CRONOGRAMA ACTIVIDADES'!O$19)*($G21/$F21)))</f>
        <v>0</v>
      </c>
      <c r="R21" s="498">
        <f>IF($F21=0,0,((($F21/$E$20)*'CRONOGRAMA ACTIVIDADES'!P$19)*($G21/$F21)))</f>
        <v>0</v>
      </c>
      <c r="S21" s="498">
        <f>IF($F21=0,0,((($F21/$E$20)*'CRONOGRAMA ACTIVIDADES'!Q$19)*($G21/$F21)))</f>
        <v>0</v>
      </c>
      <c r="T21" s="501">
        <f>H21+I21+J21+K21+L21+M21+N21+O21+P21+Q21+R21+S21</f>
        <v>0</v>
      </c>
      <c r="U21" s="502">
        <f>IF($F21=0,0,((($F21/$E$20)*'CRONOGRAMA ACTIVIDADES'!R$19)*($G21/$F21)))</f>
        <v>0</v>
      </c>
      <c r="V21" s="498">
        <f>IF($F21=0,0,((($F21/$E$20)*'CRONOGRAMA ACTIVIDADES'!S$19)*($G21/$F21)))</f>
        <v>0</v>
      </c>
      <c r="W21" s="498">
        <f>IF($F21=0,0,((($F21/$E$20)*'CRONOGRAMA ACTIVIDADES'!T$19)*($G21/$F21)))</f>
        <v>0</v>
      </c>
      <c r="X21" s="498">
        <f>IF($F21=0,0,((($F21/$E$20)*'CRONOGRAMA ACTIVIDADES'!U$19)*($G21/$F21)))</f>
        <v>0</v>
      </c>
      <c r="Y21" s="498">
        <f>IF($F21=0,0,((($F21/$E$20)*'CRONOGRAMA ACTIVIDADES'!V$19)*($G21/$F21)))</f>
        <v>0</v>
      </c>
      <c r="Z21" s="498">
        <f>IF($F21=0,0,((($F21/$E$20)*'CRONOGRAMA ACTIVIDADES'!W$19)*($G21/$F21)))</f>
        <v>0</v>
      </c>
      <c r="AA21" s="498">
        <f>IF($F21=0,0,((($F21/$E$20)*'CRONOGRAMA ACTIVIDADES'!X$19)*($G21/$F21)))</f>
        <v>0</v>
      </c>
      <c r="AB21" s="498">
        <f>IF($F21=0,0,((($F21/$E$20)*'CRONOGRAMA ACTIVIDADES'!Y$19)*($G21/$F21)))</f>
        <v>0</v>
      </c>
      <c r="AC21" s="498">
        <f>IF($F21=0,0,((($F21/$E$20)*'CRONOGRAMA ACTIVIDADES'!Z$19)*($G21/$F21)))</f>
        <v>0</v>
      </c>
      <c r="AD21" s="498">
        <f>IF($F21=0,0,((($F21/$E$20)*'CRONOGRAMA ACTIVIDADES'!AA$19)*($G21/$F21)))</f>
        <v>0</v>
      </c>
      <c r="AE21" s="498">
        <f>IF($F21=0,0,((($F21/$E$20)*'CRONOGRAMA ACTIVIDADES'!AB$19)*($G21/$F21)))</f>
        <v>0</v>
      </c>
      <c r="AF21" s="498">
        <f>IF($F21=0,0,((($F21/$E$20)*'CRONOGRAMA ACTIVIDADES'!AC$19)*($G21/$F21)))</f>
        <v>0</v>
      </c>
      <c r="AG21" s="499">
        <f>U21+V21+W21+X21+Y21+Z21+AA21+AB21+AC21+AD21+AE21+AF21</f>
        <v>0</v>
      </c>
      <c r="AH21" s="503">
        <f>IF($F21=0,0,((($F21/$E$20)*'CRONOGRAMA ACTIVIDADES'!AD$19)*($G21/$F21)))</f>
        <v>0</v>
      </c>
      <c r="AI21" s="498">
        <f>IF($F21=0,0,((($F21/$E$20)*'CRONOGRAMA ACTIVIDADES'!AE$19)*($G21/$F21)))</f>
        <v>0</v>
      </c>
      <c r="AJ21" s="498">
        <f>IF($F21=0,0,((($F21/$E$20)*'CRONOGRAMA ACTIVIDADES'!AF$19)*($G21/$F21)))</f>
        <v>0</v>
      </c>
      <c r="AK21" s="498">
        <f>IF($F21=0,0,((($F21/$E$20)*'CRONOGRAMA ACTIVIDADES'!AG$19)*($G21/$F21)))</f>
        <v>0</v>
      </c>
      <c r="AL21" s="498">
        <f>IF($F21=0,0,((($F21/$E$20)*'CRONOGRAMA ACTIVIDADES'!AH$19)*($G21/$F21)))</f>
        <v>0</v>
      </c>
      <c r="AM21" s="498">
        <f>IF($F21=0,0,((($F21/$E$20)*'CRONOGRAMA ACTIVIDADES'!AI$19)*($G21/$F21)))</f>
        <v>0</v>
      </c>
      <c r="AN21" s="498">
        <f>IF($F21=0,0,((($F21/$E$20)*'CRONOGRAMA ACTIVIDADES'!AJ$19)*($G21/$F21)))</f>
        <v>0</v>
      </c>
      <c r="AO21" s="498">
        <f>IF($F21=0,0,((($F21/$E$20)*'CRONOGRAMA ACTIVIDADES'!AK$19)*($G21/$F21)))</f>
        <v>0</v>
      </c>
      <c r="AP21" s="498">
        <f>IF($F21=0,0,((($F21/$E$20)*'CRONOGRAMA ACTIVIDADES'!AL$19)*($G21/$F21)))</f>
        <v>0</v>
      </c>
      <c r="AQ21" s="498">
        <f>IF($F21=0,0,((($F21/$E$20)*'CRONOGRAMA ACTIVIDADES'!AM$19)*($G21/$F21)))</f>
        <v>0</v>
      </c>
      <c r="AR21" s="498">
        <f>IF($F21=0,0,((($F21/$E$20)*'CRONOGRAMA ACTIVIDADES'!AN$19)*($G21/$F21)))</f>
        <v>0</v>
      </c>
      <c r="AS21" s="498">
        <f>IF($F21=0,0,((($F21/$E$20)*'CRONOGRAMA ACTIVIDADES'!AO$19)*($G21/$F21)))</f>
        <v>0</v>
      </c>
      <c r="AT21" s="501">
        <f>AH21+AI21+AJ21+AK21+AL21+AM21+AN21+AO21+AP21+AQ21+AR21+AS21</f>
        <v>0</v>
      </c>
      <c r="AU21" s="504">
        <f>AS21+AR21+AQ21+AP21+AO21+AN21+AM21+AL21+AK21+AJ21+AI21+AH21+AF21+AE21+AD21+AC21+AB21+AA21+Z21+Y21+X21+W21+V21+U21+S21+R21+Q21+P21+O21+N21+M21+L21+K21+J21+I21+H21</f>
        <v>0</v>
      </c>
      <c r="AV21" s="470">
        <f t="shared" si="1"/>
        <v>0</v>
      </c>
    </row>
    <row r="22" spans="2:48" s="472" customFormat="1" ht="12.75" customHeight="1">
      <c r="B22" s="494" t="str">
        <f>+'FORMATO COSTEO C1'!C$54</f>
        <v>1.1.2.2</v>
      </c>
      <c r="C22" s="495" t="str">
        <f>+'FORMATO COSTEO C1'!B$54</f>
        <v>Categoría de gasto</v>
      </c>
      <c r="D22" s="506"/>
      <c r="E22" s="632"/>
      <c r="F22" s="498">
        <f>+'FORMATO COSTEO C1'!G54</f>
        <v>0</v>
      </c>
      <c r="G22" s="499">
        <f>+'FORMATO COSTEO C1'!J54</f>
        <v>0</v>
      </c>
      <c r="H22" s="503">
        <f>IF($F22=0,0,((($F22/$E$20)*'CRONOGRAMA ACTIVIDADES'!F$19)*($G22/$F22)))</f>
        <v>0</v>
      </c>
      <c r="I22" s="498">
        <f>IF($F22=0,0,((($F22/$E$20)*'CRONOGRAMA ACTIVIDADES'!G$19)*($G22/$F22)))</f>
        <v>0</v>
      </c>
      <c r="J22" s="498">
        <f>IF($F22=0,0,((($F22/$E$20)*'CRONOGRAMA ACTIVIDADES'!H$19)*($G22/$F22)))</f>
        <v>0</v>
      </c>
      <c r="K22" s="498">
        <f>IF($F22=0,0,((($F22/$E$20)*'CRONOGRAMA ACTIVIDADES'!I$19)*($G22/$F22)))</f>
        <v>0</v>
      </c>
      <c r="L22" s="498">
        <f>IF($F22=0,0,((($F22/$E$20)*'CRONOGRAMA ACTIVIDADES'!J$19)*($G22/$F22)))</f>
        <v>0</v>
      </c>
      <c r="M22" s="498">
        <f>IF($F22=0,0,((($F22/$E$20)*'CRONOGRAMA ACTIVIDADES'!K$19)*($G22/$F22)))</f>
        <v>0</v>
      </c>
      <c r="N22" s="498">
        <f>IF($F22=0,0,((($F22/$E$20)*'CRONOGRAMA ACTIVIDADES'!L$19)*($G22/$F22)))</f>
        <v>0</v>
      </c>
      <c r="O22" s="498">
        <f>IF($F22=0,0,((($F22/$E$20)*'CRONOGRAMA ACTIVIDADES'!M$19)*($G22/$F22)))</f>
        <v>0</v>
      </c>
      <c r="P22" s="498">
        <f>IF($F22=0,0,((($F22/$E$20)*'CRONOGRAMA ACTIVIDADES'!N$19)*($G22/$F22)))</f>
        <v>0</v>
      </c>
      <c r="Q22" s="498">
        <f>IF($F22=0,0,((($F22/$E$20)*'CRONOGRAMA ACTIVIDADES'!O$19)*($G22/$F22)))</f>
        <v>0</v>
      </c>
      <c r="R22" s="498">
        <f>IF($F22=0,0,((($F22/$E$20)*'CRONOGRAMA ACTIVIDADES'!P$19)*($G22/$F22)))</f>
        <v>0</v>
      </c>
      <c r="S22" s="498">
        <f>IF($F22=0,0,((($F22/$E$20)*'CRONOGRAMA ACTIVIDADES'!Q$19)*($G22/$F22)))</f>
        <v>0</v>
      </c>
      <c r="T22" s="501">
        <f>H22+I22+J22+K22+L22+M22+N22+O22+P22+Q22+R22+S22</f>
        <v>0</v>
      </c>
      <c r="U22" s="502">
        <f>IF($F22=0,0,((($F22/$E$20)*'CRONOGRAMA ACTIVIDADES'!R$19)*($G22/$F22)))</f>
        <v>0</v>
      </c>
      <c r="V22" s="498">
        <f>IF($F22=0,0,((($F22/$E$20)*'CRONOGRAMA ACTIVIDADES'!S$19)*($G22/$F22)))</f>
        <v>0</v>
      </c>
      <c r="W22" s="498">
        <f>IF($F22=0,0,((($F22/$E$20)*'CRONOGRAMA ACTIVIDADES'!T$19)*($G22/$F22)))</f>
        <v>0</v>
      </c>
      <c r="X22" s="498">
        <f>IF($F22=0,0,((($F22/$E$20)*'CRONOGRAMA ACTIVIDADES'!U$19)*($G22/$F22)))</f>
        <v>0</v>
      </c>
      <c r="Y22" s="498">
        <f>IF($F22=0,0,((($F22/$E$20)*'CRONOGRAMA ACTIVIDADES'!V$19)*($G22/$F22)))</f>
        <v>0</v>
      </c>
      <c r="Z22" s="498">
        <f>IF($F22=0,0,((($F22/$E$20)*'CRONOGRAMA ACTIVIDADES'!W$19)*($G22/$F22)))</f>
        <v>0</v>
      </c>
      <c r="AA22" s="498">
        <f>IF($F22=0,0,((($F22/$E$20)*'CRONOGRAMA ACTIVIDADES'!X$19)*($G22/$F22)))</f>
        <v>0</v>
      </c>
      <c r="AB22" s="498">
        <f>IF($F22=0,0,((($F22/$E$20)*'CRONOGRAMA ACTIVIDADES'!Y$19)*($G22/$F22)))</f>
        <v>0</v>
      </c>
      <c r="AC22" s="498">
        <f>IF($F22=0,0,((($F22/$E$20)*'CRONOGRAMA ACTIVIDADES'!Z$19)*($G22/$F22)))</f>
        <v>0</v>
      </c>
      <c r="AD22" s="498">
        <f>IF($F22=0,0,((($F22/$E$20)*'CRONOGRAMA ACTIVIDADES'!AA$19)*($G22/$F22)))</f>
        <v>0</v>
      </c>
      <c r="AE22" s="498">
        <f>IF($F22=0,0,((($F22/$E$20)*'CRONOGRAMA ACTIVIDADES'!AB$19)*($G22/$F22)))</f>
        <v>0</v>
      </c>
      <c r="AF22" s="498">
        <f>IF($F22=0,0,((($F22/$E$20)*'CRONOGRAMA ACTIVIDADES'!AC$19)*($G22/$F22)))</f>
        <v>0</v>
      </c>
      <c r="AG22" s="499">
        <f>U22+V22+W22+X22+Y22+Z22+AA22+AB22+AC22+AD22+AE22+AF22</f>
        <v>0</v>
      </c>
      <c r="AH22" s="503">
        <f>IF($F22=0,0,((($F22/$E$20)*'CRONOGRAMA ACTIVIDADES'!AD$19)*($G22/$F22)))</f>
        <v>0</v>
      </c>
      <c r="AI22" s="498">
        <f>IF($F22=0,0,((($F22/$E$20)*'CRONOGRAMA ACTIVIDADES'!AE$19)*($G22/$F22)))</f>
        <v>0</v>
      </c>
      <c r="AJ22" s="498">
        <f>IF($F22=0,0,((($F22/$E$20)*'CRONOGRAMA ACTIVIDADES'!AF$19)*($G22/$F22)))</f>
        <v>0</v>
      </c>
      <c r="AK22" s="498">
        <f>IF($F22=0,0,((($F22/$E$20)*'CRONOGRAMA ACTIVIDADES'!AG$19)*($G22/$F22)))</f>
        <v>0</v>
      </c>
      <c r="AL22" s="498">
        <f>IF($F22=0,0,((($F22/$E$20)*'CRONOGRAMA ACTIVIDADES'!AH$19)*($G22/$F22)))</f>
        <v>0</v>
      </c>
      <c r="AM22" s="498">
        <f>IF($F22=0,0,((($F22/$E$20)*'CRONOGRAMA ACTIVIDADES'!AI$19)*($G22/$F22)))</f>
        <v>0</v>
      </c>
      <c r="AN22" s="498">
        <f>IF($F22=0,0,((($F22/$E$20)*'CRONOGRAMA ACTIVIDADES'!AJ$19)*($G22/$F22)))</f>
        <v>0</v>
      </c>
      <c r="AO22" s="498">
        <f>IF($F22=0,0,((($F22/$E$20)*'CRONOGRAMA ACTIVIDADES'!AK$19)*($G22/$F22)))</f>
        <v>0</v>
      </c>
      <c r="AP22" s="498">
        <f>IF($F22=0,0,((($F22/$E$20)*'CRONOGRAMA ACTIVIDADES'!AL$19)*($G22/$F22)))</f>
        <v>0</v>
      </c>
      <c r="AQ22" s="498">
        <f>IF($F22=0,0,((($F22/$E$20)*'CRONOGRAMA ACTIVIDADES'!AM$19)*($G22/$F22)))</f>
        <v>0</v>
      </c>
      <c r="AR22" s="498">
        <f>IF($F22=0,0,((($F22/$E$20)*'CRONOGRAMA ACTIVIDADES'!AN$19)*($G22/$F22)))</f>
        <v>0</v>
      </c>
      <c r="AS22" s="498">
        <f>IF($F22=0,0,((($F22/$E$20)*'CRONOGRAMA ACTIVIDADES'!AO$19)*($G22/$F22)))</f>
        <v>0</v>
      </c>
      <c r="AT22" s="501">
        <f>AH22+AI22+AJ22+AK22+AL22+AM22+AN22+AO22+AP22+AQ22+AR22+AS22</f>
        <v>0</v>
      </c>
      <c r="AU22" s="504">
        <f>AS22+AR22+AQ22+AP22+AO22+AN22+AM22+AL22+AK22+AJ22+AI22+AH22+AF22+AE22+AD22+AC22+AB22+AA22+Z22+Y22+X22+W22+V22+U22+S22+R22+Q22+P22+O22+N22+M22+L22+K22+J22+I22+H22</f>
        <v>0</v>
      </c>
      <c r="AV22" s="470">
        <f t="shared" si="1"/>
        <v>0</v>
      </c>
    </row>
    <row r="23" spans="2:48" s="472" customFormat="1" ht="12.75" customHeight="1">
      <c r="B23" s="494" t="str">
        <f>+'FORMATO COSTEO C1'!C$60</f>
        <v>1.1.2.3.</v>
      </c>
      <c r="C23" s="495" t="str">
        <f>+'FORMATO COSTEO C1'!B$60</f>
        <v>Categoría de gasto</v>
      </c>
      <c r="D23" s="506"/>
      <c r="E23" s="632"/>
      <c r="F23" s="498">
        <f>+'FORMATO COSTEO C1'!G60</f>
        <v>0</v>
      </c>
      <c r="G23" s="499">
        <f>+'FORMATO COSTEO C1'!J60</f>
        <v>0</v>
      </c>
      <c r="H23" s="503">
        <f>IF($F23=0,0,((($F23/$E$20)*'CRONOGRAMA ACTIVIDADES'!F$19)*($G23/$F23)))</f>
        <v>0</v>
      </c>
      <c r="I23" s="498">
        <f>IF($F23=0,0,((($F23/$E$20)*'CRONOGRAMA ACTIVIDADES'!G$19)*($G23/$F23)))</f>
        <v>0</v>
      </c>
      <c r="J23" s="498">
        <f>IF($F23=0,0,((($F23/$E$20)*'CRONOGRAMA ACTIVIDADES'!H$19)*($G23/$F23)))</f>
        <v>0</v>
      </c>
      <c r="K23" s="498">
        <f>IF($F23=0,0,((($F23/$E$20)*'CRONOGRAMA ACTIVIDADES'!I$19)*($G23/$F23)))</f>
        <v>0</v>
      </c>
      <c r="L23" s="498">
        <f>IF($F23=0,0,((($F23/$E$20)*'CRONOGRAMA ACTIVIDADES'!J$19)*($G23/$F23)))</f>
        <v>0</v>
      </c>
      <c r="M23" s="498">
        <f>IF($F23=0,0,((($F23/$E$20)*'CRONOGRAMA ACTIVIDADES'!K$19)*($G23/$F23)))</f>
        <v>0</v>
      </c>
      <c r="N23" s="498">
        <f>IF($F23=0,0,((($F23/$E$20)*'CRONOGRAMA ACTIVIDADES'!L$19)*($G23/$F23)))</f>
        <v>0</v>
      </c>
      <c r="O23" s="498">
        <f>IF($F23=0,0,((($F23/$E$20)*'CRONOGRAMA ACTIVIDADES'!M$19)*($G23/$F23)))</f>
        <v>0</v>
      </c>
      <c r="P23" s="498">
        <f>IF($F23=0,0,((($F23/$E$20)*'CRONOGRAMA ACTIVIDADES'!N$19)*($G23/$F23)))</f>
        <v>0</v>
      </c>
      <c r="Q23" s="498">
        <f>IF($F23=0,0,((($F23/$E$20)*'CRONOGRAMA ACTIVIDADES'!O$19)*($G23/$F23)))</f>
        <v>0</v>
      </c>
      <c r="R23" s="498">
        <f>IF($F23=0,0,((($F23/$E$20)*'CRONOGRAMA ACTIVIDADES'!P$19)*($G23/$F23)))</f>
        <v>0</v>
      </c>
      <c r="S23" s="498">
        <f>IF($F23=0,0,((($F23/$E$20)*'CRONOGRAMA ACTIVIDADES'!Q$19)*($G23/$F23)))</f>
        <v>0</v>
      </c>
      <c r="T23" s="501">
        <f>H23+I23+J23+K23+L23+M23+N23+O23+P23+Q23+R23+S23</f>
        <v>0</v>
      </c>
      <c r="U23" s="502">
        <f>IF($F23=0,0,((($F23/$E$20)*'CRONOGRAMA ACTIVIDADES'!R$19)*($G23/$F23)))</f>
        <v>0</v>
      </c>
      <c r="V23" s="498">
        <f>IF($F23=0,0,((($F23/$E$20)*'CRONOGRAMA ACTIVIDADES'!S$19)*($G23/$F23)))</f>
        <v>0</v>
      </c>
      <c r="W23" s="498">
        <f>IF($F23=0,0,((($F23/$E$20)*'CRONOGRAMA ACTIVIDADES'!T$19)*($G23/$F23)))</f>
        <v>0</v>
      </c>
      <c r="X23" s="498">
        <f>IF($F23=0,0,((($F23/$E$20)*'CRONOGRAMA ACTIVIDADES'!U$19)*($G23/$F23)))</f>
        <v>0</v>
      </c>
      <c r="Y23" s="498">
        <f>IF($F23=0,0,((($F23/$E$20)*'CRONOGRAMA ACTIVIDADES'!V$19)*($G23/$F23)))</f>
        <v>0</v>
      </c>
      <c r="Z23" s="498">
        <f>IF($F23=0,0,((($F23/$E$20)*'CRONOGRAMA ACTIVIDADES'!W$19)*($G23/$F23)))</f>
        <v>0</v>
      </c>
      <c r="AA23" s="498">
        <f>IF($F23=0,0,((($F23/$E$20)*'CRONOGRAMA ACTIVIDADES'!X$19)*($G23/$F23)))</f>
        <v>0</v>
      </c>
      <c r="AB23" s="498">
        <f>IF($F23=0,0,((($F23/$E$20)*'CRONOGRAMA ACTIVIDADES'!Y$19)*($G23/$F23)))</f>
        <v>0</v>
      </c>
      <c r="AC23" s="498">
        <f>IF($F23=0,0,((($F23/$E$20)*'CRONOGRAMA ACTIVIDADES'!Z$19)*($G23/$F23)))</f>
        <v>0</v>
      </c>
      <c r="AD23" s="498">
        <f>IF($F23=0,0,((($F23/$E$20)*'CRONOGRAMA ACTIVIDADES'!AA$19)*($G23/$F23)))</f>
        <v>0</v>
      </c>
      <c r="AE23" s="498">
        <f>IF($F23=0,0,((($F23/$E$20)*'CRONOGRAMA ACTIVIDADES'!AB$19)*($G23/$F23)))</f>
        <v>0</v>
      </c>
      <c r="AF23" s="498">
        <f>IF($F23=0,0,((($F23/$E$20)*'CRONOGRAMA ACTIVIDADES'!AC$19)*($G23/$F23)))</f>
        <v>0</v>
      </c>
      <c r="AG23" s="499">
        <f>U23+V23+W23+X23+Y23+Z23+AA23+AB23+AC23+AD23+AE23+AF23</f>
        <v>0</v>
      </c>
      <c r="AH23" s="503">
        <f>IF($F23=0,0,((($F23/$E$20)*'CRONOGRAMA ACTIVIDADES'!AD$19)*($G23/$F23)))</f>
        <v>0</v>
      </c>
      <c r="AI23" s="498">
        <f>IF($F23=0,0,((($F23/$E$20)*'CRONOGRAMA ACTIVIDADES'!AE$19)*($G23/$F23)))</f>
        <v>0</v>
      </c>
      <c r="AJ23" s="498">
        <f>IF($F23=0,0,((($F23/$E$20)*'CRONOGRAMA ACTIVIDADES'!AF$19)*($G23/$F23)))</f>
        <v>0</v>
      </c>
      <c r="AK23" s="498">
        <f>IF($F23=0,0,((($F23/$E$20)*'CRONOGRAMA ACTIVIDADES'!AG$19)*($G23/$F23)))</f>
        <v>0</v>
      </c>
      <c r="AL23" s="498">
        <f>IF($F23=0,0,((($F23/$E$20)*'CRONOGRAMA ACTIVIDADES'!AH$19)*($G23/$F23)))</f>
        <v>0</v>
      </c>
      <c r="AM23" s="498">
        <f>IF($F23=0,0,((($F23/$E$20)*'CRONOGRAMA ACTIVIDADES'!AI$19)*($G23/$F23)))</f>
        <v>0</v>
      </c>
      <c r="AN23" s="498">
        <f>IF($F23=0,0,((($F23/$E$20)*'CRONOGRAMA ACTIVIDADES'!AJ$19)*($G23/$F23)))</f>
        <v>0</v>
      </c>
      <c r="AO23" s="498">
        <f>IF($F23=0,0,((($F23/$E$20)*'CRONOGRAMA ACTIVIDADES'!AK$19)*($G23/$F23)))</f>
        <v>0</v>
      </c>
      <c r="AP23" s="498">
        <f>IF($F23=0,0,((($F23/$E$20)*'CRONOGRAMA ACTIVIDADES'!AL$19)*($G23/$F23)))</f>
        <v>0</v>
      </c>
      <c r="AQ23" s="498">
        <f>IF($F23=0,0,((($F23/$E$20)*'CRONOGRAMA ACTIVIDADES'!AM$19)*($G23/$F23)))</f>
        <v>0</v>
      </c>
      <c r="AR23" s="498">
        <f>IF($F23=0,0,((($F23/$E$20)*'CRONOGRAMA ACTIVIDADES'!AN$19)*($G23/$F23)))</f>
        <v>0</v>
      </c>
      <c r="AS23" s="498">
        <f>IF($F23=0,0,((($F23/$E$20)*'CRONOGRAMA ACTIVIDADES'!AO$19)*($G23/$F23)))</f>
        <v>0</v>
      </c>
      <c r="AT23" s="501">
        <f>AH23+AI23+AJ23+AK23+AL23+AM23+AN23+AO23+AP23+AQ23+AR23+AS23</f>
        <v>0</v>
      </c>
      <c r="AU23" s="504">
        <f>AS23+AR23+AQ23+AP23+AO23+AN23+AM23+AL23+AK23+AJ23+AI23+AH23+AF23+AE23+AD23+AC23+AB23+AA23+Z23+Y23+X23+W23+V23+U23+S23+R23+Q23+P23+O23+N23+M23+L23+K23+J23+I23+H23</f>
        <v>0</v>
      </c>
      <c r="AV23" s="470">
        <f t="shared" si="1"/>
        <v>0</v>
      </c>
    </row>
    <row r="24" spans="2:48" s="472" customFormat="1" ht="12.75" customHeight="1">
      <c r="B24" s="494" t="str">
        <f>+'FORMATO COSTEO C1'!C$66</f>
        <v>1.1.2.4</v>
      </c>
      <c r="C24" s="495" t="str">
        <f>+'FORMATO COSTEO C1'!B$66</f>
        <v>Categoría de gasto</v>
      </c>
      <c r="D24" s="506"/>
      <c r="E24" s="632"/>
      <c r="F24" s="498">
        <f>+'FORMATO COSTEO C1'!G66</f>
        <v>0</v>
      </c>
      <c r="G24" s="499">
        <f>+'FORMATO COSTEO C1'!J66</f>
        <v>0</v>
      </c>
      <c r="H24" s="503">
        <f>IF($F24=0,0,((($F24/$E$20)*'CRONOGRAMA ACTIVIDADES'!F$19)*($G24/$F24)))</f>
        <v>0</v>
      </c>
      <c r="I24" s="498">
        <f>IF($F24=0,0,((($F24/$E$20)*'CRONOGRAMA ACTIVIDADES'!G$19)*($G24/$F24)))</f>
        <v>0</v>
      </c>
      <c r="J24" s="498">
        <f>IF($F24=0,0,((($F24/$E$20)*'CRONOGRAMA ACTIVIDADES'!H$19)*($G24/$F24)))</f>
        <v>0</v>
      </c>
      <c r="K24" s="498">
        <f>IF($F24=0,0,((($F24/$E$20)*'CRONOGRAMA ACTIVIDADES'!I$19)*($G24/$F24)))</f>
        <v>0</v>
      </c>
      <c r="L24" s="498">
        <f>IF($F24=0,0,((($F24/$E$20)*'CRONOGRAMA ACTIVIDADES'!J$19)*($G24/$F24)))</f>
        <v>0</v>
      </c>
      <c r="M24" s="498">
        <f>IF($F24=0,0,((($F24/$E$20)*'CRONOGRAMA ACTIVIDADES'!K$19)*($G24/$F24)))</f>
        <v>0</v>
      </c>
      <c r="N24" s="498">
        <f>IF($F24=0,0,((($F24/$E$20)*'CRONOGRAMA ACTIVIDADES'!L$19)*($G24/$F24)))</f>
        <v>0</v>
      </c>
      <c r="O24" s="498">
        <f>IF($F24=0,0,((($F24/$E$20)*'CRONOGRAMA ACTIVIDADES'!M$19)*($G24/$F24)))</f>
        <v>0</v>
      </c>
      <c r="P24" s="498">
        <f>IF($F24=0,0,((($F24/$E$20)*'CRONOGRAMA ACTIVIDADES'!N$19)*($G24/$F24)))</f>
        <v>0</v>
      </c>
      <c r="Q24" s="498">
        <f>IF($F24=0,0,((($F24/$E$20)*'CRONOGRAMA ACTIVIDADES'!O$19)*($G24/$F24)))</f>
        <v>0</v>
      </c>
      <c r="R24" s="498">
        <f>IF($F24=0,0,((($F24/$E$20)*'CRONOGRAMA ACTIVIDADES'!P$19)*($G24/$F24)))</f>
        <v>0</v>
      </c>
      <c r="S24" s="498">
        <f>IF($F24=0,0,((($F24/$E$20)*'CRONOGRAMA ACTIVIDADES'!Q$19)*($G24/$F24)))</f>
        <v>0</v>
      </c>
      <c r="T24" s="501">
        <f>H24+I24+J24+K24+L24+M24+N24+O24+P24+Q24+R24+S24</f>
        <v>0</v>
      </c>
      <c r="U24" s="502">
        <f>IF($F24=0,0,((($F24/$E$20)*'CRONOGRAMA ACTIVIDADES'!R$19)*($G24/$F24)))</f>
        <v>0</v>
      </c>
      <c r="V24" s="498">
        <f>IF($F24=0,0,((($F24/$E$20)*'CRONOGRAMA ACTIVIDADES'!S$19)*($G24/$F24)))</f>
        <v>0</v>
      </c>
      <c r="W24" s="498">
        <f>IF($F24=0,0,((($F24/$E$20)*'CRONOGRAMA ACTIVIDADES'!T$19)*($G24/$F24)))</f>
        <v>0</v>
      </c>
      <c r="X24" s="498">
        <f>IF($F24=0,0,((($F24/$E$20)*'CRONOGRAMA ACTIVIDADES'!U$19)*($G24/$F24)))</f>
        <v>0</v>
      </c>
      <c r="Y24" s="498">
        <f>IF($F24=0,0,((($F24/$E$20)*'CRONOGRAMA ACTIVIDADES'!V$19)*($G24/$F24)))</f>
        <v>0</v>
      </c>
      <c r="Z24" s="498">
        <f>IF($F24=0,0,((($F24/$E$20)*'CRONOGRAMA ACTIVIDADES'!W$19)*($G24/$F24)))</f>
        <v>0</v>
      </c>
      <c r="AA24" s="498">
        <f>IF($F24=0,0,((($F24/$E$20)*'CRONOGRAMA ACTIVIDADES'!X$19)*($G24/$F24)))</f>
        <v>0</v>
      </c>
      <c r="AB24" s="498">
        <f>IF($F24=0,0,((($F24/$E$20)*'CRONOGRAMA ACTIVIDADES'!Y$19)*($G24/$F24)))</f>
        <v>0</v>
      </c>
      <c r="AC24" s="498">
        <f>IF($F24=0,0,((($F24/$E$20)*'CRONOGRAMA ACTIVIDADES'!Z$19)*($G24/$F24)))</f>
        <v>0</v>
      </c>
      <c r="AD24" s="498">
        <f>IF($F24=0,0,((($F24/$E$20)*'CRONOGRAMA ACTIVIDADES'!AA$19)*($G24/$F24)))</f>
        <v>0</v>
      </c>
      <c r="AE24" s="498">
        <f>IF($F24=0,0,((($F24/$E$20)*'CRONOGRAMA ACTIVIDADES'!AB$19)*($G24/$F24)))</f>
        <v>0</v>
      </c>
      <c r="AF24" s="498">
        <f>IF($F24=0,0,((($F24/$E$20)*'CRONOGRAMA ACTIVIDADES'!AC$19)*($G24/$F24)))</f>
        <v>0</v>
      </c>
      <c r="AG24" s="499">
        <f>U24+V24+W24+X24+Y24+Z24+AA24+AB24+AC24+AD24+AE24+AF24</f>
        <v>0</v>
      </c>
      <c r="AH24" s="503">
        <f>IF($F24=0,0,((($F24/$E$20)*'CRONOGRAMA ACTIVIDADES'!AD$19)*($G24/$F24)))</f>
        <v>0</v>
      </c>
      <c r="AI24" s="498">
        <f>IF($F24=0,0,((($F24/$E$20)*'CRONOGRAMA ACTIVIDADES'!AE$19)*($G24/$F24)))</f>
        <v>0</v>
      </c>
      <c r="AJ24" s="498">
        <f>IF($F24=0,0,((($F24/$E$20)*'CRONOGRAMA ACTIVIDADES'!AF$19)*($G24/$F24)))</f>
        <v>0</v>
      </c>
      <c r="AK24" s="498">
        <f>IF($F24=0,0,((($F24/$E$20)*'CRONOGRAMA ACTIVIDADES'!AG$19)*($G24/$F24)))</f>
        <v>0</v>
      </c>
      <c r="AL24" s="498">
        <f>IF($F24=0,0,((($F24/$E$20)*'CRONOGRAMA ACTIVIDADES'!AH$19)*($G24/$F24)))</f>
        <v>0</v>
      </c>
      <c r="AM24" s="498">
        <f>IF($F24=0,0,((($F24/$E$20)*'CRONOGRAMA ACTIVIDADES'!AI$19)*($G24/$F24)))</f>
        <v>0</v>
      </c>
      <c r="AN24" s="498">
        <f>IF($F24=0,0,((($F24/$E$20)*'CRONOGRAMA ACTIVIDADES'!AJ$19)*($G24/$F24)))</f>
        <v>0</v>
      </c>
      <c r="AO24" s="498">
        <f>IF($F24=0,0,((($F24/$E$20)*'CRONOGRAMA ACTIVIDADES'!AK$19)*($G24/$F24)))</f>
        <v>0</v>
      </c>
      <c r="AP24" s="498">
        <f>IF($F24=0,0,((($F24/$E$20)*'CRONOGRAMA ACTIVIDADES'!AL$19)*($G24/$F24)))</f>
        <v>0</v>
      </c>
      <c r="AQ24" s="498">
        <f>IF($F24=0,0,((($F24/$E$20)*'CRONOGRAMA ACTIVIDADES'!AM$19)*($G24/$F24)))</f>
        <v>0</v>
      </c>
      <c r="AR24" s="498">
        <f>IF($F24=0,0,((($F24/$E$20)*'CRONOGRAMA ACTIVIDADES'!AN$19)*($G24/$F24)))</f>
        <v>0</v>
      </c>
      <c r="AS24" s="498">
        <f>IF($F24=0,0,((($F24/$E$20)*'CRONOGRAMA ACTIVIDADES'!AO$19)*($G24/$F24)))</f>
        <v>0</v>
      </c>
      <c r="AT24" s="501">
        <f>AH24+AI24+AJ24+AK24+AL24+AM24+AN24+AO24+AP24+AQ24+AR24+AS24</f>
        <v>0</v>
      </c>
      <c r="AU24" s="504">
        <f>AS24+AR24+AQ24+AP24+AO24+AN24+AM24+AL24+AK24+AJ24+AI24+AH24+AF24+AE24+AD24+AC24+AB24+AA24+Z24+Y24+X24+W24+V24+U24+S24+R24+Q24+P24+O24+N24+M24+L24+K24+J24+I24+H24</f>
        <v>0</v>
      </c>
      <c r="AV24" s="470">
        <f t="shared" si="1"/>
        <v>0</v>
      </c>
    </row>
    <row r="25" spans="2:48" s="472" customFormat="1" ht="12.75" customHeight="1">
      <c r="B25" s="494" t="str">
        <f>+'FORMATO COSTEO C1'!C$72</f>
        <v>1.1.2.5</v>
      </c>
      <c r="C25" s="495" t="str">
        <f>+'FORMATO COSTEO C1'!B$72</f>
        <v>Categoría de gasto</v>
      </c>
      <c r="D25" s="506"/>
      <c r="E25" s="632"/>
      <c r="F25" s="498">
        <f>+'FORMATO COSTEO C1'!G72</f>
        <v>0</v>
      </c>
      <c r="G25" s="499">
        <f>+'FORMATO COSTEO C1'!J72</f>
        <v>0</v>
      </c>
      <c r="H25" s="503">
        <f>IF($F25=0,0,((($F25/$E$20)*'CRONOGRAMA ACTIVIDADES'!F$19)*($G25/$F25)))</f>
        <v>0</v>
      </c>
      <c r="I25" s="498">
        <f>IF($F25=0,0,((($F25/$E$20)*'CRONOGRAMA ACTIVIDADES'!G$19)*($G25/$F25)))</f>
        <v>0</v>
      </c>
      <c r="J25" s="498">
        <f>IF($F25=0,0,((($F25/$E$20)*'CRONOGRAMA ACTIVIDADES'!H$19)*($G25/$F25)))</f>
        <v>0</v>
      </c>
      <c r="K25" s="498">
        <f>IF($F25=0,0,((($F25/$E$20)*'CRONOGRAMA ACTIVIDADES'!I$19)*($G25/$F25)))</f>
        <v>0</v>
      </c>
      <c r="L25" s="498">
        <f>IF($F25=0,0,((($F25/$E$20)*'CRONOGRAMA ACTIVIDADES'!J$19)*($G25/$F25)))</f>
        <v>0</v>
      </c>
      <c r="M25" s="498">
        <f>IF($F25=0,0,((($F25/$E$20)*'CRONOGRAMA ACTIVIDADES'!K$19)*($G25/$F25)))</f>
        <v>0</v>
      </c>
      <c r="N25" s="498">
        <f>IF($F25=0,0,((($F25/$E$20)*'CRONOGRAMA ACTIVIDADES'!L$19)*($G25/$F25)))</f>
        <v>0</v>
      </c>
      <c r="O25" s="498">
        <f>IF($F25=0,0,((($F25/$E$20)*'CRONOGRAMA ACTIVIDADES'!M$19)*($G25/$F25)))</f>
        <v>0</v>
      </c>
      <c r="P25" s="498">
        <f>IF($F25=0,0,((($F25/$E$20)*'CRONOGRAMA ACTIVIDADES'!N$19)*($G25/$F25)))</f>
        <v>0</v>
      </c>
      <c r="Q25" s="498">
        <f>IF($F25=0,0,((($F25/$E$20)*'CRONOGRAMA ACTIVIDADES'!O$19)*($G25/$F25)))</f>
        <v>0</v>
      </c>
      <c r="R25" s="498">
        <f>IF($F25=0,0,((($F25/$E$20)*'CRONOGRAMA ACTIVIDADES'!P$19)*($G25/$F25)))</f>
        <v>0</v>
      </c>
      <c r="S25" s="498">
        <f>IF($F25=0,0,((($F25/$E$20)*'CRONOGRAMA ACTIVIDADES'!Q$19)*($G25/$F25)))</f>
        <v>0</v>
      </c>
      <c r="T25" s="501">
        <f>H25+I25+J25+K25+L25+M25+N25+O25+P25+Q25+R25+S25</f>
        <v>0</v>
      </c>
      <c r="U25" s="502">
        <f>IF($F25=0,0,((($F25/$E$20)*'CRONOGRAMA ACTIVIDADES'!R$19)*($G25/$F25)))</f>
        <v>0</v>
      </c>
      <c r="V25" s="498">
        <f>IF($F25=0,0,((($F25/$E$20)*'CRONOGRAMA ACTIVIDADES'!S$19)*($G25/$F25)))</f>
        <v>0</v>
      </c>
      <c r="W25" s="498">
        <f>IF($F25=0,0,((($F25/$E$20)*'CRONOGRAMA ACTIVIDADES'!T$19)*($G25/$F25)))</f>
        <v>0</v>
      </c>
      <c r="X25" s="498">
        <f>IF($F25=0,0,((($F25/$E$20)*'CRONOGRAMA ACTIVIDADES'!U$19)*($G25/$F25)))</f>
        <v>0</v>
      </c>
      <c r="Y25" s="498">
        <f>IF($F25=0,0,((($F25/$E$20)*'CRONOGRAMA ACTIVIDADES'!V$19)*($G25/$F25)))</f>
        <v>0</v>
      </c>
      <c r="Z25" s="498">
        <f>IF($F25=0,0,((($F25/$E$20)*'CRONOGRAMA ACTIVIDADES'!W$19)*($G25/$F25)))</f>
        <v>0</v>
      </c>
      <c r="AA25" s="498">
        <f>IF($F25=0,0,((($F25/$E$20)*'CRONOGRAMA ACTIVIDADES'!X$19)*($G25/$F25)))</f>
        <v>0</v>
      </c>
      <c r="AB25" s="498">
        <f>IF($F25=0,0,((($F25/$E$20)*'CRONOGRAMA ACTIVIDADES'!Y$19)*($G25/$F25)))</f>
        <v>0</v>
      </c>
      <c r="AC25" s="498">
        <f>IF($F25=0,0,((($F25/$E$20)*'CRONOGRAMA ACTIVIDADES'!Z$19)*($G25/$F25)))</f>
        <v>0</v>
      </c>
      <c r="AD25" s="498">
        <f>IF($F25=0,0,((($F25/$E$20)*'CRONOGRAMA ACTIVIDADES'!AA$19)*($G25/$F25)))</f>
        <v>0</v>
      </c>
      <c r="AE25" s="498">
        <f>IF($F25=0,0,((($F25/$E$20)*'CRONOGRAMA ACTIVIDADES'!AB$19)*($G25/$F25)))</f>
        <v>0</v>
      </c>
      <c r="AF25" s="498">
        <f>IF($F25=0,0,((($F25/$E$20)*'CRONOGRAMA ACTIVIDADES'!AC$19)*($G25/$F25)))</f>
        <v>0</v>
      </c>
      <c r="AG25" s="499">
        <f>U25+V25+W25+X25+Y25+Z25+AA25+AB25+AC25+AD25+AE25+AF25</f>
        <v>0</v>
      </c>
      <c r="AH25" s="503">
        <f>IF($F25=0,0,((($F25/$E$20)*'CRONOGRAMA ACTIVIDADES'!AD$19)*($G25/$F25)))</f>
        <v>0</v>
      </c>
      <c r="AI25" s="498">
        <f>IF($F25=0,0,((($F25/$E$20)*'CRONOGRAMA ACTIVIDADES'!AE$19)*($G25/$F25)))</f>
        <v>0</v>
      </c>
      <c r="AJ25" s="498">
        <f>IF($F25=0,0,((($F25/$E$20)*'CRONOGRAMA ACTIVIDADES'!AF$19)*($G25/$F25)))</f>
        <v>0</v>
      </c>
      <c r="AK25" s="498">
        <f>IF($F25=0,0,((($F25/$E$20)*'CRONOGRAMA ACTIVIDADES'!AG$19)*($G25/$F25)))</f>
        <v>0</v>
      </c>
      <c r="AL25" s="498">
        <f>IF($F25=0,0,((($F25/$E$20)*'CRONOGRAMA ACTIVIDADES'!AH$19)*($G25/$F25)))</f>
        <v>0</v>
      </c>
      <c r="AM25" s="498">
        <f>IF($F25=0,0,((($F25/$E$20)*'CRONOGRAMA ACTIVIDADES'!AI$19)*($G25/$F25)))</f>
        <v>0</v>
      </c>
      <c r="AN25" s="498">
        <f>IF($F25=0,0,((($F25/$E$20)*'CRONOGRAMA ACTIVIDADES'!AJ$19)*($G25/$F25)))</f>
        <v>0</v>
      </c>
      <c r="AO25" s="498">
        <f>IF($F25=0,0,((($F25/$E$20)*'CRONOGRAMA ACTIVIDADES'!AK$19)*($G25/$F25)))</f>
        <v>0</v>
      </c>
      <c r="AP25" s="498">
        <f>IF($F25=0,0,((($F25/$E$20)*'CRONOGRAMA ACTIVIDADES'!AL$19)*($G25/$F25)))</f>
        <v>0</v>
      </c>
      <c r="AQ25" s="498">
        <f>IF($F25=0,0,((($F25/$E$20)*'CRONOGRAMA ACTIVIDADES'!AM$19)*($G25/$F25)))</f>
        <v>0</v>
      </c>
      <c r="AR25" s="498">
        <f>IF($F25=0,0,((($F25/$E$20)*'CRONOGRAMA ACTIVIDADES'!AN$19)*($G25/$F25)))</f>
        <v>0</v>
      </c>
      <c r="AS25" s="498">
        <f>IF($F25=0,0,((($F25/$E$20)*'CRONOGRAMA ACTIVIDADES'!AO$19)*($G25/$F25)))</f>
        <v>0</v>
      </c>
      <c r="AT25" s="501">
        <f>AH25+AI25+AJ25+AK25+AL25+AM25+AN25+AO25+AP25+AQ25+AR25+AS25</f>
        <v>0</v>
      </c>
      <c r="AU25" s="504">
        <f>AS25+AR25+AQ25+AP25+AO25+AN25+AM25+AL25+AK25+AJ25+AI25+AH25+AF25+AE25+AD25+AC25+AB25+AA25+Z25+Y25+X25+W25+V25+U25+S25+R25+Q25+P25+O25+N25+M25+L25+K25+J25+I25+H25</f>
        <v>0</v>
      </c>
      <c r="AV25" s="470">
        <f t="shared" si="1"/>
        <v>0</v>
      </c>
    </row>
    <row r="26" spans="2:48" s="472" customFormat="1" ht="12.75" customHeight="1">
      <c r="B26" s="484" t="str">
        <f>+'FORMATO COSTEO C1'!C$78</f>
        <v>1.1.3</v>
      </c>
      <c r="C26" s="508">
        <f>+'FORMATO COSTEO C1'!B$78</f>
        <v>0</v>
      </c>
      <c r="D26" s="620" t="str">
        <f>+'FORMATO COSTEO C1'!D$78</f>
        <v>Unidad medida</v>
      </c>
      <c r="E26" s="613">
        <f>+'FORMATO COSTEO C1'!E$78</f>
        <v>0</v>
      </c>
      <c r="F26" s="488">
        <f>SUM(F27:F31)</f>
        <v>0</v>
      </c>
      <c r="G26" s="489">
        <f aca="true" t="shared" si="8" ref="G26:P26">SUM(G27:G31)</f>
        <v>0</v>
      </c>
      <c r="H26" s="490">
        <f t="shared" si="8"/>
        <v>0</v>
      </c>
      <c r="I26" s="488">
        <f>SUM(I27:I31)</f>
        <v>0</v>
      </c>
      <c r="J26" s="488">
        <f>SUM(J27:J31)</f>
        <v>0</v>
      </c>
      <c r="K26" s="488">
        <f>SUM(K27:K31)</f>
        <v>0</v>
      </c>
      <c r="L26" s="488">
        <f>SUM(L27:L31)</f>
        <v>0</v>
      </c>
      <c r="M26" s="488">
        <f>SUM(M27:M31)</f>
        <v>0</v>
      </c>
      <c r="N26" s="488">
        <f t="shared" si="8"/>
        <v>0</v>
      </c>
      <c r="O26" s="488">
        <f t="shared" si="8"/>
        <v>0</v>
      </c>
      <c r="P26" s="488">
        <f t="shared" si="8"/>
        <v>0</v>
      </c>
      <c r="Q26" s="488">
        <f>SUM(Q27:Q31)</f>
        <v>0</v>
      </c>
      <c r="R26" s="488">
        <f>SUM(R27:R31)</f>
        <v>0</v>
      </c>
      <c r="S26" s="488">
        <f>SUM(S27:S31)</f>
        <v>0</v>
      </c>
      <c r="T26" s="491">
        <f>SUM(T27:T31)</f>
        <v>0</v>
      </c>
      <c r="U26" s="492">
        <f aca="true" t="shared" si="9" ref="U26:AS26">SUM(U27:U31)</f>
        <v>0</v>
      </c>
      <c r="V26" s="488">
        <f t="shared" si="9"/>
        <v>0</v>
      </c>
      <c r="W26" s="488">
        <f t="shared" si="9"/>
        <v>0</v>
      </c>
      <c r="X26" s="488">
        <f t="shared" si="9"/>
        <v>0</v>
      </c>
      <c r="Y26" s="488">
        <f t="shared" si="9"/>
        <v>0</v>
      </c>
      <c r="Z26" s="488">
        <f t="shared" si="9"/>
        <v>0</v>
      </c>
      <c r="AA26" s="488">
        <f t="shared" si="9"/>
        <v>0</v>
      </c>
      <c r="AB26" s="488">
        <f t="shared" si="9"/>
        <v>0</v>
      </c>
      <c r="AC26" s="488">
        <f t="shared" si="9"/>
        <v>0</v>
      </c>
      <c r="AD26" s="488">
        <f t="shared" si="9"/>
        <v>0</v>
      </c>
      <c r="AE26" s="488">
        <f t="shared" si="9"/>
        <v>0</v>
      </c>
      <c r="AF26" s="488">
        <f t="shared" si="9"/>
        <v>0</v>
      </c>
      <c r="AG26" s="489">
        <f t="shared" si="9"/>
        <v>0</v>
      </c>
      <c r="AH26" s="490">
        <f t="shared" si="9"/>
        <v>0</v>
      </c>
      <c r="AI26" s="488">
        <f t="shared" si="9"/>
        <v>0</v>
      </c>
      <c r="AJ26" s="488">
        <f t="shared" si="9"/>
        <v>0</v>
      </c>
      <c r="AK26" s="488">
        <f t="shared" si="9"/>
        <v>0</v>
      </c>
      <c r="AL26" s="488">
        <f t="shared" si="9"/>
        <v>0</v>
      </c>
      <c r="AM26" s="488">
        <f t="shared" si="9"/>
        <v>0</v>
      </c>
      <c r="AN26" s="488">
        <f t="shared" si="9"/>
        <v>0</v>
      </c>
      <c r="AO26" s="488">
        <f t="shared" si="9"/>
        <v>0</v>
      </c>
      <c r="AP26" s="488">
        <f t="shared" si="9"/>
        <v>0</v>
      </c>
      <c r="AQ26" s="488">
        <f t="shared" si="9"/>
        <v>0</v>
      </c>
      <c r="AR26" s="488">
        <f t="shared" si="9"/>
        <v>0</v>
      </c>
      <c r="AS26" s="488">
        <f t="shared" si="9"/>
        <v>0</v>
      </c>
      <c r="AT26" s="491">
        <f>SUM(AT27:AT31)</f>
        <v>0</v>
      </c>
      <c r="AU26" s="493">
        <f>SUM(AU27:AU31)</f>
        <v>0</v>
      </c>
      <c r="AV26" s="470">
        <f t="shared" si="1"/>
        <v>0</v>
      </c>
    </row>
    <row r="27" spans="2:48" s="472" customFormat="1" ht="12.75" customHeight="1">
      <c r="B27" s="494" t="str">
        <f>+'FORMATO COSTEO C1'!C$80</f>
        <v>1.1.3.1</v>
      </c>
      <c r="C27" s="495" t="str">
        <f>+'FORMATO COSTEO C1'!B$80</f>
        <v>Categoría de gasto</v>
      </c>
      <c r="D27" s="506"/>
      <c r="E27" s="632"/>
      <c r="F27" s="498">
        <f>+'FORMATO COSTEO C1'!G80</f>
        <v>0</v>
      </c>
      <c r="G27" s="499">
        <f>+'FORMATO COSTEO C1'!J80</f>
        <v>0</v>
      </c>
      <c r="H27" s="500">
        <f>IF($F27=0,0,((($F27/$E$26)*'CRONOGRAMA ACTIVIDADES'!F$20)*($G27/$F27)))</f>
        <v>0</v>
      </c>
      <c r="I27" s="498">
        <f>IF($F27=0,0,((($F27/$E$26)*'CRONOGRAMA ACTIVIDADES'!G$20)*($G27/$F27)))</f>
        <v>0</v>
      </c>
      <c r="J27" s="498">
        <f>IF($F27=0,0,((($F27/$E$26)*'CRONOGRAMA ACTIVIDADES'!H$20)*($G27/$F27)))</f>
        <v>0</v>
      </c>
      <c r="K27" s="498">
        <f>IF($F27=0,0,((($F27/$E$26)*'CRONOGRAMA ACTIVIDADES'!I$20)*($G27/$F27)))</f>
        <v>0</v>
      </c>
      <c r="L27" s="498">
        <f>IF($F27=0,0,((($F27/$E$26)*'CRONOGRAMA ACTIVIDADES'!J$20)*($G27/$F27)))</f>
        <v>0</v>
      </c>
      <c r="M27" s="498">
        <f>IF($F27=0,0,((($F27/$E$26)*'CRONOGRAMA ACTIVIDADES'!K$20)*($G27/$F27)))</f>
        <v>0</v>
      </c>
      <c r="N27" s="498">
        <f>IF($F27=0,0,((($F27/$E$26)*'CRONOGRAMA ACTIVIDADES'!L$20)*($G27/$F27)))</f>
        <v>0</v>
      </c>
      <c r="O27" s="498">
        <f>IF($F27=0,0,((($F27/$E$26)*'CRONOGRAMA ACTIVIDADES'!M$20)*($G27/$F27)))</f>
        <v>0</v>
      </c>
      <c r="P27" s="498">
        <f>IF($F27=0,0,((($F27/$E$26)*'CRONOGRAMA ACTIVIDADES'!N$20)*($G27/$F27)))</f>
        <v>0</v>
      </c>
      <c r="Q27" s="498">
        <f>IF($F27=0,0,((($F27/$E$26)*'CRONOGRAMA ACTIVIDADES'!O$20)*($G27/$F27)))</f>
        <v>0</v>
      </c>
      <c r="R27" s="498">
        <f>IF($F27=0,0,((($F27/$E$26)*'CRONOGRAMA ACTIVIDADES'!P$20)*($G27/$F27)))</f>
        <v>0</v>
      </c>
      <c r="S27" s="498">
        <f>IF($F27=0,0,((($F27/$E$26)*'CRONOGRAMA ACTIVIDADES'!Q$20)*($G27/$F27)))</f>
        <v>0</v>
      </c>
      <c r="T27" s="501">
        <f>H27+I27+J27+K27+L27+M27+N27+O27+P27+Q27+R27+S27</f>
        <v>0</v>
      </c>
      <c r="U27" s="502">
        <f>IF($F27=0,0,((($F27/$E$26)*'CRONOGRAMA ACTIVIDADES'!R$20)*($G27/$F27)))</f>
        <v>0</v>
      </c>
      <c r="V27" s="498">
        <f>IF($F27=0,0,((($F27/$E$26)*'CRONOGRAMA ACTIVIDADES'!S$20)*($G27/$F27)))</f>
        <v>0</v>
      </c>
      <c r="W27" s="498">
        <f>IF($F27=0,0,((($F27/$E$26)*'CRONOGRAMA ACTIVIDADES'!T$20)*($G27/$F27)))</f>
        <v>0</v>
      </c>
      <c r="X27" s="498">
        <f>IF($F27=0,0,((($F27/$E$26)*'CRONOGRAMA ACTIVIDADES'!U$20)*($G27/$F27)))</f>
        <v>0</v>
      </c>
      <c r="Y27" s="498">
        <f>IF($F27=0,0,((($F27/$E$26)*'CRONOGRAMA ACTIVIDADES'!V$20)*($G27/$F27)))</f>
        <v>0</v>
      </c>
      <c r="Z27" s="498">
        <f>IF($F27=0,0,((($F27/$E$26)*'CRONOGRAMA ACTIVIDADES'!W$20)*($G27/$F27)))</f>
        <v>0</v>
      </c>
      <c r="AA27" s="498">
        <f>IF($F27=0,0,((($F27/$E$26)*'CRONOGRAMA ACTIVIDADES'!X$20)*($G27/$F27)))</f>
        <v>0</v>
      </c>
      <c r="AB27" s="498">
        <f>IF($F27=0,0,((($F27/$E$26)*'CRONOGRAMA ACTIVIDADES'!Y$20)*($G27/$F27)))</f>
        <v>0</v>
      </c>
      <c r="AC27" s="498">
        <f>IF($F27=0,0,((($F27/$E$26)*'CRONOGRAMA ACTIVIDADES'!Z$20)*($G27/$F27)))</f>
        <v>0</v>
      </c>
      <c r="AD27" s="498">
        <f>IF($F27=0,0,((($F27/$E$26)*'CRONOGRAMA ACTIVIDADES'!AA$20)*($G27/$F27)))</f>
        <v>0</v>
      </c>
      <c r="AE27" s="498">
        <f>IF($F27=0,0,((($F27/$E$26)*'CRONOGRAMA ACTIVIDADES'!AB$20)*($G27/$F27)))</f>
        <v>0</v>
      </c>
      <c r="AF27" s="498">
        <f>IF($F27=0,0,((($F27/$E$26)*'CRONOGRAMA ACTIVIDADES'!AC$20)*($G27/$F27)))</f>
        <v>0</v>
      </c>
      <c r="AG27" s="499">
        <f>U27+V27+W27+X27+Y27+Z27+AA27+AB27+AC27+AD27+AE27+AF27</f>
        <v>0</v>
      </c>
      <c r="AH27" s="503">
        <f>IF($F27=0,0,((($F27/$E$26)*'CRONOGRAMA ACTIVIDADES'!AD$20)*($G27/$F27)))</f>
        <v>0</v>
      </c>
      <c r="AI27" s="498">
        <f>IF($F27=0,0,((($F27/$E$26)*'CRONOGRAMA ACTIVIDADES'!AE$20)*($G27/$F27)))</f>
        <v>0</v>
      </c>
      <c r="AJ27" s="498">
        <f>IF($F27=0,0,((($F27/$E$26)*'CRONOGRAMA ACTIVIDADES'!AF$20)*($G27/$F27)))</f>
        <v>0</v>
      </c>
      <c r="AK27" s="498">
        <f>IF($F27=0,0,((($F27/$E$26)*'CRONOGRAMA ACTIVIDADES'!AG$20)*($G27/$F27)))</f>
        <v>0</v>
      </c>
      <c r="AL27" s="498">
        <f>IF($F27=0,0,((($F27/$E$26)*'CRONOGRAMA ACTIVIDADES'!AH$20)*($G27/$F27)))</f>
        <v>0</v>
      </c>
      <c r="AM27" s="498">
        <f>IF($F27=0,0,((($F27/$E$26)*'CRONOGRAMA ACTIVIDADES'!AI$20)*($G27/$F27)))</f>
        <v>0</v>
      </c>
      <c r="AN27" s="498">
        <f>IF($F27=0,0,((($F27/$E$26)*'CRONOGRAMA ACTIVIDADES'!AJ$20)*($G27/$F27)))</f>
        <v>0</v>
      </c>
      <c r="AO27" s="498">
        <f>IF($F27=0,0,((($F27/$E$26)*'CRONOGRAMA ACTIVIDADES'!AK$20)*($G27/$F27)))</f>
        <v>0</v>
      </c>
      <c r="AP27" s="498">
        <f>IF($F27=0,0,((($F27/$E$26)*'CRONOGRAMA ACTIVIDADES'!AL$20)*($G27/$F27)))</f>
        <v>0</v>
      </c>
      <c r="AQ27" s="498">
        <f>IF($F27=0,0,((($F27/$E$26)*'CRONOGRAMA ACTIVIDADES'!AM$20)*($G27/$F27)))</f>
        <v>0</v>
      </c>
      <c r="AR27" s="498">
        <f>IF($F27=0,0,((($F27/$E$26)*'CRONOGRAMA ACTIVIDADES'!AN$20)*($G27/$F27)))</f>
        <v>0</v>
      </c>
      <c r="AS27" s="498">
        <f>IF($F27=0,0,((($F27/$E$26)*'CRONOGRAMA ACTIVIDADES'!AO$20)*($G27/$F27)))</f>
        <v>0</v>
      </c>
      <c r="AT27" s="501">
        <f>AH27+AI27+AJ27+AK27+AL27+AM27+AN27+AO27+AP27+AQ27+AR27+AS27</f>
        <v>0</v>
      </c>
      <c r="AU27" s="504">
        <f>AS27+AR27+AQ27+AP27+AO27+AN27+AM27+AL27+AK27+AJ27+AI27+AH27+AF27+AE27+AD27+AC27+AB27+AA27+Z27+Y27+X27+W27+V27+U27+S27+R27+Q27+P27+O27+N27+M27+L27+K27+J27+I27+H27</f>
        <v>0</v>
      </c>
      <c r="AV27" s="470">
        <f t="shared" si="1"/>
        <v>0</v>
      </c>
    </row>
    <row r="28" spans="2:48" s="472" customFormat="1" ht="12.75" customHeight="1">
      <c r="B28" s="494" t="str">
        <f>+'FORMATO COSTEO C1'!C$86</f>
        <v>1.1.3.2</v>
      </c>
      <c r="C28" s="495" t="str">
        <f>+'FORMATO COSTEO C1'!B$86</f>
        <v>Categoría de gasto</v>
      </c>
      <c r="D28" s="506"/>
      <c r="E28" s="632"/>
      <c r="F28" s="498">
        <f>+'FORMATO COSTEO C1'!G86</f>
        <v>0</v>
      </c>
      <c r="G28" s="499">
        <f>+'FORMATO COSTEO C1'!J86</f>
        <v>0</v>
      </c>
      <c r="H28" s="503">
        <f>IF($F28=0,0,((($F28/$E$26)*'CRONOGRAMA ACTIVIDADES'!F$20)*($G28/$F28)))</f>
        <v>0</v>
      </c>
      <c r="I28" s="498">
        <f>IF($F28=0,0,((($F28/$E$26)*'CRONOGRAMA ACTIVIDADES'!G$20)*($G28/$F28)))</f>
        <v>0</v>
      </c>
      <c r="J28" s="498">
        <f>IF($F28=0,0,((($F28/$E$26)*'CRONOGRAMA ACTIVIDADES'!H$20)*($G28/$F28)))</f>
        <v>0</v>
      </c>
      <c r="K28" s="498">
        <f>IF($F28=0,0,((($F28/$E$26)*'CRONOGRAMA ACTIVIDADES'!I$20)*($G28/$F28)))</f>
        <v>0</v>
      </c>
      <c r="L28" s="498">
        <f>IF($F28=0,0,((($F28/$E$26)*'CRONOGRAMA ACTIVIDADES'!J$20)*($G28/$F28)))</f>
        <v>0</v>
      </c>
      <c r="M28" s="498">
        <f>IF($F28=0,0,((($F28/$E$26)*'CRONOGRAMA ACTIVIDADES'!K$20)*($G28/$F28)))</f>
        <v>0</v>
      </c>
      <c r="N28" s="498">
        <f>IF($F28=0,0,((($F28/$E$26)*'CRONOGRAMA ACTIVIDADES'!L$20)*($G28/$F28)))</f>
        <v>0</v>
      </c>
      <c r="O28" s="498">
        <f>IF($F28=0,0,((($F28/$E$26)*'CRONOGRAMA ACTIVIDADES'!M$20)*($G28/$F28)))</f>
        <v>0</v>
      </c>
      <c r="P28" s="498">
        <f>IF($F28=0,0,((($F28/$E$26)*'CRONOGRAMA ACTIVIDADES'!N$20)*($G28/$F28)))</f>
        <v>0</v>
      </c>
      <c r="Q28" s="498">
        <f>IF($F28=0,0,((($F28/$E$26)*'CRONOGRAMA ACTIVIDADES'!O$20)*($G28/$F28)))</f>
        <v>0</v>
      </c>
      <c r="R28" s="498">
        <f>IF($F28=0,0,((($F28/$E$26)*'CRONOGRAMA ACTIVIDADES'!P$20)*($G28/$F28)))</f>
        <v>0</v>
      </c>
      <c r="S28" s="498">
        <f>IF($F28=0,0,((($F28/$E$26)*'CRONOGRAMA ACTIVIDADES'!Q$20)*($G28/$F28)))</f>
        <v>0</v>
      </c>
      <c r="T28" s="501">
        <f>H28+I28+J28+K28+L28+M28+N28+O28+P28+Q28+R28+S28</f>
        <v>0</v>
      </c>
      <c r="U28" s="502">
        <f>IF($F28=0,0,((($F28/$E$26)*'CRONOGRAMA ACTIVIDADES'!R$20)*($G28/$F28)))</f>
        <v>0</v>
      </c>
      <c r="V28" s="498">
        <f>IF($F28=0,0,((($F28/$E$26)*'CRONOGRAMA ACTIVIDADES'!S$20)*($G28/$F28)))</f>
        <v>0</v>
      </c>
      <c r="W28" s="498">
        <f>IF($F28=0,0,((($F28/$E$26)*'CRONOGRAMA ACTIVIDADES'!T$20)*($G28/$F28)))</f>
        <v>0</v>
      </c>
      <c r="X28" s="498">
        <f>IF($F28=0,0,((($F28/$E$26)*'CRONOGRAMA ACTIVIDADES'!U$20)*($G28/$F28)))</f>
        <v>0</v>
      </c>
      <c r="Y28" s="498">
        <f>IF($F28=0,0,((($F28/$E$26)*'CRONOGRAMA ACTIVIDADES'!V$20)*($G28/$F28)))</f>
        <v>0</v>
      </c>
      <c r="Z28" s="498">
        <f>IF($F28=0,0,((($F28/$E$26)*'CRONOGRAMA ACTIVIDADES'!W$20)*($G28/$F28)))</f>
        <v>0</v>
      </c>
      <c r="AA28" s="498">
        <f>IF($F28=0,0,((($F28/$E$26)*'CRONOGRAMA ACTIVIDADES'!X$20)*($G28/$F28)))</f>
        <v>0</v>
      </c>
      <c r="AB28" s="498">
        <f>IF($F28=0,0,((($F28/$E$26)*'CRONOGRAMA ACTIVIDADES'!Y$20)*($G28/$F28)))</f>
        <v>0</v>
      </c>
      <c r="AC28" s="498">
        <f>IF($F28=0,0,((($F28/$E$26)*'CRONOGRAMA ACTIVIDADES'!Z$20)*($G28/$F28)))</f>
        <v>0</v>
      </c>
      <c r="AD28" s="498">
        <f>IF($F28=0,0,((($F28/$E$26)*'CRONOGRAMA ACTIVIDADES'!AA$20)*($G28/$F28)))</f>
        <v>0</v>
      </c>
      <c r="AE28" s="498">
        <f>IF($F28=0,0,((($F28/$E$26)*'CRONOGRAMA ACTIVIDADES'!AB$20)*($G28/$F28)))</f>
        <v>0</v>
      </c>
      <c r="AF28" s="498">
        <f>IF($F28=0,0,((($F28/$E$26)*'CRONOGRAMA ACTIVIDADES'!AC$20)*($G28/$F28)))</f>
        <v>0</v>
      </c>
      <c r="AG28" s="499">
        <f>U28+V28+W28+X28+Y28+Z28+AA28+AB28+AC28+AD28+AE28+AF28</f>
        <v>0</v>
      </c>
      <c r="AH28" s="503">
        <f>IF($F28=0,0,((($F28/$E$26)*'CRONOGRAMA ACTIVIDADES'!AD$20)*($G28/$F28)))</f>
        <v>0</v>
      </c>
      <c r="AI28" s="498">
        <f>IF($F28=0,0,((($F28/$E$26)*'CRONOGRAMA ACTIVIDADES'!AE$20)*($G28/$F28)))</f>
        <v>0</v>
      </c>
      <c r="AJ28" s="498">
        <f>IF($F28=0,0,((($F28/$E$26)*'CRONOGRAMA ACTIVIDADES'!AF$20)*($G28/$F28)))</f>
        <v>0</v>
      </c>
      <c r="AK28" s="498">
        <f>IF($F28=0,0,((($F28/$E$26)*'CRONOGRAMA ACTIVIDADES'!AG$20)*($G28/$F28)))</f>
        <v>0</v>
      </c>
      <c r="AL28" s="498">
        <f>IF($F28=0,0,((($F28/$E$26)*'CRONOGRAMA ACTIVIDADES'!AH$20)*($G28/$F28)))</f>
        <v>0</v>
      </c>
      <c r="AM28" s="498">
        <f>IF($F28=0,0,((($F28/$E$26)*'CRONOGRAMA ACTIVIDADES'!AI$20)*($G28/$F28)))</f>
        <v>0</v>
      </c>
      <c r="AN28" s="498">
        <f>IF($F28=0,0,((($F28/$E$26)*'CRONOGRAMA ACTIVIDADES'!AJ$20)*($G28/$F28)))</f>
        <v>0</v>
      </c>
      <c r="AO28" s="498">
        <f>IF($F28=0,0,((($F28/$E$26)*'CRONOGRAMA ACTIVIDADES'!AK$20)*($G28/$F28)))</f>
        <v>0</v>
      </c>
      <c r="AP28" s="498">
        <f>IF($F28=0,0,((($F28/$E$26)*'CRONOGRAMA ACTIVIDADES'!AL$20)*($G28/$F28)))</f>
        <v>0</v>
      </c>
      <c r="AQ28" s="498">
        <f>IF($F28=0,0,((($F28/$E$26)*'CRONOGRAMA ACTIVIDADES'!AM$20)*($G28/$F28)))</f>
        <v>0</v>
      </c>
      <c r="AR28" s="498">
        <f>IF($F28=0,0,((($F28/$E$26)*'CRONOGRAMA ACTIVIDADES'!AN$20)*($G28/$F28)))</f>
        <v>0</v>
      </c>
      <c r="AS28" s="498">
        <f>IF($F28=0,0,((($F28/$E$26)*'CRONOGRAMA ACTIVIDADES'!AO$20)*($G28/$F28)))</f>
        <v>0</v>
      </c>
      <c r="AT28" s="501">
        <f>AH28+AI28+AJ28+AK28+AL28+AM28+AN28+AO28+AP28+AQ28+AR28+AS28</f>
        <v>0</v>
      </c>
      <c r="AU28" s="504">
        <f>AS28+AR28+AQ28+AP28+AO28+AN28+AM28+AL28+AK28+AJ28+AI28+AH28+AF28+AE28+AD28+AC28+AB28+AA28+Z28+Y28+X28+W28+V28+U28+S28+R28+Q28+P28+O28+N28+M28+L28+K28+J28+I28+H28</f>
        <v>0</v>
      </c>
      <c r="AV28" s="470">
        <f t="shared" si="1"/>
        <v>0</v>
      </c>
    </row>
    <row r="29" spans="2:48" s="472" customFormat="1" ht="12.75" customHeight="1">
      <c r="B29" s="494" t="str">
        <f>+'FORMATO COSTEO C1'!C$92</f>
        <v>1.1.3.3</v>
      </c>
      <c r="C29" s="495" t="str">
        <f>+'FORMATO COSTEO C1'!B$92</f>
        <v>Categoría de gasto</v>
      </c>
      <c r="D29" s="506"/>
      <c r="E29" s="632"/>
      <c r="F29" s="498">
        <f>+'FORMATO COSTEO C1'!G92</f>
        <v>0</v>
      </c>
      <c r="G29" s="499">
        <f>+'FORMATO COSTEO C1'!J92</f>
        <v>0</v>
      </c>
      <c r="H29" s="503">
        <f>IF($F29=0,0,((($F29/$E$26)*'CRONOGRAMA ACTIVIDADES'!F$20)*($G29/$F29)))</f>
        <v>0</v>
      </c>
      <c r="I29" s="498">
        <f>IF($F29=0,0,((($F29/$E$26)*'CRONOGRAMA ACTIVIDADES'!G$20)*($G29/$F29)))</f>
        <v>0</v>
      </c>
      <c r="J29" s="498">
        <f>IF($F29=0,0,((($F29/$E$26)*'CRONOGRAMA ACTIVIDADES'!H$20)*($G29/$F29)))</f>
        <v>0</v>
      </c>
      <c r="K29" s="498">
        <f>IF($F29=0,0,((($F29/$E$26)*'CRONOGRAMA ACTIVIDADES'!I$20)*($G29/$F29)))</f>
        <v>0</v>
      </c>
      <c r="L29" s="498">
        <f>IF($F29=0,0,((($F29/$E$26)*'CRONOGRAMA ACTIVIDADES'!J$20)*($G29/$F29)))</f>
        <v>0</v>
      </c>
      <c r="M29" s="498">
        <f>IF($F29=0,0,((($F29/$E$26)*'CRONOGRAMA ACTIVIDADES'!K$20)*($G29/$F29)))</f>
        <v>0</v>
      </c>
      <c r="N29" s="498">
        <f>IF($F29=0,0,((($F29/$E$26)*'CRONOGRAMA ACTIVIDADES'!L$20)*($G29/$F29)))</f>
        <v>0</v>
      </c>
      <c r="O29" s="498">
        <f>IF($F29=0,0,((($F29/$E$26)*'CRONOGRAMA ACTIVIDADES'!M$20)*($G29/$F29)))</f>
        <v>0</v>
      </c>
      <c r="P29" s="498">
        <f>IF($F29=0,0,((($F29/$E$26)*'CRONOGRAMA ACTIVIDADES'!N$20)*($G29/$F29)))</f>
        <v>0</v>
      </c>
      <c r="Q29" s="498">
        <f>IF($F29=0,0,((($F29/$E$26)*'CRONOGRAMA ACTIVIDADES'!O$20)*($G29/$F29)))</f>
        <v>0</v>
      </c>
      <c r="R29" s="498">
        <f>IF($F29=0,0,((($F29/$E$26)*'CRONOGRAMA ACTIVIDADES'!P$20)*($G29/$F29)))</f>
        <v>0</v>
      </c>
      <c r="S29" s="498">
        <f>IF($F29=0,0,((($F29/$E$26)*'CRONOGRAMA ACTIVIDADES'!Q$20)*($G29/$F29)))</f>
        <v>0</v>
      </c>
      <c r="T29" s="501">
        <f>H29+I29+J29+K29+L29+M29+N29+O29+P29+Q29+R29+S29</f>
        <v>0</v>
      </c>
      <c r="U29" s="502">
        <f>IF($F29=0,0,((($F29/$E$26)*'CRONOGRAMA ACTIVIDADES'!R$20)*($G29/$F29)))</f>
        <v>0</v>
      </c>
      <c r="V29" s="498">
        <f>IF($F29=0,0,((($F29/$E$26)*'CRONOGRAMA ACTIVIDADES'!S$20)*($G29/$F29)))</f>
        <v>0</v>
      </c>
      <c r="W29" s="498">
        <f>IF($F29=0,0,((($F29/$E$26)*'CRONOGRAMA ACTIVIDADES'!T$20)*($G29/$F29)))</f>
        <v>0</v>
      </c>
      <c r="X29" s="498">
        <f>IF($F29=0,0,((($F29/$E$26)*'CRONOGRAMA ACTIVIDADES'!U$20)*($G29/$F29)))</f>
        <v>0</v>
      </c>
      <c r="Y29" s="498">
        <f>IF($F29=0,0,((($F29/$E$26)*'CRONOGRAMA ACTIVIDADES'!V$20)*($G29/$F29)))</f>
        <v>0</v>
      </c>
      <c r="Z29" s="498">
        <f>IF($F29=0,0,((($F29/$E$26)*'CRONOGRAMA ACTIVIDADES'!W$20)*($G29/$F29)))</f>
        <v>0</v>
      </c>
      <c r="AA29" s="498">
        <f>IF($F29=0,0,((($F29/$E$26)*'CRONOGRAMA ACTIVIDADES'!X$20)*($G29/$F29)))</f>
        <v>0</v>
      </c>
      <c r="AB29" s="498">
        <f>IF($F29=0,0,((($F29/$E$26)*'CRONOGRAMA ACTIVIDADES'!Y$20)*($G29/$F29)))</f>
        <v>0</v>
      </c>
      <c r="AC29" s="498">
        <f>IF($F29=0,0,((($F29/$E$26)*'CRONOGRAMA ACTIVIDADES'!Z$20)*($G29/$F29)))</f>
        <v>0</v>
      </c>
      <c r="AD29" s="498">
        <f>IF($F29=0,0,((($F29/$E$26)*'CRONOGRAMA ACTIVIDADES'!AA$20)*($G29/$F29)))</f>
        <v>0</v>
      </c>
      <c r="AE29" s="498">
        <f>IF($F29=0,0,((($F29/$E$26)*'CRONOGRAMA ACTIVIDADES'!AB$20)*($G29/$F29)))</f>
        <v>0</v>
      </c>
      <c r="AF29" s="498">
        <f>IF($F29=0,0,((($F29/$E$26)*'CRONOGRAMA ACTIVIDADES'!AC$20)*($G29/$F29)))</f>
        <v>0</v>
      </c>
      <c r="AG29" s="499">
        <f>U29+V29+W29+X29+Y29+Z29+AA29+AB29+AC29+AD29+AE29+AF29</f>
        <v>0</v>
      </c>
      <c r="AH29" s="503">
        <f>IF($F29=0,0,((($F29/$E$26)*'CRONOGRAMA ACTIVIDADES'!AD$20)*($G29/$F29)))</f>
        <v>0</v>
      </c>
      <c r="AI29" s="498">
        <f>IF($F29=0,0,((($F29/$E$26)*'CRONOGRAMA ACTIVIDADES'!AE$20)*($G29/$F29)))</f>
        <v>0</v>
      </c>
      <c r="AJ29" s="498">
        <f>IF($F29=0,0,((($F29/$E$26)*'CRONOGRAMA ACTIVIDADES'!AF$20)*($G29/$F29)))</f>
        <v>0</v>
      </c>
      <c r="AK29" s="498">
        <f>IF($F29=0,0,((($F29/$E$26)*'CRONOGRAMA ACTIVIDADES'!AG$20)*($G29/$F29)))</f>
        <v>0</v>
      </c>
      <c r="AL29" s="498">
        <f>IF($F29=0,0,((($F29/$E$26)*'CRONOGRAMA ACTIVIDADES'!AH$20)*($G29/$F29)))</f>
        <v>0</v>
      </c>
      <c r="AM29" s="498">
        <f>IF($F29=0,0,((($F29/$E$26)*'CRONOGRAMA ACTIVIDADES'!AI$20)*($G29/$F29)))</f>
        <v>0</v>
      </c>
      <c r="AN29" s="498">
        <f>IF($F29=0,0,((($F29/$E$26)*'CRONOGRAMA ACTIVIDADES'!AJ$20)*($G29/$F29)))</f>
        <v>0</v>
      </c>
      <c r="AO29" s="498">
        <f>IF($F29=0,0,((($F29/$E$26)*'CRONOGRAMA ACTIVIDADES'!AK$20)*($G29/$F29)))</f>
        <v>0</v>
      </c>
      <c r="AP29" s="498">
        <f>IF($F29=0,0,((($F29/$E$26)*'CRONOGRAMA ACTIVIDADES'!AL$20)*($G29/$F29)))</f>
        <v>0</v>
      </c>
      <c r="AQ29" s="498">
        <f>IF($F29=0,0,((($F29/$E$26)*'CRONOGRAMA ACTIVIDADES'!AM$20)*($G29/$F29)))</f>
        <v>0</v>
      </c>
      <c r="AR29" s="498">
        <f>IF($F29=0,0,((($F29/$E$26)*'CRONOGRAMA ACTIVIDADES'!AN$20)*($G29/$F29)))</f>
        <v>0</v>
      </c>
      <c r="AS29" s="498">
        <f>IF($F29=0,0,((($F29/$E$26)*'CRONOGRAMA ACTIVIDADES'!AO$20)*($G29/$F29)))</f>
        <v>0</v>
      </c>
      <c r="AT29" s="501">
        <f>AH29+AI29+AJ29+AK29+AL29+AM29+AN29+AO29+AP29+AQ29+AR29+AS29</f>
        <v>0</v>
      </c>
      <c r="AU29" s="504">
        <f>AS29+AR29+AQ29+AP29+AO29+AN29+AM29+AL29+AK29+AJ29+AI29+AH29+AF29+AE29+AD29+AC29+AB29+AA29+Z29+Y29+X29+W29+V29+U29+S29+R29+Q29+P29+O29+N29+M29+L29+K29+J29+I29+H29</f>
        <v>0</v>
      </c>
      <c r="AV29" s="470">
        <f t="shared" si="1"/>
        <v>0</v>
      </c>
    </row>
    <row r="30" spans="2:48" s="472" customFormat="1" ht="12.75" customHeight="1">
      <c r="B30" s="494" t="str">
        <f>+'FORMATO COSTEO C1'!C$98</f>
        <v>1.1.3.4</v>
      </c>
      <c r="C30" s="495" t="str">
        <f>+'FORMATO COSTEO C1'!B$98</f>
        <v>Categoría de gasto</v>
      </c>
      <c r="D30" s="506"/>
      <c r="E30" s="632"/>
      <c r="F30" s="498">
        <f>+'FORMATO COSTEO C1'!G98</f>
        <v>0</v>
      </c>
      <c r="G30" s="499">
        <f>+'FORMATO COSTEO C1'!J98</f>
        <v>0</v>
      </c>
      <c r="H30" s="503">
        <f>IF($F30=0,0,((($F30/$E$26)*'CRONOGRAMA ACTIVIDADES'!F$20)*($G30/$F30)))</f>
        <v>0</v>
      </c>
      <c r="I30" s="498">
        <f>IF($F30=0,0,((($F30/$E$26)*'CRONOGRAMA ACTIVIDADES'!G$20)*($G30/$F30)))</f>
        <v>0</v>
      </c>
      <c r="J30" s="498">
        <f>IF($F30=0,0,((($F30/$E$26)*'CRONOGRAMA ACTIVIDADES'!H$20)*($G30/$F30)))</f>
        <v>0</v>
      </c>
      <c r="K30" s="498">
        <f>IF($F30=0,0,((($F30/$E$26)*'CRONOGRAMA ACTIVIDADES'!I$20)*($G30/$F30)))</f>
        <v>0</v>
      </c>
      <c r="L30" s="498">
        <f>IF($F30=0,0,((($F30/$E$26)*'CRONOGRAMA ACTIVIDADES'!J$20)*($G30/$F30)))</f>
        <v>0</v>
      </c>
      <c r="M30" s="498">
        <f>IF($F30=0,0,((($F30/$E$26)*'CRONOGRAMA ACTIVIDADES'!K$20)*($G30/$F30)))</f>
        <v>0</v>
      </c>
      <c r="N30" s="498">
        <f>IF($F30=0,0,((($F30/$E$26)*'CRONOGRAMA ACTIVIDADES'!L$20)*($G30/$F30)))</f>
        <v>0</v>
      </c>
      <c r="O30" s="498">
        <f>IF($F30=0,0,((($F30/$E$26)*'CRONOGRAMA ACTIVIDADES'!M$20)*($G30/$F30)))</f>
        <v>0</v>
      </c>
      <c r="P30" s="498">
        <f>IF($F30=0,0,((($F30/$E$26)*'CRONOGRAMA ACTIVIDADES'!N$20)*($G30/$F30)))</f>
        <v>0</v>
      </c>
      <c r="Q30" s="498">
        <f>IF($F30=0,0,((($F30/$E$26)*'CRONOGRAMA ACTIVIDADES'!O$20)*($G30/$F30)))</f>
        <v>0</v>
      </c>
      <c r="R30" s="498">
        <f>IF($F30=0,0,((($F30/$E$26)*'CRONOGRAMA ACTIVIDADES'!P$20)*($G30/$F30)))</f>
        <v>0</v>
      </c>
      <c r="S30" s="498">
        <f>IF($F30=0,0,((($F30/$E$26)*'CRONOGRAMA ACTIVIDADES'!Q$20)*($G30/$F30)))</f>
        <v>0</v>
      </c>
      <c r="T30" s="501">
        <f>H30+I30+J30+K30+L30+M30+N30+O30+P30+Q30+R30+S30</f>
        <v>0</v>
      </c>
      <c r="U30" s="502">
        <f>IF($F30=0,0,((($F30/$E$26)*'CRONOGRAMA ACTIVIDADES'!R$20)*($G30/$F30)))</f>
        <v>0</v>
      </c>
      <c r="V30" s="498">
        <f>IF($F30=0,0,((($F30/$E$26)*'CRONOGRAMA ACTIVIDADES'!S$20)*($G30/$F30)))</f>
        <v>0</v>
      </c>
      <c r="W30" s="498">
        <f>IF($F30=0,0,((($F30/$E$26)*'CRONOGRAMA ACTIVIDADES'!T$20)*($G30/$F30)))</f>
        <v>0</v>
      </c>
      <c r="X30" s="498">
        <f>IF($F30=0,0,((($F30/$E$26)*'CRONOGRAMA ACTIVIDADES'!U$20)*($G30/$F30)))</f>
        <v>0</v>
      </c>
      <c r="Y30" s="498">
        <f>IF($F30=0,0,((($F30/$E$26)*'CRONOGRAMA ACTIVIDADES'!V$20)*($G30/$F30)))</f>
        <v>0</v>
      </c>
      <c r="Z30" s="498">
        <f>IF($F30=0,0,((($F30/$E$26)*'CRONOGRAMA ACTIVIDADES'!W$20)*($G30/$F30)))</f>
        <v>0</v>
      </c>
      <c r="AA30" s="498">
        <f>IF($F30=0,0,((($F30/$E$26)*'CRONOGRAMA ACTIVIDADES'!X$20)*($G30/$F30)))</f>
        <v>0</v>
      </c>
      <c r="AB30" s="498">
        <f>IF($F30=0,0,((($F30/$E$26)*'CRONOGRAMA ACTIVIDADES'!Y$20)*($G30/$F30)))</f>
        <v>0</v>
      </c>
      <c r="AC30" s="498">
        <f>IF($F30=0,0,((($F30/$E$26)*'CRONOGRAMA ACTIVIDADES'!Z$20)*($G30/$F30)))</f>
        <v>0</v>
      </c>
      <c r="AD30" s="498">
        <f>IF($F30=0,0,((($F30/$E$26)*'CRONOGRAMA ACTIVIDADES'!AA$20)*($G30/$F30)))</f>
        <v>0</v>
      </c>
      <c r="AE30" s="498">
        <f>IF($F30=0,0,((($F30/$E$26)*'CRONOGRAMA ACTIVIDADES'!AB$20)*($G30/$F30)))</f>
        <v>0</v>
      </c>
      <c r="AF30" s="498">
        <f>IF($F30=0,0,((($F30/$E$26)*'CRONOGRAMA ACTIVIDADES'!AC$20)*($G30/$F30)))</f>
        <v>0</v>
      </c>
      <c r="AG30" s="499">
        <f>U30+V30+W30+X30+Y30+Z30+AA30+AB30+AC30+AD30+AE30+AF30</f>
        <v>0</v>
      </c>
      <c r="AH30" s="503">
        <f>IF($F30=0,0,((($F30/$E$26)*'CRONOGRAMA ACTIVIDADES'!AD$20)*($G30/$F30)))</f>
        <v>0</v>
      </c>
      <c r="AI30" s="498">
        <f>IF($F30=0,0,((($F30/$E$26)*'CRONOGRAMA ACTIVIDADES'!AE$20)*($G30/$F30)))</f>
        <v>0</v>
      </c>
      <c r="AJ30" s="498">
        <f>IF($F30=0,0,((($F30/$E$26)*'CRONOGRAMA ACTIVIDADES'!AF$20)*($G30/$F30)))</f>
        <v>0</v>
      </c>
      <c r="AK30" s="498">
        <f>IF($F30=0,0,((($F30/$E$26)*'CRONOGRAMA ACTIVIDADES'!AG$20)*($G30/$F30)))</f>
        <v>0</v>
      </c>
      <c r="AL30" s="498">
        <f>IF($F30=0,0,((($F30/$E$26)*'CRONOGRAMA ACTIVIDADES'!AH$20)*($G30/$F30)))</f>
        <v>0</v>
      </c>
      <c r="AM30" s="498">
        <f>IF($F30=0,0,((($F30/$E$26)*'CRONOGRAMA ACTIVIDADES'!AI$20)*($G30/$F30)))</f>
        <v>0</v>
      </c>
      <c r="AN30" s="498">
        <f>IF($F30=0,0,((($F30/$E$26)*'CRONOGRAMA ACTIVIDADES'!AJ$20)*($G30/$F30)))</f>
        <v>0</v>
      </c>
      <c r="AO30" s="498">
        <f>IF($F30=0,0,((($F30/$E$26)*'CRONOGRAMA ACTIVIDADES'!AK$20)*($G30/$F30)))</f>
        <v>0</v>
      </c>
      <c r="AP30" s="498">
        <f>IF($F30=0,0,((($F30/$E$26)*'CRONOGRAMA ACTIVIDADES'!AL$20)*($G30/$F30)))</f>
        <v>0</v>
      </c>
      <c r="AQ30" s="498">
        <f>IF($F30=0,0,((($F30/$E$26)*'CRONOGRAMA ACTIVIDADES'!AM$20)*($G30/$F30)))</f>
        <v>0</v>
      </c>
      <c r="AR30" s="498">
        <f>IF($F30=0,0,((($F30/$E$26)*'CRONOGRAMA ACTIVIDADES'!AN$20)*($G30/$F30)))</f>
        <v>0</v>
      </c>
      <c r="AS30" s="498">
        <f>IF($F30=0,0,((($F30/$E$26)*'CRONOGRAMA ACTIVIDADES'!AO$20)*($G30/$F30)))</f>
        <v>0</v>
      </c>
      <c r="AT30" s="501">
        <f>AH30+AI30+AJ30+AK30+AL30+AM30+AN30+AO30+AP30+AQ30+AR30+AS30</f>
        <v>0</v>
      </c>
      <c r="AU30" s="504">
        <f>AS30+AR30+AQ30+AP30+AO30+AN30+AM30+AL30+AK30+AJ30+AI30+AH30+AF30+AE30+AD30+AC30+AB30+AA30+Z30+Y30+X30+W30+V30+U30+S30+R30+Q30+P30+O30+N30+M30+L30+K30+J30+I30+H30</f>
        <v>0</v>
      </c>
      <c r="AV30" s="470">
        <f t="shared" si="1"/>
        <v>0</v>
      </c>
    </row>
    <row r="31" spans="2:48" s="472" customFormat="1" ht="12.75" customHeight="1">
      <c r="B31" s="494" t="str">
        <f>+'FORMATO COSTEO C1'!C$104</f>
        <v>1.1.3.5</v>
      </c>
      <c r="C31" s="495" t="str">
        <f>+'FORMATO COSTEO C1'!B$104</f>
        <v>Categoría de gasto</v>
      </c>
      <c r="D31" s="506"/>
      <c r="E31" s="632"/>
      <c r="F31" s="498">
        <f>+'FORMATO COSTEO C1'!G104</f>
        <v>0</v>
      </c>
      <c r="G31" s="499">
        <f>+'FORMATO COSTEO C1'!J104</f>
        <v>0</v>
      </c>
      <c r="H31" s="503">
        <f>IF($F31=0,0,((($F31/$E$26)*'CRONOGRAMA ACTIVIDADES'!F$20)*($G31/$F31)))</f>
        <v>0</v>
      </c>
      <c r="I31" s="498">
        <f>IF($F31=0,0,((($F31/$E$26)*'CRONOGRAMA ACTIVIDADES'!G$20)*($G31/$F31)))</f>
        <v>0</v>
      </c>
      <c r="J31" s="498">
        <f>IF($F31=0,0,((($F31/$E$26)*'CRONOGRAMA ACTIVIDADES'!H$20)*($G31/$F31)))</f>
        <v>0</v>
      </c>
      <c r="K31" s="498">
        <f>IF($F31=0,0,((($F31/$E$26)*'CRONOGRAMA ACTIVIDADES'!I$20)*($G31/$F31)))</f>
        <v>0</v>
      </c>
      <c r="L31" s="498">
        <f>IF($F31=0,0,((($F31/$E$26)*'CRONOGRAMA ACTIVIDADES'!J$20)*($G31/$F31)))</f>
        <v>0</v>
      </c>
      <c r="M31" s="498">
        <f>IF($F31=0,0,((($F31/$E$26)*'CRONOGRAMA ACTIVIDADES'!K$20)*($G31/$F31)))</f>
        <v>0</v>
      </c>
      <c r="N31" s="498">
        <f>IF($F31=0,0,((($F31/$E$26)*'CRONOGRAMA ACTIVIDADES'!L$20)*($G31/$F31)))</f>
        <v>0</v>
      </c>
      <c r="O31" s="498">
        <f>IF($F31=0,0,((($F31/$E$26)*'CRONOGRAMA ACTIVIDADES'!M$20)*($G31/$F31)))</f>
        <v>0</v>
      </c>
      <c r="P31" s="498">
        <f>IF($F31=0,0,((($F31/$E$26)*'CRONOGRAMA ACTIVIDADES'!N$20)*($G31/$F31)))</f>
        <v>0</v>
      </c>
      <c r="Q31" s="498">
        <f>IF($F31=0,0,((($F31/$E$26)*'CRONOGRAMA ACTIVIDADES'!O$20)*($G31/$F31)))</f>
        <v>0</v>
      </c>
      <c r="R31" s="498">
        <f>IF($F31=0,0,((($F31/$E$26)*'CRONOGRAMA ACTIVIDADES'!P$20)*($G31/$F31)))</f>
        <v>0</v>
      </c>
      <c r="S31" s="498">
        <f>IF($F31=0,0,((($F31/$E$26)*'CRONOGRAMA ACTIVIDADES'!Q$20)*($G31/$F31)))</f>
        <v>0</v>
      </c>
      <c r="T31" s="501">
        <f>H31+I31+J31+K31+L31+M31+N31+O31+P31+Q31+R31+S31</f>
        <v>0</v>
      </c>
      <c r="U31" s="502">
        <f>IF($F31=0,0,((($F31/$E$26)*'CRONOGRAMA ACTIVIDADES'!R$20)*($G31/$F31)))</f>
        <v>0</v>
      </c>
      <c r="V31" s="498">
        <f>IF($F31=0,0,((($F31/$E$26)*'CRONOGRAMA ACTIVIDADES'!S$20)*($G31/$F31)))</f>
        <v>0</v>
      </c>
      <c r="W31" s="498">
        <f>IF($F31=0,0,((($F31/$E$26)*'CRONOGRAMA ACTIVIDADES'!T$20)*($G31/$F31)))</f>
        <v>0</v>
      </c>
      <c r="X31" s="498">
        <f>IF($F31=0,0,((($F31/$E$26)*'CRONOGRAMA ACTIVIDADES'!U$20)*($G31/$F31)))</f>
        <v>0</v>
      </c>
      <c r="Y31" s="498">
        <f>IF($F31=0,0,((($F31/$E$26)*'CRONOGRAMA ACTIVIDADES'!V$20)*($G31/$F31)))</f>
        <v>0</v>
      </c>
      <c r="Z31" s="498">
        <f>IF($F31=0,0,((($F31/$E$26)*'CRONOGRAMA ACTIVIDADES'!W$20)*($G31/$F31)))</f>
        <v>0</v>
      </c>
      <c r="AA31" s="498">
        <f>IF($F31=0,0,((($F31/$E$26)*'CRONOGRAMA ACTIVIDADES'!X$20)*($G31/$F31)))</f>
        <v>0</v>
      </c>
      <c r="AB31" s="498">
        <f>IF($F31=0,0,((($F31/$E$26)*'CRONOGRAMA ACTIVIDADES'!Y$20)*($G31/$F31)))</f>
        <v>0</v>
      </c>
      <c r="AC31" s="498">
        <f>IF($F31=0,0,((($F31/$E$26)*'CRONOGRAMA ACTIVIDADES'!Z$20)*($G31/$F31)))</f>
        <v>0</v>
      </c>
      <c r="AD31" s="498">
        <f>IF($F31=0,0,((($F31/$E$26)*'CRONOGRAMA ACTIVIDADES'!AA$20)*($G31/$F31)))</f>
        <v>0</v>
      </c>
      <c r="AE31" s="498">
        <f>IF($F31=0,0,((($F31/$E$26)*'CRONOGRAMA ACTIVIDADES'!AB$20)*($G31/$F31)))</f>
        <v>0</v>
      </c>
      <c r="AF31" s="498">
        <f>IF($F31=0,0,((($F31/$E$26)*'CRONOGRAMA ACTIVIDADES'!AC$20)*($G31/$F31)))</f>
        <v>0</v>
      </c>
      <c r="AG31" s="499">
        <f>U31+V31+W31+X31+Y31+Z31+AA31+AB31+AC31+AD31+AE31+AF31</f>
        <v>0</v>
      </c>
      <c r="AH31" s="503">
        <f>IF($F31=0,0,((($F31/$E$26)*'CRONOGRAMA ACTIVIDADES'!AD$20)*($G31/$F31)))</f>
        <v>0</v>
      </c>
      <c r="AI31" s="498">
        <f>IF($F31=0,0,((($F31/$E$26)*'CRONOGRAMA ACTIVIDADES'!AE$20)*($G31/$F31)))</f>
        <v>0</v>
      </c>
      <c r="AJ31" s="498">
        <f>IF($F31=0,0,((($F31/$E$26)*'CRONOGRAMA ACTIVIDADES'!AF$20)*($G31/$F31)))</f>
        <v>0</v>
      </c>
      <c r="AK31" s="498">
        <f>IF($F31=0,0,((($F31/$E$26)*'CRONOGRAMA ACTIVIDADES'!AG$20)*($G31/$F31)))</f>
        <v>0</v>
      </c>
      <c r="AL31" s="498">
        <f>IF($F31=0,0,((($F31/$E$26)*'CRONOGRAMA ACTIVIDADES'!AH$20)*($G31/$F31)))</f>
        <v>0</v>
      </c>
      <c r="AM31" s="498">
        <f>IF($F31=0,0,((($F31/$E$26)*'CRONOGRAMA ACTIVIDADES'!AI$20)*($G31/$F31)))</f>
        <v>0</v>
      </c>
      <c r="AN31" s="498">
        <f>IF($F31=0,0,((($F31/$E$26)*'CRONOGRAMA ACTIVIDADES'!AJ$20)*($G31/$F31)))</f>
        <v>0</v>
      </c>
      <c r="AO31" s="498">
        <f>IF($F31=0,0,((($F31/$E$26)*'CRONOGRAMA ACTIVIDADES'!AK$20)*($G31/$F31)))</f>
        <v>0</v>
      </c>
      <c r="AP31" s="498">
        <f>IF($F31=0,0,((($F31/$E$26)*'CRONOGRAMA ACTIVIDADES'!AL$20)*($G31/$F31)))</f>
        <v>0</v>
      </c>
      <c r="AQ31" s="498">
        <f>IF($F31=0,0,((($F31/$E$26)*'CRONOGRAMA ACTIVIDADES'!AM$20)*($G31/$F31)))</f>
        <v>0</v>
      </c>
      <c r="AR31" s="498">
        <f>IF($F31=0,0,((($F31/$E$26)*'CRONOGRAMA ACTIVIDADES'!AN$20)*($G31/$F31)))</f>
        <v>0</v>
      </c>
      <c r="AS31" s="498">
        <f>IF($F31=0,0,((($F31/$E$26)*'CRONOGRAMA ACTIVIDADES'!AO$20)*($G31/$F31)))</f>
        <v>0</v>
      </c>
      <c r="AT31" s="501">
        <f>AH31+AI31+AJ31+AK31+AL31+AM31+AN31+AO31+AP31+AQ31+AR31+AS31</f>
        <v>0</v>
      </c>
      <c r="AU31" s="504">
        <f>AS31+AR31+AQ31+AP31+AO31+AN31+AM31+AL31+AK31+AJ31+AI31+AH31+AF31+AE31+AD31+AC31+AB31+AA31+Z31+Y31+X31+W31+V31+U31+S31+R31+Q31+P31+O31+N31+M31+L31+K31+J31+I31+H31</f>
        <v>0</v>
      </c>
      <c r="AV31" s="470">
        <f t="shared" si="1"/>
        <v>0</v>
      </c>
    </row>
    <row r="32" spans="2:48" s="472" customFormat="1" ht="12.75" customHeight="1">
      <c r="B32" s="484" t="str">
        <f>+'FORMATO COSTEO C1'!C$110</f>
        <v>1.1.4</v>
      </c>
      <c r="C32" s="508">
        <f>+'FORMATO COSTEO C1'!B$110</f>
        <v>0</v>
      </c>
      <c r="D32" s="620" t="str">
        <f>+'FORMATO COSTEO C1'!D$110</f>
        <v>Unidad medida</v>
      </c>
      <c r="E32" s="613">
        <f>+'FORMATO COSTEO C1'!E$110</f>
        <v>0</v>
      </c>
      <c r="F32" s="488">
        <f>SUM(F33:F37)</f>
        <v>0</v>
      </c>
      <c r="G32" s="489">
        <f aca="true" t="shared" si="10" ref="G32:P32">SUM(G33:G37)</f>
        <v>0</v>
      </c>
      <c r="H32" s="490">
        <f t="shared" si="10"/>
        <v>0</v>
      </c>
      <c r="I32" s="488">
        <f>SUM(I33:I37)</f>
        <v>0</v>
      </c>
      <c r="J32" s="488">
        <f>SUM(J33:J37)</f>
        <v>0</v>
      </c>
      <c r="K32" s="488">
        <f>SUM(K33:K37)</f>
        <v>0</v>
      </c>
      <c r="L32" s="488">
        <f>SUM(L33:L37)</f>
        <v>0</v>
      </c>
      <c r="M32" s="488">
        <f>SUM(M33:M37)</f>
        <v>0</v>
      </c>
      <c r="N32" s="488">
        <f t="shared" si="10"/>
        <v>0</v>
      </c>
      <c r="O32" s="488">
        <f t="shared" si="10"/>
        <v>0</v>
      </c>
      <c r="P32" s="488">
        <f t="shared" si="10"/>
        <v>0</v>
      </c>
      <c r="Q32" s="488">
        <f>SUM(Q33:Q37)</f>
        <v>0</v>
      </c>
      <c r="R32" s="488">
        <f>SUM(R33:R37)</f>
        <v>0</v>
      </c>
      <c r="S32" s="488">
        <f>SUM(S33:S37)</f>
        <v>0</v>
      </c>
      <c r="T32" s="491">
        <f>SUM(T33:T37)</f>
        <v>0</v>
      </c>
      <c r="U32" s="492">
        <f aca="true" t="shared" si="11" ref="U32:AS32">SUM(U33:U37)</f>
        <v>0</v>
      </c>
      <c r="V32" s="488">
        <f t="shared" si="11"/>
        <v>0</v>
      </c>
      <c r="W32" s="488">
        <f t="shared" si="11"/>
        <v>0</v>
      </c>
      <c r="X32" s="488">
        <f t="shared" si="11"/>
        <v>0</v>
      </c>
      <c r="Y32" s="488">
        <f t="shared" si="11"/>
        <v>0</v>
      </c>
      <c r="Z32" s="488">
        <f t="shared" si="11"/>
        <v>0</v>
      </c>
      <c r="AA32" s="488">
        <f t="shared" si="11"/>
        <v>0</v>
      </c>
      <c r="AB32" s="488">
        <f t="shared" si="11"/>
        <v>0</v>
      </c>
      <c r="AC32" s="488">
        <f t="shared" si="11"/>
        <v>0</v>
      </c>
      <c r="AD32" s="488">
        <f t="shared" si="11"/>
        <v>0</v>
      </c>
      <c r="AE32" s="488">
        <f t="shared" si="11"/>
        <v>0</v>
      </c>
      <c r="AF32" s="488">
        <f t="shared" si="11"/>
        <v>0</v>
      </c>
      <c r="AG32" s="489">
        <f t="shared" si="11"/>
        <v>0</v>
      </c>
      <c r="AH32" s="490">
        <f t="shared" si="11"/>
        <v>0</v>
      </c>
      <c r="AI32" s="488">
        <f t="shared" si="11"/>
        <v>0</v>
      </c>
      <c r="AJ32" s="488">
        <f t="shared" si="11"/>
        <v>0</v>
      </c>
      <c r="AK32" s="488">
        <f t="shared" si="11"/>
        <v>0</v>
      </c>
      <c r="AL32" s="488">
        <f t="shared" si="11"/>
        <v>0</v>
      </c>
      <c r="AM32" s="488">
        <f t="shared" si="11"/>
        <v>0</v>
      </c>
      <c r="AN32" s="488">
        <f t="shared" si="11"/>
        <v>0</v>
      </c>
      <c r="AO32" s="488">
        <f t="shared" si="11"/>
        <v>0</v>
      </c>
      <c r="AP32" s="488">
        <f t="shared" si="11"/>
        <v>0</v>
      </c>
      <c r="AQ32" s="488">
        <f t="shared" si="11"/>
        <v>0</v>
      </c>
      <c r="AR32" s="488">
        <f t="shared" si="11"/>
        <v>0</v>
      </c>
      <c r="AS32" s="488">
        <f t="shared" si="11"/>
        <v>0</v>
      </c>
      <c r="AT32" s="491">
        <f>SUM(AT33:AT37)</f>
        <v>0</v>
      </c>
      <c r="AU32" s="493">
        <f>SUM(AU33:AU37)</f>
        <v>0</v>
      </c>
      <c r="AV32" s="470">
        <f t="shared" si="1"/>
        <v>0</v>
      </c>
    </row>
    <row r="33" spans="2:48" s="472" customFormat="1" ht="12.75" customHeight="1">
      <c r="B33" s="494" t="str">
        <f>+'FORMATO COSTEO C1'!C$112</f>
        <v>1.1.4.1</v>
      </c>
      <c r="C33" s="495" t="str">
        <f>+'FORMATO COSTEO C1'!B$112</f>
        <v>Categoría de gasto</v>
      </c>
      <c r="D33" s="506"/>
      <c r="E33" s="632"/>
      <c r="F33" s="498">
        <f>+'FORMATO COSTEO C1'!G112</f>
        <v>0</v>
      </c>
      <c r="G33" s="499">
        <f>+'FORMATO COSTEO C1'!J112</f>
        <v>0</v>
      </c>
      <c r="H33" s="500">
        <f>IF($F33=0,0,((($F33/$E$32)*'CRONOGRAMA ACTIVIDADES'!F$21)*($G33/$F33)))</f>
        <v>0</v>
      </c>
      <c r="I33" s="498">
        <f>IF($F33=0,0,((($F33/$E$32)*'CRONOGRAMA ACTIVIDADES'!G$21)*($G33/$F33)))</f>
        <v>0</v>
      </c>
      <c r="J33" s="498">
        <f>IF($F33=0,0,((($F33/$E$32)*'CRONOGRAMA ACTIVIDADES'!H$21)*($G33/$F33)))</f>
        <v>0</v>
      </c>
      <c r="K33" s="498">
        <f>IF($F33=0,0,((($F33/$E$32)*'CRONOGRAMA ACTIVIDADES'!I$21)*($G33/$F33)))</f>
        <v>0</v>
      </c>
      <c r="L33" s="498">
        <f>IF($F33=0,0,((($F33/$E$32)*'CRONOGRAMA ACTIVIDADES'!J$21)*($G33/$F33)))</f>
        <v>0</v>
      </c>
      <c r="M33" s="498">
        <f>IF($F33=0,0,((($F33/$E$32)*'CRONOGRAMA ACTIVIDADES'!K$21)*($G33/$F33)))</f>
        <v>0</v>
      </c>
      <c r="N33" s="498">
        <f>IF($F33=0,0,((($F33/$E$32)*'CRONOGRAMA ACTIVIDADES'!L$21)*($G33/$F33)))</f>
        <v>0</v>
      </c>
      <c r="O33" s="498">
        <f>IF($F33=0,0,((($F33/$E$32)*'CRONOGRAMA ACTIVIDADES'!M$21)*($G33/$F33)))</f>
        <v>0</v>
      </c>
      <c r="P33" s="498">
        <f>IF($F33=0,0,((($F33/$E$32)*'CRONOGRAMA ACTIVIDADES'!N$21)*($G33/$F33)))</f>
        <v>0</v>
      </c>
      <c r="Q33" s="498">
        <f>IF($F33=0,0,((($F33/$E$32)*'CRONOGRAMA ACTIVIDADES'!O$21)*($G33/$F33)))</f>
        <v>0</v>
      </c>
      <c r="R33" s="498">
        <f>IF($F33=0,0,((($F33/$E$32)*'CRONOGRAMA ACTIVIDADES'!P$21)*($G33/$F33)))</f>
        <v>0</v>
      </c>
      <c r="S33" s="498">
        <f>IF($F33=0,0,((($F33/$E$32)*'CRONOGRAMA ACTIVIDADES'!Q$21)*($G33/$F33)))</f>
        <v>0</v>
      </c>
      <c r="T33" s="501">
        <f>H33+I33+J33+K33+L33+M33+N33+O33+P33+Q33+R33+S33</f>
        <v>0</v>
      </c>
      <c r="U33" s="502">
        <f>IF($F33=0,0,((($F33/$E$32)*'CRONOGRAMA ACTIVIDADES'!R$21)*($G33/$F33)))</f>
        <v>0</v>
      </c>
      <c r="V33" s="498">
        <f>IF($F33=0,0,((($F33/$E$32)*'CRONOGRAMA ACTIVIDADES'!S$21)*($G33/$F33)))</f>
        <v>0</v>
      </c>
      <c r="W33" s="498">
        <f>IF($F33=0,0,((($F33/$E$32)*'CRONOGRAMA ACTIVIDADES'!T$21)*($G33/$F33)))</f>
        <v>0</v>
      </c>
      <c r="X33" s="498">
        <f>IF($F33=0,0,((($F33/$E$32)*'CRONOGRAMA ACTIVIDADES'!U$21)*($G33/$F33)))</f>
        <v>0</v>
      </c>
      <c r="Y33" s="498">
        <f>IF($F33=0,0,((($F33/$E$32)*'CRONOGRAMA ACTIVIDADES'!V$21)*($G33/$F33)))</f>
        <v>0</v>
      </c>
      <c r="Z33" s="498">
        <f>IF($F33=0,0,((($F33/$E$32)*'CRONOGRAMA ACTIVIDADES'!W$21)*($G33/$F33)))</f>
        <v>0</v>
      </c>
      <c r="AA33" s="498">
        <f>IF($F33=0,0,((($F33/$E$32)*'CRONOGRAMA ACTIVIDADES'!X$21)*($G33/$F33)))</f>
        <v>0</v>
      </c>
      <c r="AB33" s="498">
        <f>IF($F33=0,0,((($F33/$E$32)*'CRONOGRAMA ACTIVIDADES'!Y$21)*($G33/$F33)))</f>
        <v>0</v>
      </c>
      <c r="AC33" s="498">
        <f>IF($F33=0,0,((($F33/$E$32)*'CRONOGRAMA ACTIVIDADES'!Z$21)*($G33/$F33)))</f>
        <v>0</v>
      </c>
      <c r="AD33" s="498">
        <f>IF($F33=0,0,((($F33/$E$32)*'CRONOGRAMA ACTIVIDADES'!AA$21)*($G33/$F33)))</f>
        <v>0</v>
      </c>
      <c r="AE33" s="498">
        <f>IF($F33=0,0,((($F33/$E$32)*'CRONOGRAMA ACTIVIDADES'!AB$21)*($G33/$F33)))</f>
        <v>0</v>
      </c>
      <c r="AF33" s="498">
        <f>IF($F33=0,0,((($F33/$E$32)*'CRONOGRAMA ACTIVIDADES'!AC$21)*($G33/$F33)))</f>
        <v>0</v>
      </c>
      <c r="AG33" s="499">
        <f>U33+V33+W33+X33+Y33+Z33+AA33+AB33+AC33+AD33+AE33+AF33</f>
        <v>0</v>
      </c>
      <c r="AH33" s="503">
        <f>IF($F33=0,0,((($F33/$E$32)*'CRONOGRAMA ACTIVIDADES'!AD$21)*($G33/$F33)))</f>
        <v>0</v>
      </c>
      <c r="AI33" s="498">
        <f>IF($F33=0,0,((($F33/$E$32)*'CRONOGRAMA ACTIVIDADES'!AE$21)*($G33/$F33)))</f>
        <v>0</v>
      </c>
      <c r="AJ33" s="498">
        <f>IF($F33=0,0,((($F33/$E$32)*'CRONOGRAMA ACTIVIDADES'!AF$21)*($G33/$F33)))</f>
        <v>0</v>
      </c>
      <c r="AK33" s="498">
        <f>IF($F33=0,0,((($F33/$E$32)*'CRONOGRAMA ACTIVIDADES'!AG$21)*($G33/$F33)))</f>
        <v>0</v>
      </c>
      <c r="AL33" s="498">
        <f>IF($F33=0,0,((($F33/$E$32)*'CRONOGRAMA ACTIVIDADES'!AH$21)*($G33/$F33)))</f>
        <v>0</v>
      </c>
      <c r="AM33" s="498">
        <f>IF($F33=0,0,((($F33/$E$32)*'CRONOGRAMA ACTIVIDADES'!AI$21)*($G33/$F33)))</f>
        <v>0</v>
      </c>
      <c r="AN33" s="498">
        <f>IF($F33=0,0,((($F33/$E$32)*'CRONOGRAMA ACTIVIDADES'!AJ$21)*($G33/$F33)))</f>
        <v>0</v>
      </c>
      <c r="AO33" s="498">
        <f>IF($F33=0,0,((($F33/$E$32)*'CRONOGRAMA ACTIVIDADES'!AK$21)*($G33/$F33)))</f>
        <v>0</v>
      </c>
      <c r="AP33" s="498">
        <f>IF($F33=0,0,((($F33/$E$32)*'CRONOGRAMA ACTIVIDADES'!AL$21)*($G33/$F33)))</f>
        <v>0</v>
      </c>
      <c r="AQ33" s="498">
        <f>IF($F33=0,0,((($F33/$E$32)*'CRONOGRAMA ACTIVIDADES'!AM$21)*($G33/$F33)))</f>
        <v>0</v>
      </c>
      <c r="AR33" s="498">
        <f>IF($F33=0,0,((($F33/$E$32)*'CRONOGRAMA ACTIVIDADES'!AN$21)*($G33/$F33)))</f>
        <v>0</v>
      </c>
      <c r="AS33" s="498">
        <f>IF($F33=0,0,((($F33/$E$32)*'CRONOGRAMA ACTIVIDADES'!AO$21)*($G33/$F33)))</f>
        <v>0</v>
      </c>
      <c r="AT33" s="501">
        <f>AH33+AI33+AJ33+AK33+AL33+AM33+AN33+AO33+AP33+AQ33+AR33+AS33</f>
        <v>0</v>
      </c>
      <c r="AU33" s="504">
        <f>AS33+AR33+AQ33+AP33+AO33+AN33+AM33+AL33+AK33+AJ33+AI33+AH33+AF33+AE33+AD33+AC33+AB33+AA33+Z33+Y33+X33+W33+V33+U33+S33+R33+Q33+P33+O33+N33+M33+L33+K33+J33+I33+H33</f>
        <v>0</v>
      </c>
      <c r="AV33" s="470">
        <f t="shared" si="1"/>
        <v>0</v>
      </c>
    </row>
    <row r="34" spans="2:48" s="472" customFormat="1" ht="12.75" customHeight="1">
      <c r="B34" s="494" t="str">
        <f>+'FORMATO COSTEO C1'!C$118</f>
        <v>1.1.4.2</v>
      </c>
      <c r="C34" s="495" t="str">
        <f>+'FORMATO COSTEO C1'!B$118</f>
        <v>Categoría de gasto</v>
      </c>
      <c r="D34" s="506"/>
      <c r="E34" s="632"/>
      <c r="F34" s="498">
        <f>+'FORMATO COSTEO C1'!G118</f>
        <v>0</v>
      </c>
      <c r="G34" s="499">
        <f>+'FORMATO COSTEO C1'!J118</f>
        <v>0</v>
      </c>
      <c r="H34" s="503">
        <f>IF($F34=0,0,((($F34/$E$32)*'CRONOGRAMA ACTIVIDADES'!F$21)*($G34/$F34)))</f>
        <v>0</v>
      </c>
      <c r="I34" s="498">
        <f>IF($F34=0,0,((($F34/$E$32)*'CRONOGRAMA ACTIVIDADES'!G$21)*($G34/$F34)))</f>
        <v>0</v>
      </c>
      <c r="J34" s="498">
        <f>IF($F34=0,0,((($F34/$E$32)*'CRONOGRAMA ACTIVIDADES'!H$21)*($G34/$F34)))</f>
        <v>0</v>
      </c>
      <c r="K34" s="498">
        <f>IF($F34=0,0,((($F34/$E$32)*'CRONOGRAMA ACTIVIDADES'!I$21)*($G34/$F34)))</f>
        <v>0</v>
      </c>
      <c r="L34" s="498">
        <f>IF($F34=0,0,((($F34/$E$32)*'CRONOGRAMA ACTIVIDADES'!J$21)*($G34/$F34)))</f>
        <v>0</v>
      </c>
      <c r="M34" s="498">
        <f>IF($F34=0,0,((($F34/$E$32)*'CRONOGRAMA ACTIVIDADES'!K$21)*($G34/$F34)))</f>
        <v>0</v>
      </c>
      <c r="N34" s="498">
        <f>IF($F34=0,0,((($F34/$E$32)*'CRONOGRAMA ACTIVIDADES'!L$21)*($G34/$F34)))</f>
        <v>0</v>
      </c>
      <c r="O34" s="498">
        <f>IF($F34=0,0,((($F34/$E$32)*'CRONOGRAMA ACTIVIDADES'!M$21)*($G34/$F34)))</f>
        <v>0</v>
      </c>
      <c r="P34" s="498">
        <f>IF($F34=0,0,((($F34/$E$32)*'CRONOGRAMA ACTIVIDADES'!N$21)*($G34/$F34)))</f>
        <v>0</v>
      </c>
      <c r="Q34" s="498">
        <f>IF($F34=0,0,((($F34/$E$32)*'CRONOGRAMA ACTIVIDADES'!O$21)*($G34/$F34)))</f>
        <v>0</v>
      </c>
      <c r="R34" s="498">
        <f>IF($F34=0,0,((($F34/$E$32)*'CRONOGRAMA ACTIVIDADES'!P$21)*($G34/$F34)))</f>
        <v>0</v>
      </c>
      <c r="S34" s="498">
        <f>IF($F34=0,0,((($F34/$E$32)*'CRONOGRAMA ACTIVIDADES'!Q$21)*($G34/$F34)))</f>
        <v>0</v>
      </c>
      <c r="T34" s="501">
        <f>H34+I34+J34+K34+L34+M34+N34+O34+P34+Q34+R34+S34</f>
        <v>0</v>
      </c>
      <c r="U34" s="502">
        <f>IF($F34=0,0,((($F34/$E$32)*'CRONOGRAMA ACTIVIDADES'!R$21)*($G34/$F34)))</f>
        <v>0</v>
      </c>
      <c r="V34" s="498">
        <f>IF($F34=0,0,((($F34/$E$32)*'CRONOGRAMA ACTIVIDADES'!S$21)*($G34/$F34)))</f>
        <v>0</v>
      </c>
      <c r="W34" s="498">
        <f>IF($F34=0,0,((($F34/$E$32)*'CRONOGRAMA ACTIVIDADES'!T$21)*($G34/$F34)))</f>
        <v>0</v>
      </c>
      <c r="X34" s="498">
        <f>IF($F34=0,0,((($F34/$E$32)*'CRONOGRAMA ACTIVIDADES'!U$21)*($G34/$F34)))</f>
        <v>0</v>
      </c>
      <c r="Y34" s="498">
        <f>IF($F34=0,0,((($F34/$E$32)*'CRONOGRAMA ACTIVIDADES'!V$21)*($G34/$F34)))</f>
        <v>0</v>
      </c>
      <c r="Z34" s="498">
        <f>IF($F34=0,0,((($F34/$E$32)*'CRONOGRAMA ACTIVIDADES'!W$21)*($G34/$F34)))</f>
        <v>0</v>
      </c>
      <c r="AA34" s="498">
        <f>IF($F34=0,0,((($F34/$E$32)*'CRONOGRAMA ACTIVIDADES'!X$21)*($G34/$F34)))</f>
        <v>0</v>
      </c>
      <c r="AB34" s="498">
        <f>IF($F34=0,0,((($F34/$E$32)*'CRONOGRAMA ACTIVIDADES'!Y$21)*($G34/$F34)))</f>
        <v>0</v>
      </c>
      <c r="AC34" s="498">
        <f>IF($F34=0,0,((($F34/$E$32)*'CRONOGRAMA ACTIVIDADES'!Z$21)*($G34/$F34)))</f>
        <v>0</v>
      </c>
      <c r="AD34" s="498">
        <f>IF($F34=0,0,((($F34/$E$32)*'CRONOGRAMA ACTIVIDADES'!AA$21)*($G34/$F34)))</f>
        <v>0</v>
      </c>
      <c r="AE34" s="498">
        <f>IF($F34=0,0,((($F34/$E$32)*'CRONOGRAMA ACTIVIDADES'!AB$21)*($G34/$F34)))</f>
        <v>0</v>
      </c>
      <c r="AF34" s="498">
        <f>IF($F34=0,0,((($F34/$E$32)*'CRONOGRAMA ACTIVIDADES'!AC$21)*($G34/$F34)))</f>
        <v>0</v>
      </c>
      <c r="AG34" s="499">
        <f>U34+V34+W34+X34+Y34+Z34+AA34+AB34+AC34+AD34+AE34+AF34</f>
        <v>0</v>
      </c>
      <c r="AH34" s="503">
        <f>IF($F34=0,0,((($F34/$E$32)*'CRONOGRAMA ACTIVIDADES'!AD$21)*($G34/$F34)))</f>
        <v>0</v>
      </c>
      <c r="AI34" s="498">
        <f>IF($F34=0,0,((($F34/$E$32)*'CRONOGRAMA ACTIVIDADES'!AE$21)*($G34/$F34)))</f>
        <v>0</v>
      </c>
      <c r="AJ34" s="498">
        <f>IF($F34=0,0,((($F34/$E$32)*'CRONOGRAMA ACTIVIDADES'!AF$21)*($G34/$F34)))</f>
        <v>0</v>
      </c>
      <c r="AK34" s="498">
        <f>IF($F34=0,0,((($F34/$E$32)*'CRONOGRAMA ACTIVIDADES'!AG$21)*($G34/$F34)))</f>
        <v>0</v>
      </c>
      <c r="AL34" s="498">
        <f>IF($F34=0,0,((($F34/$E$32)*'CRONOGRAMA ACTIVIDADES'!AH$21)*($G34/$F34)))</f>
        <v>0</v>
      </c>
      <c r="AM34" s="498">
        <f>IF($F34=0,0,((($F34/$E$32)*'CRONOGRAMA ACTIVIDADES'!AI$21)*($G34/$F34)))</f>
        <v>0</v>
      </c>
      <c r="AN34" s="498">
        <f>IF($F34=0,0,((($F34/$E$32)*'CRONOGRAMA ACTIVIDADES'!AJ$21)*($G34/$F34)))</f>
        <v>0</v>
      </c>
      <c r="AO34" s="498">
        <f>IF($F34=0,0,((($F34/$E$32)*'CRONOGRAMA ACTIVIDADES'!AK$21)*($G34/$F34)))</f>
        <v>0</v>
      </c>
      <c r="AP34" s="498">
        <f>IF($F34=0,0,((($F34/$E$32)*'CRONOGRAMA ACTIVIDADES'!AL$21)*($G34/$F34)))</f>
        <v>0</v>
      </c>
      <c r="AQ34" s="498">
        <f>IF($F34=0,0,((($F34/$E$32)*'CRONOGRAMA ACTIVIDADES'!AM$21)*($G34/$F34)))</f>
        <v>0</v>
      </c>
      <c r="AR34" s="498">
        <f>IF($F34=0,0,((($F34/$E$32)*'CRONOGRAMA ACTIVIDADES'!AN$21)*($G34/$F34)))</f>
        <v>0</v>
      </c>
      <c r="AS34" s="498">
        <f>IF($F34=0,0,((($F34/$E$32)*'CRONOGRAMA ACTIVIDADES'!AO$21)*($G34/$F34)))</f>
        <v>0</v>
      </c>
      <c r="AT34" s="501">
        <f>AH34+AI34+AJ34+AK34+AL34+AM34+AN34+AO34+AP34+AQ34+AR34+AS34</f>
        <v>0</v>
      </c>
      <c r="AU34" s="504">
        <f>AS34+AR34+AQ34+AP34+AO34+AN34+AM34+AL34+AK34+AJ34+AI34+AH34+AF34+AE34+AD34+AC34+AB34+AA34+Z34+Y34+X34+W34+V34+U34+S34+R34+Q34+P34+O34+N34+M34+L34+K34+J34+I34+H34</f>
        <v>0</v>
      </c>
      <c r="AV34" s="470">
        <f t="shared" si="1"/>
        <v>0</v>
      </c>
    </row>
    <row r="35" spans="2:48" s="472" customFormat="1" ht="12.75" customHeight="1">
      <c r="B35" s="494" t="str">
        <f>+'FORMATO COSTEO C1'!C$124</f>
        <v>1.1.4.3</v>
      </c>
      <c r="C35" s="495" t="str">
        <f>+'FORMATO COSTEO C1'!B$124</f>
        <v>Categoría de gasto</v>
      </c>
      <c r="D35" s="506"/>
      <c r="E35" s="632"/>
      <c r="F35" s="498">
        <f>+'FORMATO COSTEO C1'!G124</f>
        <v>0</v>
      </c>
      <c r="G35" s="499">
        <f>+'FORMATO COSTEO C1'!J124</f>
        <v>0</v>
      </c>
      <c r="H35" s="503">
        <f>IF($F35=0,0,((($F35/$E$32)*'CRONOGRAMA ACTIVIDADES'!F$21)*($G35/$F35)))</f>
        <v>0</v>
      </c>
      <c r="I35" s="498">
        <f>IF($F35=0,0,((($F35/$E$32)*'CRONOGRAMA ACTIVIDADES'!G$21)*($G35/$F35)))</f>
        <v>0</v>
      </c>
      <c r="J35" s="498">
        <f>IF($F35=0,0,((($F35/$E$32)*'CRONOGRAMA ACTIVIDADES'!H$21)*($G35/$F35)))</f>
        <v>0</v>
      </c>
      <c r="K35" s="498">
        <f>IF($F35=0,0,((($F35/$E$32)*'CRONOGRAMA ACTIVIDADES'!I$21)*($G35/$F35)))</f>
        <v>0</v>
      </c>
      <c r="L35" s="498">
        <f>IF($F35=0,0,((($F35/$E$32)*'CRONOGRAMA ACTIVIDADES'!J$21)*($G35/$F35)))</f>
        <v>0</v>
      </c>
      <c r="M35" s="498">
        <f>IF($F35=0,0,((($F35/$E$32)*'CRONOGRAMA ACTIVIDADES'!K$21)*($G35/$F35)))</f>
        <v>0</v>
      </c>
      <c r="N35" s="498">
        <f>IF($F35=0,0,((($F35/$E$32)*'CRONOGRAMA ACTIVIDADES'!L$21)*($G35/$F35)))</f>
        <v>0</v>
      </c>
      <c r="O35" s="498">
        <f>IF($F35=0,0,((($F35/$E$32)*'CRONOGRAMA ACTIVIDADES'!M$21)*($G35/$F35)))</f>
        <v>0</v>
      </c>
      <c r="P35" s="498">
        <f>IF($F35=0,0,((($F35/$E$32)*'CRONOGRAMA ACTIVIDADES'!N$21)*($G35/$F35)))</f>
        <v>0</v>
      </c>
      <c r="Q35" s="498">
        <f>IF($F35=0,0,((($F35/$E$32)*'CRONOGRAMA ACTIVIDADES'!O$21)*($G35/$F35)))</f>
        <v>0</v>
      </c>
      <c r="R35" s="498">
        <f>IF($F35=0,0,((($F35/$E$32)*'CRONOGRAMA ACTIVIDADES'!P$21)*($G35/$F35)))</f>
        <v>0</v>
      </c>
      <c r="S35" s="498">
        <f>IF($F35=0,0,((($F35/$E$32)*'CRONOGRAMA ACTIVIDADES'!Q$21)*($G35/$F35)))</f>
        <v>0</v>
      </c>
      <c r="T35" s="501">
        <f>H35+I35+J35+K35+L35+M35+N35+O35+P35+Q35+R35+S35</f>
        <v>0</v>
      </c>
      <c r="U35" s="502">
        <f>IF($F35=0,0,((($F35/$E$32)*'CRONOGRAMA ACTIVIDADES'!R$21)*($G35/$F35)))</f>
        <v>0</v>
      </c>
      <c r="V35" s="498">
        <f>IF($F35=0,0,((($F35/$E$32)*'CRONOGRAMA ACTIVIDADES'!S$21)*($G35/$F35)))</f>
        <v>0</v>
      </c>
      <c r="W35" s="498">
        <f>IF($F35=0,0,((($F35/$E$32)*'CRONOGRAMA ACTIVIDADES'!T$21)*($G35/$F35)))</f>
        <v>0</v>
      </c>
      <c r="X35" s="498">
        <f>IF($F35=0,0,((($F35/$E$32)*'CRONOGRAMA ACTIVIDADES'!U$21)*($G35/$F35)))</f>
        <v>0</v>
      </c>
      <c r="Y35" s="498">
        <f>IF($F35=0,0,((($F35/$E$32)*'CRONOGRAMA ACTIVIDADES'!V$21)*($G35/$F35)))</f>
        <v>0</v>
      </c>
      <c r="Z35" s="498">
        <f>IF($F35=0,0,((($F35/$E$32)*'CRONOGRAMA ACTIVIDADES'!W$21)*($G35/$F35)))</f>
        <v>0</v>
      </c>
      <c r="AA35" s="498">
        <f>IF($F35=0,0,((($F35/$E$32)*'CRONOGRAMA ACTIVIDADES'!X$21)*($G35/$F35)))</f>
        <v>0</v>
      </c>
      <c r="AB35" s="498">
        <f>IF($F35=0,0,((($F35/$E$32)*'CRONOGRAMA ACTIVIDADES'!Y$21)*($G35/$F35)))</f>
        <v>0</v>
      </c>
      <c r="AC35" s="498">
        <f>IF($F35=0,0,((($F35/$E$32)*'CRONOGRAMA ACTIVIDADES'!Z$21)*($G35/$F35)))</f>
        <v>0</v>
      </c>
      <c r="AD35" s="498">
        <f>IF($F35=0,0,((($F35/$E$32)*'CRONOGRAMA ACTIVIDADES'!AA$21)*($G35/$F35)))</f>
        <v>0</v>
      </c>
      <c r="AE35" s="498">
        <f>IF($F35=0,0,((($F35/$E$32)*'CRONOGRAMA ACTIVIDADES'!AB$21)*($G35/$F35)))</f>
        <v>0</v>
      </c>
      <c r="AF35" s="498">
        <f>IF($F35=0,0,((($F35/$E$32)*'CRONOGRAMA ACTIVIDADES'!AC$21)*($G35/$F35)))</f>
        <v>0</v>
      </c>
      <c r="AG35" s="499">
        <f>U35+V35+W35+X35+Y35+Z35+AA35+AB35+AC35+AD35+AE35+AF35</f>
        <v>0</v>
      </c>
      <c r="AH35" s="503">
        <f>IF($F35=0,0,((($F35/$E$32)*'CRONOGRAMA ACTIVIDADES'!AD$21)*($G35/$F35)))</f>
        <v>0</v>
      </c>
      <c r="AI35" s="498">
        <f>IF($F35=0,0,((($F35/$E$32)*'CRONOGRAMA ACTIVIDADES'!AE$21)*($G35/$F35)))</f>
        <v>0</v>
      </c>
      <c r="AJ35" s="498">
        <f>IF($F35=0,0,((($F35/$E$32)*'CRONOGRAMA ACTIVIDADES'!AF$21)*($G35/$F35)))</f>
        <v>0</v>
      </c>
      <c r="AK35" s="498">
        <f>IF($F35=0,0,((($F35/$E$32)*'CRONOGRAMA ACTIVIDADES'!AG$21)*($G35/$F35)))</f>
        <v>0</v>
      </c>
      <c r="AL35" s="498">
        <f>IF($F35=0,0,((($F35/$E$32)*'CRONOGRAMA ACTIVIDADES'!AH$21)*($G35/$F35)))</f>
        <v>0</v>
      </c>
      <c r="AM35" s="498">
        <f>IF($F35=0,0,((($F35/$E$32)*'CRONOGRAMA ACTIVIDADES'!AI$21)*($G35/$F35)))</f>
        <v>0</v>
      </c>
      <c r="AN35" s="498">
        <f>IF($F35=0,0,((($F35/$E$32)*'CRONOGRAMA ACTIVIDADES'!AJ$21)*($G35/$F35)))</f>
        <v>0</v>
      </c>
      <c r="AO35" s="498">
        <f>IF($F35=0,0,((($F35/$E$32)*'CRONOGRAMA ACTIVIDADES'!AK$21)*($G35/$F35)))</f>
        <v>0</v>
      </c>
      <c r="AP35" s="498">
        <f>IF($F35=0,0,((($F35/$E$32)*'CRONOGRAMA ACTIVIDADES'!AL$21)*($G35/$F35)))</f>
        <v>0</v>
      </c>
      <c r="AQ35" s="498">
        <f>IF($F35=0,0,((($F35/$E$32)*'CRONOGRAMA ACTIVIDADES'!AM$21)*($G35/$F35)))</f>
        <v>0</v>
      </c>
      <c r="AR35" s="498">
        <f>IF($F35=0,0,((($F35/$E$32)*'CRONOGRAMA ACTIVIDADES'!AN$21)*($G35/$F35)))</f>
        <v>0</v>
      </c>
      <c r="AS35" s="498">
        <f>IF($F35=0,0,((($F35/$E$32)*'CRONOGRAMA ACTIVIDADES'!AO$21)*($G35/$F35)))</f>
        <v>0</v>
      </c>
      <c r="AT35" s="501">
        <f>AH35+AI35+AJ35+AK35+AL35+AM35+AN35+AO35+AP35+AQ35+AR35+AS35</f>
        <v>0</v>
      </c>
      <c r="AU35" s="504">
        <f>AS35+AR35+AQ35+AP35+AO35+AN35+AM35+AL35+AK35+AJ35+AI35+AH35+AF35+AE35+AD35+AC35+AB35+AA35+Z35+Y35+X35+W35+V35+U35+S35+R35+Q35+P35+O35+N35+M35+L35+K35+J35+I35+H35</f>
        <v>0</v>
      </c>
      <c r="AV35" s="470">
        <f t="shared" si="1"/>
        <v>0</v>
      </c>
    </row>
    <row r="36" spans="2:48" s="472" customFormat="1" ht="12.75" customHeight="1">
      <c r="B36" s="494" t="str">
        <f>+'FORMATO COSTEO C1'!C$130</f>
        <v>1.1.4.4</v>
      </c>
      <c r="C36" s="495" t="str">
        <f>++'FORMATO COSTEO C1'!B$130</f>
        <v>Categoría de gasto</v>
      </c>
      <c r="D36" s="506"/>
      <c r="E36" s="632"/>
      <c r="F36" s="498">
        <f>+'FORMATO COSTEO C1'!G130</f>
        <v>0</v>
      </c>
      <c r="G36" s="499">
        <f>+'FORMATO COSTEO C1'!J130</f>
        <v>0</v>
      </c>
      <c r="H36" s="503">
        <f>IF($F36=0,0,((($F36/$E$32)*'CRONOGRAMA ACTIVIDADES'!F$21)*($G36/$F36)))</f>
        <v>0</v>
      </c>
      <c r="I36" s="498">
        <f>IF($F36=0,0,((($F36/$E$32)*'CRONOGRAMA ACTIVIDADES'!G$21)*($G36/$F36)))</f>
        <v>0</v>
      </c>
      <c r="J36" s="498">
        <f>IF($F36=0,0,((($F36/$E$32)*'CRONOGRAMA ACTIVIDADES'!H$21)*($G36/$F36)))</f>
        <v>0</v>
      </c>
      <c r="K36" s="498">
        <f>IF($F36=0,0,((($F36/$E$32)*'CRONOGRAMA ACTIVIDADES'!I$21)*($G36/$F36)))</f>
        <v>0</v>
      </c>
      <c r="L36" s="498">
        <f>IF($F36=0,0,((($F36/$E$32)*'CRONOGRAMA ACTIVIDADES'!J$21)*($G36/$F36)))</f>
        <v>0</v>
      </c>
      <c r="M36" s="498">
        <f>IF($F36=0,0,((($F36/$E$32)*'CRONOGRAMA ACTIVIDADES'!K$21)*($G36/$F36)))</f>
        <v>0</v>
      </c>
      <c r="N36" s="498">
        <f>IF($F36=0,0,((($F36/$E$32)*'CRONOGRAMA ACTIVIDADES'!L$21)*($G36/$F36)))</f>
        <v>0</v>
      </c>
      <c r="O36" s="498">
        <f>IF($F36=0,0,((($F36/$E$32)*'CRONOGRAMA ACTIVIDADES'!M$21)*($G36/$F36)))</f>
        <v>0</v>
      </c>
      <c r="P36" s="498">
        <f>IF($F36=0,0,((($F36/$E$32)*'CRONOGRAMA ACTIVIDADES'!N$21)*($G36/$F36)))</f>
        <v>0</v>
      </c>
      <c r="Q36" s="498">
        <f>IF($F36=0,0,((($F36/$E$32)*'CRONOGRAMA ACTIVIDADES'!O$21)*($G36/$F36)))</f>
        <v>0</v>
      </c>
      <c r="R36" s="498">
        <f>IF($F36=0,0,((($F36/$E$32)*'CRONOGRAMA ACTIVIDADES'!P$21)*($G36/$F36)))</f>
        <v>0</v>
      </c>
      <c r="S36" s="498">
        <f>IF($F36=0,0,((($F36/$E$32)*'CRONOGRAMA ACTIVIDADES'!Q$21)*($G36/$F36)))</f>
        <v>0</v>
      </c>
      <c r="T36" s="501">
        <f>H36+I36+J36+K36+L36+M36+N36+O36+P36+Q36+R36+S36</f>
        <v>0</v>
      </c>
      <c r="U36" s="502">
        <f>IF($F36=0,0,((($F36/$E$32)*'CRONOGRAMA ACTIVIDADES'!R$21)*($G36/$F36)))</f>
        <v>0</v>
      </c>
      <c r="V36" s="498">
        <f>IF($F36=0,0,((($F36/$E$32)*'CRONOGRAMA ACTIVIDADES'!S$21)*($G36/$F36)))</f>
        <v>0</v>
      </c>
      <c r="W36" s="498">
        <f>IF($F36=0,0,((($F36/$E$32)*'CRONOGRAMA ACTIVIDADES'!T$21)*($G36/$F36)))</f>
        <v>0</v>
      </c>
      <c r="X36" s="498">
        <f>IF($F36=0,0,((($F36/$E$32)*'CRONOGRAMA ACTIVIDADES'!U$21)*($G36/$F36)))</f>
        <v>0</v>
      </c>
      <c r="Y36" s="498">
        <f>IF($F36=0,0,((($F36/$E$32)*'CRONOGRAMA ACTIVIDADES'!V$21)*($G36/$F36)))</f>
        <v>0</v>
      </c>
      <c r="Z36" s="498">
        <f>IF($F36=0,0,((($F36/$E$32)*'CRONOGRAMA ACTIVIDADES'!W$21)*($G36/$F36)))</f>
        <v>0</v>
      </c>
      <c r="AA36" s="498">
        <f>IF($F36=0,0,((($F36/$E$32)*'CRONOGRAMA ACTIVIDADES'!X$21)*($G36/$F36)))</f>
        <v>0</v>
      </c>
      <c r="AB36" s="498">
        <f>IF($F36=0,0,((($F36/$E$32)*'CRONOGRAMA ACTIVIDADES'!Y$21)*($G36/$F36)))</f>
        <v>0</v>
      </c>
      <c r="AC36" s="498">
        <f>IF($F36=0,0,((($F36/$E$32)*'CRONOGRAMA ACTIVIDADES'!Z$21)*($G36/$F36)))</f>
        <v>0</v>
      </c>
      <c r="AD36" s="498">
        <f>IF($F36=0,0,((($F36/$E$32)*'CRONOGRAMA ACTIVIDADES'!AA$21)*($G36/$F36)))</f>
        <v>0</v>
      </c>
      <c r="AE36" s="498">
        <f>IF($F36=0,0,((($F36/$E$32)*'CRONOGRAMA ACTIVIDADES'!AB$21)*($G36/$F36)))</f>
        <v>0</v>
      </c>
      <c r="AF36" s="498">
        <f>IF($F36=0,0,((($F36/$E$32)*'CRONOGRAMA ACTIVIDADES'!AC$21)*($G36/$F36)))</f>
        <v>0</v>
      </c>
      <c r="AG36" s="499">
        <f>U36+V36+W36+X36+Y36+Z36+AA36+AB36+AC36+AD36+AE36+AF36</f>
        <v>0</v>
      </c>
      <c r="AH36" s="503">
        <f>IF($F36=0,0,((($F36/$E$32)*'CRONOGRAMA ACTIVIDADES'!AD$21)*($G36/$F36)))</f>
        <v>0</v>
      </c>
      <c r="AI36" s="498">
        <f>IF($F36=0,0,((($F36/$E$32)*'CRONOGRAMA ACTIVIDADES'!AE$21)*($G36/$F36)))</f>
        <v>0</v>
      </c>
      <c r="AJ36" s="498">
        <f>IF($F36=0,0,((($F36/$E$32)*'CRONOGRAMA ACTIVIDADES'!AF$21)*($G36/$F36)))</f>
        <v>0</v>
      </c>
      <c r="AK36" s="498">
        <f>IF($F36=0,0,((($F36/$E$32)*'CRONOGRAMA ACTIVIDADES'!AG$21)*($G36/$F36)))</f>
        <v>0</v>
      </c>
      <c r="AL36" s="498">
        <f>IF($F36=0,0,((($F36/$E$32)*'CRONOGRAMA ACTIVIDADES'!AH$21)*($G36/$F36)))</f>
        <v>0</v>
      </c>
      <c r="AM36" s="498">
        <f>IF($F36=0,0,((($F36/$E$32)*'CRONOGRAMA ACTIVIDADES'!AI$21)*($G36/$F36)))</f>
        <v>0</v>
      </c>
      <c r="AN36" s="498">
        <f>IF($F36=0,0,((($F36/$E$32)*'CRONOGRAMA ACTIVIDADES'!AJ$21)*($G36/$F36)))</f>
        <v>0</v>
      </c>
      <c r="AO36" s="498">
        <f>IF($F36=0,0,((($F36/$E$32)*'CRONOGRAMA ACTIVIDADES'!AK$21)*($G36/$F36)))</f>
        <v>0</v>
      </c>
      <c r="AP36" s="498">
        <f>IF($F36=0,0,((($F36/$E$32)*'CRONOGRAMA ACTIVIDADES'!AL$21)*($G36/$F36)))</f>
        <v>0</v>
      </c>
      <c r="AQ36" s="498">
        <f>IF($F36=0,0,((($F36/$E$32)*'CRONOGRAMA ACTIVIDADES'!AM$21)*($G36/$F36)))</f>
        <v>0</v>
      </c>
      <c r="AR36" s="498">
        <f>IF($F36=0,0,((($F36/$E$32)*'CRONOGRAMA ACTIVIDADES'!AN$21)*($G36/$F36)))</f>
        <v>0</v>
      </c>
      <c r="AS36" s="498">
        <f>IF($F36=0,0,((($F36/$E$32)*'CRONOGRAMA ACTIVIDADES'!AO$21)*($G36/$F36)))</f>
        <v>0</v>
      </c>
      <c r="AT36" s="501">
        <f>AH36+AI36+AJ36+AK36+AL36+AM36+AN36+AO36+AP36+AQ36+AR36+AS36</f>
        <v>0</v>
      </c>
      <c r="AU36" s="504">
        <f>AS36+AR36+AQ36+AP36+AO36+AN36+AM36+AL36+AK36+AJ36+AI36+AH36+AF36+AE36+AD36+AC36+AB36+AA36+Z36+Y36+X36+W36+V36+U36+S36+R36+Q36+P36+O36+N36+M36+L36+K36+J36+I36+H36</f>
        <v>0</v>
      </c>
      <c r="AV36" s="470">
        <f t="shared" si="1"/>
        <v>0</v>
      </c>
    </row>
    <row r="37" spans="2:48" s="472" customFormat="1" ht="12.75" customHeight="1">
      <c r="B37" s="494" t="str">
        <f>+'FORMATO COSTEO C1'!C$136</f>
        <v>1.1.4.5</v>
      </c>
      <c r="C37" s="495" t="str">
        <f>+'FORMATO COSTEO C1'!B$136</f>
        <v>Categoría de gasto</v>
      </c>
      <c r="D37" s="506"/>
      <c r="E37" s="632"/>
      <c r="F37" s="498">
        <f>+'FORMATO COSTEO C1'!G136</f>
        <v>0</v>
      </c>
      <c r="G37" s="499">
        <f>+'FORMATO COSTEO C1'!J136</f>
        <v>0</v>
      </c>
      <c r="H37" s="503">
        <f>IF($F37=0,0,((($F37/$E$32)*'CRONOGRAMA ACTIVIDADES'!F$21)*($G37/$F37)))</f>
        <v>0</v>
      </c>
      <c r="I37" s="498">
        <f>IF($F37=0,0,((($F37/$E$32)*'CRONOGRAMA ACTIVIDADES'!G$21)*($G37/$F37)))</f>
        <v>0</v>
      </c>
      <c r="J37" s="498">
        <f>IF($F37=0,0,((($F37/$E$32)*'CRONOGRAMA ACTIVIDADES'!H$21)*($G37/$F37)))</f>
        <v>0</v>
      </c>
      <c r="K37" s="498">
        <f>IF($F37=0,0,((($F37/$E$32)*'CRONOGRAMA ACTIVIDADES'!I$21)*($G37/$F37)))</f>
        <v>0</v>
      </c>
      <c r="L37" s="498">
        <f>IF($F37=0,0,((($F37/$E$32)*'CRONOGRAMA ACTIVIDADES'!J$21)*($G37/$F37)))</f>
        <v>0</v>
      </c>
      <c r="M37" s="498">
        <f>IF($F37=0,0,((($F37/$E$32)*'CRONOGRAMA ACTIVIDADES'!K$21)*($G37/$F37)))</f>
        <v>0</v>
      </c>
      <c r="N37" s="498">
        <f>IF($F37=0,0,((($F37/$E$32)*'CRONOGRAMA ACTIVIDADES'!L$21)*($G37/$F37)))</f>
        <v>0</v>
      </c>
      <c r="O37" s="498">
        <f>IF($F37=0,0,((($F37/$E$32)*'CRONOGRAMA ACTIVIDADES'!M$21)*($G37/$F37)))</f>
        <v>0</v>
      </c>
      <c r="P37" s="498">
        <f>IF($F37=0,0,((($F37/$E$32)*'CRONOGRAMA ACTIVIDADES'!N$21)*($G37/$F37)))</f>
        <v>0</v>
      </c>
      <c r="Q37" s="498">
        <f>IF($F37=0,0,((($F37/$E$32)*'CRONOGRAMA ACTIVIDADES'!O$21)*($G37/$F37)))</f>
        <v>0</v>
      </c>
      <c r="R37" s="498">
        <f>IF($F37=0,0,((($F37/$E$32)*'CRONOGRAMA ACTIVIDADES'!P$21)*($G37/$F37)))</f>
        <v>0</v>
      </c>
      <c r="S37" s="498">
        <f>IF($F37=0,0,((($F37/$E$32)*'CRONOGRAMA ACTIVIDADES'!Q$21)*($G37/$F37)))</f>
        <v>0</v>
      </c>
      <c r="T37" s="501">
        <f>H37+I37+J37+K37+L37+M37+N37+O37+P37+Q37+R37+S37</f>
        <v>0</v>
      </c>
      <c r="U37" s="502">
        <f>IF($F37=0,0,((($F37/$E$32)*'CRONOGRAMA ACTIVIDADES'!R$21)*($G37/$F37)))</f>
        <v>0</v>
      </c>
      <c r="V37" s="498">
        <f>IF($F37=0,0,((($F37/$E$32)*'CRONOGRAMA ACTIVIDADES'!S$21)*($G37/$F37)))</f>
        <v>0</v>
      </c>
      <c r="W37" s="498">
        <f>IF($F37=0,0,((($F37/$E$32)*'CRONOGRAMA ACTIVIDADES'!T$21)*($G37/$F37)))</f>
        <v>0</v>
      </c>
      <c r="X37" s="498">
        <f>IF($F37=0,0,((($F37/$E$32)*'CRONOGRAMA ACTIVIDADES'!U$21)*($G37/$F37)))</f>
        <v>0</v>
      </c>
      <c r="Y37" s="498">
        <f>IF($F37=0,0,((($F37/$E$32)*'CRONOGRAMA ACTIVIDADES'!V$21)*($G37/$F37)))</f>
        <v>0</v>
      </c>
      <c r="Z37" s="498">
        <f>IF($F37=0,0,((($F37/$E$32)*'CRONOGRAMA ACTIVIDADES'!W$21)*($G37/$F37)))</f>
        <v>0</v>
      </c>
      <c r="AA37" s="498">
        <f>IF($F37=0,0,((($F37/$E$32)*'CRONOGRAMA ACTIVIDADES'!X$21)*($G37/$F37)))</f>
        <v>0</v>
      </c>
      <c r="AB37" s="498">
        <f>IF($F37=0,0,((($F37/$E$32)*'CRONOGRAMA ACTIVIDADES'!Y$21)*($G37/$F37)))</f>
        <v>0</v>
      </c>
      <c r="AC37" s="498">
        <f>IF($F37=0,0,((($F37/$E$32)*'CRONOGRAMA ACTIVIDADES'!Z$21)*($G37/$F37)))</f>
        <v>0</v>
      </c>
      <c r="AD37" s="498">
        <f>IF($F37=0,0,((($F37/$E$32)*'CRONOGRAMA ACTIVIDADES'!AA$21)*($G37/$F37)))</f>
        <v>0</v>
      </c>
      <c r="AE37" s="498">
        <f>IF($F37=0,0,((($F37/$E$32)*'CRONOGRAMA ACTIVIDADES'!AB$21)*($G37/$F37)))</f>
        <v>0</v>
      </c>
      <c r="AF37" s="498">
        <f>IF($F37=0,0,((($F37/$E$32)*'CRONOGRAMA ACTIVIDADES'!AC$21)*($G37/$F37)))</f>
        <v>0</v>
      </c>
      <c r="AG37" s="499">
        <f>U37+V37+W37+X37+Y37+Z37+AA37+AB37+AC37+AD37+AE37+AF37</f>
        <v>0</v>
      </c>
      <c r="AH37" s="503">
        <f>IF($F37=0,0,((($F37/$E$32)*'CRONOGRAMA ACTIVIDADES'!AD$21)*($G37/$F37)))</f>
        <v>0</v>
      </c>
      <c r="AI37" s="498">
        <f>IF($F37=0,0,((($F37/$E$32)*'CRONOGRAMA ACTIVIDADES'!AE$21)*($G37/$F37)))</f>
        <v>0</v>
      </c>
      <c r="AJ37" s="498">
        <f>IF($F37=0,0,((($F37/$E$32)*'CRONOGRAMA ACTIVIDADES'!AF$21)*($G37/$F37)))</f>
        <v>0</v>
      </c>
      <c r="AK37" s="498">
        <f>IF($F37=0,0,((($F37/$E$32)*'CRONOGRAMA ACTIVIDADES'!AG$21)*($G37/$F37)))</f>
        <v>0</v>
      </c>
      <c r="AL37" s="498">
        <f>IF($F37=0,0,((($F37/$E$32)*'CRONOGRAMA ACTIVIDADES'!AH$21)*($G37/$F37)))</f>
        <v>0</v>
      </c>
      <c r="AM37" s="498">
        <f>IF($F37=0,0,((($F37/$E$32)*'CRONOGRAMA ACTIVIDADES'!AI$21)*($G37/$F37)))</f>
        <v>0</v>
      </c>
      <c r="AN37" s="498">
        <f>IF($F37=0,0,((($F37/$E$32)*'CRONOGRAMA ACTIVIDADES'!AJ$21)*($G37/$F37)))</f>
        <v>0</v>
      </c>
      <c r="AO37" s="498">
        <f>IF($F37=0,0,((($F37/$E$32)*'CRONOGRAMA ACTIVIDADES'!AK$21)*($G37/$F37)))</f>
        <v>0</v>
      </c>
      <c r="AP37" s="498">
        <f>IF($F37=0,0,((($F37/$E$32)*'CRONOGRAMA ACTIVIDADES'!AL$21)*($G37/$F37)))</f>
        <v>0</v>
      </c>
      <c r="AQ37" s="498">
        <f>IF($F37=0,0,((($F37/$E$32)*'CRONOGRAMA ACTIVIDADES'!AM$21)*($G37/$F37)))</f>
        <v>0</v>
      </c>
      <c r="AR37" s="498">
        <f>IF($F37=0,0,((($F37/$E$32)*'CRONOGRAMA ACTIVIDADES'!AN$21)*($G37/$F37)))</f>
        <v>0</v>
      </c>
      <c r="AS37" s="498">
        <f>IF($F37=0,0,((($F37/$E$32)*'CRONOGRAMA ACTIVIDADES'!AO$21)*($G37/$F37)))</f>
        <v>0</v>
      </c>
      <c r="AT37" s="501">
        <f>AH37+AI37+AJ37+AK37+AL37+AM37+AN37+AO37+AP37+AQ37+AR37+AS37</f>
        <v>0</v>
      </c>
      <c r="AU37" s="504">
        <f>AS37+AR37+AQ37+AP37+AO37+AN37+AM37+AL37+AK37+AJ37+AI37+AH37+AF37+AE37+AD37+AC37+AB37+AA37+Z37+Y37+X37+W37+V37+U37+S37+R37+Q37+P37+O37+N37+M37+L37+K37+J37+I37+H37</f>
        <v>0</v>
      </c>
      <c r="AV37" s="470">
        <f t="shared" si="1"/>
        <v>0</v>
      </c>
    </row>
    <row r="38" spans="2:48" s="472" customFormat="1" ht="12.75" customHeight="1">
      <c r="B38" s="484" t="str">
        <f>+'FORMATO COSTEO C1'!C$142</f>
        <v>1.1.5</v>
      </c>
      <c r="C38" s="508">
        <f>+'FORMATO COSTEO C1'!B$142</f>
        <v>0</v>
      </c>
      <c r="D38" s="620" t="str">
        <f>+'FORMATO COSTEO C1'!D$142</f>
        <v>Unidad medida</v>
      </c>
      <c r="E38" s="613">
        <f>+'FORMATO COSTEO C1'!E$142</f>
        <v>0</v>
      </c>
      <c r="F38" s="488">
        <f>SUM(F39:F43)</f>
        <v>0</v>
      </c>
      <c r="G38" s="489">
        <f aca="true" t="shared" si="12" ref="G38:P38">SUM(G39:G43)</f>
        <v>0</v>
      </c>
      <c r="H38" s="490">
        <f t="shared" si="12"/>
        <v>0</v>
      </c>
      <c r="I38" s="488">
        <f>SUM(I39:I43)</f>
        <v>0</v>
      </c>
      <c r="J38" s="488">
        <f>SUM(J39:J43)</f>
        <v>0</v>
      </c>
      <c r="K38" s="488">
        <f>SUM(K39:K43)</f>
        <v>0</v>
      </c>
      <c r="L38" s="488">
        <f>SUM(L39:L43)</f>
        <v>0</v>
      </c>
      <c r="M38" s="488">
        <f>SUM(M39:M43)</f>
        <v>0</v>
      </c>
      <c r="N38" s="488">
        <f t="shared" si="12"/>
        <v>0</v>
      </c>
      <c r="O38" s="488">
        <f t="shared" si="12"/>
        <v>0</v>
      </c>
      <c r="P38" s="488">
        <f t="shared" si="12"/>
        <v>0</v>
      </c>
      <c r="Q38" s="488">
        <f>SUM(Q39:Q43)</f>
        <v>0</v>
      </c>
      <c r="R38" s="488">
        <f>SUM(R39:R43)</f>
        <v>0</v>
      </c>
      <c r="S38" s="488">
        <f>SUM(S39:S43)</f>
        <v>0</v>
      </c>
      <c r="T38" s="491">
        <f>SUM(T39:T43)</f>
        <v>0</v>
      </c>
      <c r="U38" s="492">
        <f aca="true" t="shared" si="13" ref="U38:AS38">SUM(U39:U43)</f>
        <v>0</v>
      </c>
      <c r="V38" s="488">
        <f t="shared" si="13"/>
        <v>0</v>
      </c>
      <c r="W38" s="488">
        <f t="shared" si="13"/>
        <v>0</v>
      </c>
      <c r="X38" s="488">
        <f t="shared" si="13"/>
        <v>0</v>
      </c>
      <c r="Y38" s="488">
        <f t="shared" si="13"/>
        <v>0</v>
      </c>
      <c r="Z38" s="488">
        <f t="shared" si="13"/>
        <v>0</v>
      </c>
      <c r="AA38" s="488">
        <f t="shared" si="13"/>
        <v>0</v>
      </c>
      <c r="AB38" s="488">
        <f t="shared" si="13"/>
        <v>0</v>
      </c>
      <c r="AC38" s="488">
        <f t="shared" si="13"/>
        <v>0</v>
      </c>
      <c r="AD38" s="488">
        <f t="shared" si="13"/>
        <v>0</v>
      </c>
      <c r="AE38" s="488">
        <f t="shared" si="13"/>
        <v>0</v>
      </c>
      <c r="AF38" s="488">
        <f t="shared" si="13"/>
        <v>0</v>
      </c>
      <c r="AG38" s="489">
        <f t="shared" si="13"/>
        <v>0</v>
      </c>
      <c r="AH38" s="490">
        <f t="shared" si="13"/>
        <v>0</v>
      </c>
      <c r="AI38" s="488">
        <f t="shared" si="13"/>
        <v>0</v>
      </c>
      <c r="AJ38" s="488">
        <f t="shared" si="13"/>
        <v>0</v>
      </c>
      <c r="AK38" s="488">
        <f t="shared" si="13"/>
        <v>0</v>
      </c>
      <c r="AL38" s="488">
        <f t="shared" si="13"/>
        <v>0</v>
      </c>
      <c r="AM38" s="488">
        <f t="shared" si="13"/>
        <v>0</v>
      </c>
      <c r="AN38" s="488">
        <f t="shared" si="13"/>
        <v>0</v>
      </c>
      <c r="AO38" s="488">
        <f t="shared" si="13"/>
        <v>0</v>
      </c>
      <c r="AP38" s="488">
        <f t="shared" si="13"/>
        <v>0</v>
      </c>
      <c r="AQ38" s="488">
        <f t="shared" si="13"/>
        <v>0</v>
      </c>
      <c r="AR38" s="488">
        <f t="shared" si="13"/>
        <v>0</v>
      </c>
      <c r="AS38" s="488">
        <f t="shared" si="13"/>
        <v>0</v>
      </c>
      <c r="AT38" s="491">
        <f>SUM(AT39:AT43)</f>
        <v>0</v>
      </c>
      <c r="AU38" s="493">
        <f>SUM(AU39:AU43)</f>
        <v>0</v>
      </c>
      <c r="AV38" s="470">
        <f t="shared" si="1"/>
        <v>0</v>
      </c>
    </row>
    <row r="39" spans="2:48" s="472" customFormat="1" ht="12.75" customHeight="1">
      <c r="B39" s="494" t="str">
        <f>+'FORMATO COSTEO C1'!C$144</f>
        <v>1.1.5.1</v>
      </c>
      <c r="C39" s="495" t="str">
        <f>+'FORMATO COSTEO C1'!B$144</f>
        <v>Categoría de gasto</v>
      </c>
      <c r="D39" s="506"/>
      <c r="E39" s="632"/>
      <c r="F39" s="498">
        <f>+'FORMATO COSTEO C1'!G144</f>
        <v>0</v>
      </c>
      <c r="G39" s="499">
        <f>+'FORMATO COSTEO C1'!J144</f>
        <v>0</v>
      </c>
      <c r="H39" s="500">
        <f>IF($F39=0,0,((($F39/$E$38)*'CRONOGRAMA ACTIVIDADES'!F$22)*($G39/$F39)))</f>
        <v>0</v>
      </c>
      <c r="I39" s="498">
        <f>IF($F39=0,0,((($F39/$E$38)*'CRONOGRAMA ACTIVIDADES'!G$22)*($G39/$F39)))</f>
        <v>0</v>
      </c>
      <c r="J39" s="498">
        <f>IF($F39=0,0,((($F39/$E$38)*'CRONOGRAMA ACTIVIDADES'!H$22)*($G39/$F39)))</f>
        <v>0</v>
      </c>
      <c r="K39" s="498">
        <f>IF($F39=0,0,((($F39/$E$38)*'CRONOGRAMA ACTIVIDADES'!I$22)*($G39/$F39)))</f>
        <v>0</v>
      </c>
      <c r="L39" s="498">
        <f>IF($F39=0,0,((($F39/$E$38)*'CRONOGRAMA ACTIVIDADES'!J$22)*($G39/$F39)))</f>
        <v>0</v>
      </c>
      <c r="M39" s="498">
        <f>IF($F39=0,0,((($F39/$E$38)*'CRONOGRAMA ACTIVIDADES'!K$22)*($G39/$F39)))</f>
        <v>0</v>
      </c>
      <c r="N39" s="498">
        <f>IF($F39=0,0,((($F39/$E$38)*'CRONOGRAMA ACTIVIDADES'!L$22)*($G39/$F39)))</f>
        <v>0</v>
      </c>
      <c r="O39" s="498">
        <f>IF($F39=0,0,((($F39/$E$38)*'CRONOGRAMA ACTIVIDADES'!M$22)*($G39/$F39)))</f>
        <v>0</v>
      </c>
      <c r="P39" s="498">
        <f>IF($F39=0,0,((($F39/$E$38)*'CRONOGRAMA ACTIVIDADES'!N$22)*($G39/$F39)))</f>
        <v>0</v>
      </c>
      <c r="Q39" s="498">
        <f>IF($F39=0,0,((($F39/$E$38)*'CRONOGRAMA ACTIVIDADES'!O$22)*($G39/$F39)))</f>
        <v>0</v>
      </c>
      <c r="R39" s="498">
        <f>IF($F39=0,0,((($F39/$E$38)*'CRONOGRAMA ACTIVIDADES'!P$22)*($G39/$F39)))</f>
        <v>0</v>
      </c>
      <c r="S39" s="498">
        <f>IF($F39=0,0,((($F39/$E$38)*'CRONOGRAMA ACTIVIDADES'!Q$22)*($G39/$F39)))</f>
        <v>0</v>
      </c>
      <c r="T39" s="501">
        <f>H39+I39+J39+K39+L39+M39+N39+O39+P39+Q39+R39+S39</f>
        <v>0</v>
      </c>
      <c r="U39" s="502">
        <f>IF($F39=0,0,((($F39/$E$38)*'CRONOGRAMA ACTIVIDADES'!R$22)*($G39/$F39)))</f>
        <v>0</v>
      </c>
      <c r="V39" s="498">
        <f>IF($F39=0,0,((($F39/$E$38)*'CRONOGRAMA ACTIVIDADES'!S$22)*($G39/$F39)))</f>
        <v>0</v>
      </c>
      <c r="W39" s="498">
        <f>IF($F39=0,0,((($F39/$E$38)*'CRONOGRAMA ACTIVIDADES'!T$22)*($G39/$F39)))</f>
        <v>0</v>
      </c>
      <c r="X39" s="498">
        <f>IF($F39=0,0,((($F39/$E$38)*'CRONOGRAMA ACTIVIDADES'!U$22)*($G39/$F39)))</f>
        <v>0</v>
      </c>
      <c r="Y39" s="498">
        <f>IF($F39=0,0,((($F39/$E$38)*'CRONOGRAMA ACTIVIDADES'!V$22)*($G39/$F39)))</f>
        <v>0</v>
      </c>
      <c r="Z39" s="498">
        <f>IF($F39=0,0,((($F39/$E$38)*'CRONOGRAMA ACTIVIDADES'!W$22)*($G39/$F39)))</f>
        <v>0</v>
      </c>
      <c r="AA39" s="498">
        <f>IF($F39=0,0,((($F39/$E$38)*'CRONOGRAMA ACTIVIDADES'!X$22)*($G39/$F39)))</f>
        <v>0</v>
      </c>
      <c r="AB39" s="498">
        <f>IF($F39=0,0,((($F39/$E$38)*'CRONOGRAMA ACTIVIDADES'!Y$22)*($G39/$F39)))</f>
        <v>0</v>
      </c>
      <c r="AC39" s="498">
        <f>IF($F39=0,0,((($F39/$E$38)*'CRONOGRAMA ACTIVIDADES'!Z$22)*($G39/$F39)))</f>
        <v>0</v>
      </c>
      <c r="AD39" s="498">
        <f>IF($F39=0,0,((($F39/$E$38)*'CRONOGRAMA ACTIVIDADES'!AA$22)*($G39/$F39)))</f>
        <v>0</v>
      </c>
      <c r="AE39" s="498">
        <f>IF($F39=0,0,((($F39/$E$38)*'CRONOGRAMA ACTIVIDADES'!AB$22)*($G39/$F39)))</f>
        <v>0</v>
      </c>
      <c r="AF39" s="498">
        <f>IF($F39=0,0,((($F39/$E$38)*'CRONOGRAMA ACTIVIDADES'!AC$22)*($G39/$F39)))</f>
        <v>0</v>
      </c>
      <c r="AG39" s="499">
        <f>U39+V39+W39+X39+Y39+Z39+AA39+AB39+AC39+AD39+AE39+AF39</f>
        <v>0</v>
      </c>
      <c r="AH39" s="503">
        <f>IF($F39=0,0,((($F39/$E$38)*'CRONOGRAMA ACTIVIDADES'!AD$22)*($G39/$F39)))</f>
        <v>0</v>
      </c>
      <c r="AI39" s="498">
        <f>IF($F39=0,0,((($F39/$E$38)*'CRONOGRAMA ACTIVIDADES'!AE$22)*($G39/$F39)))</f>
        <v>0</v>
      </c>
      <c r="AJ39" s="498">
        <f>IF($F39=0,0,((($F39/$E$38)*'CRONOGRAMA ACTIVIDADES'!AF$22)*($G39/$F39)))</f>
        <v>0</v>
      </c>
      <c r="AK39" s="498">
        <f>IF($F39=0,0,((($F39/$E$38)*'CRONOGRAMA ACTIVIDADES'!AG$22)*($G39/$F39)))</f>
        <v>0</v>
      </c>
      <c r="AL39" s="498">
        <f>IF($F39=0,0,((($F39/$E$38)*'CRONOGRAMA ACTIVIDADES'!AH$22)*($G39/$F39)))</f>
        <v>0</v>
      </c>
      <c r="AM39" s="498">
        <f>IF($F39=0,0,((($F39/$E$38)*'CRONOGRAMA ACTIVIDADES'!AI$22)*($G39/$F39)))</f>
        <v>0</v>
      </c>
      <c r="AN39" s="498">
        <f>IF($F39=0,0,((($F39/$E$38)*'CRONOGRAMA ACTIVIDADES'!AJ$22)*($G39/$F39)))</f>
        <v>0</v>
      </c>
      <c r="AO39" s="498">
        <f>IF($F39=0,0,((($F39/$E$38)*'CRONOGRAMA ACTIVIDADES'!AK$22)*($G39/$F39)))</f>
        <v>0</v>
      </c>
      <c r="AP39" s="498">
        <f>IF($F39=0,0,((($F39/$E$38)*'CRONOGRAMA ACTIVIDADES'!AL$22)*($G39/$F39)))</f>
        <v>0</v>
      </c>
      <c r="AQ39" s="498">
        <f>IF($F39=0,0,((($F39/$E$38)*'CRONOGRAMA ACTIVIDADES'!AM$22)*($G39/$F39)))</f>
        <v>0</v>
      </c>
      <c r="AR39" s="498">
        <f>IF($F39=0,0,((($F39/$E$38)*'CRONOGRAMA ACTIVIDADES'!AN$22)*($G39/$F39)))</f>
        <v>0</v>
      </c>
      <c r="AS39" s="498">
        <f>IF($F39=0,0,((($F39/$E$38)*'CRONOGRAMA ACTIVIDADES'!AO$22)*($G39/$F39)))</f>
        <v>0</v>
      </c>
      <c r="AT39" s="501">
        <f>AH39+AI39+AJ39+AK39+AL39+AM39+AN39+AO39+AP39+AQ39+AR39+AS39</f>
        <v>0</v>
      </c>
      <c r="AU39" s="504">
        <f>AS39+AR39+AQ39+AP39+AO39+AN39+AM39+AL39+AK39+AJ39+AI39+AH39+AF39+AE39+AD39+AC39+AB39+AA39+Z39+Y39+X39+W39+V39+U39+S39+R39+Q39+P39+O39+N39+M39+L39+K39+J39+I39+H39</f>
        <v>0</v>
      </c>
      <c r="AV39" s="470">
        <f t="shared" si="1"/>
        <v>0</v>
      </c>
    </row>
    <row r="40" spans="2:48" s="472" customFormat="1" ht="12.75" customHeight="1">
      <c r="B40" s="494" t="str">
        <f>+'FORMATO COSTEO C1'!C$150</f>
        <v>1.1.5.2</v>
      </c>
      <c r="C40" s="495" t="str">
        <f>+'FORMATO COSTEO C1'!B$150</f>
        <v>Categoría de gasto</v>
      </c>
      <c r="D40" s="506"/>
      <c r="E40" s="632"/>
      <c r="F40" s="498">
        <f>+'FORMATO COSTEO C1'!G150</f>
        <v>0</v>
      </c>
      <c r="G40" s="499">
        <f>+'FORMATO COSTEO C1'!J150</f>
        <v>0</v>
      </c>
      <c r="H40" s="503">
        <f>IF($F40=0,0,((($F40/$E$38)*'CRONOGRAMA ACTIVIDADES'!F$22)*($G40/$F40)))</f>
        <v>0</v>
      </c>
      <c r="I40" s="498">
        <f>IF($F40=0,0,((($F40/$E$38)*'CRONOGRAMA ACTIVIDADES'!G$22)*($G40/$F40)))</f>
        <v>0</v>
      </c>
      <c r="J40" s="498">
        <f>IF($F40=0,0,((($F40/$E$38)*'CRONOGRAMA ACTIVIDADES'!H$22)*($G40/$F40)))</f>
        <v>0</v>
      </c>
      <c r="K40" s="498">
        <f>IF($F40=0,0,((($F40/$E$38)*'CRONOGRAMA ACTIVIDADES'!I$22)*($G40/$F40)))</f>
        <v>0</v>
      </c>
      <c r="L40" s="498">
        <f>IF($F40=0,0,((($F40/$E$38)*'CRONOGRAMA ACTIVIDADES'!J$22)*($G40/$F40)))</f>
        <v>0</v>
      </c>
      <c r="M40" s="498">
        <f>IF($F40=0,0,((($F40/$E$38)*'CRONOGRAMA ACTIVIDADES'!K$22)*($G40/$F40)))</f>
        <v>0</v>
      </c>
      <c r="N40" s="498">
        <f>IF($F40=0,0,((($F40/$E$38)*'CRONOGRAMA ACTIVIDADES'!L$22)*($G40/$F40)))</f>
        <v>0</v>
      </c>
      <c r="O40" s="498">
        <f>IF($F40=0,0,((($F40/$E$38)*'CRONOGRAMA ACTIVIDADES'!M$22)*($G40/$F40)))</f>
        <v>0</v>
      </c>
      <c r="P40" s="498">
        <f>IF($F40=0,0,((($F40/$E$38)*'CRONOGRAMA ACTIVIDADES'!N$22)*($G40/$F40)))</f>
        <v>0</v>
      </c>
      <c r="Q40" s="498">
        <f>IF($F40=0,0,((($F40/$E$38)*'CRONOGRAMA ACTIVIDADES'!O$22)*($G40/$F40)))</f>
        <v>0</v>
      </c>
      <c r="R40" s="498">
        <f>IF($F40=0,0,((($F40/$E$38)*'CRONOGRAMA ACTIVIDADES'!P$22)*($G40/$F40)))</f>
        <v>0</v>
      </c>
      <c r="S40" s="498">
        <f>IF($F40=0,0,((($F40/$E$38)*'CRONOGRAMA ACTIVIDADES'!Q$22)*($G40/$F40)))</f>
        <v>0</v>
      </c>
      <c r="T40" s="501">
        <f>H40+I40+J40+K40+L40+M40+N40+O40+P40+Q40+R40+S40</f>
        <v>0</v>
      </c>
      <c r="U40" s="502">
        <f>IF($F40=0,0,((($F40/$E$38)*'CRONOGRAMA ACTIVIDADES'!R$22)*($G40/$F40)))</f>
        <v>0</v>
      </c>
      <c r="V40" s="498">
        <f>IF($F40=0,0,((($F40/$E$38)*'CRONOGRAMA ACTIVIDADES'!S$22)*($G40/$F40)))</f>
        <v>0</v>
      </c>
      <c r="W40" s="498">
        <f>IF($F40=0,0,((($F40/$E$38)*'CRONOGRAMA ACTIVIDADES'!T$22)*($G40/$F40)))</f>
        <v>0</v>
      </c>
      <c r="X40" s="498">
        <f>IF($F40=0,0,((($F40/$E$38)*'CRONOGRAMA ACTIVIDADES'!U$22)*($G40/$F40)))</f>
        <v>0</v>
      </c>
      <c r="Y40" s="498">
        <f>IF($F40=0,0,((($F40/$E$38)*'CRONOGRAMA ACTIVIDADES'!V$22)*($G40/$F40)))</f>
        <v>0</v>
      </c>
      <c r="Z40" s="498">
        <f>IF($F40=0,0,((($F40/$E$38)*'CRONOGRAMA ACTIVIDADES'!W$22)*($G40/$F40)))</f>
        <v>0</v>
      </c>
      <c r="AA40" s="498">
        <f>IF($F40=0,0,((($F40/$E$38)*'CRONOGRAMA ACTIVIDADES'!X$22)*($G40/$F40)))</f>
        <v>0</v>
      </c>
      <c r="AB40" s="498">
        <f>IF($F40=0,0,((($F40/$E$38)*'CRONOGRAMA ACTIVIDADES'!Y$22)*($G40/$F40)))</f>
        <v>0</v>
      </c>
      <c r="AC40" s="498">
        <f>IF($F40=0,0,((($F40/$E$38)*'CRONOGRAMA ACTIVIDADES'!Z$22)*($G40/$F40)))</f>
        <v>0</v>
      </c>
      <c r="AD40" s="498">
        <f>IF($F40=0,0,((($F40/$E$38)*'CRONOGRAMA ACTIVIDADES'!AA$22)*($G40/$F40)))</f>
        <v>0</v>
      </c>
      <c r="AE40" s="498">
        <f>IF($F40=0,0,((($F40/$E$38)*'CRONOGRAMA ACTIVIDADES'!AB$22)*($G40/$F40)))</f>
        <v>0</v>
      </c>
      <c r="AF40" s="498">
        <f>IF($F40=0,0,((($F40/$E$38)*'CRONOGRAMA ACTIVIDADES'!AC$22)*($G40/$F40)))</f>
        <v>0</v>
      </c>
      <c r="AG40" s="499">
        <f>U40+V40+W40+X40+Y40+Z40+AA40+AB40+AC40+AD40+AE40+AF40</f>
        <v>0</v>
      </c>
      <c r="AH40" s="503">
        <f>IF($F40=0,0,((($F40/$E$38)*'CRONOGRAMA ACTIVIDADES'!AD$22)*($G40/$F40)))</f>
        <v>0</v>
      </c>
      <c r="AI40" s="498">
        <f>IF($F40=0,0,((($F40/$E$38)*'CRONOGRAMA ACTIVIDADES'!AE$22)*($G40/$F40)))</f>
        <v>0</v>
      </c>
      <c r="AJ40" s="498">
        <f>IF($F40=0,0,((($F40/$E$38)*'CRONOGRAMA ACTIVIDADES'!AF$22)*($G40/$F40)))</f>
        <v>0</v>
      </c>
      <c r="AK40" s="498">
        <f>IF($F40=0,0,((($F40/$E$38)*'CRONOGRAMA ACTIVIDADES'!AG$22)*($G40/$F40)))</f>
        <v>0</v>
      </c>
      <c r="AL40" s="498">
        <f>IF($F40=0,0,((($F40/$E$38)*'CRONOGRAMA ACTIVIDADES'!AH$22)*($G40/$F40)))</f>
        <v>0</v>
      </c>
      <c r="AM40" s="498">
        <f>IF($F40=0,0,((($F40/$E$38)*'CRONOGRAMA ACTIVIDADES'!AI$22)*($G40/$F40)))</f>
        <v>0</v>
      </c>
      <c r="AN40" s="498">
        <f>IF($F40=0,0,((($F40/$E$38)*'CRONOGRAMA ACTIVIDADES'!AJ$22)*($G40/$F40)))</f>
        <v>0</v>
      </c>
      <c r="AO40" s="498">
        <f>IF($F40=0,0,((($F40/$E$38)*'CRONOGRAMA ACTIVIDADES'!AK$22)*($G40/$F40)))</f>
        <v>0</v>
      </c>
      <c r="AP40" s="498">
        <f>IF($F40=0,0,((($F40/$E$38)*'CRONOGRAMA ACTIVIDADES'!AL$22)*($G40/$F40)))</f>
        <v>0</v>
      </c>
      <c r="AQ40" s="498">
        <f>IF($F40=0,0,((($F40/$E$38)*'CRONOGRAMA ACTIVIDADES'!AM$22)*($G40/$F40)))</f>
        <v>0</v>
      </c>
      <c r="AR40" s="498">
        <f>IF($F40=0,0,((($F40/$E$38)*'CRONOGRAMA ACTIVIDADES'!AN$22)*($G40/$F40)))</f>
        <v>0</v>
      </c>
      <c r="AS40" s="498">
        <f>IF($F40=0,0,((($F40/$E$38)*'CRONOGRAMA ACTIVIDADES'!AO$22)*($G40/$F40)))</f>
        <v>0</v>
      </c>
      <c r="AT40" s="501">
        <f>AH40+AI40+AJ40+AK40+AL40+AM40+AN40+AO40+AP40+AQ40+AR40+AS40</f>
        <v>0</v>
      </c>
      <c r="AU40" s="504">
        <f>AS40+AR40+AQ40+AP40+AO40+AN40+AM40+AL40+AK40+AJ40+AI40+AH40+AF40+AE40+AD40+AC40+AB40+AA40+Z40+Y40+X40+W40+V40+U40+S40+R40+Q40+P40+O40+N40+M40+L40+K40+J40+I40+H40</f>
        <v>0</v>
      </c>
      <c r="AV40" s="470">
        <f t="shared" si="1"/>
        <v>0</v>
      </c>
    </row>
    <row r="41" spans="2:48" s="483" customFormat="1" ht="12.75" customHeight="1" outlineLevel="1">
      <c r="B41" s="494" t="str">
        <f>+'FORMATO COSTEO C1'!C$156</f>
        <v>1.1.5.3</v>
      </c>
      <c r="C41" s="495" t="str">
        <f>+'FORMATO COSTEO C1'!B$156</f>
        <v>Categoría de gasto</v>
      </c>
      <c r="D41" s="506"/>
      <c r="E41" s="632"/>
      <c r="F41" s="498">
        <f>+'FORMATO COSTEO C1'!G156</f>
        <v>0</v>
      </c>
      <c r="G41" s="499">
        <f>+'FORMATO COSTEO C1'!J156</f>
        <v>0</v>
      </c>
      <c r="H41" s="503">
        <f>IF($F41=0,0,((($F41/$E$38)*'CRONOGRAMA ACTIVIDADES'!F$22)*($G41/$F41)))</f>
        <v>0</v>
      </c>
      <c r="I41" s="498">
        <f>IF($F41=0,0,((($F41/$E$38)*'CRONOGRAMA ACTIVIDADES'!G$22)*($G41/$F41)))</f>
        <v>0</v>
      </c>
      <c r="J41" s="498">
        <f>IF($F41=0,0,((($F41/$E$38)*'CRONOGRAMA ACTIVIDADES'!H$22)*($G41/$F41)))</f>
        <v>0</v>
      </c>
      <c r="K41" s="498">
        <f>IF($F41=0,0,((($F41/$E$38)*'CRONOGRAMA ACTIVIDADES'!I$22)*($G41/$F41)))</f>
        <v>0</v>
      </c>
      <c r="L41" s="498">
        <f>IF($F41=0,0,((($F41/$E$38)*'CRONOGRAMA ACTIVIDADES'!J$22)*($G41/$F41)))</f>
        <v>0</v>
      </c>
      <c r="M41" s="498">
        <f>IF($F41=0,0,((($F41/$E$38)*'CRONOGRAMA ACTIVIDADES'!K$22)*($G41/$F41)))</f>
        <v>0</v>
      </c>
      <c r="N41" s="498">
        <f>IF($F41=0,0,((($F41/$E$38)*'CRONOGRAMA ACTIVIDADES'!L$22)*($G41/$F41)))</f>
        <v>0</v>
      </c>
      <c r="O41" s="498">
        <f>IF($F41=0,0,((($F41/$E$38)*'CRONOGRAMA ACTIVIDADES'!M$22)*($G41/$F41)))</f>
        <v>0</v>
      </c>
      <c r="P41" s="498">
        <f>IF($F41=0,0,((($F41/$E$38)*'CRONOGRAMA ACTIVIDADES'!N$22)*($G41/$F41)))</f>
        <v>0</v>
      </c>
      <c r="Q41" s="498">
        <f>IF($F41=0,0,((($F41/$E$38)*'CRONOGRAMA ACTIVIDADES'!O$22)*($G41/$F41)))</f>
        <v>0</v>
      </c>
      <c r="R41" s="498">
        <f>IF($F41=0,0,((($F41/$E$38)*'CRONOGRAMA ACTIVIDADES'!P$22)*($G41/$F41)))</f>
        <v>0</v>
      </c>
      <c r="S41" s="498">
        <f>IF($F41=0,0,((($F41/$E$38)*'CRONOGRAMA ACTIVIDADES'!Q$22)*($G41/$F41)))</f>
        <v>0</v>
      </c>
      <c r="T41" s="501">
        <f>H41+I41+J41+K41+L41+M41+N41+O41+P41+Q41+R41+S41</f>
        <v>0</v>
      </c>
      <c r="U41" s="502">
        <f>IF($F41=0,0,((($F41/$E$38)*'CRONOGRAMA ACTIVIDADES'!R$22)*($G41/$F41)))</f>
        <v>0</v>
      </c>
      <c r="V41" s="498">
        <f>IF($F41=0,0,((($F41/$E$38)*'CRONOGRAMA ACTIVIDADES'!S$22)*($G41/$F41)))</f>
        <v>0</v>
      </c>
      <c r="W41" s="498">
        <f>IF($F41=0,0,((($F41/$E$38)*'CRONOGRAMA ACTIVIDADES'!T$22)*($G41/$F41)))</f>
        <v>0</v>
      </c>
      <c r="X41" s="498">
        <f>IF($F41=0,0,((($F41/$E$38)*'CRONOGRAMA ACTIVIDADES'!U$22)*($G41/$F41)))</f>
        <v>0</v>
      </c>
      <c r="Y41" s="498">
        <f>IF($F41=0,0,((($F41/$E$38)*'CRONOGRAMA ACTIVIDADES'!V$22)*($G41/$F41)))</f>
        <v>0</v>
      </c>
      <c r="Z41" s="498">
        <f>IF($F41=0,0,((($F41/$E$38)*'CRONOGRAMA ACTIVIDADES'!W$22)*($G41/$F41)))</f>
        <v>0</v>
      </c>
      <c r="AA41" s="498">
        <f>IF($F41=0,0,((($F41/$E$38)*'CRONOGRAMA ACTIVIDADES'!X$22)*($G41/$F41)))</f>
        <v>0</v>
      </c>
      <c r="AB41" s="498">
        <f>IF($F41=0,0,((($F41/$E$38)*'CRONOGRAMA ACTIVIDADES'!Y$22)*($G41/$F41)))</f>
        <v>0</v>
      </c>
      <c r="AC41" s="498">
        <f>IF($F41=0,0,((($F41/$E$38)*'CRONOGRAMA ACTIVIDADES'!Z$22)*($G41/$F41)))</f>
        <v>0</v>
      </c>
      <c r="AD41" s="498">
        <f>IF($F41=0,0,((($F41/$E$38)*'CRONOGRAMA ACTIVIDADES'!AA$22)*($G41/$F41)))</f>
        <v>0</v>
      </c>
      <c r="AE41" s="498">
        <f>IF($F41=0,0,((($F41/$E$38)*'CRONOGRAMA ACTIVIDADES'!AB$22)*($G41/$F41)))</f>
        <v>0</v>
      </c>
      <c r="AF41" s="498">
        <f>IF($F41=0,0,((($F41/$E$38)*'CRONOGRAMA ACTIVIDADES'!AC$22)*($G41/$F41)))</f>
        <v>0</v>
      </c>
      <c r="AG41" s="499">
        <f>U41+V41+W41+X41+Y41+Z41+AA41+AB41+AC41+AD41+AE41+AF41</f>
        <v>0</v>
      </c>
      <c r="AH41" s="503">
        <f>IF($F41=0,0,((($F41/$E$38)*'CRONOGRAMA ACTIVIDADES'!AD$22)*($G41/$F41)))</f>
        <v>0</v>
      </c>
      <c r="AI41" s="498">
        <f>IF($F41=0,0,((($F41/$E$38)*'CRONOGRAMA ACTIVIDADES'!AE$22)*($G41/$F41)))</f>
        <v>0</v>
      </c>
      <c r="AJ41" s="498">
        <f>IF($F41=0,0,((($F41/$E$38)*'CRONOGRAMA ACTIVIDADES'!AF$22)*($G41/$F41)))</f>
        <v>0</v>
      </c>
      <c r="AK41" s="498">
        <f>IF($F41=0,0,((($F41/$E$38)*'CRONOGRAMA ACTIVIDADES'!AG$22)*($G41/$F41)))</f>
        <v>0</v>
      </c>
      <c r="AL41" s="498">
        <f>IF($F41=0,0,((($F41/$E$38)*'CRONOGRAMA ACTIVIDADES'!AH$22)*($G41/$F41)))</f>
        <v>0</v>
      </c>
      <c r="AM41" s="498">
        <f>IF($F41=0,0,((($F41/$E$38)*'CRONOGRAMA ACTIVIDADES'!AI$22)*($G41/$F41)))</f>
        <v>0</v>
      </c>
      <c r="AN41" s="498">
        <f>IF($F41=0,0,((($F41/$E$38)*'CRONOGRAMA ACTIVIDADES'!AJ$22)*($G41/$F41)))</f>
        <v>0</v>
      </c>
      <c r="AO41" s="498">
        <f>IF($F41=0,0,((($F41/$E$38)*'CRONOGRAMA ACTIVIDADES'!AK$22)*($G41/$F41)))</f>
        <v>0</v>
      </c>
      <c r="AP41" s="498">
        <f>IF($F41=0,0,((($F41/$E$38)*'CRONOGRAMA ACTIVIDADES'!AL$22)*($G41/$F41)))</f>
        <v>0</v>
      </c>
      <c r="AQ41" s="498">
        <f>IF($F41=0,0,((($F41/$E$38)*'CRONOGRAMA ACTIVIDADES'!AM$22)*($G41/$F41)))</f>
        <v>0</v>
      </c>
      <c r="AR41" s="498">
        <f>IF($F41=0,0,((($F41/$E$38)*'CRONOGRAMA ACTIVIDADES'!AN$22)*($G41/$F41)))</f>
        <v>0</v>
      </c>
      <c r="AS41" s="498">
        <f>IF($F41=0,0,((($F41/$E$38)*'CRONOGRAMA ACTIVIDADES'!AO$22)*($G41/$F41)))</f>
        <v>0</v>
      </c>
      <c r="AT41" s="501">
        <f>AH41+AI41+AJ41+AK41+AL41+AM41+AN41+AO41+AP41+AQ41+AR41+AS41</f>
        <v>0</v>
      </c>
      <c r="AU41" s="504">
        <f>AS41+AR41+AQ41+AP41+AO41+AN41+AM41+AL41+AK41+AJ41+AI41+AH41+AF41+AE41+AD41+AC41+AB41+AA41+Z41+Y41+X41+W41+V41+U41+S41+R41+Q41+P41+O41+N41+M41+L41+K41+J41+I41+H41</f>
        <v>0</v>
      </c>
      <c r="AV41" s="470">
        <f t="shared" si="1"/>
        <v>0</v>
      </c>
    </row>
    <row r="42" spans="2:48" s="472" customFormat="1" ht="12.75" customHeight="1">
      <c r="B42" s="494" t="str">
        <f>+'FORMATO COSTEO C1'!C$162</f>
        <v>1.1.5.4</v>
      </c>
      <c r="C42" s="495" t="str">
        <f>+'FORMATO COSTEO C1'!B$162</f>
        <v>Categoría de gasto</v>
      </c>
      <c r="D42" s="506"/>
      <c r="E42" s="632"/>
      <c r="F42" s="498">
        <f>+'FORMATO COSTEO C1'!G162</f>
        <v>0</v>
      </c>
      <c r="G42" s="499">
        <f>+'FORMATO COSTEO C1'!J162</f>
        <v>0</v>
      </c>
      <c r="H42" s="503">
        <f>IF($F42=0,0,((($F42/$E$38)*'CRONOGRAMA ACTIVIDADES'!F$22)*($G42/$F42)))</f>
        <v>0</v>
      </c>
      <c r="I42" s="498">
        <f>IF($F42=0,0,((($F42/$E$38)*'CRONOGRAMA ACTIVIDADES'!G$22)*($G42/$F42)))</f>
        <v>0</v>
      </c>
      <c r="J42" s="498">
        <f>IF($F42=0,0,((($F42/$E$38)*'CRONOGRAMA ACTIVIDADES'!H$22)*($G42/$F42)))</f>
        <v>0</v>
      </c>
      <c r="K42" s="498">
        <f>IF($F42=0,0,((($F42/$E$38)*'CRONOGRAMA ACTIVIDADES'!I$22)*($G42/$F42)))</f>
        <v>0</v>
      </c>
      <c r="L42" s="498">
        <f>IF($F42=0,0,((($F42/$E$38)*'CRONOGRAMA ACTIVIDADES'!J$22)*($G42/$F42)))</f>
        <v>0</v>
      </c>
      <c r="M42" s="498">
        <f>IF($F42=0,0,((($F42/$E$38)*'CRONOGRAMA ACTIVIDADES'!K$22)*($G42/$F42)))</f>
        <v>0</v>
      </c>
      <c r="N42" s="498">
        <f>IF($F42=0,0,((($F42/$E$38)*'CRONOGRAMA ACTIVIDADES'!L$22)*($G42/$F42)))</f>
        <v>0</v>
      </c>
      <c r="O42" s="498">
        <f>IF($F42=0,0,((($F42/$E$38)*'CRONOGRAMA ACTIVIDADES'!M$22)*($G42/$F42)))</f>
        <v>0</v>
      </c>
      <c r="P42" s="498">
        <f>IF($F42=0,0,((($F42/$E$38)*'CRONOGRAMA ACTIVIDADES'!N$22)*($G42/$F42)))</f>
        <v>0</v>
      </c>
      <c r="Q42" s="498">
        <f>IF($F42=0,0,((($F42/$E$38)*'CRONOGRAMA ACTIVIDADES'!O$22)*($G42/$F42)))</f>
        <v>0</v>
      </c>
      <c r="R42" s="498">
        <f>IF($F42=0,0,((($F42/$E$38)*'CRONOGRAMA ACTIVIDADES'!P$22)*($G42/$F42)))</f>
        <v>0</v>
      </c>
      <c r="S42" s="498">
        <f>IF($F42=0,0,((($F42/$E$38)*'CRONOGRAMA ACTIVIDADES'!Q$22)*($G42/$F42)))</f>
        <v>0</v>
      </c>
      <c r="T42" s="501">
        <f>H42+I42+J42+K42+L42+M42+N42+O42+P42+Q42+R42+S42</f>
        <v>0</v>
      </c>
      <c r="U42" s="502">
        <f>IF($F42=0,0,((($F42/$E$38)*'CRONOGRAMA ACTIVIDADES'!R$22)*($G42/$F42)))</f>
        <v>0</v>
      </c>
      <c r="V42" s="498">
        <f>IF($F42=0,0,((($F42/$E$38)*'CRONOGRAMA ACTIVIDADES'!S$22)*($G42/$F42)))</f>
        <v>0</v>
      </c>
      <c r="W42" s="498">
        <f>IF($F42=0,0,((($F42/$E$38)*'CRONOGRAMA ACTIVIDADES'!T$22)*($G42/$F42)))</f>
        <v>0</v>
      </c>
      <c r="X42" s="498">
        <f>IF($F42=0,0,((($F42/$E$38)*'CRONOGRAMA ACTIVIDADES'!U$22)*($G42/$F42)))</f>
        <v>0</v>
      </c>
      <c r="Y42" s="498">
        <f>IF($F42=0,0,((($F42/$E$38)*'CRONOGRAMA ACTIVIDADES'!V$22)*($G42/$F42)))</f>
        <v>0</v>
      </c>
      <c r="Z42" s="498">
        <f>IF($F42=0,0,((($F42/$E$38)*'CRONOGRAMA ACTIVIDADES'!W$22)*($G42/$F42)))</f>
        <v>0</v>
      </c>
      <c r="AA42" s="498">
        <f>IF($F42=0,0,((($F42/$E$38)*'CRONOGRAMA ACTIVIDADES'!X$22)*($G42/$F42)))</f>
        <v>0</v>
      </c>
      <c r="AB42" s="498">
        <f>IF($F42=0,0,((($F42/$E$38)*'CRONOGRAMA ACTIVIDADES'!Y$22)*($G42/$F42)))</f>
        <v>0</v>
      </c>
      <c r="AC42" s="498">
        <f>IF($F42=0,0,((($F42/$E$38)*'CRONOGRAMA ACTIVIDADES'!Z$22)*($G42/$F42)))</f>
        <v>0</v>
      </c>
      <c r="AD42" s="498">
        <f>IF($F42=0,0,((($F42/$E$38)*'CRONOGRAMA ACTIVIDADES'!AA$22)*($G42/$F42)))</f>
        <v>0</v>
      </c>
      <c r="AE42" s="498">
        <f>IF($F42=0,0,((($F42/$E$38)*'CRONOGRAMA ACTIVIDADES'!AB$22)*($G42/$F42)))</f>
        <v>0</v>
      </c>
      <c r="AF42" s="498">
        <f>IF($F42=0,0,((($F42/$E$38)*'CRONOGRAMA ACTIVIDADES'!AC$22)*($G42/$F42)))</f>
        <v>0</v>
      </c>
      <c r="AG42" s="499">
        <f>U42+V42+W42+X42+Y42+Z42+AA42+AB42+AC42+AD42+AE42+AF42</f>
        <v>0</v>
      </c>
      <c r="AH42" s="503">
        <f>IF($F42=0,0,((($F42/$E$38)*'CRONOGRAMA ACTIVIDADES'!AD$22)*($G42/$F42)))</f>
        <v>0</v>
      </c>
      <c r="AI42" s="498">
        <f>IF($F42=0,0,((($F42/$E$38)*'CRONOGRAMA ACTIVIDADES'!AE$22)*($G42/$F42)))</f>
        <v>0</v>
      </c>
      <c r="AJ42" s="498">
        <f>IF($F42=0,0,((($F42/$E$38)*'CRONOGRAMA ACTIVIDADES'!AF$22)*($G42/$F42)))</f>
        <v>0</v>
      </c>
      <c r="AK42" s="498">
        <f>IF($F42=0,0,((($F42/$E$38)*'CRONOGRAMA ACTIVIDADES'!AG$22)*($G42/$F42)))</f>
        <v>0</v>
      </c>
      <c r="AL42" s="498">
        <f>IF($F42=0,0,((($F42/$E$38)*'CRONOGRAMA ACTIVIDADES'!AH$22)*($G42/$F42)))</f>
        <v>0</v>
      </c>
      <c r="AM42" s="498">
        <f>IF($F42=0,0,((($F42/$E$38)*'CRONOGRAMA ACTIVIDADES'!AI$22)*($G42/$F42)))</f>
        <v>0</v>
      </c>
      <c r="AN42" s="498">
        <f>IF($F42=0,0,((($F42/$E$38)*'CRONOGRAMA ACTIVIDADES'!AJ$22)*($G42/$F42)))</f>
        <v>0</v>
      </c>
      <c r="AO42" s="498">
        <f>IF($F42=0,0,((($F42/$E$38)*'CRONOGRAMA ACTIVIDADES'!AK$22)*($G42/$F42)))</f>
        <v>0</v>
      </c>
      <c r="AP42" s="498">
        <f>IF($F42=0,0,((($F42/$E$38)*'CRONOGRAMA ACTIVIDADES'!AL$22)*($G42/$F42)))</f>
        <v>0</v>
      </c>
      <c r="AQ42" s="498">
        <f>IF($F42=0,0,((($F42/$E$38)*'CRONOGRAMA ACTIVIDADES'!AM$22)*($G42/$F42)))</f>
        <v>0</v>
      </c>
      <c r="AR42" s="498">
        <f>IF($F42=0,0,((($F42/$E$38)*'CRONOGRAMA ACTIVIDADES'!AN$22)*($G42/$F42)))</f>
        <v>0</v>
      </c>
      <c r="AS42" s="498">
        <f>IF($F42=0,0,((($F42/$E$38)*'CRONOGRAMA ACTIVIDADES'!AO$22)*($G42/$F42)))</f>
        <v>0</v>
      </c>
      <c r="AT42" s="501">
        <f>AH42+AI42+AJ42+AK42+AL42+AM42+AN42+AO42+AP42+AQ42+AR42+AS42</f>
        <v>0</v>
      </c>
      <c r="AU42" s="504">
        <f>AS42+AR42+AQ42+AP42+AO42+AN42+AM42+AL42+AK42+AJ42+AI42+AH42+AF42+AE42+AD42+AC42+AB42+AA42+Z42+Y42+X42+W42+V42+U42+S42+R42+Q42+P42+O42+N42+M42+L42+K42+J42+I42+H42</f>
        <v>0</v>
      </c>
      <c r="AV42" s="470">
        <f t="shared" si="1"/>
        <v>0</v>
      </c>
    </row>
    <row r="43" spans="2:48" s="472" customFormat="1" ht="12.75" customHeight="1">
      <c r="B43" s="494" t="str">
        <f>+'FORMATO COSTEO C1'!C$168</f>
        <v>1.1.5.5</v>
      </c>
      <c r="C43" s="495" t="str">
        <f>+'FORMATO COSTEO C1'!B$168</f>
        <v>Categoría de gasto</v>
      </c>
      <c r="D43" s="506"/>
      <c r="E43" s="632"/>
      <c r="F43" s="498">
        <f>+'FORMATO COSTEO C1'!G168</f>
        <v>0</v>
      </c>
      <c r="G43" s="499">
        <f>+'FORMATO COSTEO C1'!J168</f>
        <v>0</v>
      </c>
      <c r="H43" s="503">
        <f>IF($F43=0,0,((($F43/$E$38)*'CRONOGRAMA ACTIVIDADES'!F$22)*($G43/$F43)))</f>
        <v>0</v>
      </c>
      <c r="I43" s="498">
        <f>IF($F43=0,0,((($F43/$E$38)*'CRONOGRAMA ACTIVIDADES'!G$22)*($G43/$F43)))</f>
        <v>0</v>
      </c>
      <c r="J43" s="498">
        <f>IF($F43=0,0,((($F43/$E$38)*'CRONOGRAMA ACTIVIDADES'!H$22)*($G43/$F43)))</f>
        <v>0</v>
      </c>
      <c r="K43" s="498">
        <f>IF($F43=0,0,((($F43/$E$38)*'CRONOGRAMA ACTIVIDADES'!I$22)*($G43/$F43)))</f>
        <v>0</v>
      </c>
      <c r="L43" s="498">
        <f>IF($F43=0,0,((($F43/$E$38)*'CRONOGRAMA ACTIVIDADES'!J$22)*($G43/$F43)))</f>
        <v>0</v>
      </c>
      <c r="M43" s="498">
        <f>IF($F43=0,0,((($F43/$E$38)*'CRONOGRAMA ACTIVIDADES'!K$22)*($G43/$F43)))</f>
        <v>0</v>
      </c>
      <c r="N43" s="498">
        <f>IF($F43=0,0,((($F43/$E$38)*'CRONOGRAMA ACTIVIDADES'!L$22)*($G43/$F43)))</f>
        <v>0</v>
      </c>
      <c r="O43" s="498">
        <f>IF($F43=0,0,((($F43/$E$38)*'CRONOGRAMA ACTIVIDADES'!M$22)*($G43/$F43)))</f>
        <v>0</v>
      </c>
      <c r="P43" s="498">
        <f>IF($F43=0,0,((($F43/$E$38)*'CRONOGRAMA ACTIVIDADES'!N$22)*($G43/$F43)))</f>
        <v>0</v>
      </c>
      <c r="Q43" s="498">
        <f>IF($F43=0,0,((($F43/$E$38)*'CRONOGRAMA ACTIVIDADES'!O$22)*($G43/$F43)))</f>
        <v>0</v>
      </c>
      <c r="R43" s="498">
        <f>IF($F43=0,0,((($F43/$E$38)*'CRONOGRAMA ACTIVIDADES'!P$22)*($G43/$F43)))</f>
        <v>0</v>
      </c>
      <c r="S43" s="498">
        <f>IF($F43=0,0,((($F43/$E$38)*'CRONOGRAMA ACTIVIDADES'!Q$22)*($G43/$F43)))</f>
        <v>0</v>
      </c>
      <c r="T43" s="501">
        <f>H43+I43+J43+K43+L43+M43+N43+O43+P43+Q43+R43+S43</f>
        <v>0</v>
      </c>
      <c r="U43" s="502">
        <f>IF($F43=0,0,((($F43/$E$38)*'CRONOGRAMA ACTIVIDADES'!R$22)*($G43/$F43)))</f>
        <v>0</v>
      </c>
      <c r="V43" s="498">
        <f>IF($F43=0,0,((($F43/$E$38)*'CRONOGRAMA ACTIVIDADES'!S$22)*($G43/$F43)))</f>
        <v>0</v>
      </c>
      <c r="W43" s="498">
        <f>IF($F43=0,0,((($F43/$E$38)*'CRONOGRAMA ACTIVIDADES'!T$22)*($G43/$F43)))</f>
        <v>0</v>
      </c>
      <c r="X43" s="498">
        <f>IF($F43=0,0,((($F43/$E$38)*'CRONOGRAMA ACTIVIDADES'!U$22)*($G43/$F43)))</f>
        <v>0</v>
      </c>
      <c r="Y43" s="498">
        <f>IF($F43=0,0,((($F43/$E$38)*'CRONOGRAMA ACTIVIDADES'!V$22)*($G43/$F43)))</f>
        <v>0</v>
      </c>
      <c r="Z43" s="498">
        <f>IF($F43=0,0,((($F43/$E$38)*'CRONOGRAMA ACTIVIDADES'!W$22)*($G43/$F43)))</f>
        <v>0</v>
      </c>
      <c r="AA43" s="498">
        <f>IF($F43=0,0,((($F43/$E$38)*'CRONOGRAMA ACTIVIDADES'!X$22)*($G43/$F43)))</f>
        <v>0</v>
      </c>
      <c r="AB43" s="498">
        <f>IF($F43=0,0,((($F43/$E$38)*'CRONOGRAMA ACTIVIDADES'!Y$22)*($G43/$F43)))</f>
        <v>0</v>
      </c>
      <c r="AC43" s="498">
        <f>IF($F43=0,0,((($F43/$E$38)*'CRONOGRAMA ACTIVIDADES'!Z$22)*($G43/$F43)))</f>
        <v>0</v>
      </c>
      <c r="AD43" s="498">
        <f>IF($F43=0,0,((($F43/$E$38)*'CRONOGRAMA ACTIVIDADES'!AA$22)*($G43/$F43)))</f>
        <v>0</v>
      </c>
      <c r="AE43" s="498">
        <f>IF($F43=0,0,((($F43/$E$38)*'CRONOGRAMA ACTIVIDADES'!AB$22)*($G43/$F43)))</f>
        <v>0</v>
      </c>
      <c r="AF43" s="498">
        <f>IF($F43=0,0,((($F43/$E$38)*'CRONOGRAMA ACTIVIDADES'!AC$22)*($G43/$F43)))</f>
        <v>0</v>
      </c>
      <c r="AG43" s="499">
        <f>U43+V43+W43+X43+Y43+Z43+AA43+AB43+AC43+AD43+AE43+AF43</f>
        <v>0</v>
      </c>
      <c r="AH43" s="503">
        <f>IF($F43=0,0,((($F43/$E$38)*'CRONOGRAMA ACTIVIDADES'!AD$22)*($G43/$F43)))</f>
        <v>0</v>
      </c>
      <c r="AI43" s="498">
        <f>IF($F43=0,0,((($F43/$E$38)*'CRONOGRAMA ACTIVIDADES'!AE$22)*($G43/$F43)))</f>
        <v>0</v>
      </c>
      <c r="AJ43" s="498">
        <f>IF($F43=0,0,((($F43/$E$38)*'CRONOGRAMA ACTIVIDADES'!AF$22)*($G43/$F43)))</f>
        <v>0</v>
      </c>
      <c r="AK43" s="498">
        <f>IF($F43=0,0,((($F43/$E$38)*'CRONOGRAMA ACTIVIDADES'!AG$22)*($G43/$F43)))</f>
        <v>0</v>
      </c>
      <c r="AL43" s="498">
        <f>IF($F43=0,0,((($F43/$E$38)*'CRONOGRAMA ACTIVIDADES'!AH$22)*($G43/$F43)))</f>
        <v>0</v>
      </c>
      <c r="AM43" s="498">
        <f>IF($F43=0,0,((($F43/$E$38)*'CRONOGRAMA ACTIVIDADES'!AI$22)*($G43/$F43)))</f>
        <v>0</v>
      </c>
      <c r="AN43" s="498">
        <f>IF($F43=0,0,((($F43/$E$38)*'CRONOGRAMA ACTIVIDADES'!AJ$22)*($G43/$F43)))</f>
        <v>0</v>
      </c>
      <c r="AO43" s="498">
        <f>IF($F43=0,0,((($F43/$E$38)*'CRONOGRAMA ACTIVIDADES'!AK$22)*($G43/$F43)))</f>
        <v>0</v>
      </c>
      <c r="AP43" s="498">
        <f>IF($F43=0,0,((($F43/$E$38)*'CRONOGRAMA ACTIVIDADES'!AL$22)*($G43/$F43)))</f>
        <v>0</v>
      </c>
      <c r="AQ43" s="498">
        <f>IF($F43=0,0,((($F43/$E$38)*'CRONOGRAMA ACTIVIDADES'!AM$22)*($G43/$F43)))</f>
        <v>0</v>
      </c>
      <c r="AR43" s="498">
        <f>IF($F43=0,0,((($F43/$E$38)*'CRONOGRAMA ACTIVIDADES'!AN$22)*($G43/$F43)))</f>
        <v>0</v>
      </c>
      <c r="AS43" s="498">
        <f>IF($F43=0,0,((($F43/$E$38)*'CRONOGRAMA ACTIVIDADES'!AO$22)*($G43/$F43)))</f>
        <v>0</v>
      </c>
      <c r="AT43" s="501">
        <f>AH43+AI43+AJ43+AK43+AL43+AM43+AN43+AO43+AP43+AQ43+AR43+AS43</f>
        <v>0</v>
      </c>
      <c r="AU43" s="504">
        <f>AS43+AR43+AQ43+AP43+AO43+AN43+AM43+AL43+AK43+AJ43+AI43+AH43+AF43+AE43+AD43+AC43+AB43+AA43+Z43+Y43+X43+W43+V43+U43+S43+R43+Q43+P43+O43+N43+M43+L43+K43+J43+I43+H43</f>
        <v>0</v>
      </c>
      <c r="AV43" s="470">
        <f t="shared" si="1"/>
        <v>0</v>
      </c>
    </row>
    <row r="44" spans="2:48" s="472" customFormat="1" ht="12.75" customHeight="1">
      <c r="B44" s="473">
        <f>+'FORMATO COSTEO C1'!C$175</f>
        <v>1.2</v>
      </c>
      <c r="C44" s="474">
        <f>+'FORMATO COSTEO C1'!D175</f>
        <v>0</v>
      </c>
      <c r="D44" s="475"/>
      <c r="E44" s="615"/>
      <c r="F44" s="477">
        <f>+F45+F51+F57+F63+F69</f>
        <v>0</v>
      </c>
      <c r="G44" s="478">
        <f aca="true" t="shared" si="14" ref="G44:P44">+G45+G51+G57+G63+G69</f>
        <v>0</v>
      </c>
      <c r="H44" s="479">
        <f t="shared" si="14"/>
        <v>0</v>
      </c>
      <c r="I44" s="477">
        <f>+I45+I51+I57+I63+I69</f>
        <v>0</v>
      </c>
      <c r="J44" s="477">
        <f>+J45+J51+J57+J63+J69</f>
        <v>0</v>
      </c>
      <c r="K44" s="477">
        <f>+K45+K51+K57+K63+K69</f>
        <v>0</v>
      </c>
      <c r="L44" s="477">
        <f>+L45+L51+L57+L63+L69</f>
        <v>0</v>
      </c>
      <c r="M44" s="477">
        <f>+M45+M51+M57+M63+M69</f>
        <v>0</v>
      </c>
      <c r="N44" s="477">
        <f t="shared" si="14"/>
        <v>0</v>
      </c>
      <c r="O44" s="477">
        <f t="shared" si="14"/>
        <v>0</v>
      </c>
      <c r="P44" s="477">
        <f t="shared" si="14"/>
        <v>0</v>
      </c>
      <c r="Q44" s="477">
        <f>+Q45+Q51+Q57+Q63+Q69</f>
        <v>0</v>
      </c>
      <c r="R44" s="477">
        <f>+R45+R51+R57+R63+R69</f>
        <v>0</v>
      </c>
      <c r="S44" s="477">
        <f>+S45+S51+S57+S63+S69</f>
        <v>0</v>
      </c>
      <c r="T44" s="480">
        <f>+T45+T51+T57+T63+T69</f>
        <v>0</v>
      </c>
      <c r="U44" s="481">
        <f aca="true" t="shared" si="15" ref="U44:AS44">+U45+U51+U57+U63+U69</f>
        <v>0</v>
      </c>
      <c r="V44" s="477">
        <f t="shared" si="15"/>
        <v>0</v>
      </c>
      <c r="W44" s="477">
        <f t="shared" si="15"/>
        <v>0</v>
      </c>
      <c r="X44" s="477">
        <f t="shared" si="15"/>
        <v>0</v>
      </c>
      <c r="Y44" s="477">
        <f t="shared" si="15"/>
        <v>0</v>
      </c>
      <c r="Z44" s="477">
        <f t="shared" si="15"/>
        <v>0</v>
      </c>
      <c r="AA44" s="477">
        <f t="shared" si="15"/>
        <v>0</v>
      </c>
      <c r="AB44" s="477">
        <f t="shared" si="15"/>
        <v>0</v>
      </c>
      <c r="AC44" s="477">
        <f t="shared" si="15"/>
        <v>0</v>
      </c>
      <c r="AD44" s="477">
        <f t="shared" si="15"/>
        <v>0</v>
      </c>
      <c r="AE44" s="477">
        <f t="shared" si="15"/>
        <v>0</v>
      </c>
      <c r="AF44" s="477">
        <f t="shared" si="15"/>
        <v>0</v>
      </c>
      <c r="AG44" s="478">
        <f>+AG45+AG51+AG57+AG63+AG69</f>
        <v>0</v>
      </c>
      <c r="AH44" s="479">
        <f t="shared" si="15"/>
        <v>0</v>
      </c>
      <c r="AI44" s="477">
        <f t="shared" si="15"/>
        <v>0</v>
      </c>
      <c r="AJ44" s="477">
        <f t="shared" si="15"/>
        <v>0</v>
      </c>
      <c r="AK44" s="477">
        <f t="shared" si="15"/>
        <v>0</v>
      </c>
      <c r="AL44" s="477">
        <f t="shared" si="15"/>
        <v>0</v>
      </c>
      <c r="AM44" s="477">
        <f t="shared" si="15"/>
        <v>0</v>
      </c>
      <c r="AN44" s="477">
        <f t="shared" si="15"/>
        <v>0</v>
      </c>
      <c r="AO44" s="477">
        <f t="shared" si="15"/>
        <v>0</v>
      </c>
      <c r="AP44" s="477">
        <f t="shared" si="15"/>
        <v>0</v>
      </c>
      <c r="AQ44" s="477">
        <f t="shared" si="15"/>
        <v>0</v>
      </c>
      <c r="AR44" s="477">
        <f t="shared" si="15"/>
        <v>0</v>
      </c>
      <c r="AS44" s="477">
        <f t="shared" si="15"/>
        <v>0</v>
      </c>
      <c r="AT44" s="480">
        <f>+AT45+AT51+AT57+AT63+AT69</f>
        <v>0</v>
      </c>
      <c r="AU44" s="482">
        <f>+AU45+AU51+AU57+AU63+AU69</f>
        <v>0</v>
      </c>
      <c r="AV44" s="470">
        <f t="shared" si="1"/>
        <v>0</v>
      </c>
    </row>
    <row r="45" spans="2:48" s="472" customFormat="1" ht="12.75" customHeight="1">
      <c r="B45" s="484" t="str">
        <f>+'FORMATO COSTEO C1'!C$176</f>
        <v>1.2.1</v>
      </c>
      <c r="C45" s="508">
        <f>+'FORMATO COSTEO C1'!B$176</f>
        <v>0</v>
      </c>
      <c r="D45" s="620" t="str">
        <f>+'FORMATO COSTEO C1'!D$176</f>
        <v>Unidad medida</v>
      </c>
      <c r="E45" s="613">
        <f>+'FORMATO COSTEO C1'!E$176</f>
        <v>0</v>
      </c>
      <c r="F45" s="488">
        <f>SUM(F46:F50)</f>
        <v>0</v>
      </c>
      <c r="G45" s="489">
        <f aca="true" t="shared" si="16" ref="G45:AU45">SUM(G46:G50)</f>
        <v>0</v>
      </c>
      <c r="H45" s="490">
        <f t="shared" si="16"/>
        <v>0</v>
      </c>
      <c r="I45" s="488">
        <f>SUM(I46:I50)</f>
        <v>0</v>
      </c>
      <c r="J45" s="488">
        <f>SUM(J46:J50)</f>
        <v>0</v>
      </c>
      <c r="K45" s="488">
        <f>SUM(K46:K50)</f>
        <v>0</v>
      </c>
      <c r="L45" s="488">
        <f>SUM(L46:L50)</f>
        <v>0</v>
      </c>
      <c r="M45" s="488">
        <f>SUM(M46:M50)</f>
        <v>0</v>
      </c>
      <c r="N45" s="488">
        <f t="shared" si="16"/>
        <v>0</v>
      </c>
      <c r="O45" s="488">
        <f t="shared" si="16"/>
        <v>0</v>
      </c>
      <c r="P45" s="488">
        <f t="shared" si="16"/>
        <v>0</v>
      </c>
      <c r="Q45" s="488">
        <f t="shared" si="16"/>
        <v>0</v>
      </c>
      <c r="R45" s="488">
        <f t="shared" si="16"/>
        <v>0</v>
      </c>
      <c r="S45" s="488">
        <f t="shared" si="16"/>
        <v>0</v>
      </c>
      <c r="T45" s="491">
        <f t="shared" si="16"/>
        <v>0</v>
      </c>
      <c r="U45" s="492">
        <f t="shared" si="16"/>
        <v>0</v>
      </c>
      <c r="V45" s="488">
        <f t="shared" si="16"/>
        <v>0</v>
      </c>
      <c r="W45" s="488">
        <f t="shared" si="16"/>
        <v>0</v>
      </c>
      <c r="X45" s="488">
        <f t="shared" si="16"/>
        <v>0</v>
      </c>
      <c r="Y45" s="488">
        <f t="shared" si="16"/>
        <v>0</v>
      </c>
      <c r="Z45" s="488">
        <f t="shared" si="16"/>
        <v>0</v>
      </c>
      <c r="AA45" s="488">
        <f t="shared" si="16"/>
        <v>0</v>
      </c>
      <c r="AB45" s="488">
        <f t="shared" si="16"/>
        <v>0</v>
      </c>
      <c r="AC45" s="488">
        <f t="shared" si="16"/>
        <v>0</v>
      </c>
      <c r="AD45" s="488">
        <f t="shared" si="16"/>
        <v>0</v>
      </c>
      <c r="AE45" s="488">
        <f t="shared" si="16"/>
        <v>0</v>
      </c>
      <c r="AF45" s="488">
        <f t="shared" si="16"/>
        <v>0</v>
      </c>
      <c r="AG45" s="489">
        <f>SUM(AG46:AG50)</f>
        <v>0</v>
      </c>
      <c r="AH45" s="490">
        <f t="shared" si="16"/>
        <v>0</v>
      </c>
      <c r="AI45" s="488">
        <f t="shared" si="16"/>
        <v>0</v>
      </c>
      <c r="AJ45" s="488">
        <f t="shared" si="16"/>
        <v>0</v>
      </c>
      <c r="AK45" s="488">
        <f t="shared" si="16"/>
        <v>0</v>
      </c>
      <c r="AL45" s="488">
        <f t="shared" si="16"/>
        <v>0</v>
      </c>
      <c r="AM45" s="488">
        <f t="shared" si="16"/>
        <v>0</v>
      </c>
      <c r="AN45" s="488">
        <f t="shared" si="16"/>
        <v>0</v>
      </c>
      <c r="AO45" s="488">
        <f t="shared" si="16"/>
        <v>0</v>
      </c>
      <c r="AP45" s="488">
        <f t="shared" si="16"/>
        <v>0</v>
      </c>
      <c r="AQ45" s="488">
        <f t="shared" si="16"/>
        <v>0</v>
      </c>
      <c r="AR45" s="488">
        <f t="shared" si="16"/>
        <v>0</v>
      </c>
      <c r="AS45" s="488">
        <f t="shared" si="16"/>
        <v>0</v>
      </c>
      <c r="AT45" s="491">
        <f t="shared" si="16"/>
        <v>0</v>
      </c>
      <c r="AU45" s="493">
        <f t="shared" si="16"/>
        <v>0</v>
      </c>
      <c r="AV45" s="470">
        <f t="shared" si="1"/>
        <v>0</v>
      </c>
    </row>
    <row r="46" spans="2:48" s="472" customFormat="1" ht="12.75" customHeight="1">
      <c r="B46" s="494" t="str">
        <f>+'FORMATO COSTEO C1'!C$178</f>
        <v>1.2.1.1</v>
      </c>
      <c r="C46" s="495" t="str">
        <f>+'FORMATO COSTEO C1'!B$178</f>
        <v>Categoría de gasto</v>
      </c>
      <c r="D46" s="496"/>
      <c r="E46" s="631"/>
      <c r="F46" s="498">
        <f>+'FORMATO COSTEO C1'!G178</f>
        <v>0</v>
      </c>
      <c r="G46" s="499">
        <f>+'FORMATO COSTEO C1'!J178</f>
        <v>0</v>
      </c>
      <c r="H46" s="500">
        <f>IF($F46=0,0,((($F46/$E$45)*'CRONOGRAMA ACTIVIDADES'!F$27)*($G46/$F46)))</f>
        <v>0</v>
      </c>
      <c r="I46" s="498">
        <f>IF($F46=0,0,((($F46/$E$45)*'CRONOGRAMA ACTIVIDADES'!G$27)*($G46/$F46)))</f>
        <v>0</v>
      </c>
      <c r="J46" s="498">
        <f>IF($F46=0,0,((($F46/$E$45)*'CRONOGRAMA ACTIVIDADES'!H$27)*($G46/$F46)))</f>
        <v>0</v>
      </c>
      <c r="K46" s="498">
        <f>IF($F46=0,0,((($F46/$E$45)*'CRONOGRAMA ACTIVIDADES'!I$27)*($G46/$F46)))</f>
        <v>0</v>
      </c>
      <c r="L46" s="498">
        <f>IF($F46=0,0,((($F46/$E$45)*'CRONOGRAMA ACTIVIDADES'!J$27)*($G46/$F46)))</f>
        <v>0</v>
      </c>
      <c r="M46" s="498">
        <f>IF($F46=0,0,((($F46/$E$45)*'CRONOGRAMA ACTIVIDADES'!K$27)*($G46/$F46)))</f>
        <v>0</v>
      </c>
      <c r="N46" s="498">
        <f>IF($F46=0,0,((($F46/$E$45)*'CRONOGRAMA ACTIVIDADES'!L$27)*($G46/$F46)))</f>
        <v>0</v>
      </c>
      <c r="O46" s="498">
        <f>IF($F46=0,0,((($F46/$E$45)*'CRONOGRAMA ACTIVIDADES'!M$27)*($G46/$F46)))</f>
        <v>0</v>
      </c>
      <c r="P46" s="498">
        <f>IF($F46=0,0,((($F46/$E$45)*'CRONOGRAMA ACTIVIDADES'!N$27)*($G46/$F46)))</f>
        <v>0</v>
      </c>
      <c r="Q46" s="498">
        <f>IF($F46=0,0,((($F46/$E$45)*'CRONOGRAMA ACTIVIDADES'!O$27)*($G46/$F46)))</f>
        <v>0</v>
      </c>
      <c r="R46" s="498">
        <f>IF($F46=0,0,((($F46/$E$45)*'CRONOGRAMA ACTIVIDADES'!P$27)*($G46/$F46)))</f>
        <v>0</v>
      </c>
      <c r="S46" s="498">
        <f>IF($F46=0,0,((($F46/$E$45)*'CRONOGRAMA ACTIVIDADES'!Q$27)*($G46/$F46)))</f>
        <v>0</v>
      </c>
      <c r="T46" s="501">
        <f>H46+I46+J46+K46+L46+M46+N46+O46+P46+Q46+R46+S46</f>
        <v>0</v>
      </c>
      <c r="U46" s="502">
        <f>IF($F46=0,0,((($F46/$E$45)*'CRONOGRAMA ACTIVIDADES'!R$27)*($G46/$F46)))</f>
        <v>0</v>
      </c>
      <c r="V46" s="498">
        <f>IF($F46=0,0,((($F46/$E$45)*'CRONOGRAMA ACTIVIDADES'!S$27)*($G46/$F46)))</f>
        <v>0</v>
      </c>
      <c r="W46" s="498">
        <f>IF($F46=0,0,((($F46/$E$45)*'CRONOGRAMA ACTIVIDADES'!T$27)*($G46/$F46)))</f>
        <v>0</v>
      </c>
      <c r="X46" s="498">
        <f>IF($F46=0,0,((($F46/$E$45)*'CRONOGRAMA ACTIVIDADES'!U$27)*($G46/$F46)))</f>
        <v>0</v>
      </c>
      <c r="Y46" s="498">
        <f>IF($F46=0,0,((($F46/$E$45)*'CRONOGRAMA ACTIVIDADES'!V$27)*($G46/$F46)))</f>
        <v>0</v>
      </c>
      <c r="Z46" s="498">
        <f>IF($F46=0,0,((($F46/$E$45)*'CRONOGRAMA ACTIVIDADES'!W$27)*($G46/$F46)))</f>
        <v>0</v>
      </c>
      <c r="AA46" s="498">
        <f>IF($F46=0,0,((($F46/$E$45)*'CRONOGRAMA ACTIVIDADES'!X$27)*($G46/$F46)))</f>
        <v>0</v>
      </c>
      <c r="AB46" s="498">
        <f>IF($F46=0,0,((($F46/$E$45)*'CRONOGRAMA ACTIVIDADES'!Y$27)*($G46/$F46)))</f>
        <v>0</v>
      </c>
      <c r="AC46" s="498">
        <f>IF($F46=0,0,((($F46/$E$45)*'CRONOGRAMA ACTIVIDADES'!Z$27)*($G46/$F46)))</f>
        <v>0</v>
      </c>
      <c r="AD46" s="498">
        <f>IF($F46=0,0,((($F46/$E$45)*'CRONOGRAMA ACTIVIDADES'!AA$27)*($G46/$F46)))</f>
        <v>0</v>
      </c>
      <c r="AE46" s="498">
        <f>IF($F46=0,0,((($F46/$E$45)*'CRONOGRAMA ACTIVIDADES'!AB$27)*($G46/$F46)))</f>
        <v>0</v>
      </c>
      <c r="AF46" s="498">
        <f>IF($F46=0,0,((($F46/$E$45)*'CRONOGRAMA ACTIVIDADES'!AC$27)*($G46/$F46)))</f>
        <v>0</v>
      </c>
      <c r="AG46" s="499">
        <f>U46+V46+W46+X46+Y46+Z46+AA46+AB46+AC46+AD46+AE46+AF46</f>
        <v>0</v>
      </c>
      <c r="AH46" s="503">
        <f>IF($F46=0,0,((($F46/$E$45)*'CRONOGRAMA ACTIVIDADES'!AD$27)*($G46/$F46)))</f>
        <v>0</v>
      </c>
      <c r="AI46" s="498">
        <f>IF($F46=0,0,((($F46/$E$45)*'CRONOGRAMA ACTIVIDADES'!AE$27)*($G46/$F46)))</f>
        <v>0</v>
      </c>
      <c r="AJ46" s="498">
        <f>IF($F46=0,0,((($F46/$E$45)*'CRONOGRAMA ACTIVIDADES'!AF$27)*($G46/$F46)))</f>
        <v>0</v>
      </c>
      <c r="AK46" s="498">
        <f>IF($F46=0,0,((($F46/$E$45)*'CRONOGRAMA ACTIVIDADES'!AG$27)*($G46/$F46)))</f>
        <v>0</v>
      </c>
      <c r="AL46" s="498">
        <f>IF($F46=0,0,((($F46/$E$45)*'CRONOGRAMA ACTIVIDADES'!AH$27)*($G46/$F46)))</f>
        <v>0</v>
      </c>
      <c r="AM46" s="498">
        <f>IF($F46=0,0,((($F46/$E$45)*'CRONOGRAMA ACTIVIDADES'!AI$27)*($G46/$F46)))</f>
        <v>0</v>
      </c>
      <c r="AN46" s="498">
        <f>IF($F46=0,0,((($F46/$E$45)*'CRONOGRAMA ACTIVIDADES'!AJ$27)*($G46/$F46)))</f>
        <v>0</v>
      </c>
      <c r="AO46" s="498">
        <f>IF($F46=0,0,((($F46/$E$45)*'CRONOGRAMA ACTIVIDADES'!AK$27)*($G46/$F46)))</f>
        <v>0</v>
      </c>
      <c r="AP46" s="498">
        <f>IF($F46=0,0,((($F46/$E$45)*'CRONOGRAMA ACTIVIDADES'!AL$27)*($G46/$F46)))</f>
        <v>0</v>
      </c>
      <c r="AQ46" s="498">
        <f>IF($F46=0,0,((($F46/$E$45)*'CRONOGRAMA ACTIVIDADES'!AM$27)*($G46/$F46)))</f>
        <v>0</v>
      </c>
      <c r="AR46" s="498">
        <f>IF($F46=0,0,((($F46/$E$45)*'CRONOGRAMA ACTIVIDADES'!AN$27)*($G46/$F46)))</f>
        <v>0</v>
      </c>
      <c r="AS46" s="498">
        <f>IF($F46=0,0,((($F46/$E$45)*'CRONOGRAMA ACTIVIDADES'!AO$27)*($G46/$F46)))</f>
        <v>0</v>
      </c>
      <c r="AT46" s="501">
        <f>AH46+AI46+AJ46+AK46+AL46+AM46+AN46+AO46+AP46+AQ46+AR46+AS46</f>
        <v>0</v>
      </c>
      <c r="AU46" s="504">
        <f>AS46+AR46+AQ46+AP46+AO46+AN46+AM46+AL46+AK46+AJ46+AI46+AH46+AF46+AE46+AD46+AC46+AB46+AA46+Z46+Y46+X46+W46+V46+U46+S46+R46+Q46+P46+O46+N46+M46+L46+K46+J46+I46+H46</f>
        <v>0</v>
      </c>
      <c r="AV46" s="470">
        <f t="shared" si="1"/>
        <v>0</v>
      </c>
    </row>
    <row r="47" spans="2:48" s="472" customFormat="1" ht="12.75" customHeight="1">
      <c r="B47" s="494" t="str">
        <f>+'FORMATO COSTEO C1'!C$184</f>
        <v>1.2.1.2</v>
      </c>
      <c r="C47" s="495" t="str">
        <f>+'FORMATO COSTEO C1'!B$184</f>
        <v>Categoría de gasto</v>
      </c>
      <c r="D47" s="496"/>
      <c r="E47" s="631"/>
      <c r="F47" s="498">
        <f>+'FORMATO COSTEO C1'!G184</f>
        <v>0</v>
      </c>
      <c r="G47" s="499">
        <f>+'FORMATO COSTEO C1'!J184</f>
        <v>0</v>
      </c>
      <c r="H47" s="503">
        <f>IF($F47=0,0,((($F47/$E$45)*'CRONOGRAMA ACTIVIDADES'!F$27)*($G47/$F47)))</f>
        <v>0</v>
      </c>
      <c r="I47" s="498">
        <f>IF($F47=0,0,((($F47/$E$45)*'CRONOGRAMA ACTIVIDADES'!G$27)*($G47/$F47)))</f>
        <v>0</v>
      </c>
      <c r="J47" s="498">
        <f>IF($F47=0,0,((($F47/$E$45)*'CRONOGRAMA ACTIVIDADES'!H$27)*($G47/$F47)))</f>
        <v>0</v>
      </c>
      <c r="K47" s="498">
        <f>IF($F47=0,0,((($F47/$E$45)*'CRONOGRAMA ACTIVIDADES'!I$27)*($G47/$F47)))</f>
        <v>0</v>
      </c>
      <c r="L47" s="498">
        <f>IF($F47=0,0,((($F47/$E$45)*'CRONOGRAMA ACTIVIDADES'!J$27)*($G47/$F47)))</f>
        <v>0</v>
      </c>
      <c r="M47" s="498">
        <f>IF($F47=0,0,((($F47/$E$45)*'CRONOGRAMA ACTIVIDADES'!K$27)*($G47/$F47)))</f>
        <v>0</v>
      </c>
      <c r="N47" s="498">
        <f>IF($F47=0,0,((($F47/$E$45)*'CRONOGRAMA ACTIVIDADES'!L$27)*($G47/$F47)))</f>
        <v>0</v>
      </c>
      <c r="O47" s="498">
        <f>IF($F47=0,0,((($F47/$E$45)*'CRONOGRAMA ACTIVIDADES'!M$27)*($G47/$F47)))</f>
        <v>0</v>
      </c>
      <c r="P47" s="498">
        <f>IF($F47=0,0,((($F47/$E$45)*'CRONOGRAMA ACTIVIDADES'!N$27)*($G47/$F47)))</f>
        <v>0</v>
      </c>
      <c r="Q47" s="498">
        <f>IF($F47=0,0,((($F47/$E$45)*'CRONOGRAMA ACTIVIDADES'!O$27)*($G47/$F47)))</f>
        <v>0</v>
      </c>
      <c r="R47" s="498">
        <f>IF($F47=0,0,((($F47/$E$45)*'CRONOGRAMA ACTIVIDADES'!P$27)*($G47/$F47)))</f>
        <v>0</v>
      </c>
      <c r="S47" s="498">
        <f>IF($F47=0,0,((($F47/$E$45)*'CRONOGRAMA ACTIVIDADES'!Q$27)*($G47/$F47)))</f>
        <v>0</v>
      </c>
      <c r="T47" s="501">
        <f>H47+I47+J47+K47+L47+M47+N47+O47+P47+Q47+R47+S47</f>
        <v>0</v>
      </c>
      <c r="U47" s="502">
        <f>IF($F47=0,0,((($F47/$E$45)*'CRONOGRAMA ACTIVIDADES'!R$27)*($G47/$F47)))</f>
        <v>0</v>
      </c>
      <c r="V47" s="498">
        <f>IF($F47=0,0,((($F47/$E$45)*'CRONOGRAMA ACTIVIDADES'!S$27)*($G47/$F47)))</f>
        <v>0</v>
      </c>
      <c r="W47" s="498">
        <f>IF($F47=0,0,((($F47/$E$45)*'CRONOGRAMA ACTIVIDADES'!T$27)*($G47/$F47)))</f>
        <v>0</v>
      </c>
      <c r="X47" s="498">
        <f>IF($F47=0,0,((($F47/$E$45)*'CRONOGRAMA ACTIVIDADES'!U$27)*($G47/$F47)))</f>
        <v>0</v>
      </c>
      <c r="Y47" s="498">
        <f>IF($F47=0,0,((($F47/$E$45)*'CRONOGRAMA ACTIVIDADES'!V$27)*($G47/$F47)))</f>
        <v>0</v>
      </c>
      <c r="Z47" s="498">
        <f>IF($F47=0,0,((($F47/$E$45)*'CRONOGRAMA ACTIVIDADES'!W$27)*($G47/$F47)))</f>
        <v>0</v>
      </c>
      <c r="AA47" s="498">
        <f>IF($F47=0,0,((($F47/$E$45)*'CRONOGRAMA ACTIVIDADES'!X$27)*($G47/$F47)))</f>
        <v>0</v>
      </c>
      <c r="AB47" s="498">
        <f>IF($F47=0,0,((($F47/$E$45)*'CRONOGRAMA ACTIVIDADES'!Y$27)*($G47/$F47)))</f>
        <v>0</v>
      </c>
      <c r="AC47" s="498">
        <f>IF($F47=0,0,((($F47/$E$45)*'CRONOGRAMA ACTIVIDADES'!Z$27)*($G47/$F47)))</f>
        <v>0</v>
      </c>
      <c r="AD47" s="498">
        <f>IF($F47=0,0,((($F47/$E$45)*'CRONOGRAMA ACTIVIDADES'!AA$27)*($G47/$F47)))</f>
        <v>0</v>
      </c>
      <c r="AE47" s="498">
        <f>IF($F47=0,0,((($F47/$E$45)*'CRONOGRAMA ACTIVIDADES'!AB$27)*($G47/$F47)))</f>
        <v>0</v>
      </c>
      <c r="AF47" s="498">
        <f>IF($F47=0,0,((($F47/$E$45)*'CRONOGRAMA ACTIVIDADES'!AC$27)*($G47/$F47)))</f>
        <v>0</v>
      </c>
      <c r="AG47" s="499">
        <f>U47+V47+W47+X47+Y47+Z47+AA47+AB47+AC47+AD47+AE47+AF47</f>
        <v>0</v>
      </c>
      <c r="AH47" s="503">
        <f>IF($F47=0,0,((($F47/$E$45)*'CRONOGRAMA ACTIVIDADES'!AD$27)*($G47/$F47)))</f>
        <v>0</v>
      </c>
      <c r="AI47" s="498">
        <f>IF($F47=0,0,((($F47/$E$45)*'CRONOGRAMA ACTIVIDADES'!AE$27)*($G47/$F47)))</f>
        <v>0</v>
      </c>
      <c r="AJ47" s="498">
        <f>IF($F47=0,0,((($F47/$E$45)*'CRONOGRAMA ACTIVIDADES'!AF$27)*($G47/$F47)))</f>
        <v>0</v>
      </c>
      <c r="AK47" s="498">
        <f>IF($F47=0,0,((($F47/$E$45)*'CRONOGRAMA ACTIVIDADES'!AG$27)*($G47/$F47)))</f>
        <v>0</v>
      </c>
      <c r="AL47" s="498">
        <f>IF($F47=0,0,((($F47/$E$45)*'CRONOGRAMA ACTIVIDADES'!AH$27)*($G47/$F47)))</f>
        <v>0</v>
      </c>
      <c r="AM47" s="498">
        <f>IF($F47=0,0,((($F47/$E$45)*'CRONOGRAMA ACTIVIDADES'!AI$27)*($G47/$F47)))</f>
        <v>0</v>
      </c>
      <c r="AN47" s="498">
        <f>IF($F47=0,0,((($F47/$E$45)*'CRONOGRAMA ACTIVIDADES'!AJ$27)*($G47/$F47)))</f>
        <v>0</v>
      </c>
      <c r="AO47" s="498">
        <f>IF($F47=0,0,((($F47/$E$45)*'CRONOGRAMA ACTIVIDADES'!AK$27)*($G47/$F47)))</f>
        <v>0</v>
      </c>
      <c r="AP47" s="498">
        <f>IF($F47=0,0,((($F47/$E$45)*'CRONOGRAMA ACTIVIDADES'!AL$27)*($G47/$F47)))</f>
        <v>0</v>
      </c>
      <c r="AQ47" s="498">
        <f>IF($F47=0,0,((($F47/$E$45)*'CRONOGRAMA ACTIVIDADES'!AM$27)*($G47/$F47)))</f>
        <v>0</v>
      </c>
      <c r="AR47" s="498">
        <f>IF($F47=0,0,((($F47/$E$45)*'CRONOGRAMA ACTIVIDADES'!AN$27)*($G47/$F47)))</f>
        <v>0</v>
      </c>
      <c r="AS47" s="498">
        <f>IF($F47=0,0,((($F47/$E$45)*'CRONOGRAMA ACTIVIDADES'!AO$27)*($G47/$F47)))</f>
        <v>0</v>
      </c>
      <c r="AT47" s="501">
        <f>AH47+AI47+AJ47+AK47+AL47+AM47+AN47+AO47+AP47+AQ47+AR47+AS47</f>
        <v>0</v>
      </c>
      <c r="AU47" s="504">
        <f>AS47+AR47+AQ47+AP47+AO47+AN47+AM47+AL47+AK47+AJ47+AI47+AH47+AF47+AE47+AD47+AC47+AB47+AA47+Z47+Y47+X47+W47+V47+U47+S47+R47+Q47+P47+O47+N47+M47+L47+K47+J47+I47+H47</f>
        <v>0</v>
      </c>
      <c r="AV47" s="470">
        <f t="shared" si="1"/>
        <v>0</v>
      </c>
    </row>
    <row r="48" spans="2:48" s="472" customFormat="1" ht="12.75" customHeight="1">
      <c r="B48" s="494" t="str">
        <f>+'FORMATO COSTEO C1'!C$190</f>
        <v>1.2.1.3</v>
      </c>
      <c r="C48" s="495" t="str">
        <f>+'FORMATO COSTEO C1'!B$190</f>
        <v>Categoría de gasto</v>
      </c>
      <c r="D48" s="496"/>
      <c r="E48" s="631"/>
      <c r="F48" s="498">
        <f>+'FORMATO COSTEO C1'!G190</f>
        <v>0</v>
      </c>
      <c r="G48" s="499">
        <f>+'FORMATO COSTEO C1'!J190</f>
        <v>0</v>
      </c>
      <c r="H48" s="503">
        <f>IF($F48=0,0,((($F48/$E$45)*'CRONOGRAMA ACTIVIDADES'!F$27)*($G48/$F48)))</f>
        <v>0</v>
      </c>
      <c r="I48" s="498">
        <f>IF($F48=0,0,((($F48/$E$45)*'CRONOGRAMA ACTIVIDADES'!G$27)*($G48/$F48)))</f>
        <v>0</v>
      </c>
      <c r="J48" s="498">
        <f>IF($F48=0,0,((($F48/$E$45)*'CRONOGRAMA ACTIVIDADES'!H$27)*($G48/$F48)))</f>
        <v>0</v>
      </c>
      <c r="K48" s="498">
        <f>IF($F48=0,0,((($F48/$E$45)*'CRONOGRAMA ACTIVIDADES'!I$27)*($G48/$F48)))</f>
        <v>0</v>
      </c>
      <c r="L48" s="498">
        <f>IF($F48=0,0,((($F48/$E$45)*'CRONOGRAMA ACTIVIDADES'!J$27)*($G48/$F48)))</f>
        <v>0</v>
      </c>
      <c r="M48" s="498">
        <f>IF($F48=0,0,((($F48/$E$45)*'CRONOGRAMA ACTIVIDADES'!K$27)*($G48/$F48)))</f>
        <v>0</v>
      </c>
      <c r="N48" s="498">
        <f>IF($F48=0,0,((($F48/$E$45)*'CRONOGRAMA ACTIVIDADES'!L$27)*($G48/$F48)))</f>
        <v>0</v>
      </c>
      <c r="O48" s="498">
        <f>IF($F48=0,0,((($F48/$E$45)*'CRONOGRAMA ACTIVIDADES'!M$27)*($G48/$F48)))</f>
        <v>0</v>
      </c>
      <c r="P48" s="498">
        <f>IF($F48=0,0,((($F48/$E$45)*'CRONOGRAMA ACTIVIDADES'!N$27)*($G48/$F48)))</f>
        <v>0</v>
      </c>
      <c r="Q48" s="498">
        <f>IF($F48=0,0,((($F48/$E$45)*'CRONOGRAMA ACTIVIDADES'!O$27)*($G48/$F48)))</f>
        <v>0</v>
      </c>
      <c r="R48" s="498">
        <f>IF($F48=0,0,((($F48/$E$45)*'CRONOGRAMA ACTIVIDADES'!P$27)*($G48/$F48)))</f>
        <v>0</v>
      </c>
      <c r="S48" s="498">
        <f>IF($F48=0,0,((($F48/$E$45)*'CRONOGRAMA ACTIVIDADES'!Q$27)*($G48/$F48)))</f>
        <v>0</v>
      </c>
      <c r="T48" s="501">
        <f>H48+I48+J48+K48+L48+M48+N48+O48+P48+Q48+R48+S48</f>
        <v>0</v>
      </c>
      <c r="U48" s="502">
        <f>IF($F48=0,0,((($F48/$E$45)*'CRONOGRAMA ACTIVIDADES'!R$27)*($G48/$F48)))</f>
        <v>0</v>
      </c>
      <c r="V48" s="498">
        <f>IF($F48=0,0,((($F48/$E$45)*'CRONOGRAMA ACTIVIDADES'!S$27)*($G48/$F48)))</f>
        <v>0</v>
      </c>
      <c r="W48" s="498">
        <f>IF($F48=0,0,((($F48/$E$45)*'CRONOGRAMA ACTIVIDADES'!T$27)*($G48/$F48)))</f>
        <v>0</v>
      </c>
      <c r="X48" s="498">
        <f>IF($F48=0,0,((($F48/$E$45)*'CRONOGRAMA ACTIVIDADES'!U$27)*($G48/$F48)))</f>
        <v>0</v>
      </c>
      <c r="Y48" s="498">
        <f>IF($F48=0,0,((($F48/$E$45)*'CRONOGRAMA ACTIVIDADES'!V$27)*($G48/$F48)))</f>
        <v>0</v>
      </c>
      <c r="Z48" s="498">
        <f>IF($F48=0,0,((($F48/$E$45)*'CRONOGRAMA ACTIVIDADES'!W$27)*($G48/$F48)))</f>
        <v>0</v>
      </c>
      <c r="AA48" s="498">
        <f>IF($F48=0,0,((($F48/$E$45)*'CRONOGRAMA ACTIVIDADES'!X$27)*($G48/$F48)))</f>
        <v>0</v>
      </c>
      <c r="AB48" s="498">
        <f>IF($F48=0,0,((($F48/$E$45)*'CRONOGRAMA ACTIVIDADES'!Y$27)*($G48/$F48)))</f>
        <v>0</v>
      </c>
      <c r="AC48" s="498">
        <f>IF($F48=0,0,((($F48/$E$45)*'CRONOGRAMA ACTIVIDADES'!Z$27)*($G48/$F48)))</f>
        <v>0</v>
      </c>
      <c r="AD48" s="498">
        <f>IF($F48=0,0,((($F48/$E$45)*'CRONOGRAMA ACTIVIDADES'!AA$27)*($G48/$F48)))</f>
        <v>0</v>
      </c>
      <c r="AE48" s="498">
        <f>IF($F48=0,0,((($F48/$E$45)*'CRONOGRAMA ACTIVIDADES'!AB$27)*($G48/$F48)))</f>
        <v>0</v>
      </c>
      <c r="AF48" s="498">
        <f>IF($F48=0,0,((($F48/$E$45)*'CRONOGRAMA ACTIVIDADES'!AC$27)*($G48/$F48)))</f>
        <v>0</v>
      </c>
      <c r="AG48" s="499">
        <f>U48+V48+W48+X48+Y48+Z48+AA48+AB48+AC48+AD48+AE48+AF48</f>
        <v>0</v>
      </c>
      <c r="AH48" s="503">
        <f>IF($F48=0,0,((($F48/$E$45)*'CRONOGRAMA ACTIVIDADES'!AD$27)*($G48/$F48)))</f>
        <v>0</v>
      </c>
      <c r="AI48" s="498">
        <f>IF($F48=0,0,((($F48/$E$45)*'CRONOGRAMA ACTIVIDADES'!AE$27)*($G48/$F48)))</f>
        <v>0</v>
      </c>
      <c r="AJ48" s="498">
        <f>IF($F48=0,0,((($F48/$E$45)*'CRONOGRAMA ACTIVIDADES'!AF$27)*($G48/$F48)))</f>
        <v>0</v>
      </c>
      <c r="AK48" s="498">
        <f>IF($F48=0,0,((($F48/$E$45)*'CRONOGRAMA ACTIVIDADES'!AG$27)*($G48/$F48)))</f>
        <v>0</v>
      </c>
      <c r="AL48" s="498">
        <f>IF($F48=0,0,((($F48/$E$45)*'CRONOGRAMA ACTIVIDADES'!AH$27)*($G48/$F48)))</f>
        <v>0</v>
      </c>
      <c r="AM48" s="498">
        <f>IF($F48=0,0,((($F48/$E$45)*'CRONOGRAMA ACTIVIDADES'!AI$27)*($G48/$F48)))</f>
        <v>0</v>
      </c>
      <c r="AN48" s="498">
        <f>IF($F48=0,0,((($F48/$E$45)*'CRONOGRAMA ACTIVIDADES'!AJ$27)*($G48/$F48)))</f>
        <v>0</v>
      </c>
      <c r="AO48" s="498">
        <f>IF($F48=0,0,((($F48/$E$45)*'CRONOGRAMA ACTIVIDADES'!AK$27)*($G48/$F48)))</f>
        <v>0</v>
      </c>
      <c r="AP48" s="498">
        <f>IF($F48=0,0,((($F48/$E$45)*'CRONOGRAMA ACTIVIDADES'!AL$27)*($G48/$F48)))</f>
        <v>0</v>
      </c>
      <c r="AQ48" s="498">
        <f>IF($F48=0,0,((($F48/$E$45)*'CRONOGRAMA ACTIVIDADES'!AM$27)*($G48/$F48)))</f>
        <v>0</v>
      </c>
      <c r="AR48" s="498">
        <f>IF($F48=0,0,((($F48/$E$45)*'CRONOGRAMA ACTIVIDADES'!AN$27)*($G48/$F48)))</f>
        <v>0</v>
      </c>
      <c r="AS48" s="498">
        <f>IF($F48=0,0,((($F48/$E$45)*'CRONOGRAMA ACTIVIDADES'!AO$27)*($G48/$F48)))</f>
        <v>0</v>
      </c>
      <c r="AT48" s="501">
        <f>AH48+AI48+AJ48+AK48+AL48+AM48+AN48+AO48+AP48+AQ48+AR48+AS48</f>
        <v>0</v>
      </c>
      <c r="AU48" s="504">
        <f>AS48+AR48+AQ48+AP48+AO48+AN48+AM48+AL48+AK48+AJ48+AI48+AH48+AF48+AE48+AD48+AC48+AB48+AA48+Z48+Y48+X48+W48+V48+U48+S48+R48+Q48+P48+O48+N48+M48+L48+K48+J48+I48+H48</f>
        <v>0</v>
      </c>
      <c r="AV48" s="470">
        <f t="shared" si="1"/>
        <v>0</v>
      </c>
    </row>
    <row r="49" spans="2:48" s="472" customFormat="1" ht="12.75" customHeight="1">
      <c r="B49" s="494" t="str">
        <f>+'FORMATO COSTEO C1'!C$196</f>
        <v>1.2.1.4</v>
      </c>
      <c r="C49" s="495" t="str">
        <f>+'FORMATO COSTEO C1'!B$196</f>
        <v>Categoría de gasto</v>
      </c>
      <c r="D49" s="496"/>
      <c r="E49" s="631"/>
      <c r="F49" s="498">
        <f>+'FORMATO COSTEO C1'!G196</f>
        <v>0</v>
      </c>
      <c r="G49" s="499">
        <f>+'FORMATO COSTEO C1'!J196</f>
        <v>0</v>
      </c>
      <c r="H49" s="503">
        <f>IF($F49=0,0,((($F49/$E$45)*'CRONOGRAMA ACTIVIDADES'!F$27)*($G49/$F49)))</f>
        <v>0</v>
      </c>
      <c r="I49" s="498">
        <f>IF($F49=0,0,((($F49/$E$45)*'CRONOGRAMA ACTIVIDADES'!G$27)*($G49/$F49)))</f>
        <v>0</v>
      </c>
      <c r="J49" s="498">
        <f>IF($F49=0,0,((($F49/$E$45)*'CRONOGRAMA ACTIVIDADES'!H$27)*($G49/$F49)))</f>
        <v>0</v>
      </c>
      <c r="K49" s="498">
        <f>IF($F49=0,0,((($F49/$E$45)*'CRONOGRAMA ACTIVIDADES'!I$27)*($G49/$F49)))</f>
        <v>0</v>
      </c>
      <c r="L49" s="498">
        <f>IF($F49=0,0,((($F49/$E$45)*'CRONOGRAMA ACTIVIDADES'!J$27)*($G49/$F49)))</f>
        <v>0</v>
      </c>
      <c r="M49" s="498">
        <f>IF($F49=0,0,((($F49/$E$45)*'CRONOGRAMA ACTIVIDADES'!K$27)*($G49/$F49)))</f>
        <v>0</v>
      </c>
      <c r="N49" s="498">
        <f>IF($F49=0,0,((($F49/$E$45)*'CRONOGRAMA ACTIVIDADES'!L$27)*($G49/$F49)))</f>
        <v>0</v>
      </c>
      <c r="O49" s="498">
        <f>IF($F49=0,0,((($F49/$E$45)*'CRONOGRAMA ACTIVIDADES'!M$27)*($G49/$F49)))</f>
        <v>0</v>
      </c>
      <c r="P49" s="498">
        <f>IF($F49=0,0,((($F49/$E$45)*'CRONOGRAMA ACTIVIDADES'!N$27)*($G49/$F49)))</f>
        <v>0</v>
      </c>
      <c r="Q49" s="498">
        <f>IF($F49=0,0,((($F49/$E$45)*'CRONOGRAMA ACTIVIDADES'!O$27)*($G49/$F49)))</f>
        <v>0</v>
      </c>
      <c r="R49" s="498">
        <f>IF($F49=0,0,((($F49/$E$45)*'CRONOGRAMA ACTIVIDADES'!P$27)*($G49/$F49)))</f>
        <v>0</v>
      </c>
      <c r="S49" s="498">
        <f>IF($F49=0,0,((($F49/$E$45)*'CRONOGRAMA ACTIVIDADES'!Q$27)*($G49/$F49)))</f>
        <v>0</v>
      </c>
      <c r="T49" s="501">
        <f>H49+I49+J49+K49+L49+M49+N49+O49+P49+Q49+R49+S49</f>
        <v>0</v>
      </c>
      <c r="U49" s="502">
        <f>IF($F49=0,0,((($F49/$E$45)*'CRONOGRAMA ACTIVIDADES'!R$27)*($G49/$F49)))</f>
        <v>0</v>
      </c>
      <c r="V49" s="498">
        <f>IF($F49=0,0,((($F49/$E$45)*'CRONOGRAMA ACTIVIDADES'!S$27)*($G49/$F49)))</f>
        <v>0</v>
      </c>
      <c r="W49" s="498">
        <f>IF($F49=0,0,((($F49/$E$45)*'CRONOGRAMA ACTIVIDADES'!T$27)*($G49/$F49)))</f>
        <v>0</v>
      </c>
      <c r="X49" s="498">
        <f>IF($F49=0,0,((($F49/$E$45)*'CRONOGRAMA ACTIVIDADES'!U$27)*($G49/$F49)))</f>
        <v>0</v>
      </c>
      <c r="Y49" s="498">
        <f>IF($F49=0,0,((($F49/$E$45)*'CRONOGRAMA ACTIVIDADES'!V$27)*($G49/$F49)))</f>
        <v>0</v>
      </c>
      <c r="Z49" s="498">
        <f>IF($F49=0,0,((($F49/$E$45)*'CRONOGRAMA ACTIVIDADES'!W$27)*($G49/$F49)))</f>
        <v>0</v>
      </c>
      <c r="AA49" s="498">
        <f>IF($F49=0,0,((($F49/$E$45)*'CRONOGRAMA ACTIVIDADES'!X$27)*($G49/$F49)))</f>
        <v>0</v>
      </c>
      <c r="AB49" s="498">
        <f>IF($F49=0,0,((($F49/$E$45)*'CRONOGRAMA ACTIVIDADES'!Y$27)*($G49/$F49)))</f>
        <v>0</v>
      </c>
      <c r="AC49" s="498">
        <f>IF($F49=0,0,((($F49/$E$45)*'CRONOGRAMA ACTIVIDADES'!Z$27)*($G49/$F49)))</f>
        <v>0</v>
      </c>
      <c r="AD49" s="498">
        <f>IF($F49=0,0,((($F49/$E$45)*'CRONOGRAMA ACTIVIDADES'!AA$27)*($G49/$F49)))</f>
        <v>0</v>
      </c>
      <c r="AE49" s="498">
        <f>IF($F49=0,0,((($F49/$E$45)*'CRONOGRAMA ACTIVIDADES'!AB$27)*($G49/$F49)))</f>
        <v>0</v>
      </c>
      <c r="AF49" s="498">
        <f>IF($F49=0,0,((($F49/$E$45)*'CRONOGRAMA ACTIVIDADES'!AC$27)*($G49/$F49)))</f>
        <v>0</v>
      </c>
      <c r="AG49" s="499">
        <f>U49+V49+W49+X49+Y49+Z49+AA49+AB49+AC49+AD49+AE49+AF49</f>
        <v>0</v>
      </c>
      <c r="AH49" s="503">
        <f>IF($F49=0,0,((($F49/$E$45)*'CRONOGRAMA ACTIVIDADES'!AD$27)*($G49/$F49)))</f>
        <v>0</v>
      </c>
      <c r="AI49" s="498">
        <f>IF($F49=0,0,((($F49/$E$45)*'CRONOGRAMA ACTIVIDADES'!AE$27)*($G49/$F49)))</f>
        <v>0</v>
      </c>
      <c r="AJ49" s="498">
        <f>IF($F49=0,0,((($F49/$E$45)*'CRONOGRAMA ACTIVIDADES'!AF$27)*($G49/$F49)))</f>
        <v>0</v>
      </c>
      <c r="AK49" s="498">
        <f>IF($F49=0,0,((($F49/$E$45)*'CRONOGRAMA ACTIVIDADES'!AG$27)*($G49/$F49)))</f>
        <v>0</v>
      </c>
      <c r="AL49" s="498">
        <f>IF($F49=0,0,((($F49/$E$45)*'CRONOGRAMA ACTIVIDADES'!AH$27)*($G49/$F49)))</f>
        <v>0</v>
      </c>
      <c r="AM49" s="498">
        <f>IF($F49=0,0,((($F49/$E$45)*'CRONOGRAMA ACTIVIDADES'!AI$27)*($G49/$F49)))</f>
        <v>0</v>
      </c>
      <c r="AN49" s="498">
        <f>IF($F49=0,0,((($F49/$E$45)*'CRONOGRAMA ACTIVIDADES'!AJ$27)*($G49/$F49)))</f>
        <v>0</v>
      </c>
      <c r="AO49" s="498">
        <f>IF($F49=0,0,((($F49/$E$45)*'CRONOGRAMA ACTIVIDADES'!AK$27)*($G49/$F49)))</f>
        <v>0</v>
      </c>
      <c r="AP49" s="498">
        <f>IF($F49=0,0,((($F49/$E$45)*'CRONOGRAMA ACTIVIDADES'!AL$27)*($G49/$F49)))</f>
        <v>0</v>
      </c>
      <c r="AQ49" s="498">
        <f>IF($F49=0,0,((($F49/$E$45)*'CRONOGRAMA ACTIVIDADES'!AM$27)*($G49/$F49)))</f>
        <v>0</v>
      </c>
      <c r="AR49" s="498">
        <f>IF($F49=0,0,((($F49/$E$45)*'CRONOGRAMA ACTIVIDADES'!AN$27)*($G49/$F49)))</f>
        <v>0</v>
      </c>
      <c r="AS49" s="498">
        <f>IF($F49=0,0,((($F49/$E$45)*'CRONOGRAMA ACTIVIDADES'!AO$27)*($G49/$F49)))</f>
        <v>0</v>
      </c>
      <c r="AT49" s="501">
        <f>AH49+AI49+AJ49+AK49+AL49+AM49+AN49+AO49+AP49+AQ49+AR49+AS49</f>
        <v>0</v>
      </c>
      <c r="AU49" s="504">
        <f>AS49+AR49+AQ49+AP49+AO49+AN49+AM49+AL49+AK49+AJ49+AI49+AH49+AF49+AE49+AD49+AC49+AB49+AA49+Z49+Y49+X49+W49+V49+U49+S49+R49+Q49+P49+O49+N49+M49+L49+K49+J49+I49+H49</f>
        <v>0</v>
      </c>
      <c r="AV49" s="470">
        <f t="shared" si="1"/>
        <v>0</v>
      </c>
    </row>
    <row r="50" spans="2:48" s="472" customFormat="1" ht="12.75" customHeight="1">
      <c r="B50" s="494" t="str">
        <f>+'FORMATO COSTEO C1'!C$202</f>
        <v>1.2.1.5</v>
      </c>
      <c r="C50" s="495" t="str">
        <f>+'FORMATO COSTEO C1'!B$202</f>
        <v>Categoría de gasto</v>
      </c>
      <c r="D50" s="496"/>
      <c r="E50" s="631"/>
      <c r="F50" s="498">
        <f>+'FORMATO COSTEO C1'!G202</f>
        <v>0</v>
      </c>
      <c r="G50" s="499">
        <f>+'FORMATO COSTEO C1'!J202</f>
        <v>0</v>
      </c>
      <c r="H50" s="503">
        <f>IF($F50=0,0,((($F50/$E$45)*'CRONOGRAMA ACTIVIDADES'!F$27)*($G50/$F50)))</f>
        <v>0</v>
      </c>
      <c r="I50" s="498">
        <f>IF($F50=0,0,((($F50/$E$45)*'CRONOGRAMA ACTIVIDADES'!G$27)*($G50/$F50)))</f>
        <v>0</v>
      </c>
      <c r="J50" s="498">
        <f>IF($F50=0,0,((($F50/$E$45)*'CRONOGRAMA ACTIVIDADES'!H$27)*($G50/$F50)))</f>
        <v>0</v>
      </c>
      <c r="K50" s="498">
        <f>IF($F50=0,0,((($F50/$E$45)*'CRONOGRAMA ACTIVIDADES'!I$27)*($G50/$F50)))</f>
        <v>0</v>
      </c>
      <c r="L50" s="498">
        <f>IF($F50=0,0,((($F50/$E$45)*'CRONOGRAMA ACTIVIDADES'!J$27)*($G50/$F50)))</f>
        <v>0</v>
      </c>
      <c r="M50" s="498">
        <f>IF($F50=0,0,((($F50/$E$45)*'CRONOGRAMA ACTIVIDADES'!K$27)*($G50/$F50)))</f>
        <v>0</v>
      </c>
      <c r="N50" s="498">
        <f>IF($F50=0,0,((($F50/$E$45)*'CRONOGRAMA ACTIVIDADES'!L$27)*($G50/$F50)))</f>
        <v>0</v>
      </c>
      <c r="O50" s="498">
        <f>IF($F50=0,0,((($F50/$E$45)*'CRONOGRAMA ACTIVIDADES'!M$27)*($G50/$F50)))</f>
        <v>0</v>
      </c>
      <c r="P50" s="498">
        <f>IF($F50=0,0,((($F50/$E$45)*'CRONOGRAMA ACTIVIDADES'!N$27)*($G50/$F50)))</f>
        <v>0</v>
      </c>
      <c r="Q50" s="498">
        <f>IF($F50=0,0,((($F50/$E$45)*'CRONOGRAMA ACTIVIDADES'!O$27)*($G50/$F50)))</f>
        <v>0</v>
      </c>
      <c r="R50" s="498">
        <f>IF($F50=0,0,((($F50/$E$45)*'CRONOGRAMA ACTIVIDADES'!P$27)*($G50/$F50)))</f>
        <v>0</v>
      </c>
      <c r="S50" s="498">
        <f>IF($F50=0,0,((($F50/$E$45)*'CRONOGRAMA ACTIVIDADES'!Q$27)*($G50/$F50)))</f>
        <v>0</v>
      </c>
      <c r="T50" s="501">
        <f>H50+I50+J50+K50+L50+M50+N50+O50+P50+Q50+R50+S50</f>
        <v>0</v>
      </c>
      <c r="U50" s="502">
        <f>IF($F50=0,0,((($F50/$E$45)*'CRONOGRAMA ACTIVIDADES'!R$27)*($G50/$F50)))</f>
        <v>0</v>
      </c>
      <c r="V50" s="498">
        <f>IF($F50=0,0,((($F50/$E$45)*'CRONOGRAMA ACTIVIDADES'!S$27)*($G50/$F50)))</f>
        <v>0</v>
      </c>
      <c r="W50" s="498">
        <f>IF($F50=0,0,((($F50/$E$45)*'CRONOGRAMA ACTIVIDADES'!T$27)*($G50/$F50)))</f>
        <v>0</v>
      </c>
      <c r="X50" s="498">
        <f>IF($F50=0,0,((($F50/$E$45)*'CRONOGRAMA ACTIVIDADES'!U$27)*($G50/$F50)))</f>
        <v>0</v>
      </c>
      <c r="Y50" s="498">
        <f>IF($F50=0,0,((($F50/$E$45)*'CRONOGRAMA ACTIVIDADES'!V$27)*($G50/$F50)))</f>
        <v>0</v>
      </c>
      <c r="Z50" s="498">
        <f>IF($F50=0,0,((($F50/$E$45)*'CRONOGRAMA ACTIVIDADES'!W$27)*($G50/$F50)))</f>
        <v>0</v>
      </c>
      <c r="AA50" s="498">
        <f>IF($F50=0,0,((($F50/$E$45)*'CRONOGRAMA ACTIVIDADES'!X$27)*($G50/$F50)))</f>
        <v>0</v>
      </c>
      <c r="AB50" s="498">
        <f>IF($F50=0,0,((($F50/$E$45)*'CRONOGRAMA ACTIVIDADES'!Y$27)*($G50/$F50)))</f>
        <v>0</v>
      </c>
      <c r="AC50" s="498">
        <f>IF($F50=0,0,((($F50/$E$45)*'CRONOGRAMA ACTIVIDADES'!Z$27)*($G50/$F50)))</f>
        <v>0</v>
      </c>
      <c r="AD50" s="498">
        <f>IF($F50=0,0,((($F50/$E$45)*'CRONOGRAMA ACTIVIDADES'!AA$27)*($G50/$F50)))</f>
        <v>0</v>
      </c>
      <c r="AE50" s="498">
        <f>IF($F50=0,0,((($F50/$E$45)*'CRONOGRAMA ACTIVIDADES'!AB$27)*($G50/$F50)))</f>
        <v>0</v>
      </c>
      <c r="AF50" s="498">
        <f>IF($F50=0,0,((($F50/$E$45)*'CRONOGRAMA ACTIVIDADES'!AC$27)*($G50/$F50)))</f>
        <v>0</v>
      </c>
      <c r="AG50" s="499">
        <f>U50+V50+W50+X50+Y50+Z50+AA50+AB50+AC50+AD50+AE50+AF50</f>
        <v>0</v>
      </c>
      <c r="AH50" s="503">
        <f>IF($F50=0,0,((($F50/$E$45)*'CRONOGRAMA ACTIVIDADES'!AD$27)*($G50/$F50)))</f>
        <v>0</v>
      </c>
      <c r="AI50" s="498">
        <f>IF($F50=0,0,((($F50/$E$45)*'CRONOGRAMA ACTIVIDADES'!AE$27)*($G50/$F50)))</f>
        <v>0</v>
      </c>
      <c r="AJ50" s="498">
        <f>IF($F50=0,0,((($F50/$E$45)*'CRONOGRAMA ACTIVIDADES'!AF$27)*($G50/$F50)))</f>
        <v>0</v>
      </c>
      <c r="AK50" s="498">
        <f>IF($F50=0,0,((($F50/$E$45)*'CRONOGRAMA ACTIVIDADES'!AG$27)*($G50/$F50)))</f>
        <v>0</v>
      </c>
      <c r="AL50" s="498">
        <f>IF($F50=0,0,((($F50/$E$45)*'CRONOGRAMA ACTIVIDADES'!AH$27)*($G50/$F50)))</f>
        <v>0</v>
      </c>
      <c r="AM50" s="498">
        <f>IF($F50=0,0,((($F50/$E$45)*'CRONOGRAMA ACTIVIDADES'!AI$27)*($G50/$F50)))</f>
        <v>0</v>
      </c>
      <c r="AN50" s="498">
        <f>IF($F50=0,0,((($F50/$E$45)*'CRONOGRAMA ACTIVIDADES'!AJ$27)*($G50/$F50)))</f>
        <v>0</v>
      </c>
      <c r="AO50" s="498">
        <f>IF($F50=0,0,((($F50/$E$45)*'CRONOGRAMA ACTIVIDADES'!AK$27)*($G50/$F50)))</f>
        <v>0</v>
      </c>
      <c r="AP50" s="498">
        <f>IF($F50=0,0,((($F50/$E$45)*'CRONOGRAMA ACTIVIDADES'!AL$27)*($G50/$F50)))</f>
        <v>0</v>
      </c>
      <c r="AQ50" s="498">
        <f>IF($F50=0,0,((($F50/$E$45)*'CRONOGRAMA ACTIVIDADES'!AM$27)*($G50/$F50)))</f>
        <v>0</v>
      </c>
      <c r="AR50" s="498">
        <f>IF($F50=0,0,((($F50/$E$45)*'CRONOGRAMA ACTIVIDADES'!AN$27)*($G50/$F50)))</f>
        <v>0</v>
      </c>
      <c r="AS50" s="498">
        <f>IF($F50=0,0,((($F50/$E$45)*'CRONOGRAMA ACTIVIDADES'!AO$27)*($G50/$F50)))</f>
        <v>0</v>
      </c>
      <c r="AT50" s="501">
        <f>AH50+AI50+AJ50+AK50+AL50+AM50+AN50+AO50+AP50+AQ50+AR50+AS50</f>
        <v>0</v>
      </c>
      <c r="AU50" s="504">
        <f>AS50+AR50+AQ50+AP50+AO50+AN50+AM50+AL50+AK50+AJ50+AI50+AH50+AF50+AE50+AD50+AC50+AB50+AA50+Z50+Y50+X50+W50+V50+U50+S50+R50+Q50+P50+O50+N50+M50+L50+K50+J50+I50+H50</f>
        <v>0</v>
      </c>
      <c r="AV50" s="470">
        <f t="shared" si="1"/>
        <v>0</v>
      </c>
    </row>
    <row r="51" spans="2:48" s="472" customFormat="1" ht="12.75" customHeight="1">
      <c r="B51" s="484" t="str">
        <f>+'FORMATO COSTEO C1'!C$208</f>
        <v>1.2.2</v>
      </c>
      <c r="C51" s="508">
        <f>+'FORMATO COSTEO C1'!B$208</f>
        <v>0</v>
      </c>
      <c r="D51" s="620" t="str">
        <f>+'FORMATO COSTEO C1'!D$208</f>
        <v>Unidad medida</v>
      </c>
      <c r="E51" s="613">
        <f>+'FORMATO COSTEO C1'!E$208</f>
        <v>0</v>
      </c>
      <c r="F51" s="488">
        <f>SUM(F52:F56)</f>
        <v>0</v>
      </c>
      <c r="G51" s="489">
        <f aca="true" t="shared" si="17" ref="G51:AS51">SUM(G52:G56)</f>
        <v>0</v>
      </c>
      <c r="H51" s="490">
        <f t="shared" si="17"/>
        <v>0</v>
      </c>
      <c r="I51" s="488">
        <f>SUM(I52:I56)</f>
        <v>0</v>
      </c>
      <c r="J51" s="488">
        <f>SUM(J52:J56)</f>
        <v>0</v>
      </c>
      <c r="K51" s="488">
        <f>SUM(K52:K56)</f>
        <v>0</v>
      </c>
      <c r="L51" s="488">
        <f>SUM(L52:L56)</f>
        <v>0</v>
      </c>
      <c r="M51" s="488">
        <f>SUM(M52:M56)</f>
        <v>0</v>
      </c>
      <c r="N51" s="488">
        <f t="shared" si="17"/>
        <v>0</v>
      </c>
      <c r="O51" s="488">
        <f t="shared" si="17"/>
        <v>0</v>
      </c>
      <c r="P51" s="488">
        <f t="shared" si="17"/>
        <v>0</v>
      </c>
      <c r="Q51" s="488">
        <f t="shared" si="17"/>
        <v>0</v>
      </c>
      <c r="R51" s="488">
        <f t="shared" si="17"/>
        <v>0</v>
      </c>
      <c r="S51" s="488">
        <f t="shared" si="17"/>
        <v>0</v>
      </c>
      <c r="T51" s="491">
        <f>SUM(T52:T56)</f>
        <v>0</v>
      </c>
      <c r="U51" s="492">
        <f t="shared" si="17"/>
        <v>0</v>
      </c>
      <c r="V51" s="488">
        <f t="shared" si="17"/>
        <v>0</v>
      </c>
      <c r="W51" s="488">
        <f t="shared" si="17"/>
        <v>0</v>
      </c>
      <c r="X51" s="488">
        <f t="shared" si="17"/>
        <v>0</v>
      </c>
      <c r="Y51" s="488">
        <f t="shared" si="17"/>
        <v>0</v>
      </c>
      <c r="Z51" s="488">
        <f t="shared" si="17"/>
        <v>0</v>
      </c>
      <c r="AA51" s="488">
        <f t="shared" si="17"/>
        <v>0</v>
      </c>
      <c r="AB51" s="488">
        <f t="shared" si="17"/>
        <v>0</v>
      </c>
      <c r="AC51" s="488">
        <f t="shared" si="17"/>
        <v>0</v>
      </c>
      <c r="AD51" s="488">
        <f t="shared" si="17"/>
        <v>0</v>
      </c>
      <c r="AE51" s="488">
        <f t="shared" si="17"/>
        <v>0</v>
      </c>
      <c r="AF51" s="488">
        <f t="shared" si="17"/>
        <v>0</v>
      </c>
      <c r="AG51" s="489">
        <f t="shared" si="17"/>
        <v>0</v>
      </c>
      <c r="AH51" s="490">
        <f t="shared" si="17"/>
        <v>0</v>
      </c>
      <c r="AI51" s="488">
        <f t="shared" si="17"/>
        <v>0</v>
      </c>
      <c r="AJ51" s="488">
        <f t="shared" si="17"/>
        <v>0</v>
      </c>
      <c r="AK51" s="488">
        <f t="shared" si="17"/>
        <v>0</v>
      </c>
      <c r="AL51" s="488">
        <f t="shared" si="17"/>
        <v>0</v>
      </c>
      <c r="AM51" s="488">
        <f t="shared" si="17"/>
        <v>0</v>
      </c>
      <c r="AN51" s="488">
        <f t="shared" si="17"/>
        <v>0</v>
      </c>
      <c r="AO51" s="488">
        <f t="shared" si="17"/>
        <v>0</v>
      </c>
      <c r="AP51" s="488">
        <f t="shared" si="17"/>
        <v>0</v>
      </c>
      <c r="AQ51" s="488">
        <f t="shared" si="17"/>
        <v>0</v>
      </c>
      <c r="AR51" s="488">
        <f t="shared" si="17"/>
        <v>0</v>
      </c>
      <c r="AS51" s="488">
        <f t="shared" si="17"/>
        <v>0</v>
      </c>
      <c r="AT51" s="491">
        <f>SUM(AT52:AT56)</f>
        <v>0</v>
      </c>
      <c r="AU51" s="493">
        <f>SUM(AU52:AU56)</f>
        <v>0</v>
      </c>
      <c r="AV51" s="470">
        <f t="shared" si="1"/>
        <v>0</v>
      </c>
    </row>
    <row r="52" spans="2:48" s="472" customFormat="1" ht="12.75" customHeight="1">
      <c r="B52" s="494" t="str">
        <f>+'FORMATO COSTEO C1'!C$210</f>
        <v>1.2.2.1</v>
      </c>
      <c r="C52" s="495" t="str">
        <f>+'FORMATO COSTEO C1'!B$210</f>
        <v>Categoría de gasto</v>
      </c>
      <c r="D52" s="506"/>
      <c r="E52" s="632"/>
      <c r="F52" s="498">
        <f>+'FORMATO COSTEO C1'!G210</f>
        <v>0</v>
      </c>
      <c r="G52" s="499">
        <f>+'FORMATO COSTEO C1'!J210</f>
        <v>0</v>
      </c>
      <c r="H52" s="500">
        <f>IF($F52=0,0,((($F52/$E$51)*'CRONOGRAMA ACTIVIDADES'!F$28)*($G52/$F52)))</f>
        <v>0</v>
      </c>
      <c r="I52" s="498">
        <f>IF($F52=0,0,((($F52/$E$51)*'CRONOGRAMA ACTIVIDADES'!G$28)*($G52/$F52)))</f>
        <v>0</v>
      </c>
      <c r="J52" s="498">
        <f>IF($F52=0,0,((($F52/$E$51)*'CRONOGRAMA ACTIVIDADES'!H$28)*($G52/$F52)))</f>
        <v>0</v>
      </c>
      <c r="K52" s="498">
        <f>IF($F52=0,0,((($F52/$E$51)*'CRONOGRAMA ACTIVIDADES'!I$28)*($G52/$F52)))</f>
        <v>0</v>
      </c>
      <c r="L52" s="498">
        <f>IF($F52=0,0,((($F52/$E$51)*'CRONOGRAMA ACTIVIDADES'!J$28)*($G52/$F52)))</f>
        <v>0</v>
      </c>
      <c r="M52" s="498">
        <f>IF($F52=0,0,((($F52/$E$51)*'CRONOGRAMA ACTIVIDADES'!K$28)*($G52/$F52)))</f>
        <v>0</v>
      </c>
      <c r="N52" s="498">
        <f>IF($F52=0,0,((($F52/$E$51)*'CRONOGRAMA ACTIVIDADES'!L$28)*($G52/$F52)))</f>
        <v>0</v>
      </c>
      <c r="O52" s="498">
        <f>IF($F52=0,0,((($F52/$E$51)*'CRONOGRAMA ACTIVIDADES'!M$28)*($G52/$F52)))</f>
        <v>0</v>
      </c>
      <c r="P52" s="498">
        <f>IF($F52=0,0,((($F52/$E$51)*'CRONOGRAMA ACTIVIDADES'!N$28)*($G52/$F52)))</f>
        <v>0</v>
      </c>
      <c r="Q52" s="498">
        <f>IF($F52=0,0,((($F52/$E$51)*'CRONOGRAMA ACTIVIDADES'!O$28)*($G52/$F52)))</f>
        <v>0</v>
      </c>
      <c r="R52" s="498">
        <f>IF($F52=0,0,((($F52/$E$51)*'CRONOGRAMA ACTIVIDADES'!P$28)*($G52/$F52)))</f>
        <v>0</v>
      </c>
      <c r="S52" s="498">
        <f>IF($F52=0,0,((($F52/$E$51)*'CRONOGRAMA ACTIVIDADES'!Q$28)*($G52/$F52)))</f>
        <v>0</v>
      </c>
      <c r="T52" s="501">
        <f>H52+I52+J52+K52+L52+M52+N52+O52+P52+Q52+R52+S52</f>
        <v>0</v>
      </c>
      <c r="U52" s="502">
        <f>IF($F52=0,0,((($F52/$E$51)*'CRONOGRAMA ACTIVIDADES'!R$28)*($G52/$F52)))</f>
        <v>0</v>
      </c>
      <c r="V52" s="498">
        <f>IF($F52=0,0,((($F52/$E$51)*'CRONOGRAMA ACTIVIDADES'!S$28)*($G52/$F52)))</f>
        <v>0</v>
      </c>
      <c r="W52" s="498">
        <f>IF($F52=0,0,((($F52/$E$51)*'CRONOGRAMA ACTIVIDADES'!T$28)*($G52/$F52)))</f>
        <v>0</v>
      </c>
      <c r="X52" s="498">
        <f>IF($F52=0,0,((($F52/$E$51)*'CRONOGRAMA ACTIVIDADES'!U$28)*($G52/$F52)))</f>
        <v>0</v>
      </c>
      <c r="Y52" s="498">
        <f>IF($F52=0,0,((($F52/$E$51)*'CRONOGRAMA ACTIVIDADES'!V$28)*($G52/$F52)))</f>
        <v>0</v>
      </c>
      <c r="Z52" s="498">
        <f>IF($F52=0,0,((($F52/$E$51)*'CRONOGRAMA ACTIVIDADES'!W$28)*($G52/$F52)))</f>
        <v>0</v>
      </c>
      <c r="AA52" s="498">
        <f>IF($F52=0,0,((($F52/$E$51)*'CRONOGRAMA ACTIVIDADES'!X$28)*($G52/$F52)))</f>
        <v>0</v>
      </c>
      <c r="AB52" s="498">
        <f>IF($F52=0,0,((($F52/$E$51)*'CRONOGRAMA ACTIVIDADES'!Y$28)*($G52/$F52)))</f>
        <v>0</v>
      </c>
      <c r="AC52" s="498">
        <f>IF($F52=0,0,((($F52/$E$51)*'CRONOGRAMA ACTIVIDADES'!Z$28)*($G52/$F52)))</f>
        <v>0</v>
      </c>
      <c r="AD52" s="498">
        <f>IF($F52=0,0,((($F52/$E$51)*'CRONOGRAMA ACTIVIDADES'!AA$28)*($G52/$F52)))</f>
        <v>0</v>
      </c>
      <c r="AE52" s="498">
        <f>IF($F52=0,0,((($F52/$E$51)*'CRONOGRAMA ACTIVIDADES'!AB$28)*($G52/$F52)))</f>
        <v>0</v>
      </c>
      <c r="AF52" s="498">
        <f>IF($F52=0,0,((($F52/$E$51)*'CRONOGRAMA ACTIVIDADES'!AC$28)*($G52/$F52)))</f>
        <v>0</v>
      </c>
      <c r="AG52" s="499">
        <f>U52+V52+W52+X52+Y52+Z52+AA52+AB52+AC52+AD52+AE52+AF52</f>
        <v>0</v>
      </c>
      <c r="AH52" s="503">
        <f>IF($F52=0,0,((($F52/$E$51)*'CRONOGRAMA ACTIVIDADES'!AD$28)*($G52/$F52)))</f>
        <v>0</v>
      </c>
      <c r="AI52" s="498">
        <f>IF($F52=0,0,((($F52/$E$51)*'CRONOGRAMA ACTIVIDADES'!AE$28)*($G52/$F52)))</f>
        <v>0</v>
      </c>
      <c r="AJ52" s="498">
        <f>IF($F52=0,0,((($F52/$E$51)*'CRONOGRAMA ACTIVIDADES'!AF$28)*($G52/$F52)))</f>
        <v>0</v>
      </c>
      <c r="AK52" s="498">
        <f>IF($F52=0,0,((($F52/$E$51)*'CRONOGRAMA ACTIVIDADES'!AG$28)*($G52/$F52)))</f>
        <v>0</v>
      </c>
      <c r="AL52" s="498">
        <f>IF($F52=0,0,((($F52/$E$51)*'CRONOGRAMA ACTIVIDADES'!AH$28)*($G52/$F52)))</f>
        <v>0</v>
      </c>
      <c r="AM52" s="498">
        <f>IF($F52=0,0,((($F52/$E$51)*'CRONOGRAMA ACTIVIDADES'!AI$28)*($G52/$F52)))</f>
        <v>0</v>
      </c>
      <c r="AN52" s="498">
        <f>IF($F52=0,0,((($F52/$E$51)*'CRONOGRAMA ACTIVIDADES'!AJ$28)*($G52/$F52)))</f>
        <v>0</v>
      </c>
      <c r="AO52" s="498">
        <f>IF($F52=0,0,((($F52/$E$51)*'CRONOGRAMA ACTIVIDADES'!AK$28)*($G52/$F52)))</f>
        <v>0</v>
      </c>
      <c r="AP52" s="498">
        <f>IF($F52=0,0,((($F52/$E$51)*'CRONOGRAMA ACTIVIDADES'!AL$28)*($G52/$F52)))</f>
        <v>0</v>
      </c>
      <c r="AQ52" s="498">
        <f>IF($F52=0,0,((($F52/$E$51)*'CRONOGRAMA ACTIVIDADES'!AM$28)*($G52/$F52)))</f>
        <v>0</v>
      </c>
      <c r="AR52" s="498">
        <f>IF($F52=0,0,((($F52/$E$51)*'CRONOGRAMA ACTIVIDADES'!AN$28)*($G52/$F52)))</f>
        <v>0</v>
      </c>
      <c r="AS52" s="498">
        <f>IF($F52=0,0,((($F52/$E$51)*'CRONOGRAMA ACTIVIDADES'!AO$28)*($G52/$F52)))</f>
        <v>0</v>
      </c>
      <c r="AT52" s="501">
        <f>AH52+AI52+AJ52+AK52+AL52+AM52+AN52+AO52+AP52+AQ52+AR52+AS52</f>
        <v>0</v>
      </c>
      <c r="AU52" s="504">
        <f>AS52+AR52+AQ52+AP52+AO52+AN52+AM52+AL52+AK52+AJ52+AI52+AH52+AF52+AE52+AD52+AC52+AB52+AA52+Z52+Y52+X52+W52+V52+U52+S52+R52+Q52+P52+O52+N52+M52+L52+K52+J52+I52+H52</f>
        <v>0</v>
      </c>
      <c r="AV52" s="470">
        <f t="shared" si="1"/>
        <v>0</v>
      </c>
    </row>
    <row r="53" spans="2:48" s="472" customFormat="1" ht="12.75" customHeight="1">
      <c r="B53" s="494" t="str">
        <f>+'FORMATO COSTEO C1'!C$216</f>
        <v>1.2.2.2</v>
      </c>
      <c r="C53" s="495" t="str">
        <f>+'FORMATO COSTEO C1'!B$216</f>
        <v>Categoría de gasto</v>
      </c>
      <c r="D53" s="506"/>
      <c r="E53" s="632"/>
      <c r="F53" s="498">
        <f>+'FORMATO COSTEO C1'!G216</f>
        <v>0</v>
      </c>
      <c r="G53" s="499">
        <f>+'FORMATO COSTEO C1'!J216</f>
        <v>0</v>
      </c>
      <c r="H53" s="503">
        <f>IF($F53=0,0,((($F53/$E$51)*'CRONOGRAMA ACTIVIDADES'!F$28)*($G53/$F53)))</f>
        <v>0</v>
      </c>
      <c r="I53" s="498">
        <f>IF($F53=0,0,((($F53/$E$51)*'CRONOGRAMA ACTIVIDADES'!G$28)*($G53/$F53)))</f>
        <v>0</v>
      </c>
      <c r="J53" s="498">
        <f>IF($F53=0,0,((($F53/$E$51)*'CRONOGRAMA ACTIVIDADES'!H$28)*($G53/$F53)))</f>
        <v>0</v>
      </c>
      <c r="K53" s="498">
        <f>IF($F53=0,0,((($F53/$E$51)*'CRONOGRAMA ACTIVIDADES'!I$28)*($G53/$F53)))</f>
        <v>0</v>
      </c>
      <c r="L53" s="498">
        <f>IF($F53=0,0,((($F53/$E$51)*'CRONOGRAMA ACTIVIDADES'!J$28)*($G53/$F53)))</f>
        <v>0</v>
      </c>
      <c r="M53" s="498">
        <f>IF($F53=0,0,((($F53/$E$51)*'CRONOGRAMA ACTIVIDADES'!K$28)*($G53/$F53)))</f>
        <v>0</v>
      </c>
      <c r="N53" s="498">
        <f>IF($F53=0,0,((($F53/$E$51)*'CRONOGRAMA ACTIVIDADES'!L$28)*($G53/$F53)))</f>
        <v>0</v>
      </c>
      <c r="O53" s="498">
        <f>IF($F53=0,0,((($F53/$E$51)*'CRONOGRAMA ACTIVIDADES'!M$28)*($G53/$F53)))</f>
        <v>0</v>
      </c>
      <c r="P53" s="498">
        <f>IF($F53=0,0,((($F53/$E$51)*'CRONOGRAMA ACTIVIDADES'!N$28)*($G53/$F53)))</f>
        <v>0</v>
      </c>
      <c r="Q53" s="498">
        <f>IF($F53=0,0,((($F53/$E$51)*'CRONOGRAMA ACTIVIDADES'!O$28)*($G53/$F53)))</f>
        <v>0</v>
      </c>
      <c r="R53" s="498">
        <f>IF($F53=0,0,((($F53/$E$51)*'CRONOGRAMA ACTIVIDADES'!P$28)*($G53/$F53)))</f>
        <v>0</v>
      </c>
      <c r="S53" s="498">
        <f>IF($F53=0,0,((($F53/$E$51)*'CRONOGRAMA ACTIVIDADES'!Q$28)*($G53/$F53)))</f>
        <v>0</v>
      </c>
      <c r="T53" s="501">
        <f>H53+I53+J53+K53+L53+M53+N53+O53+P53+Q53+R53+S53</f>
        <v>0</v>
      </c>
      <c r="U53" s="502">
        <f>IF($F53=0,0,((($F53/$E$51)*'CRONOGRAMA ACTIVIDADES'!R$28)*($G53/$F53)))</f>
        <v>0</v>
      </c>
      <c r="V53" s="498">
        <f>IF($F53=0,0,((($F53/$E$51)*'CRONOGRAMA ACTIVIDADES'!S$28)*($G53/$F53)))</f>
        <v>0</v>
      </c>
      <c r="W53" s="498">
        <f>IF($F53=0,0,((($F53/$E$51)*'CRONOGRAMA ACTIVIDADES'!T$28)*($G53/$F53)))</f>
        <v>0</v>
      </c>
      <c r="X53" s="498">
        <f>IF($F53=0,0,((($F53/$E$51)*'CRONOGRAMA ACTIVIDADES'!U$28)*($G53/$F53)))</f>
        <v>0</v>
      </c>
      <c r="Y53" s="498">
        <f>IF($F53=0,0,((($F53/$E$51)*'CRONOGRAMA ACTIVIDADES'!V$28)*($G53/$F53)))</f>
        <v>0</v>
      </c>
      <c r="Z53" s="498">
        <f>IF($F53=0,0,((($F53/$E$51)*'CRONOGRAMA ACTIVIDADES'!W$28)*($G53/$F53)))</f>
        <v>0</v>
      </c>
      <c r="AA53" s="498">
        <f>IF($F53=0,0,((($F53/$E$51)*'CRONOGRAMA ACTIVIDADES'!X$28)*($G53/$F53)))</f>
        <v>0</v>
      </c>
      <c r="AB53" s="498">
        <f>IF($F53=0,0,((($F53/$E$51)*'CRONOGRAMA ACTIVIDADES'!Y$28)*($G53/$F53)))</f>
        <v>0</v>
      </c>
      <c r="AC53" s="498">
        <f>IF($F53=0,0,((($F53/$E$51)*'CRONOGRAMA ACTIVIDADES'!Z$28)*($G53/$F53)))</f>
        <v>0</v>
      </c>
      <c r="AD53" s="498">
        <f>IF($F53=0,0,((($F53/$E$51)*'CRONOGRAMA ACTIVIDADES'!AA$28)*($G53/$F53)))</f>
        <v>0</v>
      </c>
      <c r="AE53" s="498">
        <f>IF($F53=0,0,((($F53/$E$51)*'CRONOGRAMA ACTIVIDADES'!AB$28)*($G53/$F53)))</f>
        <v>0</v>
      </c>
      <c r="AF53" s="498">
        <f>IF($F53=0,0,((($F53/$E$51)*'CRONOGRAMA ACTIVIDADES'!AC$28)*($G53/$F53)))</f>
        <v>0</v>
      </c>
      <c r="AG53" s="499">
        <f>U53+V53+W53+X53+Y53+Z53+AA53+AB53+AC53+AD53+AE53+AF53</f>
        <v>0</v>
      </c>
      <c r="AH53" s="503">
        <f>IF($F53=0,0,((($F53/$E$51)*'CRONOGRAMA ACTIVIDADES'!AD$28)*($G53/$F53)))</f>
        <v>0</v>
      </c>
      <c r="AI53" s="498">
        <f>IF($F53=0,0,((($F53/$E$51)*'CRONOGRAMA ACTIVIDADES'!AE$28)*($G53/$F53)))</f>
        <v>0</v>
      </c>
      <c r="AJ53" s="498">
        <f>IF($F53=0,0,((($F53/$E$51)*'CRONOGRAMA ACTIVIDADES'!AF$28)*($G53/$F53)))</f>
        <v>0</v>
      </c>
      <c r="AK53" s="498">
        <f>IF($F53=0,0,((($F53/$E$51)*'CRONOGRAMA ACTIVIDADES'!AG$28)*($G53/$F53)))</f>
        <v>0</v>
      </c>
      <c r="AL53" s="498">
        <f>IF($F53=0,0,((($F53/$E$51)*'CRONOGRAMA ACTIVIDADES'!AH$28)*($G53/$F53)))</f>
        <v>0</v>
      </c>
      <c r="AM53" s="498">
        <f>IF($F53=0,0,((($F53/$E$51)*'CRONOGRAMA ACTIVIDADES'!AI$28)*($G53/$F53)))</f>
        <v>0</v>
      </c>
      <c r="AN53" s="498">
        <f>IF($F53=0,0,((($F53/$E$51)*'CRONOGRAMA ACTIVIDADES'!AJ$28)*($G53/$F53)))</f>
        <v>0</v>
      </c>
      <c r="AO53" s="498">
        <f>IF($F53=0,0,((($F53/$E$51)*'CRONOGRAMA ACTIVIDADES'!AK$28)*($G53/$F53)))</f>
        <v>0</v>
      </c>
      <c r="AP53" s="498">
        <f>IF($F53=0,0,((($F53/$E$51)*'CRONOGRAMA ACTIVIDADES'!AL$28)*($G53/$F53)))</f>
        <v>0</v>
      </c>
      <c r="AQ53" s="498">
        <f>IF($F53=0,0,((($F53/$E$51)*'CRONOGRAMA ACTIVIDADES'!AM$28)*($G53/$F53)))</f>
        <v>0</v>
      </c>
      <c r="AR53" s="498">
        <f>IF($F53=0,0,((($F53/$E$51)*'CRONOGRAMA ACTIVIDADES'!AN$28)*($G53/$F53)))</f>
        <v>0</v>
      </c>
      <c r="AS53" s="498">
        <f>IF($F53=0,0,((($F53/$E$51)*'CRONOGRAMA ACTIVIDADES'!AO$28)*($G53/$F53)))</f>
        <v>0</v>
      </c>
      <c r="AT53" s="501">
        <f>AH53+AI53+AJ53+AK53+AL53+AM53+AN53+AO53+AP53+AQ53+AR53+AS53</f>
        <v>0</v>
      </c>
      <c r="AU53" s="504">
        <f>AS53+AR53+AQ53+AP53+AO53+AN53+AM53+AL53+AK53+AJ53+AI53+AH53+AF53+AE53+AD53+AC53+AB53+AA53+Z53+Y53+X53+W53+V53+U53+S53+R53+Q53+P53+O53+N53+M53+L53+K53+J53+I53+H53</f>
        <v>0</v>
      </c>
      <c r="AV53" s="470">
        <f t="shared" si="1"/>
        <v>0</v>
      </c>
    </row>
    <row r="54" spans="2:48" s="472" customFormat="1" ht="12.75" customHeight="1">
      <c r="B54" s="494" t="str">
        <f>+'FORMATO COSTEO C1'!C$222</f>
        <v>1.2.2.3</v>
      </c>
      <c r="C54" s="495" t="str">
        <f>+'FORMATO COSTEO C1'!B$222</f>
        <v>Categoría de gasto</v>
      </c>
      <c r="D54" s="506"/>
      <c r="E54" s="632"/>
      <c r="F54" s="498">
        <f>+'FORMATO COSTEO C1'!G222</f>
        <v>0</v>
      </c>
      <c r="G54" s="499">
        <f>+'FORMATO COSTEO C1'!J222</f>
        <v>0</v>
      </c>
      <c r="H54" s="503">
        <f>IF($F54=0,0,((($F54/$E$51)*'CRONOGRAMA ACTIVIDADES'!F$28)*($G54/$F54)))</f>
        <v>0</v>
      </c>
      <c r="I54" s="498">
        <f>IF($F54=0,0,((($F54/$E$51)*'CRONOGRAMA ACTIVIDADES'!G$28)*($G54/$F54)))</f>
        <v>0</v>
      </c>
      <c r="J54" s="498">
        <f>IF($F54=0,0,((($F54/$E$51)*'CRONOGRAMA ACTIVIDADES'!H$28)*($G54/$F54)))</f>
        <v>0</v>
      </c>
      <c r="K54" s="498">
        <f>IF($F54=0,0,((($F54/$E$51)*'CRONOGRAMA ACTIVIDADES'!I$28)*($G54/$F54)))</f>
        <v>0</v>
      </c>
      <c r="L54" s="498">
        <f>IF($F54=0,0,((($F54/$E$51)*'CRONOGRAMA ACTIVIDADES'!J$28)*($G54/$F54)))</f>
        <v>0</v>
      </c>
      <c r="M54" s="498">
        <f>IF($F54=0,0,((($F54/$E$51)*'CRONOGRAMA ACTIVIDADES'!K$28)*($G54/$F54)))</f>
        <v>0</v>
      </c>
      <c r="N54" s="498">
        <f>IF($F54=0,0,((($F54/$E$51)*'CRONOGRAMA ACTIVIDADES'!L$28)*($G54/$F54)))</f>
        <v>0</v>
      </c>
      <c r="O54" s="498">
        <f>IF($F54=0,0,((($F54/$E$51)*'CRONOGRAMA ACTIVIDADES'!M$28)*($G54/$F54)))</f>
        <v>0</v>
      </c>
      <c r="P54" s="498">
        <f>IF($F54=0,0,((($F54/$E$51)*'CRONOGRAMA ACTIVIDADES'!N$28)*($G54/$F54)))</f>
        <v>0</v>
      </c>
      <c r="Q54" s="498">
        <f>IF($F54=0,0,((($F54/$E$51)*'CRONOGRAMA ACTIVIDADES'!O$28)*($G54/$F54)))</f>
        <v>0</v>
      </c>
      <c r="R54" s="498">
        <f>IF($F54=0,0,((($F54/$E$51)*'CRONOGRAMA ACTIVIDADES'!P$28)*($G54/$F54)))</f>
        <v>0</v>
      </c>
      <c r="S54" s="498">
        <f>IF($F54=0,0,((($F54/$E$51)*'CRONOGRAMA ACTIVIDADES'!Q$28)*($G54/$F54)))</f>
        <v>0</v>
      </c>
      <c r="T54" s="501">
        <f>H54+I54+J54+K54+L54+M54+N54+O54+P54+Q54+R54+S54</f>
        <v>0</v>
      </c>
      <c r="U54" s="502">
        <f>IF($F54=0,0,((($F54/$E$51)*'CRONOGRAMA ACTIVIDADES'!R$28)*($G54/$F54)))</f>
        <v>0</v>
      </c>
      <c r="V54" s="498">
        <f>IF($F54=0,0,((($F54/$E$51)*'CRONOGRAMA ACTIVIDADES'!S$28)*($G54/$F54)))</f>
        <v>0</v>
      </c>
      <c r="W54" s="498">
        <f>IF($F54=0,0,((($F54/$E$51)*'CRONOGRAMA ACTIVIDADES'!T$28)*($G54/$F54)))</f>
        <v>0</v>
      </c>
      <c r="X54" s="498">
        <f>IF($F54=0,0,((($F54/$E$51)*'CRONOGRAMA ACTIVIDADES'!U$28)*($G54/$F54)))</f>
        <v>0</v>
      </c>
      <c r="Y54" s="498">
        <f>IF($F54=0,0,((($F54/$E$51)*'CRONOGRAMA ACTIVIDADES'!V$28)*($G54/$F54)))</f>
        <v>0</v>
      </c>
      <c r="Z54" s="498">
        <f>IF($F54=0,0,((($F54/$E$51)*'CRONOGRAMA ACTIVIDADES'!W$28)*($G54/$F54)))</f>
        <v>0</v>
      </c>
      <c r="AA54" s="498">
        <f>IF($F54=0,0,((($F54/$E$51)*'CRONOGRAMA ACTIVIDADES'!X$28)*($G54/$F54)))</f>
        <v>0</v>
      </c>
      <c r="AB54" s="498">
        <f>IF($F54=0,0,((($F54/$E$51)*'CRONOGRAMA ACTIVIDADES'!Y$28)*($G54/$F54)))</f>
        <v>0</v>
      </c>
      <c r="AC54" s="498">
        <f>IF($F54=0,0,((($F54/$E$51)*'CRONOGRAMA ACTIVIDADES'!Z$28)*($G54/$F54)))</f>
        <v>0</v>
      </c>
      <c r="AD54" s="498">
        <f>IF($F54=0,0,((($F54/$E$51)*'CRONOGRAMA ACTIVIDADES'!AA$28)*($G54/$F54)))</f>
        <v>0</v>
      </c>
      <c r="AE54" s="498">
        <f>IF($F54=0,0,((($F54/$E$51)*'CRONOGRAMA ACTIVIDADES'!AB$28)*($G54/$F54)))</f>
        <v>0</v>
      </c>
      <c r="AF54" s="498">
        <f>IF($F54=0,0,((($F54/$E$51)*'CRONOGRAMA ACTIVIDADES'!AC$28)*($G54/$F54)))</f>
        <v>0</v>
      </c>
      <c r="AG54" s="499">
        <f>U54+V54+W54+X54+Y54+Z54+AA54+AB54+AC54+AD54+AE54+AF54</f>
        <v>0</v>
      </c>
      <c r="AH54" s="503">
        <f>IF($F54=0,0,((($F54/$E$51)*'CRONOGRAMA ACTIVIDADES'!AD$28)*($G54/$F54)))</f>
        <v>0</v>
      </c>
      <c r="AI54" s="498">
        <f>IF($F54=0,0,((($F54/$E$51)*'CRONOGRAMA ACTIVIDADES'!AE$28)*($G54/$F54)))</f>
        <v>0</v>
      </c>
      <c r="AJ54" s="498">
        <f>IF($F54=0,0,((($F54/$E$51)*'CRONOGRAMA ACTIVIDADES'!AF$28)*($G54/$F54)))</f>
        <v>0</v>
      </c>
      <c r="AK54" s="498">
        <f>IF($F54=0,0,((($F54/$E$51)*'CRONOGRAMA ACTIVIDADES'!AG$28)*($G54/$F54)))</f>
        <v>0</v>
      </c>
      <c r="AL54" s="498">
        <f>IF($F54=0,0,((($F54/$E$51)*'CRONOGRAMA ACTIVIDADES'!AH$28)*($G54/$F54)))</f>
        <v>0</v>
      </c>
      <c r="AM54" s="498">
        <f>IF($F54=0,0,((($F54/$E$51)*'CRONOGRAMA ACTIVIDADES'!AI$28)*($G54/$F54)))</f>
        <v>0</v>
      </c>
      <c r="AN54" s="498">
        <f>IF($F54=0,0,((($F54/$E$51)*'CRONOGRAMA ACTIVIDADES'!AJ$28)*($G54/$F54)))</f>
        <v>0</v>
      </c>
      <c r="AO54" s="498">
        <f>IF($F54=0,0,((($F54/$E$51)*'CRONOGRAMA ACTIVIDADES'!AK$28)*($G54/$F54)))</f>
        <v>0</v>
      </c>
      <c r="AP54" s="498">
        <f>IF($F54=0,0,((($F54/$E$51)*'CRONOGRAMA ACTIVIDADES'!AL$28)*($G54/$F54)))</f>
        <v>0</v>
      </c>
      <c r="AQ54" s="498">
        <f>IF($F54=0,0,((($F54/$E$51)*'CRONOGRAMA ACTIVIDADES'!AM$28)*($G54/$F54)))</f>
        <v>0</v>
      </c>
      <c r="AR54" s="498">
        <f>IF($F54=0,0,((($F54/$E$51)*'CRONOGRAMA ACTIVIDADES'!AN$28)*($G54/$F54)))</f>
        <v>0</v>
      </c>
      <c r="AS54" s="498">
        <f>IF($F54=0,0,((($F54/$E$51)*'CRONOGRAMA ACTIVIDADES'!AO$28)*($G54/$F54)))</f>
        <v>0</v>
      </c>
      <c r="AT54" s="501">
        <f>AH54+AI54+AJ54+AK54+AL54+AM54+AN54+AO54+AP54+AQ54+AR54+AS54</f>
        <v>0</v>
      </c>
      <c r="AU54" s="504">
        <f>AS54+AR54+AQ54+AP54+AO54+AN54+AM54+AL54+AK54+AJ54+AI54+AH54+AF54+AE54+AD54+AC54+AB54+AA54+Z54+Y54+X54+W54+V54+U54+S54+R54+Q54+P54+O54+N54+M54+L54+K54+J54+I54+H54</f>
        <v>0</v>
      </c>
      <c r="AV54" s="470">
        <f t="shared" si="1"/>
        <v>0</v>
      </c>
    </row>
    <row r="55" spans="2:48" s="472" customFormat="1" ht="12.75" customHeight="1">
      <c r="B55" s="494" t="str">
        <f>+'FORMATO COSTEO C1'!C$228</f>
        <v>1.2.2.4</v>
      </c>
      <c r="C55" s="495" t="str">
        <f>+'FORMATO COSTEO C1'!B$228</f>
        <v>Categoría de gasto</v>
      </c>
      <c r="D55" s="506"/>
      <c r="E55" s="632"/>
      <c r="F55" s="498">
        <f>+'FORMATO COSTEO C1'!G228</f>
        <v>0</v>
      </c>
      <c r="G55" s="499">
        <f>+'FORMATO COSTEO C1'!J228</f>
        <v>0</v>
      </c>
      <c r="H55" s="503">
        <f>IF($F55=0,0,((($F55/$E$51)*'CRONOGRAMA ACTIVIDADES'!F$28)*($G55/$F55)))</f>
        <v>0</v>
      </c>
      <c r="I55" s="498">
        <f>IF($F55=0,0,((($F55/$E$51)*'CRONOGRAMA ACTIVIDADES'!G$28)*($G55/$F55)))</f>
        <v>0</v>
      </c>
      <c r="J55" s="498">
        <f>IF($F55=0,0,((($F55/$E$51)*'CRONOGRAMA ACTIVIDADES'!H$28)*($G55/$F55)))</f>
        <v>0</v>
      </c>
      <c r="K55" s="498">
        <f>IF($F55=0,0,((($F55/$E$51)*'CRONOGRAMA ACTIVIDADES'!I$28)*($G55/$F55)))</f>
        <v>0</v>
      </c>
      <c r="L55" s="498">
        <f>IF($F55=0,0,((($F55/$E$51)*'CRONOGRAMA ACTIVIDADES'!J$28)*($G55/$F55)))</f>
        <v>0</v>
      </c>
      <c r="M55" s="498">
        <f>IF($F55=0,0,((($F55/$E$51)*'CRONOGRAMA ACTIVIDADES'!K$28)*($G55/$F55)))</f>
        <v>0</v>
      </c>
      <c r="N55" s="498">
        <f>IF($F55=0,0,((($F55/$E$51)*'CRONOGRAMA ACTIVIDADES'!L$28)*($G55/$F55)))</f>
        <v>0</v>
      </c>
      <c r="O55" s="498">
        <f>IF($F55=0,0,((($F55/$E$51)*'CRONOGRAMA ACTIVIDADES'!M$28)*($G55/$F55)))</f>
        <v>0</v>
      </c>
      <c r="P55" s="498">
        <f>IF($F55=0,0,((($F55/$E$51)*'CRONOGRAMA ACTIVIDADES'!N$28)*($G55/$F55)))</f>
        <v>0</v>
      </c>
      <c r="Q55" s="498">
        <f>IF($F55=0,0,((($F55/$E$51)*'CRONOGRAMA ACTIVIDADES'!O$28)*($G55/$F55)))</f>
        <v>0</v>
      </c>
      <c r="R55" s="498">
        <f>IF($F55=0,0,((($F55/$E$51)*'CRONOGRAMA ACTIVIDADES'!P$28)*($G55/$F55)))</f>
        <v>0</v>
      </c>
      <c r="S55" s="498">
        <f>IF($F55=0,0,((($F55/$E$51)*'CRONOGRAMA ACTIVIDADES'!Q$28)*($G55/$F55)))</f>
        <v>0</v>
      </c>
      <c r="T55" s="501">
        <f>H55+I55+J55+K55+L55+M55+N55+O55+P55+Q55+R55+S55</f>
        <v>0</v>
      </c>
      <c r="U55" s="502">
        <f>IF($F55=0,0,((($F55/$E$51)*'CRONOGRAMA ACTIVIDADES'!R$28)*($G55/$F55)))</f>
        <v>0</v>
      </c>
      <c r="V55" s="498">
        <f>IF($F55=0,0,((($F55/$E$51)*'CRONOGRAMA ACTIVIDADES'!S$28)*($G55/$F55)))</f>
        <v>0</v>
      </c>
      <c r="W55" s="498">
        <f>IF($F55=0,0,((($F55/$E$51)*'CRONOGRAMA ACTIVIDADES'!T$28)*($G55/$F55)))</f>
        <v>0</v>
      </c>
      <c r="X55" s="498">
        <f>IF($F55=0,0,((($F55/$E$51)*'CRONOGRAMA ACTIVIDADES'!U$28)*($G55/$F55)))</f>
        <v>0</v>
      </c>
      <c r="Y55" s="498">
        <f>IF($F55=0,0,((($F55/$E$51)*'CRONOGRAMA ACTIVIDADES'!V$28)*($G55/$F55)))</f>
        <v>0</v>
      </c>
      <c r="Z55" s="498">
        <f>IF($F55=0,0,((($F55/$E$51)*'CRONOGRAMA ACTIVIDADES'!W$28)*($G55/$F55)))</f>
        <v>0</v>
      </c>
      <c r="AA55" s="498">
        <f>IF($F55=0,0,((($F55/$E$51)*'CRONOGRAMA ACTIVIDADES'!X$28)*($G55/$F55)))</f>
        <v>0</v>
      </c>
      <c r="AB55" s="498">
        <f>IF($F55=0,0,((($F55/$E$51)*'CRONOGRAMA ACTIVIDADES'!Y$28)*($G55/$F55)))</f>
        <v>0</v>
      </c>
      <c r="AC55" s="498">
        <f>IF($F55=0,0,((($F55/$E$51)*'CRONOGRAMA ACTIVIDADES'!Z$28)*($G55/$F55)))</f>
        <v>0</v>
      </c>
      <c r="AD55" s="498">
        <f>IF($F55=0,0,((($F55/$E$51)*'CRONOGRAMA ACTIVIDADES'!AA$28)*($G55/$F55)))</f>
        <v>0</v>
      </c>
      <c r="AE55" s="498">
        <f>IF($F55=0,0,((($F55/$E$51)*'CRONOGRAMA ACTIVIDADES'!AB$28)*($G55/$F55)))</f>
        <v>0</v>
      </c>
      <c r="AF55" s="498">
        <f>IF($F55=0,0,((($F55/$E$51)*'CRONOGRAMA ACTIVIDADES'!AC$28)*($G55/$F55)))</f>
        <v>0</v>
      </c>
      <c r="AG55" s="499">
        <f>U55+V55+W55+X55+Y55+Z55+AA55+AB55+AC55+AD55+AE55+AF55</f>
        <v>0</v>
      </c>
      <c r="AH55" s="503">
        <f>IF($F55=0,0,((($F55/$E$51)*'CRONOGRAMA ACTIVIDADES'!AD$28)*($G55/$F55)))</f>
        <v>0</v>
      </c>
      <c r="AI55" s="498">
        <f>IF($F55=0,0,((($F55/$E$51)*'CRONOGRAMA ACTIVIDADES'!AE$28)*($G55/$F55)))</f>
        <v>0</v>
      </c>
      <c r="AJ55" s="498">
        <f>IF($F55=0,0,((($F55/$E$51)*'CRONOGRAMA ACTIVIDADES'!AF$28)*($G55/$F55)))</f>
        <v>0</v>
      </c>
      <c r="AK55" s="498">
        <f>IF($F55=0,0,((($F55/$E$51)*'CRONOGRAMA ACTIVIDADES'!AG$28)*($G55/$F55)))</f>
        <v>0</v>
      </c>
      <c r="AL55" s="498">
        <f>IF($F55=0,0,((($F55/$E$51)*'CRONOGRAMA ACTIVIDADES'!AH$28)*($G55/$F55)))</f>
        <v>0</v>
      </c>
      <c r="AM55" s="498">
        <f>IF($F55=0,0,((($F55/$E$51)*'CRONOGRAMA ACTIVIDADES'!AI$28)*($G55/$F55)))</f>
        <v>0</v>
      </c>
      <c r="AN55" s="498">
        <f>IF($F55=0,0,((($F55/$E$51)*'CRONOGRAMA ACTIVIDADES'!AJ$28)*($G55/$F55)))</f>
        <v>0</v>
      </c>
      <c r="AO55" s="498">
        <f>IF($F55=0,0,((($F55/$E$51)*'CRONOGRAMA ACTIVIDADES'!AK$28)*($G55/$F55)))</f>
        <v>0</v>
      </c>
      <c r="AP55" s="498">
        <f>IF($F55=0,0,((($F55/$E$51)*'CRONOGRAMA ACTIVIDADES'!AL$28)*($G55/$F55)))</f>
        <v>0</v>
      </c>
      <c r="AQ55" s="498">
        <f>IF($F55=0,0,((($F55/$E$51)*'CRONOGRAMA ACTIVIDADES'!AM$28)*($G55/$F55)))</f>
        <v>0</v>
      </c>
      <c r="AR55" s="498">
        <f>IF($F55=0,0,((($F55/$E$51)*'CRONOGRAMA ACTIVIDADES'!AN$28)*($G55/$F55)))</f>
        <v>0</v>
      </c>
      <c r="AS55" s="498">
        <f>IF($F55=0,0,((($F55/$E$51)*'CRONOGRAMA ACTIVIDADES'!AO$28)*($G55/$F55)))</f>
        <v>0</v>
      </c>
      <c r="AT55" s="501">
        <f>AH55+AI55+AJ55+AK55+AL55+AM55+AN55+AO55+AP55+AQ55+AR55+AS55</f>
        <v>0</v>
      </c>
      <c r="AU55" s="504">
        <f>AS55+AR55+AQ55+AP55+AO55+AN55+AM55+AL55+AK55+AJ55+AI55+AH55+AF55+AE55+AD55+AC55+AB55+AA55+Z55+Y55+X55+W55+V55+U55+S55+R55+Q55+P55+O55+N55+M55+L55+K55+J55+I55+H55</f>
        <v>0</v>
      </c>
      <c r="AV55" s="470">
        <f t="shared" si="1"/>
        <v>0</v>
      </c>
    </row>
    <row r="56" spans="2:48" s="472" customFormat="1" ht="12.75" customHeight="1">
      <c r="B56" s="494" t="str">
        <f>+'FORMATO COSTEO C1'!C$234</f>
        <v>1.2.2.5</v>
      </c>
      <c r="C56" s="495" t="str">
        <f>+'FORMATO COSTEO C1'!B$234</f>
        <v>Categoría de gasto</v>
      </c>
      <c r="D56" s="506"/>
      <c r="E56" s="632"/>
      <c r="F56" s="498">
        <f>+'FORMATO COSTEO C1'!G234</f>
        <v>0</v>
      </c>
      <c r="G56" s="499">
        <f>+'FORMATO COSTEO C1'!J234</f>
        <v>0</v>
      </c>
      <c r="H56" s="503">
        <f>IF($F56=0,0,((($F56/$E$51)*'CRONOGRAMA ACTIVIDADES'!F$28)*($G56/$F56)))</f>
        <v>0</v>
      </c>
      <c r="I56" s="498">
        <f>IF($F56=0,0,((($F56/$E$51)*'CRONOGRAMA ACTIVIDADES'!G$28)*($G56/$F56)))</f>
        <v>0</v>
      </c>
      <c r="J56" s="498">
        <f>IF($F56=0,0,((($F56/$E$51)*'CRONOGRAMA ACTIVIDADES'!H$28)*($G56/$F56)))</f>
        <v>0</v>
      </c>
      <c r="K56" s="498">
        <f>IF($F56=0,0,((($F56/$E$51)*'CRONOGRAMA ACTIVIDADES'!I$28)*($G56/$F56)))</f>
        <v>0</v>
      </c>
      <c r="L56" s="498">
        <f>IF($F56=0,0,((($F56/$E$51)*'CRONOGRAMA ACTIVIDADES'!J$28)*($G56/$F56)))</f>
        <v>0</v>
      </c>
      <c r="M56" s="498">
        <f>IF($F56=0,0,((($F56/$E$51)*'CRONOGRAMA ACTIVIDADES'!K$28)*($G56/$F56)))</f>
        <v>0</v>
      </c>
      <c r="N56" s="498">
        <f>IF($F56=0,0,((($F56/$E$51)*'CRONOGRAMA ACTIVIDADES'!L$28)*($G56/$F56)))</f>
        <v>0</v>
      </c>
      <c r="O56" s="498">
        <f>IF($F56=0,0,((($F56/$E$51)*'CRONOGRAMA ACTIVIDADES'!M$28)*($G56/$F56)))</f>
        <v>0</v>
      </c>
      <c r="P56" s="498">
        <f>IF($F56=0,0,((($F56/$E$51)*'CRONOGRAMA ACTIVIDADES'!N$28)*($G56/$F56)))</f>
        <v>0</v>
      </c>
      <c r="Q56" s="498">
        <f>IF($F56=0,0,((($F56/$E$51)*'CRONOGRAMA ACTIVIDADES'!O$28)*($G56/$F56)))</f>
        <v>0</v>
      </c>
      <c r="R56" s="498">
        <f>IF($F56=0,0,((($F56/$E$51)*'CRONOGRAMA ACTIVIDADES'!P$28)*($G56/$F56)))</f>
        <v>0</v>
      </c>
      <c r="S56" s="498">
        <f>IF($F56=0,0,((($F56/$E$51)*'CRONOGRAMA ACTIVIDADES'!Q$28)*($G56/$F56)))</f>
        <v>0</v>
      </c>
      <c r="T56" s="501">
        <f>H56+I56+J56+K56+L56+M56+N56+O56+P56+Q56+R56+S56</f>
        <v>0</v>
      </c>
      <c r="U56" s="502">
        <f>IF($F56=0,0,((($F56/$E$51)*'CRONOGRAMA ACTIVIDADES'!R$28)*($G56/$F56)))</f>
        <v>0</v>
      </c>
      <c r="V56" s="498">
        <f>IF($F56=0,0,((($F56/$E$51)*'CRONOGRAMA ACTIVIDADES'!S$28)*($G56/$F56)))</f>
        <v>0</v>
      </c>
      <c r="W56" s="498">
        <f>IF($F56=0,0,((($F56/$E$51)*'CRONOGRAMA ACTIVIDADES'!T$28)*($G56/$F56)))</f>
        <v>0</v>
      </c>
      <c r="X56" s="498">
        <f>IF($F56=0,0,((($F56/$E$51)*'CRONOGRAMA ACTIVIDADES'!U$28)*($G56/$F56)))</f>
        <v>0</v>
      </c>
      <c r="Y56" s="498">
        <f>IF($F56=0,0,((($F56/$E$51)*'CRONOGRAMA ACTIVIDADES'!V$28)*($G56/$F56)))</f>
        <v>0</v>
      </c>
      <c r="Z56" s="498">
        <f>IF($F56=0,0,((($F56/$E$51)*'CRONOGRAMA ACTIVIDADES'!W$28)*($G56/$F56)))</f>
        <v>0</v>
      </c>
      <c r="AA56" s="498">
        <f>IF($F56=0,0,((($F56/$E$51)*'CRONOGRAMA ACTIVIDADES'!X$28)*($G56/$F56)))</f>
        <v>0</v>
      </c>
      <c r="AB56" s="498">
        <f>IF($F56=0,0,((($F56/$E$51)*'CRONOGRAMA ACTIVIDADES'!Y$28)*($G56/$F56)))</f>
        <v>0</v>
      </c>
      <c r="AC56" s="498">
        <f>IF($F56=0,0,((($F56/$E$51)*'CRONOGRAMA ACTIVIDADES'!Z$28)*($G56/$F56)))</f>
        <v>0</v>
      </c>
      <c r="AD56" s="498">
        <f>IF($F56=0,0,((($F56/$E$51)*'CRONOGRAMA ACTIVIDADES'!AA$28)*($G56/$F56)))</f>
        <v>0</v>
      </c>
      <c r="AE56" s="498">
        <f>IF($F56=0,0,((($F56/$E$51)*'CRONOGRAMA ACTIVIDADES'!AB$28)*($G56/$F56)))</f>
        <v>0</v>
      </c>
      <c r="AF56" s="498">
        <f>IF($F56=0,0,((($F56/$E$51)*'CRONOGRAMA ACTIVIDADES'!AC$28)*($G56/$F56)))</f>
        <v>0</v>
      </c>
      <c r="AG56" s="499">
        <f>U56+V56+W56+X56+Y56+Z56+AA56+AB56+AC56+AD56+AE56+AF56</f>
        <v>0</v>
      </c>
      <c r="AH56" s="503">
        <f>IF($F56=0,0,((($F56/$E$51)*'CRONOGRAMA ACTIVIDADES'!AD$28)*($G56/$F56)))</f>
        <v>0</v>
      </c>
      <c r="AI56" s="498">
        <f>IF($F56=0,0,((($F56/$E$51)*'CRONOGRAMA ACTIVIDADES'!AE$28)*($G56/$F56)))</f>
        <v>0</v>
      </c>
      <c r="AJ56" s="498">
        <f>IF($F56=0,0,((($F56/$E$51)*'CRONOGRAMA ACTIVIDADES'!AF$28)*($G56/$F56)))</f>
        <v>0</v>
      </c>
      <c r="AK56" s="498">
        <f>IF($F56=0,0,((($F56/$E$51)*'CRONOGRAMA ACTIVIDADES'!AG$28)*($G56/$F56)))</f>
        <v>0</v>
      </c>
      <c r="AL56" s="498">
        <f>IF($F56=0,0,((($F56/$E$51)*'CRONOGRAMA ACTIVIDADES'!AH$28)*($G56/$F56)))</f>
        <v>0</v>
      </c>
      <c r="AM56" s="498">
        <f>IF($F56=0,0,((($F56/$E$51)*'CRONOGRAMA ACTIVIDADES'!AI$28)*($G56/$F56)))</f>
        <v>0</v>
      </c>
      <c r="AN56" s="498">
        <f>IF($F56=0,0,((($F56/$E$51)*'CRONOGRAMA ACTIVIDADES'!AJ$28)*($G56/$F56)))</f>
        <v>0</v>
      </c>
      <c r="AO56" s="498">
        <f>IF($F56=0,0,((($F56/$E$51)*'CRONOGRAMA ACTIVIDADES'!AK$28)*($G56/$F56)))</f>
        <v>0</v>
      </c>
      <c r="AP56" s="498">
        <f>IF($F56=0,0,((($F56/$E$51)*'CRONOGRAMA ACTIVIDADES'!AL$28)*($G56/$F56)))</f>
        <v>0</v>
      </c>
      <c r="AQ56" s="498">
        <f>IF($F56=0,0,((($F56/$E$51)*'CRONOGRAMA ACTIVIDADES'!AM$28)*($G56/$F56)))</f>
        <v>0</v>
      </c>
      <c r="AR56" s="498">
        <f>IF($F56=0,0,((($F56/$E$51)*'CRONOGRAMA ACTIVIDADES'!AN$28)*($G56/$F56)))</f>
        <v>0</v>
      </c>
      <c r="AS56" s="498">
        <f>IF($F56=0,0,((($F56/$E$51)*'CRONOGRAMA ACTIVIDADES'!AO$28)*($G56/$F56)))</f>
        <v>0</v>
      </c>
      <c r="AT56" s="501">
        <f>AH56+AI56+AJ56+AK56+AL56+AM56+AN56+AO56+AP56+AQ56+AR56+AS56</f>
        <v>0</v>
      </c>
      <c r="AU56" s="504">
        <f>AS56+AR56+AQ56+AP56+AO56+AN56+AM56+AL56+AK56+AJ56+AI56+AH56+AF56+AE56+AD56+AC56+AB56+AA56+Z56+Y56+X56+W56+V56+U56+S56+R56+Q56+P56+O56+N56+M56+L56+K56+J56+I56+H56</f>
        <v>0</v>
      </c>
      <c r="AV56" s="470">
        <f t="shared" si="1"/>
        <v>0</v>
      </c>
    </row>
    <row r="57" spans="2:48" s="472" customFormat="1" ht="12.75" customHeight="1">
      <c r="B57" s="484" t="str">
        <f>+'FORMATO COSTEO C1'!C$240</f>
        <v>1.2.3</v>
      </c>
      <c r="C57" s="508">
        <f>+'FORMATO COSTEO C1'!B$240</f>
        <v>0</v>
      </c>
      <c r="D57" s="620" t="str">
        <f>+'FORMATO COSTEO C1'!D$240</f>
        <v>Unidad medida</v>
      </c>
      <c r="E57" s="613">
        <f>+'FORMATO COSTEO C1'!E$240</f>
        <v>0</v>
      </c>
      <c r="F57" s="488">
        <f>SUM(F58:F62)</f>
        <v>0</v>
      </c>
      <c r="G57" s="489">
        <f aca="true" t="shared" si="18" ref="G57:AS57">SUM(G58:G62)</f>
        <v>0</v>
      </c>
      <c r="H57" s="490">
        <f t="shared" si="18"/>
        <v>0</v>
      </c>
      <c r="I57" s="488">
        <f>SUM(I58:I62)</f>
        <v>0</v>
      </c>
      <c r="J57" s="488">
        <f>SUM(J58:J62)</f>
        <v>0</v>
      </c>
      <c r="K57" s="488">
        <f>SUM(K58:K62)</f>
        <v>0</v>
      </c>
      <c r="L57" s="488">
        <f>SUM(L58:L62)</f>
        <v>0</v>
      </c>
      <c r="M57" s="488">
        <f>SUM(M58:M62)</f>
        <v>0</v>
      </c>
      <c r="N57" s="488">
        <f t="shared" si="18"/>
        <v>0</v>
      </c>
      <c r="O57" s="488">
        <f t="shared" si="18"/>
        <v>0</v>
      </c>
      <c r="P57" s="488">
        <f t="shared" si="18"/>
        <v>0</v>
      </c>
      <c r="Q57" s="488">
        <f t="shared" si="18"/>
        <v>0</v>
      </c>
      <c r="R57" s="488">
        <f t="shared" si="18"/>
        <v>0</v>
      </c>
      <c r="S57" s="488">
        <f t="shared" si="18"/>
        <v>0</v>
      </c>
      <c r="T57" s="491">
        <f>SUM(T58:T62)</f>
        <v>0</v>
      </c>
      <c r="U57" s="492">
        <f t="shared" si="18"/>
        <v>0</v>
      </c>
      <c r="V57" s="488">
        <f t="shared" si="18"/>
        <v>0</v>
      </c>
      <c r="W57" s="488">
        <f t="shared" si="18"/>
        <v>0</v>
      </c>
      <c r="X57" s="488">
        <f t="shared" si="18"/>
        <v>0</v>
      </c>
      <c r="Y57" s="488">
        <f t="shared" si="18"/>
        <v>0</v>
      </c>
      <c r="Z57" s="488">
        <f t="shared" si="18"/>
        <v>0</v>
      </c>
      <c r="AA57" s="488">
        <f t="shared" si="18"/>
        <v>0</v>
      </c>
      <c r="AB57" s="488">
        <f t="shared" si="18"/>
        <v>0</v>
      </c>
      <c r="AC57" s="488">
        <f t="shared" si="18"/>
        <v>0</v>
      </c>
      <c r="AD57" s="488">
        <f t="shared" si="18"/>
        <v>0</v>
      </c>
      <c r="AE57" s="488">
        <f t="shared" si="18"/>
        <v>0</v>
      </c>
      <c r="AF57" s="488">
        <f t="shared" si="18"/>
        <v>0</v>
      </c>
      <c r="AG57" s="489">
        <f t="shared" si="18"/>
        <v>0</v>
      </c>
      <c r="AH57" s="490">
        <f t="shared" si="18"/>
        <v>0</v>
      </c>
      <c r="AI57" s="488">
        <f t="shared" si="18"/>
        <v>0</v>
      </c>
      <c r="AJ57" s="488">
        <f t="shared" si="18"/>
        <v>0</v>
      </c>
      <c r="AK57" s="488">
        <f t="shared" si="18"/>
        <v>0</v>
      </c>
      <c r="AL57" s="488">
        <f t="shared" si="18"/>
        <v>0</v>
      </c>
      <c r="AM57" s="488">
        <f t="shared" si="18"/>
        <v>0</v>
      </c>
      <c r="AN57" s="488">
        <f t="shared" si="18"/>
        <v>0</v>
      </c>
      <c r="AO57" s="488">
        <f t="shared" si="18"/>
        <v>0</v>
      </c>
      <c r="AP57" s="488">
        <f t="shared" si="18"/>
        <v>0</v>
      </c>
      <c r="AQ57" s="488">
        <f t="shared" si="18"/>
        <v>0</v>
      </c>
      <c r="AR57" s="488">
        <f t="shared" si="18"/>
        <v>0</v>
      </c>
      <c r="AS57" s="488">
        <f t="shared" si="18"/>
        <v>0</v>
      </c>
      <c r="AT57" s="491">
        <f>SUM(AT58:AT62)</f>
        <v>0</v>
      </c>
      <c r="AU57" s="493">
        <f>SUM(AU58:AU62)</f>
        <v>0</v>
      </c>
      <c r="AV57" s="470">
        <f t="shared" si="1"/>
        <v>0</v>
      </c>
    </row>
    <row r="58" spans="2:48" s="472" customFormat="1" ht="12.75" customHeight="1">
      <c r="B58" s="494" t="str">
        <f>+'FORMATO COSTEO C1'!C$242</f>
        <v>1.2.3.1</v>
      </c>
      <c r="C58" s="495" t="str">
        <f>+'FORMATO COSTEO C1'!B$242</f>
        <v>Categoría de gasto</v>
      </c>
      <c r="D58" s="506"/>
      <c r="E58" s="632"/>
      <c r="F58" s="498">
        <f>+'FORMATO COSTEO C1'!G242</f>
        <v>0</v>
      </c>
      <c r="G58" s="499">
        <f>+'FORMATO COSTEO C1'!J242</f>
        <v>0</v>
      </c>
      <c r="H58" s="500">
        <f>IF($F58=0,0,((($F58/$E$57)*'CRONOGRAMA ACTIVIDADES'!F$29)*($G58/$F58)))</f>
        <v>0</v>
      </c>
      <c r="I58" s="498">
        <f>IF($F58=0,0,((($F58/$E$57)*'CRONOGRAMA ACTIVIDADES'!G$29)*($G58/$F58)))</f>
        <v>0</v>
      </c>
      <c r="J58" s="498">
        <f>IF($F58=0,0,((($F58/$E$57)*'CRONOGRAMA ACTIVIDADES'!H$29)*($G58/$F58)))</f>
        <v>0</v>
      </c>
      <c r="K58" s="498">
        <f>IF($F58=0,0,((($F58/$E$57)*'CRONOGRAMA ACTIVIDADES'!I$29)*($G58/$F58)))</f>
        <v>0</v>
      </c>
      <c r="L58" s="498">
        <f>IF($F58=0,0,((($F58/$E$57)*'CRONOGRAMA ACTIVIDADES'!J$29)*($G58/$F58)))</f>
        <v>0</v>
      </c>
      <c r="M58" s="498">
        <f>IF($F58=0,0,((($F58/$E$57)*'CRONOGRAMA ACTIVIDADES'!K$29)*($G58/$F58)))</f>
        <v>0</v>
      </c>
      <c r="N58" s="498">
        <f>IF($F58=0,0,((($F58/$E$57)*'CRONOGRAMA ACTIVIDADES'!L$29)*($G58/$F58)))</f>
        <v>0</v>
      </c>
      <c r="O58" s="498">
        <f>IF($F58=0,0,((($F58/$E$57)*'CRONOGRAMA ACTIVIDADES'!M$29)*($G58/$F58)))</f>
        <v>0</v>
      </c>
      <c r="P58" s="498">
        <f>IF($F58=0,0,((($F58/$E$57)*'CRONOGRAMA ACTIVIDADES'!N$29)*($G58/$F58)))</f>
        <v>0</v>
      </c>
      <c r="Q58" s="498">
        <f>IF($F58=0,0,((($F58/$E$57)*'CRONOGRAMA ACTIVIDADES'!O$29)*($G58/$F58)))</f>
        <v>0</v>
      </c>
      <c r="R58" s="498">
        <f>IF($F58=0,0,((($F58/$E$57)*'CRONOGRAMA ACTIVIDADES'!P$29)*($G58/$F58)))</f>
        <v>0</v>
      </c>
      <c r="S58" s="498">
        <f>IF($F58=0,0,((($F58/$E$57)*'CRONOGRAMA ACTIVIDADES'!Q$29)*($G58/$F58)))</f>
        <v>0</v>
      </c>
      <c r="T58" s="501">
        <f>H58+I58+J58+K58+L58+M58+N58+O58+P58+Q58+R58+S58</f>
        <v>0</v>
      </c>
      <c r="U58" s="502">
        <f>IF($F58=0,0,((($F58/$E$57)*'CRONOGRAMA ACTIVIDADES'!R$29)*($G58/$F58)))</f>
        <v>0</v>
      </c>
      <c r="V58" s="498">
        <f>IF($F58=0,0,((($F58/$E$57)*'CRONOGRAMA ACTIVIDADES'!S$29)*($G58/$F58)))</f>
        <v>0</v>
      </c>
      <c r="W58" s="498">
        <f>IF($F58=0,0,((($F58/$E$57)*'CRONOGRAMA ACTIVIDADES'!T$29)*($G58/$F58)))</f>
        <v>0</v>
      </c>
      <c r="X58" s="498">
        <f>IF($F58=0,0,((($F58/$E$57)*'CRONOGRAMA ACTIVIDADES'!U$29)*($G58/$F58)))</f>
        <v>0</v>
      </c>
      <c r="Y58" s="498">
        <f>IF($F58=0,0,((($F58/$E$57)*'CRONOGRAMA ACTIVIDADES'!V$29)*($G58/$F58)))</f>
        <v>0</v>
      </c>
      <c r="Z58" s="498">
        <f>IF($F58=0,0,((($F58/$E$57)*'CRONOGRAMA ACTIVIDADES'!W$29)*($G58/$F58)))</f>
        <v>0</v>
      </c>
      <c r="AA58" s="498">
        <f>IF($F58=0,0,((($F58/$E$57)*'CRONOGRAMA ACTIVIDADES'!X$29)*($G58/$F58)))</f>
        <v>0</v>
      </c>
      <c r="AB58" s="498">
        <f>IF($F58=0,0,((($F58/$E$57)*'CRONOGRAMA ACTIVIDADES'!Y$29)*($G58/$F58)))</f>
        <v>0</v>
      </c>
      <c r="AC58" s="498">
        <f>IF($F58=0,0,((($F58/$E$57)*'CRONOGRAMA ACTIVIDADES'!Z$29)*($G58/$F58)))</f>
        <v>0</v>
      </c>
      <c r="AD58" s="498">
        <f>IF($F58=0,0,((($F58/$E$57)*'CRONOGRAMA ACTIVIDADES'!AA$29)*($G58/$F58)))</f>
        <v>0</v>
      </c>
      <c r="AE58" s="498">
        <f>IF($F58=0,0,((($F58/$E$57)*'CRONOGRAMA ACTIVIDADES'!AB$29)*($G58/$F58)))</f>
        <v>0</v>
      </c>
      <c r="AF58" s="498">
        <f>IF($F58=0,0,((($F58/$E$57)*'CRONOGRAMA ACTIVIDADES'!AC$29)*($G58/$F58)))</f>
        <v>0</v>
      </c>
      <c r="AG58" s="499">
        <f>U58+V58+W58+X58+Y58+Z58+AA58+AB58+AC58+AD58+AE58+AF58</f>
        <v>0</v>
      </c>
      <c r="AH58" s="503">
        <f>IF($F58=0,0,((($F58/$E$57)*'CRONOGRAMA ACTIVIDADES'!AD$29)*($G58/$F58)))</f>
        <v>0</v>
      </c>
      <c r="AI58" s="498">
        <f>IF($F58=0,0,((($F58/$E$57)*'CRONOGRAMA ACTIVIDADES'!AE$29)*($G58/$F58)))</f>
        <v>0</v>
      </c>
      <c r="AJ58" s="498">
        <f>IF($F58=0,0,((($F58/$E$57)*'CRONOGRAMA ACTIVIDADES'!AF$29)*($G58/$F58)))</f>
        <v>0</v>
      </c>
      <c r="AK58" s="498">
        <f>IF($F58=0,0,((($F58/$E$57)*'CRONOGRAMA ACTIVIDADES'!AG$29)*($G58/$F58)))</f>
        <v>0</v>
      </c>
      <c r="AL58" s="498">
        <f>IF($F58=0,0,((($F58/$E$57)*'CRONOGRAMA ACTIVIDADES'!AH$29)*($G58/$F58)))</f>
        <v>0</v>
      </c>
      <c r="AM58" s="498">
        <f>IF($F58=0,0,((($F58/$E$57)*'CRONOGRAMA ACTIVIDADES'!AI$29)*($G58/$F58)))</f>
        <v>0</v>
      </c>
      <c r="AN58" s="498">
        <f>IF($F58=0,0,((($F58/$E$57)*'CRONOGRAMA ACTIVIDADES'!AJ$29)*($G58/$F58)))</f>
        <v>0</v>
      </c>
      <c r="AO58" s="498">
        <f>IF($F58=0,0,((($F58/$E$57)*'CRONOGRAMA ACTIVIDADES'!AK$29)*($G58/$F58)))</f>
        <v>0</v>
      </c>
      <c r="AP58" s="498">
        <f>IF($F58=0,0,((($F58/$E$57)*'CRONOGRAMA ACTIVIDADES'!AL$29)*($G58/$F58)))</f>
        <v>0</v>
      </c>
      <c r="AQ58" s="498">
        <f>IF($F58=0,0,((($F58/$E$57)*'CRONOGRAMA ACTIVIDADES'!AM$29)*($G58/$F58)))</f>
        <v>0</v>
      </c>
      <c r="AR58" s="498">
        <f>IF($F58=0,0,((($F58/$E$57)*'CRONOGRAMA ACTIVIDADES'!AN$29)*($G58/$F58)))</f>
        <v>0</v>
      </c>
      <c r="AS58" s="498">
        <f>IF($F58=0,0,((($F58/$E$57)*'CRONOGRAMA ACTIVIDADES'!AO$29)*($G58/$F58)))</f>
        <v>0</v>
      </c>
      <c r="AT58" s="501">
        <f>AH58+AI58+AJ58+AK58+AL58+AM58+AN58+AO58+AP58+AQ58+AR58+AS58</f>
        <v>0</v>
      </c>
      <c r="AU58" s="504">
        <f>AS58+AR58+AQ58+AP58+AO58+AN58+AM58+AL58+AK58+AJ58+AI58+AH58+AF58+AE58+AD58+AC58+AB58+AA58+Z58+Y58+X58+W58+V58+U58+S58+R58+Q58+P58+O58+N58+M58+L58+K58+J58+I58+H58</f>
        <v>0</v>
      </c>
      <c r="AV58" s="470">
        <f t="shared" si="1"/>
        <v>0</v>
      </c>
    </row>
    <row r="59" spans="2:48" s="472" customFormat="1" ht="12.75" customHeight="1">
      <c r="B59" s="494" t="str">
        <f>+'FORMATO COSTEO C1'!C$248</f>
        <v>1.2.3.2</v>
      </c>
      <c r="C59" s="495" t="str">
        <f>+'FORMATO COSTEO C1'!B$248</f>
        <v>Categoría de gasto</v>
      </c>
      <c r="D59" s="506"/>
      <c r="E59" s="632"/>
      <c r="F59" s="498">
        <f>+'FORMATO COSTEO C1'!G248</f>
        <v>0</v>
      </c>
      <c r="G59" s="499">
        <f>+'FORMATO COSTEO C1'!J248</f>
        <v>0</v>
      </c>
      <c r="H59" s="503">
        <f>IF($F59=0,0,((($F59/$E$57)*'CRONOGRAMA ACTIVIDADES'!F$29)*($G59/$F59)))</f>
        <v>0</v>
      </c>
      <c r="I59" s="498">
        <f>IF($F59=0,0,((($F59/$E$57)*'CRONOGRAMA ACTIVIDADES'!G$29)*($G59/$F59)))</f>
        <v>0</v>
      </c>
      <c r="J59" s="498">
        <f>IF($F59=0,0,((($F59/$E$57)*'CRONOGRAMA ACTIVIDADES'!H$29)*($G59/$F59)))</f>
        <v>0</v>
      </c>
      <c r="K59" s="498">
        <f>IF($F59=0,0,((($F59/$E$57)*'CRONOGRAMA ACTIVIDADES'!I$29)*($G59/$F59)))</f>
        <v>0</v>
      </c>
      <c r="L59" s="498">
        <f>IF($F59=0,0,((($F59/$E$57)*'CRONOGRAMA ACTIVIDADES'!J$29)*($G59/$F59)))</f>
        <v>0</v>
      </c>
      <c r="M59" s="498">
        <f>IF($F59=0,0,((($F59/$E$57)*'CRONOGRAMA ACTIVIDADES'!K$29)*($G59/$F59)))</f>
        <v>0</v>
      </c>
      <c r="N59" s="498">
        <f>IF($F59=0,0,((($F59/$E$57)*'CRONOGRAMA ACTIVIDADES'!L$29)*($G59/$F59)))</f>
        <v>0</v>
      </c>
      <c r="O59" s="498">
        <f>IF($F59=0,0,((($F59/$E$57)*'CRONOGRAMA ACTIVIDADES'!M$29)*($G59/$F59)))</f>
        <v>0</v>
      </c>
      <c r="P59" s="498">
        <f>IF($F59=0,0,((($F59/$E$57)*'CRONOGRAMA ACTIVIDADES'!N$29)*($G59/$F59)))</f>
        <v>0</v>
      </c>
      <c r="Q59" s="498">
        <f>IF($F59=0,0,((($F59/$E$57)*'CRONOGRAMA ACTIVIDADES'!O$29)*($G59/$F59)))</f>
        <v>0</v>
      </c>
      <c r="R59" s="498">
        <f>IF($F59=0,0,((($F59/$E$57)*'CRONOGRAMA ACTIVIDADES'!P$29)*($G59/$F59)))</f>
        <v>0</v>
      </c>
      <c r="S59" s="498">
        <f>IF($F59=0,0,((($F59/$E$57)*'CRONOGRAMA ACTIVIDADES'!Q$29)*($G59/$F59)))</f>
        <v>0</v>
      </c>
      <c r="T59" s="501">
        <f>H59+I59+J59+K59+L59+M59+N59+O59+P59+Q59+R59+S59</f>
        <v>0</v>
      </c>
      <c r="U59" s="502">
        <f>IF($F59=0,0,((($F59/$E$57)*'CRONOGRAMA ACTIVIDADES'!R$29)*($G59/$F59)))</f>
        <v>0</v>
      </c>
      <c r="V59" s="498">
        <f>IF($F59=0,0,((($F59/$E$57)*'CRONOGRAMA ACTIVIDADES'!S$29)*($G59/$F59)))</f>
        <v>0</v>
      </c>
      <c r="W59" s="498">
        <f>IF($F59=0,0,((($F59/$E$57)*'CRONOGRAMA ACTIVIDADES'!T$29)*($G59/$F59)))</f>
        <v>0</v>
      </c>
      <c r="X59" s="498">
        <f>IF($F59=0,0,((($F59/$E$57)*'CRONOGRAMA ACTIVIDADES'!U$29)*($G59/$F59)))</f>
        <v>0</v>
      </c>
      <c r="Y59" s="498">
        <f>IF($F59=0,0,((($F59/$E$57)*'CRONOGRAMA ACTIVIDADES'!V$29)*($G59/$F59)))</f>
        <v>0</v>
      </c>
      <c r="Z59" s="498">
        <f>IF($F59=0,0,((($F59/$E$57)*'CRONOGRAMA ACTIVIDADES'!W$29)*($G59/$F59)))</f>
        <v>0</v>
      </c>
      <c r="AA59" s="498">
        <f>IF($F59=0,0,((($F59/$E$57)*'CRONOGRAMA ACTIVIDADES'!X$29)*($G59/$F59)))</f>
        <v>0</v>
      </c>
      <c r="AB59" s="498">
        <f>IF($F59=0,0,((($F59/$E$57)*'CRONOGRAMA ACTIVIDADES'!Y$29)*($G59/$F59)))</f>
        <v>0</v>
      </c>
      <c r="AC59" s="498">
        <f>IF($F59=0,0,((($F59/$E$57)*'CRONOGRAMA ACTIVIDADES'!Z$29)*($G59/$F59)))</f>
        <v>0</v>
      </c>
      <c r="AD59" s="498">
        <f>IF($F59=0,0,((($F59/$E$57)*'CRONOGRAMA ACTIVIDADES'!AA$29)*($G59/$F59)))</f>
        <v>0</v>
      </c>
      <c r="AE59" s="498">
        <f>IF($F59=0,0,((($F59/$E$57)*'CRONOGRAMA ACTIVIDADES'!AB$29)*($G59/$F59)))</f>
        <v>0</v>
      </c>
      <c r="AF59" s="498">
        <f>IF($F59=0,0,((($F59/$E$57)*'CRONOGRAMA ACTIVIDADES'!AC$29)*($G59/$F59)))</f>
        <v>0</v>
      </c>
      <c r="AG59" s="499">
        <f>U59+V59+W59+X59+Y59+Z59+AA59+AB59+AC59+AD59+AE59+AF59</f>
        <v>0</v>
      </c>
      <c r="AH59" s="503">
        <f>IF($F59=0,0,((($F59/$E$57)*'CRONOGRAMA ACTIVIDADES'!AD$29)*($G59/$F59)))</f>
        <v>0</v>
      </c>
      <c r="AI59" s="498">
        <f>IF($F59=0,0,((($F59/$E$57)*'CRONOGRAMA ACTIVIDADES'!AE$29)*($G59/$F59)))</f>
        <v>0</v>
      </c>
      <c r="AJ59" s="498">
        <f>IF($F59=0,0,((($F59/$E$57)*'CRONOGRAMA ACTIVIDADES'!AF$29)*($G59/$F59)))</f>
        <v>0</v>
      </c>
      <c r="AK59" s="498">
        <f>IF($F59=0,0,((($F59/$E$57)*'CRONOGRAMA ACTIVIDADES'!AG$29)*($G59/$F59)))</f>
        <v>0</v>
      </c>
      <c r="AL59" s="498">
        <f>IF($F59=0,0,((($F59/$E$57)*'CRONOGRAMA ACTIVIDADES'!AH$29)*($G59/$F59)))</f>
        <v>0</v>
      </c>
      <c r="AM59" s="498">
        <f>IF($F59=0,0,((($F59/$E$57)*'CRONOGRAMA ACTIVIDADES'!AI$29)*($G59/$F59)))</f>
        <v>0</v>
      </c>
      <c r="AN59" s="498">
        <f>IF($F59=0,0,((($F59/$E$57)*'CRONOGRAMA ACTIVIDADES'!AJ$29)*($G59/$F59)))</f>
        <v>0</v>
      </c>
      <c r="AO59" s="498">
        <f>IF($F59=0,0,((($F59/$E$57)*'CRONOGRAMA ACTIVIDADES'!AK$29)*($G59/$F59)))</f>
        <v>0</v>
      </c>
      <c r="AP59" s="498">
        <f>IF($F59=0,0,((($F59/$E$57)*'CRONOGRAMA ACTIVIDADES'!AL$29)*($G59/$F59)))</f>
        <v>0</v>
      </c>
      <c r="AQ59" s="498">
        <f>IF($F59=0,0,((($F59/$E$57)*'CRONOGRAMA ACTIVIDADES'!AM$29)*($G59/$F59)))</f>
        <v>0</v>
      </c>
      <c r="AR59" s="498">
        <f>IF($F59=0,0,((($F59/$E$57)*'CRONOGRAMA ACTIVIDADES'!AN$29)*($G59/$F59)))</f>
        <v>0</v>
      </c>
      <c r="AS59" s="498">
        <f>IF($F59=0,0,((($F59/$E$57)*'CRONOGRAMA ACTIVIDADES'!AO$29)*($G59/$F59)))</f>
        <v>0</v>
      </c>
      <c r="AT59" s="501">
        <f>AH59+AI59+AJ59+AK59+AL59+AM59+AN59+AO59+AP59+AQ59+AR59+AS59</f>
        <v>0</v>
      </c>
      <c r="AU59" s="504">
        <f>AS59+AR59+AQ59+AP59+AO59+AN59+AM59+AL59+AK59+AJ59+AI59+AH59+AF59+AE59+AD59+AC59+AB59+AA59+Z59+Y59+X59+W59+V59+U59+S59+R59+Q59+P59+O59+N59+M59+L59+K59+J59+I59+H59</f>
        <v>0</v>
      </c>
      <c r="AV59" s="470">
        <f t="shared" si="1"/>
        <v>0</v>
      </c>
    </row>
    <row r="60" spans="2:48" s="472" customFormat="1" ht="12.75" customHeight="1">
      <c r="B60" s="494" t="str">
        <f>+'FORMATO COSTEO C1'!C$254</f>
        <v>1.2.3.3</v>
      </c>
      <c r="C60" s="495" t="str">
        <f>+'FORMATO COSTEO C1'!B$254</f>
        <v>Categoría de gasto</v>
      </c>
      <c r="D60" s="506"/>
      <c r="E60" s="632"/>
      <c r="F60" s="498">
        <f>+'FORMATO COSTEO C1'!G254</f>
        <v>0</v>
      </c>
      <c r="G60" s="499">
        <f>+'FORMATO COSTEO C1'!J254</f>
        <v>0</v>
      </c>
      <c r="H60" s="503">
        <f>IF($F60=0,0,((($F60/$E$57)*'CRONOGRAMA ACTIVIDADES'!F$29)*($G60/$F60)))</f>
        <v>0</v>
      </c>
      <c r="I60" s="498">
        <f>IF($F60=0,0,((($F60/$E$57)*'CRONOGRAMA ACTIVIDADES'!G$29)*($G60/$F60)))</f>
        <v>0</v>
      </c>
      <c r="J60" s="498">
        <f>IF($F60=0,0,((($F60/$E$57)*'CRONOGRAMA ACTIVIDADES'!H$29)*($G60/$F60)))</f>
        <v>0</v>
      </c>
      <c r="K60" s="498">
        <f>IF($F60=0,0,((($F60/$E$57)*'CRONOGRAMA ACTIVIDADES'!I$29)*($G60/$F60)))</f>
        <v>0</v>
      </c>
      <c r="L60" s="498">
        <f>IF($F60=0,0,((($F60/$E$57)*'CRONOGRAMA ACTIVIDADES'!J$29)*($G60/$F60)))</f>
        <v>0</v>
      </c>
      <c r="M60" s="498">
        <f>IF($F60=0,0,((($F60/$E$57)*'CRONOGRAMA ACTIVIDADES'!K$29)*($G60/$F60)))</f>
        <v>0</v>
      </c>
      <c r="N60" s="498">
        <f>IF($F60=0,0,((($F60/$E$57)*'CRONOGRAMA ACTIVIDADES'!L$29)*($G60/$F60)))</f>
        <v>0</v>
      </c>
      <c r="O60" s="498">
        <f>IF($F60=0,0,((($F60/$E$57)*'CRONOGRAMA ACTIVIDADES'!M$29)*($G60/$F60)))</f>
        <v>0</v>
      </c>
      <c r="P60" s="498">
        <f>IF($F60=0,0,((($F60/$E$57)*'CRONOGRAMA ACTIVIDADES'!N$29)*($G60/$F60)))</f>
        <v>0</v>
      </c>
      <c r="Q60" s="498">
        <f>IF($F60=0,0,((($F60/$E$57)*'CRONOGRAMA ACTIVIDADES'!O$29)*($G60/$F60)))</f>
        <v>0</v>
      </c>
      <c r="R60" s="498">
        <f>IF($F60=0,0,((($F60/$E$57)*'CRONOGRAMA ACTIVIDADES'!P$29)*($G60/$F60)))</f>
        <v>0</v>
      </c>
      <c r="S60" s="498">
        <f>IF($F60=0,0,((($F60/$E$57)*'CRONOGRAMA ACTIVIDADES'!Q$29)*($G60/$F60)))</f>
        <v>0</v>
      </c>
      <c r="T60" s="501">
        <f>H60+I60+J60+K60+L60+M60+N60+O60+P60+Q60+R60+S60</f>
        <v>0</v>
      </c>
      <c r="U60" s="502">
        <f>IF($F60=0,0,((($F60/$E$57)*'CRONOGRAMA ACTIVIDADES'!R$29)*($G60/$F60)))</f>
        <v>0</v>
      </c>
      <c r="V60" s="498">
        <f>IF($F60=0,0,((($F60/$E$57)*'CRONOGRAMA ACTIVIDADES'!S$29)*($G60/$F60)))</f>
        <v>0</v>
      </c>
      <c r="W60" s="498">
        <f>IF($F60=0,0,((($F60/$E$57)*'CRONOGRAMA ACTIVIDADES'!T$29)*($G60/$F60)))</f>
        <v>0</v>
      </c>
      <c r="X60" s="498">
        <f>IF($F60=0,0,((($F60/$E$57)*'CRONOGRAMA ACTIVIDADES'!U$29)*($G60/$F60)))</f>
        <v>0</v>
      </c>
      <c r="Y60" s="498">
        <f>IF($F60=0,0,((($F60/$E$57)*'CRONOGRAMA ACTIVIDADES'!V$29)*($G60/$F60)))</f>
        <v>0</v>
      </c>
      <c r="Z60" s="498">
        <f>IF($F60=0,0,((($F60/$E$57)*'CRONOGRAMA ACTIVIDADES'!W$29)*($G60/$F60)))</f>
        <v>0</v>
      </c>
      <c r="AA60" s="498">
        <f>IF($F60=0,0,((($F60/$E$57)*'CRONOGRAMA ACTIVIDADES'!X$29)*($G60/$F60)))</f>
        <v>0</v>
      </c>
      <c r="AB60" s="498">
        <f>IF($F60=0,0,((($F60/$E$57)*'CRONOGRAMA ACTIVIDADES'!Y$29)*($G60/$F60)))</f>
        <v>0</v>
      </c>
      <c r="AC60" s="498">
        <f>IF($F60=0,0,((($F60/$E$57)*'CRONOGRAMA ACTIVIDADES'!Z$29)*($G60/$F60)))</f>
        <v>0</v>
      </c>
      <c r="AD60" s="498">
        <f>IF($F60=0,0,((($F60/$E$57)*'CRONOGRAMA ACTIVIDADES'!AA$29)*($G60/$F60)))</f>
        <v>0</v>
      </c>
      <c r="AE60" s="498">
        <f>IF($F60=0,0,((($F60/$E$57)*'CRONOGRAMA ACTIVIDADES'!AB$29)*($G60/$F60)))</f>
        <v>0</v>
      </c>
      <c r="AF60" s="498">
        <f>IF($F60=0,0,((($F60/$E$57)*'CRONOGRAMA ACTIVIDADES'!AC$29)*($G60/$F60)))</f>
        <v>0</v>
      </c>
      <c r="AG60" s="499">
        <f>U60+V60+W60+X60+Y60+Z60+AA60+AB60+AC60+AD60+AE60+AF60</f>
        <v>0</v>
      </c>
      <c r="AH60" s="503">
        <f>IF($F60=0,0,((($F60/$E$57)*'CRONOGRAMA ACTIVIDADES'!AD$29)*($G60/$F60)))</f>
        <v>0</v>
      </c>
      <c r="AI60" s="498">
        <f>IF($F60=0,0,((($F60/$E$57)*'CRONOGRAMA ACTIVIDADES'!AE$29)*($G60/$F60)))</f>
        <v>0</v>
      </c>
      <c r="AJ60" s="498">
        <f>IF($F60=0,0,((($F60/$E$57)*'CRONOGRAMA ACTIVIDADES'!AF$29)*($G60/$F60)))</f>
        <v>0</v>
      </c>
      <c r="AK60" s="498">
        <f>IF($F60=0,0,((($F60/$E$57)*'CRONOGRAMA ACTIVIDADES'!AG$29)*($G60/$F60)))</f>
        <v>0</v>
      </c>
      <c r="AL60" s="498">
        <f>IF($F60=0,0,((($F60/$E$57)*'CRONOGRAMA ACTIVIDADES'!AH$29)*($G60/$F60)))</f>
        <v>0</v>
      </c>
      <c r="AM60" s="498">
        <f>IF($F60=0,0,((($F60/$E$57)*'CRONOGRAMA ACTIVIDADES'!AI$29)*($G60/$F60)))</f>
        <v>0</v>
      </c>
      <c r="AN60" s="498">
        <f>IF($F60=0,0,((($F60/$E$57)*'CRONOGRAMA ACTIVIDADES'!AJ$29)*($G60/$F60)))</f>
        <v>0</v>
      </c>
      <c r="AO60" s="498">
        <f>IF($F60=0,0,((($F60/$E$57)*'CRONOGRAMA ACTIVIDADES'!AK$29)*($G60/$F60)))</f>
        <v>0</v>
      </c>
      <c r="AP60" s="498">
        <f>IF($F60=0,0,((($F60/$E$57)*'CRONOGRAMA ACTIVIDADES'!AL$29)*($G60/$F60)))</f>
        <v>0</v>
      </c>
      <c r="AQ60" s="498">
        <f>IF($F60=0,0,((($F60/$E$57)*'CRONOGRAMA ACTIVIDADES'!AM$29)*($G60/$F60)))</f>
        <v>0</v>
      </c>
      <c r="AR60" s="498">
        <f>IF($F60=0,0,((($F60/$E$57)*'CRONOGRAMA ACTIVIDADES'!AN$29)*($G60/$F60)))</f>
        <v>0</v>
      </c>
      <c r="AS60" s="498">
        <f>IF($F60=0,0,((($F60/$E$57)*'CRONOGRAMA ACTIVIDADES'!AO$29)*($G60/$F60)))</f>
        <v>0</v>
      </c>
      <c r="AT60" s="501">
        <f>AH60+AI60+AJ60+AK60+AL60+AM60+AN60+AO60+AP60+AQ60+AR60+AS60</f>
        <v>0</v>
      </c>
      <c r="AU60" s="504">
        <f>AS60+AR60+AQ60+AP60+AO60+AN60+AM60+AL60+AK60+AJ60+AI60+AH60+AF60+AE60+AD60+AC60+AB60+AA60+Z60+Y60+X60+W60+V60+U60+S60+R60+Q60+P60+O60+N60+M60+L60+K60+J60+I60+H60</f>
        <v>0</v>
      </c>
      <c r="AV60" s="470">
        <f t="shared" si="1"/>
        <v>0</v>
      </c>
    </row>
    <row r="61" spans="2:48" s="472" customFormat="1" ht="12.75" customHeight="1">
      <c r="B61" s="494" t="str">
        <f>+'FORMATO COSTEO C1'!C$260</f>
        <v>1.2.3.4</v>
      </c>
      <c r="C61" s="495" t="str">
        <f>+'FORMATO COSTEO C1'!B$260</f>
        <v>Categoría de gasto</v>
      </c>
      <c r="D61" s="506"/>
      <c r="E61" s="632"/>
      <c r="F61" s="498">
        <f>+'FORMATO COSTEO C1'!G260</f>
        <v>0</v>
      </c>
      <c r="G61" s="499">
        <f>+'FORMATO COSTEO C1'!J260</f>
        <v>0</v>
      </c>
      <c r="H61" s="503">
        <f>IF($F61=0,0,((($F61/$E$57)*'CRONOGRAMA ACTIVIDADES'!F$29)*($G61/$F61)))</f>
        <v>0</v>
      </c>
      <c r="I61" s="498">
        <f>IF($F61=0,0,((($F61/$E$57)*'CRONOGRAMA ACTIVIDADES'!G$29)*($G61/$F61)))</f>
        <v>0</v>
      </c>
      <c r="J61" s="498">
        <f>IF($F61=0,0,((($F61/$E$57)*'CRONOGRAMA ACTIVIDADES'!H$29)*($G61/$F61)))</f>
        <v>0</v>
      </c>
      <c r="K61" s="498">
        <f>IF($F61=0,0,((($F61/$E$57)*'CRONOGRAMA ACTIVIDADES'!I$29)*($G61/$F61)))</f>
        <v>0</v>
      </c>
      <c r="L61" s="498">
        <f>IF($F61=0,0,((($F61/$E$57)*'CRONOGRAMA ACTIVIDADES'!J$29)*($G61/$F61)))</f>
        <v>0</v>
      </c>
      <c r="M61" s="498">
        <f>IF($F61=0,0,((($F61/$E$57)*'CRONOGRAMA ACTIVIDADES'!K$29)*($G61/$F61)))</f>
        <v>0</v>
      </c>
      <c r="N61" s="498">
        <f>IF($F61=0,0,((($F61/$E$57)*'CRONOGRAMA ACTIVIDADES'!L$29)*($G61/$F61)))</f>
        <v>0</v>
      </c>
      <c r="O61" s="498">
        <f>IF($F61=0,0,((($F61/$E$57)*'CRONOGRAMA ACTIVIDADES'!M$29)*($G61/$F61)))</f>
        <v>0</v>
      </c>
      <c r="P61" s="498">
        <f>IF($F61=0,0,((($F61/$E$57)*'CRONOGRAMA ACTIVIDADES'!N$29)*($G61/$F61)))</f>
        <v>0</v>
      </c>
      <c r="Q61" s="498">
        <f>IF($F61=0,0,((($F61/$E$57)*'CRONOGRAMA ACTIVIDADES'!O$29)*($G61/$F61)))</f>
        <v>0</v>
      </c>
      <c r="R61" s="498">
        <f>IF($F61=0,0,((($F61/$E$57)*'CRONOGRAMA ACTIVIDADES'!P$29)*($G61/$F61)))</f>
        <v>0</v>
      </c>
      <c r="S61" s="498">
        <f>IF($F61=0,0,((($F61/$E$57)*'CRONOGRAMA ACTIVIDADES'!Q$29)*($G61/$F61)))</f>
        <v>0</v>
      </c>
      <c r="T61" s="501">
        <f>H61+I61+J61+K61+L61+M61+N61+O61+P61+Q61+R61+S61</f>
        <v>0</v>
      </c>
      <c r="U61" s="502">
        <f>IF($F61=0,0,((($F61/$E$57)*'CRONOGRAMA ACTIVIDADES'!R$29)*($G61/$F61)))</f>
        <v>0</v>
      </c>
      <c r="V61" s="498">
        <f>IF($F61=0,0,((($F61/$E$57)*'CRONOGRAMA ACTIVIDADES'!S$29)*($G61/$F61)))</f>
        <v>0</v>
      </c>
      <c r="W61" s="498">
        <f>IF($F61=0,0,((($F61/$E$57)*'CRONOGRAMA ACTIVIDADES'!T$29)*($G61/$F61)))</f>
        <v>0</v>
      </c>
      <c r="X61" s="498">
        <f>IF($F61=0,0,((($F61/$E$57)*'CRONOGRAMA ACTIVIDADES'!U$29)*($G61/$F61)))</f>
        <v>0</v>
      </c>
      <c r="Y61" s="498">
        <f>IF($F61=0,0,((($F61/$E$57)*'CRONOGRAMA ACTIVIDADES'!V$29)*($G61/$F61)))</f>
        <v>0</v>
      </c>
      <c r="Z61" s="498">
        <f>IF($F61=0,0,((($F61/$E$57)*'CRONOGRAMA ACTIVIDADES'!W$29)*($G61/$F61)))</f>
        <v>0</v>
      </c>
      <c r="AA61" s="498">
        <f>IF($F61=0,0,((($F61/$E$57)*'CRONOGRAMA ACTIVIDADES'!X$29)*($G61/$F61)))</f>
        <v>0</v>
      </c>
      <c r="AB61" s="498">
        <f>IF($F61=0,0,((($F61/$E$57)*'CRONOGRAMA ACTIVIDADES'!Y$29)*($G61/$F61)))</f>
        <v>0</v>
      </c>
      <c r="AC61" s="498">
        <f>IF($F61=0,0,((($F61/$E$57)*'CRONOGRAMA ACTIVIDADES'!Z$29)*($G61/$F61)))</f>
        <v>0</v>
      </c>
      <c r="AD61" s="498">
        <f>IF($F61=0,0,((($F61/$E$57)*'CRONOGRAMA ACTIVIDADES'!AA$29)*($G61/$F61)))</f>
        <v>0</v>
      </c>
      <c r="AE61" s="498">
        <f>IF($F61=0,0,((($F61/$E$57)*'CRONOGRAMA ACTIVIDADES'!AB$29)*($G61/$F61)))</f>
        <v>0</v>
      </c>
      <c r="AF61" s="498">
        <f>IF($F61=0,0,((($F61/$E$57)*'CRONOGRAMA ACTIVIDADES'!AC$29)*($G61/$F61)))</f>
        <v>0</v>
      </c>
      <c r="AG61" s="499">
        <f>U61+V61+W61+X61+Y61+Z61+AA61+AB61+AC61+AD61+AE61+AF61</f>
        <v>0</v>
      </c>
      <c r="AH61" s="503">
        <f>IF($F61=0,0,((($F61/$E$57)*'CRONOGRAMA ACTIVIDADES'!AD$29)*($G61/$F61)))</f>
        <v>0</v>
      </c>
      <c r="AI61" s="498">
        <f>IF($F61=0,0,((($F61/$E$57)*'CRONOGRAMA ACTIVIDADES'!AE$29)*($G61/$F61)))</f>
        <v>0</v>
      </c>
      <c r="AJ61" s="498">
        <f>IF($F61=0,0,((($F61/$E$57)*'CRONOGRAMA ACTIVIDADES'!AF$29)*($G61/$F61)))</f>
        <v>0</v>
      </c>
      <c r="AK61" s="498">
        <f>IF($F61=0,0,((($F61/$E$57)*'CRONOGRAMA ACTIVIDADES'!AG$29)*($G61/$F61)))</f>
        <v>0</v>
      </c>
      <c r="AL61" s="498">
        <f>IF($F61=0,0,((($F61/$E$57)*'CRONOGRAMA ACTIVIDADES'!AH$29)*($G61/$F61)))</f>
        <v>0</v>
      </c>
      <c r="AM61" s="498">
        <f>IF($F61=0,0,((($F61/$E$57)*'CRONOGRAMA ACTIVIDADES'!AI$29)*($G61/$F61)))</f>
        <v>0</v>
      </c>
      <c r="AN61" s="498">
        <f>IF($F61=0,0,((($F61/$E$57)*'CRONOGRAMA ACTIVIDADES'!AJ$29)*($G61/$F61)))</f>
        <v>0</v>
      </c>
      <c r="AO61" s="498">
        <f>IF($F61=0,0,((($F61/$E$57)*'CRONOGRAMA ACTIVIDADES'!AK$29)*($G61/$F61)))</f>
        <v>0</v>
      </c>
      <c r="AP61" s="498">
        <f>IF($F61=0,0,((($F61/$E$57)*'CRONOGRAMA ACTIVIDADES'!AL$29)*($G61/$F61)))</f>
        <v>0</v>
      </c>
      <c r="AQ61" s="498">
        <f>IF($F61=0,0,((($F61/$E$57)*'CRONOGRAMA ACTIVIDADES'!AM$29)*($G61/$F61)))</f>
        <v>0</v>
      </c>
      <c r="AR61" s="498">
        <f>IF($F61=0,0,((($F61/$E$57)*'CRONOGRAMA ACTIVIDADES'!AN$29)*($G61/$F61)))</f>
        <v>0</v>
      </c>
      <c r="AS61" s="498">
        <f>IF($F61=0,0,((($F61/$E$57)*'CRONOGRAMA ACTIVIDADES'!AO$29)*($G61/$F61)))</f>
        <v>0</v>
      </c>
      <c r="AT61" s="501">
        <f>AH61+AI61+AJ61+AK61+AL61+AM61+AN61+AO61+AP61+AQ61+AR61+AS61</f>
        <v>0</v>
      </c>
      <c r="AU61" s="504">
        <f>AS61+AR61+AQ61+AP61+AO61+AN61+AM61+AL61+AK61+AJ61+AI61+AH61+AF61+AE61+AD61+AC61+AB61+AA61+Z61+Y61+X61+W61+V61+U61+S61+R61+Q61+P61+O61+N61+M61+L61+K61+J61+I61+H61</f>
        <v>0</v>
      </c>
      <c r="AV61" s="470">
        <f t="shared" si="1"/>
        <v>0</v>
      </c>
    </row>
    <row r="62" spans="2:48" s="472" customFormat="1" ht="12.75" customHeight="1">
      <c r="B62" s="494" t="str">
        <f>+'FORMATO COSTEO C1'!C$266</f>
        <v>1.2.3.5</v>
      </c>
      <c r="C62" s="495" t="str">
        <f>+'FORMATO COSTEO C1'!B$266</f>
        <v>Categoría de gasto</v>
      </c>
      <c r="D62" s="506"/>
      <c r="E62" s="632"/>
      <c r="F62" s="498">
        <f>+'FORMATO COSTEO C1'!G266</f>
        <v>0</v>
      </c>
      <c r="G62" s="499">
        <f>+'FORMATO COSTEO C1'!J266</f>
        <v>0</v>
      </c>
      <c r="H62" s="503">
        <f>IF($F62=0,0,((($F62/$E$57)*'CRONOGRAMA ACTIVIDADES'!F$29)*($G62/$F62)))</f>
        <v>0</v>
      </c>
      <c r="I62" s="498">
        <f>IF($F62=0,0,((($F62/$E$57)*'CRONOGRAMA ACTIVIDADES'!G$29)*($G62/$F62)))</f>
        <v>0</v>
      </c>
      <c r="J62" s="498">
        <f>IF($F62=0,0,((($F62/$E$57)*'CRONOGRAMA ACTIVIDADES'!H$29)*($G62/$F62)))</f>
        <v>0</v>
      </c>
      <c r="K62" s="498">
        <f>IF($F62=0,0,((($F62/$E$57)*'CRONOGRAMA ACTIVIDADES'!I$29)*($G62/$F62)))</f>
        <v>0</v>
      </c>
      <c r="L62" s="498">
        <f>IF($F62=0,0,((($F62/$E$57)*'CRONOGRAMA ACTIVIDADES'!J$29)*($G62/$F62)))</f>
        <v>0</v>
      </c>
      <c r="M62" s="498">
        <f>IF($F62=0,0,((($F62/$E$57)*'CRONOGRAMA ACTIVIDADES'!K$29)*($G62/$F62)))</f>
        <v>0</v>
      </c>
      <c r="N62" s="498">
        <f>IF($F62=0,0,((($F62/$E$57)*'CRONOGRAMA ACTIVIDADES'!L$29)*($G62/$F62)))</f>
        <v>0</v>
      </c>
      <c r="O62" s="498">
        <f>IF($F62=0,0,((($F62/$E$57)*'CRONOGRAMA ACTIVIDADES'!M$29)*($G62/$F62)))</f>
        <v>0</v>
      </c>
      <c r="P62" s="498">
        <f>IF($F62=0,0,((($F62/$E$57)*'CRONOGRAMA ACTIVIDADES'!N$29)*($G62/$F62)))</f>
        <v>0</v>
      </c>
      <c r="Q62" s="498">
        <f>IF($F62=0,0,((($F62/$E$57)*'CRONOGRAMA ACTIVIDADES'!O$29)*($G62/$F62)))</f>
        <v>0</v>
      </c>
      <c r="R62" s="498">
        <f>IF($F62=0,0,((($F62/$E$57)*'CRONOGRAMA ACTIVIDADES'!P$29)*($G62/$F62)))</f>
        <v>0</v>
      </c>
      <c r="S62" s="498">
        <f>IF($F62=0,0,((($F62/$E$57)*'CRONOGRAMA ACTIVIDADES'!Q$29)*($G62/$F62)))</f>
        <v>0</v>
      </c>
      <c r="T62" s="501">
        <f>H62+I62+J62+K62+L62+M62+N62+O62+P62+Q62+R62+S62</f>
        <v>0</v>
      </c>
      <c r="U62" s="502">
        <f>IF($F62=0,0,((($F62/$E$57)*'CRONOGRAMA ACTIVIDADES'!R$29)*($G62/$F62)))</f>
        <v>0</v>
      </c>
      <c r="V62" s="498">
        <f>IF($F62=0,0,((($F62/$E$57)*'CRONOGRAMA ACTIVIDADES'!S$29)*($G62/$F62)))</f>
        <v>0</v>
      </c>
      <c r="W62" s="498">
        <f>IF($F62=0,0,((($F62/$E$57)*'CRONOGRAMA ACTIVIDADES'!T$29)*($G62/$F62)))</f>
        <v>0</v>
      </c>
      <c r="X62" s="498">
        <f>IF($F62=0,0,((($F62/$E$57)*'CRONOGRAMA ACTIVIDADES'!U$29)*($G62/$F62)))</f>
        <v>0</v>
      </c>
      <c r="Y62" s="498">
        <f>IF($F62=0,0,((($F62/$E$57)*'CRONOGRAMA ACTIVIDADES'!V$29)*($G62/$F62)))</f>
        <v>0</v>
      </c>
      <c r="Z62" s="498">
        <f>IF($F62=0,0,((($F62/$E$57)*'CRONOGRAMA ACTIVIDADES'!W$29)*($G62/$F62)))</f>
        <v>0</v>
      </c>
      <c r="AA62" s="498">
        <f>IF($F62=0,0,((($F62/$E$57)*'CRONOGRAMA ACTIVIDADES'!X$29)*($G62/$F62)))</f>
        <v>0</v>
      </c>
      <c r="AB62" s="498">
        <f>IF($F62=0,0,((($F62/$E$57)*'CRONOGRAMA ACTIVIDADES'!Y$29)*($G62/$F62)))</f>
        <v>0</v>
      </c>
      <c r="AC62" s="498">
        <f>IF($F62=0,0,((($F62/$E$57)*'CRONOGRAMA ACTIVIDADES'!Z$29)*($G62/$F62)))</f>
        <v>0</v>
      </c>
      <c r="AD62" s="498">
        <f>IF($F62=0,0,((($F62/$E$57)*'CRONOGRAMA ACTIVIDADES'!AA$29)*($G62/$F62)))</f>
        <v>0</v>
      </c>
      <c r="AE62" s="498">
        <f>IF($F62=0,0,((($F62/$E$57)*'CRONOGRAMA ACTIVIDADES'!AB$29)*($G62/$F62)))</f>
        <v>0</v>
      </c>
      <c r="AF62" s="498">
        <f>IF($F62=0,0,((($F62/$E$57)*'CRONOGRAMA ACTIVIDADES'!AC$29)*($G62/$F62)))</f>
        <v>0</v>
      </c>
      <c r="AG62" s="499">
        <f>U62+V62+W62+X62+Y62+Z62+AA62+AB62+AC62+AD62+AE62+AF62</f>
        <v>0</v>
      </c>
      <c r="AH62" s="503">
        <f>IF($F62=0,0,((($F62/$E$57)*'CRONOGRAMA ACTIVIDADES'!AD$29)*($G62/$F62)))</f>
        <v>0</v>
      </c>
      <c r="AI62" s="498">
        <f>IF($F62=0,0,((($F62/$E$57)*'CRONOGRAMA ACTIVIDADES'!AE$29)*($G62/$F62)))</f>
        <v>0</v>
      </c>
      <c r="AJ62" s="498">
        <f>IF($F62=0,0,((($F62/$E$57)*'CRONOGRAMA ACTIVIDADES'!AF$29)*($G62/$F62)))</f>
        <v>0</v>
      </c>
      <c r="AK62" s="498">
        <f>IF($F62=0,0,((($F62/$E$57)*'CRONOGRAMA ACTIVIDADES'!AG$29)*($G62/$F62)))</f>
        <v>0</v>
      </c>
      <c r="AL62" s="498">
        <f>IF($F62=0,0,((($F62/$E$57)*'CRONOGRAMA ACTIVIDADES'!AH$29)*($G62/$F62)))</f>
        <v>0</v>
      </c>
      <c r="AM62" s="498">
        <f>IF($F62=0,0,((($F62/$E$57)*'CRONOGRAMA ACTIVIDADES'!AI$29)*($G62/$F62)))</f>
        <v>0</v>
      </c>
      <c r="AN62" s="498">
        <f>IF($F62=0,0,((($F62/$E$57)*'CRONOGRAMA ACTIVIDADES'!AJ$29)*($G62/$F62)))</f>
        <v>0</v>
      </c>
      <c r="AO62" s="498">
        <f>IF($F62=0,0,((($F62/$E$57)*'CRONOGRAMA ACTIVIDADES'!AK$29)*($G62/$F62)))</f>
        <v>0</v>
      </c>
      <c r="AP62" s="498">
        <f>IF($F62=0,0,((($F62/$E$57)*'CRONOGRAMA ACTIVIDADES'!AL$29)*($G62/$F62)))</f>
        <v>0</v>
      </c>
      <c r="AQ62" s="498">
        <f>IF($F62=0,0,((($F62/$E$57)*'CRONOGRAMA ACTIVIDADES'!AM$29)*($G62/$F62)))</f>
        <v>0</v>
      </c>
      <c r="AR62" s="498">
        <f>IF($F62=0,0,((($F62/$E$57)*'CRONOGRAMA ACTIVIDADES'!AN$29)*($G62/$F62)))</f>
        <v>0</v>
      </c>
      <c r="AS62" s="498">
        <f>IF($F62=0,0,((($F62/$E$57)*'CRONOGRAMA ACTIVIDADES'!AO$29)*($G62/$F62)))</f>
        <v>0</v>
      </c>
      <c r="AT62" s="501">
        <f>AH62+AI62+AJ62+AK62+AL62+AM62+AN62+AO62+AP62+AQ62+AR62+AS62</f>
        <v>0</v>
      </c>
      <c r="AU62" s="504">
        <f>AS62+AR62+AQ62+AP62+AO62+AN62+AM62+AL62+AK62+AJ62+AI62+AH62+AF62+AE62+AD62+AC62+AB62+AA62+Z62+Y62+X62+W62+V62+U62+S62+R62+Q62+P62+O62+N62+M62+L62+K62+J62+I62+H62</f>
        <v>0</v>
      </c>
      <c r="AV62" s="470">
        <f t="shared" si="1"/>
        <v>0</v>
      </c>
    </row>
    <row r="63" spans="2:48" s="472" customFormat="1" ht="12.75" customHeight="1">
      <c r="B63" s="484" t="str">
        <f>+'FORMATO COSTEO C1'!C$272</f>
        <v>1.2.4</v>
      </c>
      <c r="C63" s="508">
        <f>+'FORMATO COSTEO C1'!B$272</f>
        <v>0</v>
      </c>
      <c r="D63" s="620" t="str">
        <f>+'FORMATO COSTEO C1'!D$272</f>
        <v>Unidad medida</v>
      </c>
      <c r="E63" s="613">
        <f>+'FORMATO COSTEO C1'!E$272</f>
        <v>0</v>
      </c>
      <c r="F63" s="488">
        <f>SUM(F64:F68)</f>
        <v>0</v>
      </c>
      <c r="G63" s="489">
        <f aca="true" t="shared" si="19" ref="G63:AS63">SUM(G64:G68)</f>
        <v>0</v>
      </c>
      <c r="H63" s="490">
        <f t="shared" si="19"/>
        <v>0</v>
      </c>
      <c r="I63" s="488">
        <f>SUM(I64:I68)</f>
        <v>0</v>
      </c>
      <c r="J63" s="488">
        <f>SUM(J64:J68)</f>
        <v>0</v>
      </c>
      <c r="K63" s="488">
        <f>SUM(K64:K68)</f>
        <v>0</v>
      </c>
      <c r="L63" s="488">
        <f>SUM(L64:L68)</f>
        <v>0</v>
      </c>
      <c r="M63" s="488">
        <f>SUM(M64:M68)</f>
        <v>0</v>
      </c>
      <c r="N63" s="488">
        <f t="shared" si="19"/>
        <v>0</v>
      </c>
      <c r="O63" s="488">
        <f t="shared" si="19"/>
        <v>0</v>
      </c>
      <c r="P63" s="488">
        <f t="shared" si="19"/>
        <v>0</v>
      </c>
      <c r="Q63" s="488">
        <f t="shared" si="19"/>
        <v>0</v>
      </c>
      <c r="R63" s="488">
        <f t="shared" si="19"/>
        <v>0</v>
      </c>
      <c r="S63" s="488">
        <f t="shared" si="19"/>
        <v>0</v>
      </c>
      <c r="T63" s="491">
        <f>SUM(T64:T68)</f>
        <v>0</v>
      </c>
      <c r="U63" s="492">
        <f t="shared" si="19"/>
        <v>0</v>
      </c>
      <c r="V63" s="488">
        <f t="shared" si="19"/>
        <v>0</v>
      </c>
      <c r="W63" s="488">
        <f t="shared" si="19"/>
        <v>0</v>
      </c>
      <c r="X63" s="488">
        <f t="shared" si="19"/>
        <v>0</v>
      </c>
      <c r="Y63" s="488">
        <f t="shared" si="19"/>
        <v>0</v>
      </c>
      <c r="Z63" s="488">
        <f t="shared" si="19"/>
        <v>0</v>
      </c>
      <c r="AA63" s="488">
        <f t="shared" si="19"/>
        <v>0</v>
      </c>
      <c r="AB63" s="488">
        <f t="shared" si="19"/>
        <v>0</v>
      </c>
      <c r="AC63" s="488">
        <f t="shared" si="19"/>
        <v>0</v>
      </c>
      <c r="AD63" s="488">
        <f t="shared" si="19"/>
        <v>0</v>
      </c>
      <c r="AE63" s="488">
        <f t="shared" si="19"/>
        <v>0</v>
      </c>
      <c r="AF63" s="488">
        <f t="shared" si="19"/>
        <v>0</v>
      </c>
      <c r="AG63" s="489">
        <f t="shared" si="19"/>
        <v>0</v>
      </c>
      <c r="AH63" s="490">
        <f t="shared" si="19"/>
        <v>0</v>
      </c>
      <c r="AI63" s="488">
        <f t="shared" si="19"/>
        <v>0</v>
      </c>
      <c r="AJ63" s="488">
        <f t="shared" si="19"/>
        <v>0</v>
      </c>
      <c r="AK63" s="488">
        <f t="shared" si="19"/>
        <v>0</v>
      </c>
      <c r="AL63" s="488">
        <f t="shared" si="19"/>
        <v>0</v>
      </c>
      <c r="AM63" s="488">
        <f t="shared" si="19"/>
        <v>0</v>
      </c>
      <c r="AN63" s="488">
        <f t="shared" si="19"/>
        <v>0</v>
      </c>
      <c r="AO63" s="488">
        <f t="shared" si="19"/>
        <v>0</v>
      </c>
      <c r="AP63" s="488">
        <f t="shared" si="19"/>
        <v>0</v>
      </c>
      <c r="AQ63" s="488">
        <f t="shared" si="19"/>
        <v>0</v>
      </c>
      <c r="AR63" s="488">
        <f t="shared" si="19"/>
        <v>0</v>
      </c>
      <c r="AS63" s="488">
        <f t="shared" si="19"/>
        <v>0</v>
      </c>
      <c r="AT63" s="491">
        <f>SUM(AT64:AT68)</f>
        <v>0</v>
      </c>
      <c r="AU63" s="493">
        <f>SUM(AU64:AU68)</f>
        <v>0</v>
      </c>
      <c r="AV63" s="470">
        <f t="shared" si="1"/>
        <v>0</v>
      </c>
    </row>
    <row r="64" spans="2:48" s="472" customFormat="1" ht="12.75" customHeight="1">
      <c r="B64" s="494" t="str">
        <f>+'FORMATO COSTEO C1'!C$274</f>
        <v>1.2.4.1</v>
      </c>
      <c r="C64" s="495" t="str">
        <f>+'FORMATO COSTEO C1'!B$274</f>
        <v>Categoría de gasto</v>
      </c>
      <c r="D64" s="506"/>
      <c r="E64" s="632"/>
      <c r="F64" s="498">
        <f>+'FORMATO COSTEO C1'!G274</f>
        <v>0</v>
      </c>
      <c r="G64" s="499">
        <f>+'FORMATO COSTEO C1'!J274</f>
        <v>0</v>
      </c>
      <c r="H64" s="500">
        <f>IF($F64=0,0,((($F64/$E$63)*'CRONOGRAMA ACTIVIDADES'!F$30)*($G64/$F64)))</f>
        <v>0</v>
      </c>
      <c r="I64" s="498">
        <f>IF($F64=0,0,((($F64/$E$63)*'CRONOGRAMA ACTIVIDADES'!G$30)*($G64/$F64)))</f>
        <v>0</v>
      </c>
      <c r="J64" s="498">
        <f>IF($F64=0,0,((($F64/$E$63)*'CRONOGRAMA ACTIVIDADES'!H$30)*($G64/$F64)))</f>
        <v>0</v>
      </c>
      <c r="K64" s="498">
        <f>IF($F64=0,0,((($F64/$E$63)*'CRONOGRAMA ACTIVIDADES'!I$30)*($G64/$F64)))</f>
        <v>0</v>
      </c>
      <c r="L64" s="498">
        <f>IF($F64=0,0,((($F64/$E$63)*'CRONOGRAMA ACTIVIDADES'!J$30)*($G64/$F64)))</f>
        <v>0</v>
      </c>
      <c r="M64" s="498">
        <f>IF($F64=0,0,((($F64/$E$63)*'CRONOGRAMA ACTIVIDADES'!K$30)*($G64/$F64)))</f>
        <v>0</v>
      </c>
      <c r="N64" s="498">
        <f>IF($F64=0,0,((($F64/$E$63)*'CRONOGRAMA ACTIVIDADES'!L$30)*($G64/$F64)))</f>
        <v>0</v>
      </c>
      <c r="O64" s="498">
        <f>IF($F64=0,0,((($F64/$E$63)*'CRONOGRAMA ACTIVIDADES'!M$30)*($G64/$F64)))</f>
        <v>0</v>
      </c>
      <c r="P64" s="498">
        <f>IF($F64=0,0,((($F64/$E$63)*'CRONOGRAMA ACTIVIDADES'!N$30)*($G64/$F64)))</f>
        <v>0</v>
      </c>
      <c r="Q64" s="498">
        <f>IF($F64=0,0,((($F64/$E$63)*'CRONOGRAMA ACTIVIDADES'!O$30)*($G64/$F64)))</f>
        <v>0</v>
      </c>
      <c r="R64" s="498">
        <f>IF($F64=0,0,((($F64/$E$63)*'CRONOGRAMA ACTIVIDADES'!P$30)*($G64/$F64)))</f>
        <v>0</v>
      </c>
      <c r="S64" s="498">
        <f>IF($F64=0,0,((($F64/$E$63)*'CRONOGRAMA ACTIVIDADES'!Q$30)*($G64/$F64)))</f>
        <v>0</v>
      </c>
      <c r="T64" s="501">
        <f>H64+I64+J64+K64+L64+M64+N64+O64+P64+Q64+R64+S64</f>
        <v>0</v>
      </c>
      <c r="U64" s="502">
        <f>IF($F64=0,0,((($F64/$E$63)*'CRONOGRAMA ACTIVIDADES'!R$30)*($G64/$F64)))</f>
        <v>0</v>
      </c>
      <c r="V64" s="498">
        <f>IF($F64=0,0,((($F64/$E$63)*'CRONOGRAMA ACTIVIDADES'!S$30)*($G64/$F64)))</f>
        <v>0</v>
      </c>
      <c r="W64" s="498">
        <f>IF($F64=0,0,((($F64/$E$63)*'CRONOGRAMA ACTIVIDADES'!T$30)*($G64/$F64)))</f>
        <v>0</v>
      </c>
      <c r="X64" s="498">
        <f>IF($F64=0,0,((($F64/$E$63)*'CRONOGRAMA ACTIVIDADES'!U$30)*($G64/$F64)))</f>
        <v>0</v>
      </c>
      <c r="Y64" s="498">
        <f>IF($F64=0,0,((($F64/$E$63)*'CRONOGRAMA ACTIVIDADES'!V$30)*($G64/$F64)))</f>
        <v>0</v>
      </c>
      <c r="Z64" s="498">
        <f>IF($F64=0,0,((($F64/$E$63)*'CRONOGRAMA ACTIVIDADES'!W$30)*($G64/$F64)))</f>
        <v>0</v>
      </c>
      <c r="AA64" s="498">
        <f>IF($F64=0,0,((($F64/$E$63)*'CRONOGRAMA ACTIVIDADES'!X$30)*($G64/$F64)))</f>
        <v>0</v>
      </c>
      <c r="AB64" s="498">
        <f>IF($F64=0,0,((($F64/$E$63)*'CRONOGRAMA ACTIVIDADES'!Y$30)*($G64/$F64)))</f>
        <v>0</v>
      </c>
      <c r="AC64" s="498">
        <f>IF($F64=0,0,((($F64/$E$63)*'CRONOGRAMA ACTIVIDADES'!Z$30)*($G64/$F64)))</f>
        <v>0</v>
      </c>
      <c r="AD64" s="498">
        <f>IF($F64=0,0,((($F64/$E$63)*'CRONOGRAMA ACTIVIDADES'!AA$30)*($G64/$F64)))</f>
        <v>0</v>
      </c>
      <c r="AE64" s="498">
        <f>IF($F64=0,0,((($F64/$E$63)*'CRONOGRAMA ACTIVIDADES'!AB$30)*($G64/$F64)))</f>
        <v>0</v>
      </c>
      <c r="AF64" s="498">
        <f>IF($F64=0,0,((($F64/$E$63)*'CRONOGRAMA ACTIVIDADES'!AC$30)*($G64/$F64)))</f>
        <v>0</v>
      </c>
      <c r="AG64" s="499">
        <f>U64+V64+W64+X64+Y64+Z64+AA64+AB64+AC64+AD64+AE64+AF64</f>
        <v>0</v>
      </c>
      <c r="AH64" s="503">
        <f>IF($F64=0,0,((($F64/$E$63)*'CRONOGRAMA ACTIVIDADES'!AD$30)*($G64/$F64)))</f>
        <v>0</v>
      </c>
      <c r="AI64" s="498">
        <f>IF($F64=0,0,((($F64/$E$63)*'CRONOGRAMA ACTIVIDADES'!AE$30)*($G64/$F64)))</f>
        <v>0</v>
      </c>
      <c r="AJ64" s="498">
        <f>IF($F64=0,0,((($F64/$E$63)*'CRONOGRAMA ACTIVIDADES'!AF$30)*($G64/$F64)))</f>
        <v>0</v>
      </c>
      <c r="AK64" s="498">
        <f>IF($F64=0,0,((($F64/$E$63)*'CRONOGRAMA ACTIVIDADES'!AG$30)*($G64/$F64)))</f>
        <v>0</v>
      </c>
      <c r="AL64" s="498">
        <f>IF($F64=0,0,((($F64/$E$63)*'CRONOGRAMA ACTIVIDADES'!AH$30)*($G64/$F64)))</f>
        <v>0</v>
      </c>
      <c r="AM64" s="498">
        <f>IF($F64=0,0,((($F64/$E$63)*'CRONOGRAMA ACTIVIDADES'!AI$30)*($G64/$F64)))</f>
        <v>0</v>
      </c>
      <c r="AN64" s="498">
        <f>IF($F64=0,0,((($F64/$E$63)*'CRONOGRAMA ACTIVIDADES'!AJ$30)*($G64/$F64)))</f>
        <v>0</v>
      </c>
      <c r="AO64" s="498">
        <f>IF($F64=0,0,((($F64/$E$63)*'CRONOGRAMA ACTIVIDADES'!AK$30)*($G64/$F64)))</f>
        <v>0</v>
      </c>
      <c r="AP64" s="498">
        <f>IF($F64=0,0,((($F64/$E$63)*'CRONOGRAMA ACTIVIDADES'!AL$30)*($G64/$F64)))</f>
        <v>0</v>
      </c>
      <c r="AQ64" s="498">
        <f>IF($F64=0,0,((($F64/$E$63)*'CRONOGRAMA ACTIVIDADES'!AM$30)*($G64/$F64)))</f>
        <v>0</v>
      </c>
      <c r="AR64" s="498">
        <f>IF($F64=0,0,((($F64/$E$63)*'CRONOGRAMA ACTIVIDADES'!AN$30)*($G64/$F64)))</f>
        <v>0</v>
      </c>
      <c r="AS64" s="498">
        <f>IF($F64=0,0,((($F64/$E$63)*'CRONOGRAMA ACTIVIDADES'!AO$30)*($G64/$F64)))</f>
        <v>0</v>
      </c>
      <c r="AT64" s="501">
        <f>AH64+AI64+AJ64+AK64+AL64+AM64+AN64+AO64+AP64+AQ64+AR64+AS64</f>
        <v>0</v>
      </c>
      <c r="AU64" s="504">
        <f>AS64+AR64+AQ64+AP64+AO64+AN64+AM64+AL64+AK64+AJ64+AI64+AH64+AF64+AE64+AD64+AC64+AB64+AA64+Z64+Y64+X64+W64+V64+U64+S64+R64+Q64+P64+O64+N64+M64+L64+K64+J64+I64+H64</f>
        <v>0</v>
      </c>
      <c r="AV64" s="470">
        <f t="shared" si="1"/>
        <v>0</v>
      </c>
    </row>
    <row r="65" spans="2:48" s="472" customFormat="1" ht="12.75" customHeight="1">
      <c r="B65" s="494" t="str">
        <f>+'FORMATO COSTEO C1'!C$280</f>
        <v>1.2.4.2</v>
      </c>
      <c r="C65" s="495" t="str">
        <f>+'FORMATO COSTEO C1'!B$280</f>
        <v>Categoría de gasto</v>
      </c>
      <c r="D65" s="506"/>
      <c r="E65" s="632"/>
      <c r="F65" s="498">
        <f>+'FORMATO COSTEO C1'!G280</f>
        <v>0</v>
      </c>
      <c r="G65" s="499">
        <f>+'FORMATO COSTEO C1'!J280</f>
        <v>0</v>
      </c>
      <c r="H65" s="503">
        <f>IF($F65=0,0,((($F65/$E$63)*'CRONOGRAMA ACTIVIDADES'!F$30)*($G65/$F65)))</f>
        <v>0</v>
      </c>
      <c r="I65" s="498">
        <f>IF($F65=0,0,((($F65/$E$63)*'CRONOGRAMA ACTIVIDADES'!G$30)*($G65/$F65)))</f>
        <v>0</v>
      </c>
      <c r="J65" s="498">
        <f>IF($F65=0,0,((($F65/$E$63)*'CRONOGRAMA ACTIVIDADES'!H$30)*($G65/$F65)))</f>
        <v>0</v>
      </c>
      <c r="K65" s="498">
        <f>IF($F65=0,0,((($F65/$E$63)*'CRONOGRAMA ACTIVIDADES'!I$30)*($G65/$F65)))</f>
        <v>0</v>
      </c>
      <c r="L65" s="498">
        <f>IF($F65=0,0,((($F65/$E$63)*'CRONOGRAMA ACTIVIDADES'!J$30)*($G65/$F65)))</f>
        <v>0</v>
      </c>
      <c r="M65" s="498">
        <f>IF($F65=0,0,((($F65/$E$63)*'CRONOGRAMA ACTIVIDADES'!K$30)*($G65/$F65)))</f>
        <v>0</v>
      </c>
      <c r="N65" s="498">
        <f>IF($F65=0,0,((($F65/$E$63)*'CRONOGRAMA ACTIVIDADES'!L$30)*($G65/$F65)))</f>
        <v>0</v>
      </c>
      <c r="O65" s="498">
        <f>IF($F65=0,0,((($F65/$E$63)*'CRONOGRAMA ACTIVIDADES'!M$30)*($G65/$F65)))</f>
        <v>0</v>
      </c>
      <c r="P65" s="498">
        <f>IF($F65=0,0,((($F65/$E$63)*'CRONOGRAMA ACTIVIDADES'!N$30)*($G65/$F65)))</f>
        <v>0</v>
      </c>
      <c r="Q65" s="498">
        <f>IF($F65=0,0,((($F65/$E$63)*'CRONOGRAMA ACTIVIDADES'!O$30)*($G65/$F65)))</f>
        <v>0</v>
      </c>
      <c r="R65" s="498">
        <f>IF($F65=0,0,((($F65/$E$63)*'CRONOGRAMA ACTIVIDADES'!P$30)*($G65/$F65)))</f>
        <v>0</v>
      </c>
      <c r="S65" s="498">
        <f>IF($F65=0,0,((($F65/$E$63)*'CRONOGRAMA ACTIVIDADES'!Q$30)*($G65/$F65)))</f>
        <v>0</v>
      </c>
      <c r="T65" s="501">
        <f>H65+I65+J65+K65+L65+M65+N65+O65+P65+Q65+R65+S65</f>
        <v>0</v>
      </c>
      <c r="U65" s="502">
        <f>IF($F65=0,0,((($F65/$E$63)*'CRONOGRAMA ACTIVIDADES'!R$30)*($G65/$F65)))</f>
        <v>0</v>
      </c>
      <c r="V65" s="498">
        <f>IF($F65=0,0,((($F65/$E$63)*'CRONOGRAMA ACTIVIDADES'!S$30)*($G65/$F65)))</f>
        <v>0</v>
      </c>
      <c r="W65" s="498">
        <f>IF($F65=0,0,((($F65/$E$63)*'CRONOGRAMA ACTIVIDADES'!T$30)*($G65/$F65)))</f>
        <v>0</v>
      </c>
      <c r="X65" s="498">
        <f>IF($F65=0,0,((($F65/$E$63)*'CRONOGRAMA ACTIVIDADES'!U$30)*($G65/$F65)))</f>
        <v>0</v>
      </c>
      <c r="Y65" s="498">
        <f>IF($F65=0,0,((($F65/$E$63)*'CRONOGRAMA ACTIVIDADES'!V$30)*($G65/$F65)))</f>
        <v>0</v>
      </c>
      <c r="Z65" s="498">
        <f>IF($F65=0,0,((($F65/$E$63)*'CRONOGRAMA ACTIVIDADES'!W$30)*($G65/$F65)))</f>
        <v>0</v>
      </c>
      <c r="AA65" s="498">
        <f>IF($F65=0,0,((($F65/$E$63)*'CRONOGRAMA ACTIVIDADES'!X$30)*($G65/$F65)))</f>
        <v>0</v>
      </c>
      <c r="AB65" s="498">
        <f>IF($F65=0,0,((($F65/$E$63)*'CRONOGRAMA ACTIVIDADES'!Y$30)*($G65/$F65)))</f>
        <v>0</v>
      </c>
      <c r="AC65" s="498">
        <f>IF($F65=0,0,((($F65/$E$63)*'CRONOGRAMA ACTIVIDADES'!Z$30)*($G65/$F65)))</f>
        <v>0</v>
      </c>
      <c r="AD65" s="498">
        <f>IF($F65=0,0,((($F65/$E$63)*'CRONOGRAMA ACTIVIDADES'!AA$30)*($G65/$F65)))</f>
        <v>0</v>
      </c>
      <c r="AE65" s="498">
        <f>IF($F65=0,0,((($F65/$E$63)*'CRONOGRAMA ACTIVIDADES'!AB$30)*($G65/$F65)))</f>
        <v>0</v>
      </c>
      <c r="AF65" s="498">
        <f>IF($F65=0,0,((($F65/$E$63)*'CRONOGRAMA ACTIVIDADES'!AC$30)*($G65/$F65)))</f>
        <v>0</v>
      </c>
      <c r="AG65" s="499">
        <f>U65+V65+W65+X65+Y65+Z65+AA65+AB65+AC65+AD65+AE65+AF65</f>
        <v>0</v>
      </c>
      <c r="AH65" s="503">
        <f>IF($F65=0,0,((($F65/$E$63)*'CRONOGRAMA ACTIVIDADES'!AD$30)*($G65/$F65)))</f>
        <v>0</v>
      </c>
      <c r="AI65" s="498">
        <f>IF($F65=0,0,((($F65/$E$63)*'CRONOGRAMA ACTIVIDADES'!AE$30)*($G65/$F65)))</f>
        <v>0</v>
      </c>
      <c r="AJ65" s="498">
        <f>IF($F65=0,0,((($F65/$E$63)*'CRONOGRAMA ACTIVIDADES'!AF$30)*($G65/$F65)))</f>
        <v>0</v>
      </c>
      <c r="AK65" s="498">
        <f>IF($F65=0,0,((($F65/$E$63)*'CRONOGRAMA ACTIVIDADES'!AG$30)*($G65/$F65)))</f>
        <v>0</v>
      </c>
      <c r="AL65" s="498">
        <f>IF($F65=0,0,((($F65/$E$63)*'CRONOGRAMA ACTIVIDADES'!AH$30)*($G65/$F65)))</f>
        <v>0</v>
      </c>
      <c r="AM65" s="498">
        <f>IF($F65=0,0,((($F65/$E$63)*'CRONOGRAMA ACTIVIDADES'!AI$30)*($G65/$F65)))</f>
        <v>0</v>
      </c>
      <c r="AN65" s="498">
        <f>IF($F65=0,0,((($F65/$E$63)*'CRONOGRAMA ACTIVIDADES'!AJ$30)*($G65/$F65)))</f>
        <v>0</v>
      </c>
      <c r="AO65" s="498">
        <f>IF($F65=0,0,((($F65/$E$63)*'CRONOGRAMA ACTIVIDADES'!AK$30)*($G65/$F65)))</f>
        <v>0</v>
      </c>
      <c r="AP65" s="498">
        <f>IF($F65=0,0,((($F65/$E$63)*'CRONOGRAMA ACTIVIDADES'!AL$30)*($G65/$F65)))</f>
        <v>0</v>
      </c>
      <c r="AQ65" s="498">
        <f>IF($F65=0,0,((($F65/$E$63)*'CRONOGRAMA ACTIVIDADES'!AM$30)*($G65/$F65)))</f>
        <v>0</v>
      </c>
      <c r="AR65" s="498">
        <f>IF($F65=0,0,((($F65/$E$63)*'CRONOGRAMA ACTIVIDADES'!AN$30)*($G65/$F65)))</f>
        <v>0</v>
      </c>
      <c r="AS65" s="498">
        <f>IF($F65=0,0,((($F65/$E$63)*'CRONOGRAMA ACTIVIDADES'!AO$30)*($G65/$F65)))</f>
        <v>0</v>
      </c>
      <c r="AT65" s="501">
        <f>AH65+AI65+AJ65+AK65+AL65+AM65+AN65+AO65+AP65+AQ65+AR65+AS65</f>
        <v>0</v>
      </c>
      <c r="AU65" s="504">
        <f>AS65+AR65+AQ65+AP65+AO65+AN65+AM65+AL65+AK65+AJ65+AI65+AH65+AF65+AE65+AD65+AC65+AB65+AA65+Z65+Y65+X65+W65+V65+U65+S65+R65+Q65+P65+O65+N65+M65+L65+K65+J65+I65+H65</f>
        <v>0</v>
      </c>
      <c r="AV65" s="470">
        <f t="shared" si="1"/>
        <v>0</v>
      </c>
    </row>
    <row r="66" spans="2:48" s="472" customFormat="1" ht="12.75" customHeight="1">
      <c r="B66" s="494" t="str">
        <f>+'FORMATO COSTEO C1'!C$286</f>
        <v>1.2.4.3</v>
      </c>
      <c r="C66" s="495" t="str">
        <f>+'FORMATO COSTEO C1'!B$286</f>
        <v>Categoría de gasto</v>
      </c>
      <c r="D66" s="506"/>
      <c r="E66" s="632"/>
      <c r="F66" s="498">
        <f>+'FORMATO COSTEO C1'!G286</f>
        <v>0</v>
      </c>
      <c r="G66" s="499">
        <f>+'FORMATO COSTEO C1'!J286</f>
        <v>0</v>
      </c>
      <c r="H66" s="503">
        <f>IF($F66=0,0,((($F66/$E$63)*'CRONOGRAMA ACTIVIDADES'!F$30)*($G66/$F66)))</f>
        <v>0</v>
      </c>
      <c r="I66" s="498">
        <f>IF($F66=0,0,((($F66/$E$63)*'CRONOGRAMA ACTIVIDADES'!G$30)*($G66/$F66)))</f>
        <v>0</v>
      </c>
      <c r="J66" s="498">
        <f>IF($F66=0,0,((($F66/$E$63)*'CRONOGRAMA ACTIVIDADES'!H$30)*($G66/$F66)))</f>
        <v>0</v>
      </c>
      <c r="K66" s="498">
        <f>IF($F66=0,0,((($F66/$E$63)*'CRONOGRAMA ACTIVIDADES'!I$30)*($G66/$F66)))</f>
        <v>0</v>
      </c>
      <c r="L66" s="498">
        <f>IF($F66=0,0,((($F66/$E$63)*'CRONOGRAMA ACTIVIDADES'!J$30)*($G66/$F66)))</f>
        <v>0</v>
      </c>
      <c r="M66" s="498">
        <f>IF($F66=0,0,((($F66/$E$63)*'CRONOGRAMA ACTIVIDADES'!K$30)*($G66/$F66)))</f>
        <v>0</v>
      </c>
      <c r="N66" s="498">
        <f>IF($F66=0,0,((($F66/$E$63)*'CRONOGRAMA ACTIVIDADES'!L$30)*($G66/$F66)))</f>
        <v>0</v>
      </c>
      <c r="O66" s="498">
        <f>IF($F66=0,0,((($F66/$E$63)*'CRONOGRAMA ACTIVIDADES'!M$30)*($G66/$F66)))</f>
        <v>0</v>
      </c>
      <c r="P66" s="498">
        <f>IF($F66=0,0,((($F66/$E$63)*'CRONOGRAMA ACTIVIDADES'!N$30)*($G66/$F66)))</f>
        <v>0</v>
      </c>
      <c r="Q66" s="498">
        <f>IF($F66=0,0,((($F66/$E$63)*'CRONOGRAMA ACTIVIDADES'!O$30)*($G66/$F66)))</f>
        <v>0</v>
      </c>
      <c r="R66" s="498">
        <f>IF($F66=0,0,((($F66/$E$63)*'CRONOGRAMA ACTIVIDADES'!P$30)*($G66/$F66)))</f>
        <v>0</v>
      </c>
      <c r="S66" s="498">
        <f>IF($F66=0,0,((($F66/$E$63)*'CRONOGRAMA ACTIVIDADES'!Q$30)*($G66/$F66)))</f>
        <v>0</v>
      </c>
      <c r="T66" s="501">
        <f>H66+I66+J66+K66+L66+M66+N66+O66+P66+Q66+R66+S66</f>
        <v>0</v>
      </c>
      <c r="U66" s="502">
        <f>IF($F66=0,0,((($F66/$E$63)*'CRONOGRAMA ACTIVIDADES'!R$30)*($G66/$F66)))</f>
        <v>0</v>
      </c>
      <c r="V66" s="498">
        <f>IF($F66=0,0,((($F66/$E$63)*'CRONOGRAMA ACTIVIDADES'!S$30)*($G66/$F66)))</f>
        <v>0</v>
      </c>
      <c r="W66" s="498">
        <f>IF($F66=0,0,((($F66/$E$63)*'CRONOGRAMA ACTIVIDADES'!T$30)*($G66/$F66)))</f>
        <v>0</v>
      </c>
      <c r="X66" s="498">
        <f>IF($F66=0,0,((($F66/$E$63)*'CRONOGRAMA ACTIVIDADES'!U$30)*($G66/$F66)))</f>
        <v>0</v>
      </c>
      <c r="Y66" s="498">
        <f>IF($F66=0,0,((($F66/$E$63)*'CRONOGRAMA ACTIVIDADES'!V$30)*($G66/$F66)))</f>
        <v>0</v>
      </c>
      <c r="Z66" s="498">
        <f>IF($F66=0,0,((($F66/$E$63)*'CRONOGRAMA ACTIVIDADES'!W$30)*($G66/$F66)))</f>
        <v>0</v>
      </c>
      <c r="AA66" s="498">
        <f>IF($F66=0,0,((($F66/$E$63)*'CRONOGRAMA ACTIVIDADES'!X$30)*($G66/$F66)))</f>
        <v>0</v>
      </c>
      <c r="AB66" s="498">
        <f>IF($F66=0,0,((($F66/$E$63)*'CRONOGRAMA ACTIVIDADES'!Y$30)*($G66/$F66)))</f>
        <v>0</v>
      </c>
      <c r="AC66" s="498">
        <f>IF($F66=0,0,((($F66/$E$63)*'CRONOGRAMA ACTIVIDADES'!Z$30)*($G66/$F66)))</f>
        <v>0</v>
      </c>
      <c r="AD66" s="498">
        <f>IF($F66=0,0,((($F66/$E$63)*'CRONOGRAMA ACTIVIDADES'!AA$30)*($G66/$F66)))</f>
        <v>0</v>
      </c>
      <c r="AE66" s="498">
        <f>IF($F66=0,0,((($F66/$E$63)*'CRONOGRAMA ACTIVIDADES'!AB$30)*($G66/$F66)))</f>
        <v>0</v>
      </c>
      <c r="AF66" s="498">
        <f>IF($F66=0,0,((($F66/$E$63)*'CRONOGRAMA ACTIVIDADES'!AC$30)*($G66/$F66)))</f>
        <v>0</v>
      </c>
      <c r="AG66" s="499">
        <f>U66+V66+W66+X66+Y66+Z66+AA66+AB66+AC66+AD66+AE66+AF66</f>
        <v>0</v>
      </c>
      <c r="AH66" s="503">
        <f>IF($F66=0,0,((($F66/$E$63)*'CRONOGRAMA ACTIVIDADES'!AD$30)*($G66/$F66)))</f>
        <v>0</v>
      </c>
      <c r="AI66" s="498">
        <f>IF($F66=0,0,((($F66/$E$63)*'CRONOGRAMA ACTIVIDADES'!AE$30)*($G66/$F66)))</f>
        <v>0</v>
      </c>
      <c r="AJ66" s="498">
        <f>IF($F66=0,0,((($F66/$E$63)*'CRONOGRAMA ACTIVIDADES'!AF$30)*($G66/$F66)))</f>
        <v>0</v>
      </c>
      <c r="AK66" s="498">
        <f>IF($F66=0,0,((($F66/$E$63)*'CRONOGRAMA ACTIVIDADES'!AG$30)*($G66/$F66)))</f>
        <v>0</v>
      </c>
      <c r="AL66" s="498">
        <f>IF($F66=0,0,((($F66/$E$63)*'CRONOGRAMA ACTIVIDADES'!AH$30)*($G66/$F66)))</f>
        <v>0</v>
      </c>
      <c r="AM66" s="498">
        <f>IF($F66=0,0,((($F66/$E$63)*'CRONOGRAMA ACTIVIDADES'!AI$30)*($G66/$F66)))</f>
        <v>0</v>
      </c>
      <c r="AN66" s="498">
        <f>IF($F66=0,0,((($F66/$E$63)*'CRONOGRAMA ACTIVIDADES'!AJ$30)*($G66/$F66)))</f>
        <v>0</v>
      </c>
      <c r="AO66" s="498">
        <f>IF($F66=0,0,((($F66/$E$63)*'CRONOGRAMA ACTIVIDADES'!AK$30)*($G66/$F66)))</f>
        <v>0</v>
      </c>
      <c r="AP66" s="498">
        <f>IF($F66=0,0,((($F66/$E$63)*'CRONOGRAMA ACTIVIDADES'!AL$30)*($G66/$F66)))</f>
        <v>0</v>
      </c>
      <c r="AQ66" s="498">
        <f>IF($F66=0,0,((($F66/$E$63)*'CRONOGRAMA ACTIVIDADES'!AM$30)*($G66/$F66)))</f>
        <v>0</v>
      </c>
      <c r="AR66" s="498">
        <f>IF($F66=0,0,((($F66/$E$63)*'CRONOGRAMA ACTIVIDADES'!AN$30)*($G66/$F66)))</f>
        <v>0</v>
      </c>
      <c r="AS66" s="498">
        <f>IF($F66=0,0,((($F66/$E$63)*'CRONOGRAMA ACTIVIDADES'!AO$30)*($G66/$F66)))</f>
        <v>0</v>
      </c>
      <c r="AT66" s="501">
        <f>AH66+AI66+AJ66+AK66+AL66+AM66+AN66+AO66+AP66+AQ66+AR66+AS66</f>
        <v>0</v>
      </c>
      <c r="AU66" s="504">
        <f>AS66+AR66+AQ66+AP66+AO66+AN66+AM66+AL66+AK66+AJ66+AI66+AH66+AF66+AE66+AD66+AC66+AB66+AA66+Z66+Y66+X66+W66+V66+U66+S66+R66+Q66+P66+O66+N66+M66+L66+K66+J66+I66+H66</f>
        <v>0</v>
      </c>
      <c r="AV66" s="470">
        <f t="shared" si="1"/>
        <v>0</v>
      </c>
    </row>
    <row r="67" spans="2:48" s="472" customFormat="1" ht="12.75" customHeight="1">
      <c r="B67" s="494" t="str">
        <f>+'FORMATO COSTEO C1'!C$292</f>
        <v>1.2.4.4</v>
      </c>
      <c r="C67" s="495" t="str">
        <f>+'FORMATO COSTEO C1'!B$292</f>
        <v>Categoría de gasto</v>
      </c>
      <c r="D67" s="506"/>
      <c r="E67" s="632"/>
      <c r="F67" s="498">
        <f>+'FORMATO COSTEO C1'!G292</f>
        <v>0</v>
      </c>
      <c r="G67" s="499">
        <f>+'FORMATO COSTEO C1'!J292</f>
        <v>0</v>
      </c>
      <c r="H67" s="503">
        <f>IF($F67=0,0,((($F67/$E$63)*'CRONOGRAMA ACTIVIDADES'!F$30)*($G67/$F67)))</f>
        <v>0</v>
      </c>
      <c r="I67" s="498">
        <f>IF($F67=0,0,((($F67/$E$63)*'CRONOGRAMA ACTIVIDADES'!G$30)*($G67/$F67)))</f>
        <v>0</v>
      </c>
      <c r="J67" s="498">
        <f>IF($F67=0,0,((($F67/$E$63)*'CRONOGRAMA ACTIVIDADES'!H$30)*($G67/$F67)))</f>
        <v>0</v>
      </c>
      <c r="K67" s="498">
        <f>IF($F67=0,0,((($F67/$E$63)*'CRONOGRAMA ACTIVIDADES'!I$30)*($G67/$F67)))</f>
        <v>0</v>
      </c>
      <c r="L67" s="498">
        <f>IF($F67=0,0,((($F67/$E$63)*'CRONOGRAMA ACTIVIDADES'!J$30)*($G67/$F67)))</f>
        <v>0</v>
      </c>
      <c r="M67" s="498">
        <f>IF($F67=0,0,((($F67/$E$63)*'CRONOGRAMA ACTIVIDADES'!K$30)*($G67/$F67)))</f>
        <v>0</v>
      </c>
      <c r="N67" s="498">
        <f>IF($F67=0,0,((($F67/$E$63)*'CRONOGRAMA ACTIVIDADES'!L$30)*($G67/$F67)))</f>
        <v>0</v>
      </c>
      <c r="O67" s="498">
        <f>IF($F67=0,0,((($F67/$E$63)*'CRONOGRAMA ACTIVIDADES'!M$30)*($G67/$F67)))</f>
        <v>0</v>
      </c>
      <c r="P67" s="498">
        <f>IF($F67=0,0,((($F67/$E$63)*'CRONOGRAMA ACTIVIDADES'!N$30)*($G67/$F67)))</f>
        <v>0</v>
      </c>
      <c r="Q67" s="498">
        <f>IF($F67=0,0,((($F67/$E$63)*'CRONOGRAMA ACTIVIDADES'!O$30)*($G67/$F67)))</f>
        <v>0</v>
      </c>
      <c r="R67" s="498">
        <f>IF($F67=0,0,((($F67/$E$63)*'CRONOGRAMA ACTIVIDADES'!P$30)*($G67/$F67)))</f>
        <v>0</v>
      </c>
      <c r="S67" s="498">
        <f>IF($F67=0,0,((($F67/$E$63)*'CRONOGRAMA ACTIVIDADES'!Q$30)*($G67/$F67)))</f>
        <v>0</v>
      </c>
      <c r="T67" s="501">
        <f>H67+I67+J67+K67+L67+M67+N67+O67+P67+Q67+R67+S67</f>
        <v>0</v>
      </c>
      <c r="U67" s="502">
        <f>IF($F67=0,0,((($F67/$E$63)*'CRONOGRAMA ACTIVIDADES'!R$30)*($G67/$F67)))</f>
        <v>0</v>
      </c>
      <c r="V67" s="498">
        <f>IF($F67=0,0,((($F67/$E$63)*'CRONOGRAMA ACTIVIDADES'!S$30)*($G67/$F67)))</f>
        <v>0</v>
      </c>
      <c r="W67" s="498">
        <f>IF($F67=0,0,((($F67/$E$63)*'CRONOGRAMA ACTIVIDADES'!T$30)*($G67/$F67)))</f>
        <v>0</v>
      </c>
      <c r="X67" s="498">
        <f>IF($F67=0,0,((($F67/$E$63)*'CRONOGRAMA ACTIVIDADES'!U$30)*($G67/$F67)))</f>
        <v>0</v>
      </c>
      <c r="Y67" s="498">
        <f>IF($F67=0,0,((($F67/$E$63)*'CRONOGRAMA ACTIVIDADES'!V$30)*($G67/$F67)))</f>
        <v>0</v>
      </c>
      <c r="Z67" s="498">
        <f>IF($F67=0,0,((($F67/$E$63)*'CRONOGRAMA ACTIVIDADES'!W$30)*($G67/$F67)))</f>
        <v>0</v>
      </c>
      <c r="AA67" s="498">
        <f>IF($F67=0,0,((($F67/$E$63)*'CRONOGRAMA ACTIVIDADES'!X$30)*($G67/$F67)))</f>
        <v>0</v>
      </c>
      <c r="AB67" s="498">
        <f>IF($F67=0,0,((($F67/$E$63)*'CRONOGRAMA ACTIVIDADES'!Y$30)*($G67/$F67)))</f>
        <v>0</v>
      </c>
      <c r="AC67" s="498">
        <f>IF($F67=0,0,((($F67/$E$63)*'CRONOGRAMA ACTIVIDADES'!Z$30)*($G67/$F67)))</f>
        <v>0</v>
      </c>
      <c r="AD67" s="498">
        <f>IF($F67=0,0,((($F67/$E$63)*'CRONOGRAMA ACTIVIDADES'!AA$30)*($G67/$F67)))</f>
        <v>0</v>
      </c>
      <c r="AE67" s="498">
        <f>IF($F67=0,0,((($F67/$E$63)*'CRONOGRAMA ACTIVIDADES'!AB$30)*($G67/$F67)))</f>
        <v>0</v>
      </c>
      <c r="AF67" s="498">
        <f>IF($F67=0,0,((($F67/$E$63)*'CRONOGRAMA ACTIVIDADES'!AC$30)*($G67/$F67)))</f>
        <v>0</v>
      </c>
      <c r="AG67" s="499">
        <f>U67+V67+W67+X67+Y67+Z67+AA67+AB67+AC67+AD67+AE67+AF67</f>
        <v>0</v>
      </c>
      <c r="AH67" s="503">
        <f>IF($F67=0,0,((($F67/$E$63)*'CRONOGRAMA ACTIVIDADES'!AD$30)*($G67/$F67)))</f>
        <v>0</v>
      </c>
      <c r="AI67" s="498">
        <f>IF($F67=0,0,((($F67/$E$63)*'CRONOGRAMA ACTIVIDADES'!AE$30)*($G67/$F67)))</f>
        <v>0</v>
      </c>
      <c r="AJ67" s="498">
        <f>IF($F67=0,0,((($F67/$E$63)*'CRONOGRAMA ACTIVIDADES'!AF$30)*($G67/$F67)))</f>
        <v>0</v>
      </c>
      <c r="AK67" s="498">
        <f>IF($F67=0,0,((($F67/$E$63)*'CRONOGRAMA ACTIVIDADES'!AG$30)*($G67/$F67)))</f>
        <v>0</v>
      </c>
      <c r="AL67" s="498">
        <f>IF($F67=0,0,((($F67/$E$63)*'CRONOGRAMA ACTIVIDADES'!AH$30)*($G67/$F67)))</f>
        <v>0</v>
      </c>
      <c r="AM67" s="498">
        <f>IF($F67=0,0,((($F67/$E$63)*'CRONOGRAMA ACTIVIDADES'!AI$30)*($G67/$F67)))</f>
        <v>0</v>
      </c>
      <c r="AN67" s="498">
        <f>IF($F67=0,0,((($F67/$E$63)*'CRONOGRAMA ACTIVIDADES'!AJ$30)*($G67/$F67)))</f>
        <v>0</v>
      </c>
      <c r="AO67" s="498">
        <f>IF($F67=0,0,((($F67/$E$63)*'CRONOGRAMA ACTIVIDADES'!AK$30)*($G67/$F67)))</f>
        <v>0</v>
      </c>
      <c r="AP67" s="498">
        <f>IF($F67=0,0,((($F67/$E$63)*'CRONOGRAMA ACTIVIDADES'!AL$30)*($G67/$F67)))</f>
        <v>0</v>
      </c>
      <c r="AQ67" s="498">
        <f>IF($F67=0,0,((($F67/$E$63)*'CRONOGRAMA ACTIVIDADES'!AM$30)*($G67/$F67)))</f>
        <v>0</v>
      </c>
      <c r="AR67" s="498">
        <f>IF($F67=0,0,((($F67/$E$63)*'CRONOGRAMA ACTIVIDADES'!AN$30)*($G67/$F67)))</f>
        <v>0</v>
      </c>
      <c r="AS67" s="498">
        <f>IF($F67=0,0,((($F67/$E$63)*'CRONOGRAMA ACTIVIDADES'!AO$30)*($G67/$F67)))</f>
        <v>0</v>
      </c>
      <c r="AT67" s="501">
        <f>AH67+AI67+AJ67+AK67+AL67+AM67+AN67+AO67+AP67+AQ67+AR67+AS67</f>
        <v>0</v>
      </c>
      <c r="AU67" s="504">
        <f>AS67+AR67+AQ67+AP67+AO67+AN67+AM67+AL67+AK67+AJ67+AI67+AH67+AF67+AE67+AD67+AC67+AB67+AA67+Z67+Y67+X67+W67+V67+U67+S67+R67+Q67+P67+O67+N67+M67+L67+K67+J67+I67+H67</f>
        <v>0</v>
      </c>
      <c r="AV67" s="470">
        <f t="shared" si="1"/>
        <v>0</v>
      </c>
    </row>
    <row r="68" spans="2:48" s="472" customFormat="1" ht="12.75" customHeight="1">
      <c r="B68" s="494" t="str">
        <f>+'FORMATO COSTEO C1'!C$298</f>
        <v>1.2.4.5</v>
      </c>
      <c r="C68" s="495" t="str">
        <f>+'FORMATO COSTEO C1'!B$298</f>
        <v>Categoría de gasto</v>
      </c>
      <c r="D68" s="506"/>
      <c r="E68" s="632"/>
      <c r="F68" s="498">
        <f>+'FORMATO COSTEO C1'!G298</f>
        <v>0</v>
      </c>
      <c r="G68" s="499">
        <f>+'FORMATO COSTEO C1'!J298</f>
        <v>0</v>
      </c>
      <c r="H68" s="503">
        <f>IF($F68=0,0,((($F68/$E$63)*'CRONOGRAMA ACTIVIDADES'!F$30)*($G68/$F68)))</f>
        <v>0</v>
      </c>
      <c r="I68" s="498">
        <f>IF($F68=0,0,((($F68/$E$63)*'CRONOGRAMA ACTIVIDADES'!G$30)*($G68/$F68)))</f>
        <v>0</v>
      </c>
      <c r="J68" s="498">
        <f>IF($F68=0,0,((($F68/$E$63)*'CRONOGRAMA ACTIVIDADES'!H$30)*($G68/$F68)))</f>
        <v>0</v>
      </c>
      <c r="K68" s="498">
        <f>IF($F68=0,0,((($F68/$E$63)*'CRONOGRAMA ACTIVIDADES'!I$30)*($G68/$F68)))</f>
        <v>0</v>
      </c>
      <c r="L68" s="498">
        <f>IF($F68=0,0,((($F68/$E$63)*'CRONOGRAMA ACTIVIDADES'!J$30)*($G68/$F68)))</f>
        <v>0</v>
      </c>
      <c r="M68" s="498">
        <f>IF($F68=0,0,((($F68/$E$63)*'CRONOGRAMA ACTIVIDADES'!K$30)*($G68/$F68)))</f>
        <v>0</v>
      </c>
      <c r="N68" s="498">
        <f>IF($F68=0,0,((($F68/$E$63)*'CRONOGRAMA ACTIVIDADES'!L$30)*($G68/$F68)))</f>
        <v>0</v>
      </c>
      <c r="O68" s="498">
        <f>IF($F68=0,0,((($F68/$E$63)*'CRONOGRAMA ACTIVIDADES'!M$30)*($G68/$F68)))</f>
        <v>0</v>
      </c>
      <c r="P68" s="498">
        <f>IF($F68=0,0,((($F68/$E$63)*'CRONOGRAMA ACTIVIDADES'!N$30)*($G68/$F68)))</f>
        <v>0</v>
      </c>
      <c r="Q68" s="498">
        <f>IF($F68=0,0,((($F68/$E$63)*'CRONOGRAMA ACTIVIDADES'!O$30)*($G68/$F68)))</f>
        <v>0</v>
      </c>
      <c r="R68" s="498">
        <f>IF($F68=0,0,((($F68/$E$63)*'CRONOGRAMA ACTIVIDADES'!P$30)*($G68/$F68)))</f>
        <v>0</v>
      </c>
      <c r="S68" s="498">
        <f>IF($F68=0,0,((($F68/$E$63)*'CRONOGRAMA ACTIVIDADES'!Q$30)*($G68/$F68)))</f>
        <v>0</v>
      </c>
      <c r="T68" s="501">
        <f>H68+I68+J68+K68+L68+M68+N68+O68+P68+Q68+R68+S68</f>
        <v>0</v>
      </c>
      <c r="U68" s="502">
        <f>IF($F68=0,0,((($F68/$E$63)*'CRONOGRAMA ACTIVIDADES'!R$30)*($G68/$F68)))</f>
        <v>0</v>
      </c>
      <c r="V68" s="498">
        <f>IF($F68=0,0,((($F68/$E$63)*'CRONOGRAMA ACTIVIDADES'!S$30)*($G68/$F68)))</f>
        <v>0</v>
      </c>
      <c r="W68" s="498">
        <f>IF($F68=0,0,((($F68/$E$63)*'CRONOGRAMA ACTIVIDADES'!T$30)*($G68/$F68)))</f>
        <v>0</v>
      </c>
      <c r="X68" s="498">
        <f>IF($F68=0,0,((($F68/$E$63)*'CRONOGRAMA ACTIVIDADES'!U$30)*($G68/$F68)))</f>
        <v>0</v>
      </c>
      <c r="Y68" s="498">
        <f>IF($F68=0,0,((($F68/$E$63)*'CRONOGRAMA ACTIVIDADES'!V$30)*($G68/$F68)))</f>
        <v>0</v>
      </c>
      <c r="Z68" s="498">
        <f>IF($F68=0,0,((($F68/$E$63)*'CRONOGRAMA ACTIVIDADES'!W$30)*($G68/$F68)))</f>
        <v>0</v>
      </c>
      <c r="AA68" s="498">
        <f>IF($F68=0,0,((($F68/$E$63)*'CRONOGRAMA ACTIVIDADES'!X$30)*($G68/$F68)))</f>
        <v>0</v>
      </c>
      <c r="AB68" s="498">
        <f>IF($F68=0,0,((($F68/$E$63)*'CRONOGRAMA ACTIVIDADES'!Y$30)*($G68/$F68)))</f>
        <v>0</v>
      </c>
      <c r="AC68" s="498">
        <f>IF($F68=0,0,((($F68/$E$63)*'CRONOGRAMA ACTIVIDADES'!Z$30)*($G68/$F68)))</f>
        <v>0</v>
      </c>
      <c r="AD68" s="498">
        <f>IF($F68=0,0,((($F68/$E$63)*'CRONOGRAMA ACTIVIDADES'!AA$30)*($G68/$F68)))</f>
        <v>0</v>
      </c>
      <c r="AE68" s="498">
        <f>IF($F68=0,0,((($F68/$E$63)*'CRONOGRAMA ACTIVIDADES'!AB$30)*($G68/$F68)))</f>
        <v>0</v>
      </c>
      <c r="AF68" s="498">
        <f>IF($F68=0,0,((($F68/$E$63)*'CRONOGRAMA ACTIVIDADES'!AC$30)*($G68/$F68)))</f>
        <v>0</v>
      </c>
      <c r="AG68" s="499">
        <f>U68+V68+W68+X68+Y68+Z68+AA68+AB68+AC68+AD68+AE68+AF68</f>
        <v>0</v>
      </c>
      <c r="AH68" s="503">
        <f>IF($F68=0,0,((($F68/$E$63)*'CRONOGRAMA ACTIVIDADES'!AD$30)*($G68/$F68)))</f>
        <v>0</v>
      </c>
      <c r="AI68" s="498">
        <f>IF($F68=0,0,((($F68/$E$63)*'CRONOGRAMA ACTIVIDADES'!AE$30)*($G68/$F68)))</f>
        <v>0</v>
      </c>
      <c r="AJ68" s="498">
        <f>IF($F68=0,0,((($F68/$E$63)*'CRONOGRAMA ACTIVIDADES'!AF$30)*($G68/$F68)))</f>
        <v>0</v>
      </c>
      <c r="AK68" s="498">
        <f>IF($F68=0,0,((($F68/$E$63)*'CRONOGRAMA ACTIVIDADES'!AG$30)*($G68/$F68)))</f>
        <v>0</v>
      </c>
      <c r="AL68" s="498">
        <f>IF($F68=0,0,((($F68/$E$63)*'CRONOGRAMA ACTIVIDADES'!AH$30)*($G68/$F68)))</f>
        <v>0</v>
      </c>
      <c r="AM68" s="498">
        <f>IF($F68=0,0,((($F68/$E$63)*'CRONOGRAMA ACTIVIDADES'!AI$30)*($G68/$F68)))</f>
        <v>0</v>
      </c>
      <c r="AN68" s="498">
        <f>IF($F68=0,0,((($F68/$E$63)*'CRONOGRAMA ACTIVIDADES'!AJ$30)*($G68/$F68)))</f>
        <v>0</v>
      </c>
      <c r="AO68" s="498">
        <f>IF($F68=0,0,((($F68/$E$63)*'CRONOGRAMA ACTIVIDADES'!AK$30)*($G68/$F68)))</f>
        <v>0</v>
      </c>
      <c r="AP68" s="498">
        <f>IF($F68=0,0,((($F68/$E$63)*'CRONOGRAMA ACTIVIDADES'!AL$30)*($G68/$F68)))</f>
        <v>0</v>
      </c>
      <c r="AQ68" s="498">
        <f>IF($F68=0,0,((($F68/$E$63)*'CRONOGRAMA ACTIVIDADES'!AM$30)*($G68/$F68)))</f>
        <v>0</v>
      </c>
      <c r="AR68" s="498">
        <f>IF($F68=0,0,((($F68/$E$63)*'CRONOGRAMA ACTIVIDADES'!AN$30)*($G68/$F68)))</f>
        <v>0</v>
      </c>
      <c r="AS68" s="498">
        <f>IF($F68=0,0,((($F68/$E$63)*'CRONOGRAMA ACTIVIDADES'!AO$30)*($G68/$F68)))</f>
        <v>0</v>
      </c>
      <c r="AT68" s="501">
        <f>AH68+AI68+AJ68+AK68+AL68+AM68+AN68+AO68+AP68+AQ68+AR68+AS68</f>
        <v>0</v>
      </c>
      <c r="AU68" s="504">
        <f>AS68+AR68+AQ68+AP68+AO68+AN68+AM68+AL68+AK68+AJ68+AI68+AH68+AF68+AE68+AD68+AC68+AB68+AA68+Z68+Y68+X68+W68+V68+U68+S68+R68+Q68+P68+O68+N68+M68+L68+K68+J68+I68+H68</f>
        <v>0</v>
      </c>
      <c r="AV68" s="470">
        <f t="shared" si="1"/>
        <v>0</v>
      </c>
    </row>
    <row r="69" spans="2:48" s="472" customFormat="1" ht="12.75" customHeight="1">
      <c r="B69" s="484" t="str">
        <f>+'FORMATO COSTEO C1'!C$304</f>
        <v>1.2.5</v>
      </c>
      <c r="C69" s="508">
        <f>+'FORMATO COSTEO C1'!B$304</f>
        <v>0</v>
      </c>
      <c r="D69" s="620" t="str">
        <f>+'FORMATO COSTEO C1'!D$304</f>
        <v>Unidad medida</v>
      </c>
      <c r="E69" s="613">
        <f>+'FORMATO COSTEO C1'!E$304</f>
        <v>0</v>
      </c>
      <c r="F69" s="488">
        <f>SUM(F70:F74)</f>
        <v>0</v>
      </c>
      <c r="G69" s="489">
        <f aca="true" t="shared" si="20" ref="G69:AS69">SUM(G70:G74)</f>
        <v>0</v>
      </c>
      <c r="H69" s="490">
        <f t="shared" si="20"/>
        <v>0</v>
      </c>
      <c r="I69" s="488">
        <f>SUM(I70:I74)</f>
        <v>0</v>
      </c>
      <c r="J69" s="488">
        <f>SUM(J70:J74)</f>
        <v>0</v>
      </c>
      <c r="K69" s="488">
        <f>SUM(K70:K74)</f>
        <v>0</v>
      </c>
      <c r="L69" s="488">
        <f>SUM(L70:L74)</f>
        <v>0</v>
      </c>
      <c r="M69" s="488">
        <f>SUM(M70:M74)</f>
        <v>0</v>
      </c>
      <c r="N69" s="488">
        <f t="shared" si="20"/>
        <v>0</v>
      </c>
      <c r="O69" s="488">
        <f t="shared" si="20"/>
        <v>0</v>
      </c>
      <c r="P69" s="488">
        <f t="shared" si="20"/>
        <v>0</v>
      </c>
      <c r="Q69" s="488">
        <f t="shared" si="20"/>
        <v>0</v>
      </c>
      <c r="R69" s="488">
        <f t="shared" si="20"/>
        <v>0</v>
      </c>
      <c r="S69" s="488">
        <f t="shared" si="20"/>
        <v>0</v>
      </c>
      <c r="T69" s="491">
        <f>SUM(T70:T74)</f>
        <v>0</v>
      </c>
      <c r="U69" s="492">
        <f t="shared" si="20"/>
        <v>0</v>
      </c>
      <c r="V69" s="488">
        <f t="shared" si="20"/>
        <v>0</v>
      </c>
      <c r="W69" s="488">
        <f t="shared" si="20"/>
        <v>0</v>
      </c>
      <c r="X69" s="488">
        <f t="shared" si="20"/>
        <v>0</v>
      </c>
      <c r="Y69" s="488">
        <f t="shared" si="20"/>
        <v>0</v>
      </c>
      <c r="Z69" s="488">
        <f t="shared" si="20"/>
        <v>0</v>
      </c>
      <c r="AA69" s="488">
        <f t="shared" si="20"/>
        <v>0</v>
      </c>
      <c r="AB69" s="488">
        <f t="shared" si="20"/>
        <v>0</v>
      </c>
      <c r="AC69" s="488">
        <f t="shared" si="20"/>
        <v>0</v>
      </c>
      <c r="AD69" s="488">
        <f t="shared" si="20"/>
        <v>0</v>
      </c>
      <c r="AE69" s="488">
        <f t="shared" si="20"/>
        <v>0</v>
      </c>
      <c r="AF69" s="488">
        <f t="shared" si="20"/>
        <v>0</v>
      </c>
      <c r="AG69" s="489">
        <f t="shared" si="20"/>
        <v>0</v>
      </c>
      <c r="AH69" s="490">
        <f t="shared" si="20"/>
        <v>0</v>
      </c>
      <c r="AI69" s="488">
        <f t="shared" si="20"/>
        <v>0</v>
      </c>
      <c r="AJ69" s="488">
        <f t="shared" si="20"/>
        <v>0</v>
      </c>
      <c r="AK69" s="488">
        <f t="shared" si="20"/>
        <v>0</v>
      </c>
      <c r="AL69" s="488">
        <f t="shared" si="20"/>
        <v>0</v>
      </c>
      <c r="AM69" s="488">
        <f t="shared" si="20"/>
        <v>0</v>
      </c>
      <c r="AN69" s="488">
        <f t="shared" si="20"/>
        <v>0</v>
      </c>
      <c r="AO69" s="488">
        <f t="shared" si="20"/>
        <v>0</v>
      </c>
      <c r="AP69" s="488">
        <f t="shared" si="20"/>
        <v>0</v>
      </c>
      <c r="AQ69" s="488">
        <f t="shared" si="20"/>
        <v>0</v>
      </c>
      <c r="AR69" s="488">
        <f t="shared" si="20"/>
        <v>0</v>
      </c>
      <c r="AS69" s="488">
        <f t="shared" si="20"/>
        <v>0</v>
      </c>
      <c r="AT69" s="491">
        <f>SUM(AT70:AT74)</f>
        <v>0</v>
      </c>
      <c r="AU69" s="493">
        <f>SUM(AU70:AU74)</f>
        <v>0</v>
      </c>
      <c r="AV69" s="470">
        <f t="shared" si="1"/>
        <v>0</v>
      </c>
    </row>
    <row r="70" spans="2:48" s="472" customFormat="1" ht="12.75" customHeight="1">
      <c r="B70" s="494" t="str">
        <f>+'FORMATO COSTEO C1'!C$306</f>
        <v>1.2.5.1</v>
      </c>
      <c r="C70" s="495" t="str">
        <f>+'FORMATO COSTEO C1'!B$306</f>
        <v>Categoría de gasto</v>
      </c>
      <c r="D70" s="506"/>
      <c r="E70" s="632"/>
      <c r="F70" s="498">
        <f>+'FORMATO COSTEO C1'!G306</f>
        <v>0</v>
      </c>
      <c r="G70" s="499">
        <f>+'FORMATO COSTEO C1'!J306</f>
        <v>0</v>
      </c>
      <c r="H70" s="500">
        <f>IF($F70=0,0,((($F70/$E$69)*'CRONOGRAMA ACTIVIDADES'!F$31)*($G70/$F70)))</f>
        <v>0</v>
      </c>
      <c r="I70" s="498">
        <f>IF($F70=0,0,((($F70/$E$69)*'CRONOGRAMA ACTIVIDADES'!G$31)*($G70/$F70)))</f>
        <v>0</v>
      </c>
      <c r="J70" s="498">
        <f>IF($F70=0,0,((($F70/$E$69)*'CRONOGRAMA ACTIVIDADES'!H$31)*($G70/$F70)))</f>
        <v>0</v>
      </c>
      <c r="K70" s="498">
        <f>IF($F70=0,0,((($F70/$E$69)*'CRONOGRAMA ACTIVIDADES'!I$31)*($G70/$F70)))</f>
        <v>0</v>
      </c>
      <c r="L70" s="498">
        <f>IF($F70=0,0,((($F70/$E$69)*'CRONOGRAMA ACTIVIDADES'!J$31)*($G70/$F70)))</f>
        <v>0</v>
      </c>
      <c r="M70" s="498">
        <f>IF($F70=0,0,((($F70/$E$69)*'CRONOGRAMA ACTIVIDADES'!K$31)*($G70/$F70)))</f>
        <v>0</v>
      </c>
      <c r="N70" s="498">
        <f>IF($F70=0,0,((($F70/$E$69)*'CRONOGRAMA ACTIVIDADES'!L$31)*($G70/$F70)))</f>
        <v>0</v>
      </c>
      <c r="O70" s="498">
        <f>IF($F70=0,0,((($F70/$E$69)*'CRONOGRAMA ACTIVIDADES'!M$31)*($G70/$F70)))</f>
        <v>0</v>
      </c>
      <c r="P70" s="498">
        <f>IF($F70=0,0,((($F70/$E$69)*'CRONOGRAMA ACTIVIDADES'!N$31)*($G70/$F70)))</f>
        <v>0</v>
      </c>
      <c r="Q70" s="498">
        <f>IF($F70=0,0,((($F70/$E$69)*'CRONOGRAMA ACTIVIDADES'!O$31)*($G70/$F70)))</f>
        <v>0</v>
      </c>
      <c r="R70" s="498">
        <f>IF($F70=0,0,((($F70/$E$69)*'CRONOGRAMA ACTIVIDADES'!P$31)*($G70/$F70)))</f>
        <v>0</v>
      </c>
      <c r="S70" s="498">
        <f>IF($F70=0,0,((($F70/$E$69)*'CRONOGRAMA ACTIVIDADES'!Q$31)*($G70/$F70)))</f>
        <v>0</v>
      </c>
      <c r="T70" s="501">
        <f>H70+I70+J70+K70+L70+M70+N70+O70+P70+Q70+R70+S70</f>
        <v>0</v>
      </c>
      <c r="U70" s="502">
        <f>IF($F70=0,0,((($F70/$E$69)*'CRONOGRAMA ACTIVIDADES'!R$31)*($G70/$F70)))</f>
        <v>0</v>
      </c>
      <c r="V70" s="498">
        <f>IF($F70=0,0,((($F70/$E$69)*'CRONOGRAMA ACTIVIDADES'!S$31)*($G70/$F70)))</f>
        <v>0</v>
      </c>
      <c r="W70" s="498">
        <f>IF($F70=0,0,((($F70/$E$69)*'CRONOGRAMA ACTIVIDADES'!T$31)*($G70/$F70)))</f>
        <v>0</v>
      </c>
      <c r="X70" s="498">
        <f>IF($F70=0,0,((($F70/$E$69)*'CRONOGRAMA ACTIVIDADES'!U$31)*($G70/$F70)))</f>
        <v>0</v>
      </c>
      <c r="Y70" s="498">
        <f>IF($F70=0,0,((($F70/$E$69)*'CRONOGRAMA ACTIVIDADES'!V$31)*($G70/$F70)))</f>
        <v>0</v>
      </c>
      <c r="Z70" s="498">
        <f>IF($F70=0,0,((($F70/$E$69)*'CRONOGRAMA ACTIVIDADES'!W$31)*($G70/$F70)))</f>
        <v>0</v>
      </c>
      <c r="AA70" s="498">
        <f>IF($F70=0,0,((($F70/$E$69)*'CRONOGRAMA ACTIVIDADES'!X$31)*($G70/$F70)))</f>
        <v>0</v>
      </c>
      <c r="AB70" s="498">
        <f>IF($F70=0,0,((($F70/$E$69)*'CRONOGRAMA ACTIVIDADES'!Y$31)*($G70/$F70)))</f>
        <v>0</v>
      </c>
      <c r="AC70" s="498">
        <f>IF($F70=0,0,((($F70/$E$69)*'CRONOGRAMA ACTIVIDADES'!Z$31)*($G70/$F70)))</f>
        <v>0</v>
      </c>
      <c r="AD70" s="498">
        <f>IF($F70=0,0,((($F70/$E$69)*'CRONOGRAMA ACTIVIDADES'!AA$31)*($G70/$F70)))</f>
        <v>0</v>
      </c>
      <c r="AE70" s="498">
        <f>IF($F70=0,0,((($F70/$E$69)*'CRONOGRAMA ACTIVIDADES'!AB$31)*($G70/$F70)))</f>
        <v>0</v>
      </c>
      <c r="AF70" s="498">
        <f>IF($F70=0,0,((($F70/$E$69)*'CRONOGRAMA ACTIVIDADES'!AC$31)*($G70/$F70)))</f>
        <v>0</v>
      </c>
      <c r="AG70" s="499">
        <f>U70+V70+W70+X70+Y70+Z70+AA70+AB70+AC70+AD70+AE70+AF70</f>
        <v>0</v>
      </c>
      <c r="AH70" s="503">
        <f>IF($F70=0,0,((($F70/$E$69)*'CRONOGRAMA ACTIVIDADES'!AD$31)*($G70/$F70)))</f>
        <v>0</v>
      </c>
      <c r="AI70" s="498">
        <f>IF($F70=0,0,((($F70/$E$69)*'CRONOGRAMA ACTIVIDADES'!AE$31)*($G70/$F70)))</f>
        <v>0</v>
      </c>
      <c r="AJ70" s="498">
        <f>IF($F70=0,0,((($F70/$E$69)*'CRONOGRAMA ACTIVIDADES'!AF$31)*($G70/$F70)))</f>
        <v>0</v>
      </c>
      <c r="AK70" s="498">
        <f>IF($F70=0,0,((($F70/$E$69)*'CRONOGRAMA ACTIVIDADES'!AG$31)*($G70/$F70)))</f>
        <v>0</v>
      </c>
      <c r="AL70" s="498">
        <f>IF($F70=0,0,((($F70/$E$69)*'CRONOGRAMA ACTIVIDADES'!AH$31)*($G70/$F70)))</f>
        <v>0</v>
      </c>
      <c r="AM70" s="498">
        <f>IF($F70=0,0,((($F70/$E$69)*'CRONOGRAMA ACTIVIDADES'!AI$31)*($G70/$F70)))</f>
        <v>0</v>
      </c>
      <c r="AN70" s="498">
        <f>IF($F70=0,0,((($F70/$E$69)*'CRONOGRAMA ACTIVIDADES'!AJ$31)*($G70/$F70)))</f>
        <v>0</v>
      </c>
      <c r="AO70" s="498">
        <f>IF($F70=0,0,((($F70/$E$69)*'CRONOGRAMA ACTIVIDADES'!AK$31)*($G70/$F70)))</f>
        <v>0</v>
      </c>
      <c r="AP70" s="498">
        <f>IF($F70=0,0,((($F70/$E$69)*'CRONOGRAMA ACTIVIDADES'!AL$31)*($G70/$F70)))</f>
        <v>0</v>
      </c>
      <c r="AQ70" s="498">
        <f>IF($F70=0,0,((($F70/$E$69)*'CRONOGRAMA ACTIVIDADES'!AM$31)*($G70/$F70)))</f>
        <v>0</v>
      </c>
      <c r="AR70" s="498">
        <f>IF($F70=0,0,((($F70/$E$69)*'CRONOGRAMA ACTIVIDADES'!AN$31)*($G70/$F70)))</f>
        <v>0</v>
      </c>
      <c r="AS70" s="498">
        <f>IF($F70=0,0,((($F70/$E$69)*'CRONOGRAMA ACTIVIDADES'!AO$31)*($G70/$F70)))</f>
        <v>0</v>
      </c>
      <c r="AT70" s="501">
        <f>AH70+AI70+AJ70+AK70+AL70+AM70+AN70+AO70+AP70+AQ70+AR70+AS70</f>
        <v>0</v>
      </c>
      <c r="AU70" s="504">
        <f>AS70+AR70+AQ70+AP70+AO70+AN70+AM70+AL70+AK70+AJ70+AI70+AH70+AF70+AE70+AD70+AC70+AB70+AA70+Z70+Y70+X70+W70+V70+U70+S70+R70+Q70+P70+O70+N70+M70+L70+K70+J70+I70+H70</f>
        <v>0</v>
      </c>
      <c r="AV70" s="470">
        <f t="shared" si="1"/>
        <v>0</v>
      </c>
    </row>
    <row r="71" spans="2:48" s="472" customFormat="1" ht="12.75" customHeight="1" outlineLevel="1">
      <c r="B71" s="494" t="str">
        <f>+'FORMATO COSTEO C1'!C$312</f>
        <v>1.2.5.2</v>
      </c>
      <c r="C71" s="495" t="str">
        <f>+'FORMATO COSTEO C1'!B$312</f>
        <v>Categoría de gasto</v>
      </c>
      <c r="D71" s="506"/>
      <c r="E71" s="632"/>
      <c r="F71" s="498">
        <f>+'FORMATO COSTEO C1'!G312</f>
        <v>0</v>
      </c>
      <c r="G71" s="499">
        <f>+'FORMATO COSTEO C1'!J312</f>
        <v>0</v>
      </c>
      <c r="H71" s="503">
        <f>IF($F71=0,0,((($F71/$E$69)*'CRONOGRAMA ACTIVIDADES'!F$31)*($G71/$F71)))</f>
        <v>0</v>
      </c>
      <c r="I71" s="498">
        <f>IF($F71=0,0,((($F71/$E$69)*'CRONOGRAMA ACTIVIDADES'!G$31)*($G71/$F71)))</f>
        <v>0</v>
      </c>
      <c r="J71" s="498">
        <f>IF($F71=0,0,((($F71/$E$69)*'CRONOGRAMA ACTIVIDADES'!H$31)*($G71/$F71)))</f>
        <v>0</v>
      </c>
      <c r="K71" s="498">
        <f>IF($F71=0,0,((($F71/$E$69)*'CRONOGRAMA ACTIVIDADES'!I$31)*($G71/$F71)))</f>
        <v>0</v>
      </c>
      <c r="L71" s="498">
        <f>IF($F71=0,0,((($F71/$E$69)*'CRONOGRAMA ACTIVIDADES'!J$31)*($G71/$F71)))</f>
        <v>0</v>
      </c>
      <c r="M71" s="498">
        <f>IF($F71=0,0,((($F71/$E$69)*'CRONOGRAMA ACTIVIDADES'!K$31)*($G71/$F71)))</f>
        <v>0</v>
      </c>
      <c r="N71" s="498">
        <f>IF($F71=0,0,((($F71/$E$69)*'CRONOGRAMA ACTIVIDADES'!L$31)*($G71/$F71)))</f>
        <v>0</v>
      </c>
      <c r="O71" s="498">
        <f>IF($F71=0,0,((($F71/$E$69)*'CRONOGRAMA ACTIVIDADES'!M$31)*($G71/$F71)))</f>
        <v>0</v>
      </c>
      <c r="P71" s="498">
        <f>IF($F71=0,0,((($F71/$E$69)*'CRONOGRAMA ACTIVIDADES'!N$31)*($G71/$F71)))</f>
        <v>0</v>
      </c>
      <c r="Q71" s="498">
        <f>IF($F71=0,0,((($F71/$E$69)*'CRONOGRAMA ACTIVIDADES'!O$31)*($G71/$F71)))</f>
        <v>0</v>
      </c>
      <c r="R71" s="498">
        <f>IF($F71=0,0,((($F71/$E$69)*'CRONOGRAMA ACTIVIDADES'!P$31)*($G71/$F71)))</f>
        <v>0</v>
      </c>
      <c r="S71" s="498">
        <f>IF($F71=0,0,((($F71/$E$69)*'CRONOGRAMA ACTIVIDADES'!Q$31)*($G71/$F71)))</f>
        <v>0</v>
      </c>
      <c r="T71" s="501">
        <f>H71+I71+J71+K71+L71+M71+N71+O71+P71+Q71+R71+S71</f>
        <v>0</v>
      </c>
      <c r="U71" s="502">
        <f>IF($F71=0,0,((($F71/$E$69)*'CRONOGRAMA ACTIVIDADES'!R$31)*($G71/$F71)))</f>
        <v>0</v>
      </c>
      <c r="V71" s="498">
        <f>IF($F71=0,0,((($F71/$E$69)*'CRONOGRAMA ACTIVIDADES'!S$31)*($G71/$F71)))</f>
        <v>0</v>
      </c>
      <c r="W71" s="498">
        <f>IF($F71=0,0,((($F71/$E$69)*'CRONOGRAMA ACTIVIDADES'!T$31)*($G71/$F71)))</f>
        <v>0</v>
      </c>
      <c r="X71" s="498">
        <f>IF($F71=0,0,((($F71/$E$69)*'CRONOGRAMA ACTIVIDADES'!U$31)*($G71/$F71)))</f>
        <v>0</v>
      </c>
      <c r="Y71" s="498">
        <f>IF($F71=0,0,((($F71/$E$69)*'CRONOGRAMA ACTIVIDADES'!V$31)*($G71/$F71)))</f>
        <v>0</v>
      </c>
      <c r="Z71" s="498">
        <f>IF($F71=0,0,((($F71/$E$69)*'CRONOGRAMA ACTIVIDADES'!W$31)*($G71/$F71)))</f>
        <v>0</v>
      </c>
      <c r="AA71" s="498">
        <f>IF($F71=0,0,((($F71/$E$69)*'CRONOGRAMA ACTIVIDADES'!X$31)*($G71/$F71)))</f>
        <v>0</v>
      </c>
      <c r="AB71" s="498">
        <f>IF($F71=0,0,((($F71/$E$69)*'CRONOGRAMA ACTIVIDADES'!Y$31)*($G71/$F71)))</f>
        <v>0</v>
      </c>
      <c r="AC71" s="498">
        <f>IF($F71=0,0,((($F71/$E$69)*'CRONOGRAMA ACTIVIDADES'!Z$31)*($G71/$F71)))</f>
        <v>0</v>
      </c>
      <c r="AD71" s="498">
        <f>IF($F71=0,0,((($F71/$E$69)*'CRONOGRAMA ACTIVIDADES'!AA$31)*($G71/$F71)))</f>
        <v>0</v>
      </c>
      <c r="AE71" s="498">
        <f>IF($F71=0,0,((($F71/$E$69)*'CRONOGRAMA ACTIVIDADES'!AB$31)*($G71/$F71)))</f>
        <v>0</v>
      </c>
      <c r="AF71" s="498">
        <f>IF($F71=0,0,((($F71/$E$69)*'CRONOGRAMA ACTIVIDADES'!AC$31)*($G71/$F71)))</f>
        <v>0</v>
      </c>
      <c r="AG71" s="499">
        <f>U71+V71+W71+X71+Y71+Z71+AA71+AB71+AC71+AD71+AE71+AF71</f>
        <v>0</v>
      </c>
      <c r="AH71" s="503">
        <f>IF($F71=0,0,((($F71/$E$69)*'CRONOGRAMA ACTIVIDADES'!AD$31)*($G71/$F71)))</f>
        <v>0</v>
      </c>
      <c r="AI71" s="498">
        <f>IF($F71=0,0,((($F71/$E$69)*'CRONOGRAMA ACTIVIDADES'!AE$31)*($G71/$F71)))</f>
        <v>0</v>
      </c>
      <c r="AJ71" s="498">
        <f>IF($F71=0,0,((($F71/$E$69)*'CRONOGRAMA ACTIVIDADES'!AF$31)*($G71/$F71)))</f>
        <v>0</v>
      </c>
      <c r="AK71" s="498">
        <f>IF($F71=0,0,((($F71/$E$69)*'CRONOGRAMA ACTIVIDADES'!AG$31)*($G71/$F71)))</f>
        <v>0</v>
      </c>
      <c r="AL71" s="498">
        <f>IF($F71=0,0,((($F71/$E$69)*'CRONOGRAMA ACTIVIDADES'!AH$31)*($G71/$F71)))</f>
        <v>0</v>
      </c>
      <c r="AM71" s="498">
        <f>IF($F71=0,0,((($F71/$E$69)*'CRONOGRAMA ACTIVIDADES'!AI$31)*($G71/$F71)))</f>
        <v>0</v>
      </c>
      <c r="AN71" s="498">
        <f>IF($F71=0,0,((($F71/$E$69)*'CRONOGRAMA ACTIVIDADES'!AJ$31)*($G71/$F71)))</f>
        <v>0</v>
      </c>
      <c r="AO71" s="498">
        <f>IF($F71=0,0,((($F71/$E$69)*'CRONOGRAMA ACTIVIDADES'!AK$31)*($G71/$F71)))</f>
        <v>0</v>
      </c>
      <c r="AP71" s="498">
        <f>IF($F71=0,0,((($F71/$E$69)*'CRONOGRAMA ACTIVIDADES'!AL$31)*($G71/$F71)))</f>
        <v>0</v>
      </c>
      <c r="AQ71" s="498">
        <f>IF($F71=0,0,((($F71/$E$69)*'CRONOGRAMA ACTIVIDADES'!AM$31)*($G71/$F71)))</f>
        <v>0</v>
      </c>
      <c r="AR71" s="498">
        <f>IF($F71=0,0,((($F71/$E$69)*'CRONOGRAMA ACTIVIDADES'!AN$31)*($G71/$F71)))</f>
        <v>0</v>
      </c>
      <c r="AS71" s="498">
        <f>IF($F71=0,0,((($F71/$E$69)*'CRONOGRAMA ACTIVIDADES'!AO$31)*($G71/$F71)))</f>
        <v>0</v>
      </c>
      <c r="AT71" s="501">
        <f>AH71+AI71+AJ71+AK71+AL71+AM71+AN71+AO71+AP71+AQ71+AR71+AS71</f>
        <v>0</v>
      </c>
      <c r="AU71" s="504">
        <f>AS71+AR71+AQ71+AP71+AO71+AN71+AM71+AL71+AK71+AJ71+AI71+AH71+AF71+AE71+AD71+AC71+AB71+AA71+Z71+Y71+X71+W71+V71+U71+S71+R71+Q71+P71+O71+N71+M71+L71+K71+J71+I71+H71</f>
        <v>0</v>
      </c>
      <c r="AV71" s="470">
        <f t="shared" si="1"/>
        <v>0</v>
      </c>
    </row>
    <row r="72" spans="2:48" s="483" customFormat="1" ht="12.75" customHeight="1" outlineLevel="1">
      <c r="B72" s="494" t="str">
        <f>+'FORMATO COSTEO C1'!C$318</f>
        <v>1.2.5.3</v>
      </c>
      <c r="C72" s="495" t="str">
        <f>+'FORMATO COSTEO C1'!B$318</f>
        <v>Categoría de gasto</v>
      </c>
      <c r="D72" s="506"/>
      <c r="E72" s="632"/>
      <c r="F72" s="498">
        <f>+'FORMATO COSTEO C1'!G318</f>
        <v>0</v>
      </c>
      <c r="G72" s="499">
        <f>+'FORMATO COSTEO C1'!J318</f>
        <v>0</v>
      </c>
      <c r="H72" s="503">
        <f>IF($F72=0,0,((($F72/$E$69)*'CRONOGRAMA ACTIVIDADES'!F$31)*($G72/$F72)))</f>
        <v>0</v>
      </c>
      <c r="I72" s="498">
        <f>IF($F72=0,0,((($F72/$E$69)*'CRONOGRAMA ACTIVIDADES'!G$31)*($G72/$F72)))</f>
        <v>0</v>
      </c>
      <c r="J72" s="498">
        <f>IF($F72=0,0,((($F72/$E$69)*'CRONOGRAMA ACTIVIDADES'!H$31)*($G72/$F72)))</f>
        <v>0</v>
      </c>
      <c r="K72" s="498">
        <f>IF($F72=0,0,((($F72/$E$69)*'CRONOGRAMA ACTIVIDADES'!I$31)*($G72/$F72)))</f>
        <v>0</v>
      </c>
      <c r="L72" s="498">
        <f>IF($F72=0,0,((($F72/$E$69)*'CRONOGRAMA ACTIVIDADES'!J$31)*($G72/$F72)))</f>
        <v>0</v>
      </c>
      <c r="M72" s="498">
        <f>IF($F72=0,0,((($F72/$E$69)*'CRONOGRAMA ACTIVIDADES'!K$31)*($G72/$F72)))</f>
        <v>0</v>
      </c>
      <c r="N72" s="498">
        <f>IF($F72=0,0,((($F72/$E$69)*'CRONOGRAMA ACTIVIDADES'!L$31)*($G72/$F72)))</f>
        <v>0</v>
      </c>
      <c r="O72" s="498">
        <f>IF($F72=0,0,((($F72/$E$69)*'CRONOGRAMA ACTIVIDADES'!M$31)*($G72/$F72)))</f>
        <v>0</v>
      </c>
      <c r="P72" s="498">
        <f>IF($F72=0,0,((($F72/$E$69)*'CRONOGRAMA ACTIVIDADES'!N$31)*($G72/$F72)))</f>
        <v>0</v>
      </c>
      <c r="Q72" s="498">
        <f>IF($F72=0,0,((($F72/$E$69)*'CRONOGRAMA ACTIVIDADES'!O$31)*($G72/$F72)))</f>
        <v>0</v>
      </c>
      <c r="R72" s="498">
        <f>IF($F72=0,0,((($F72/$E$69)*'CRONOGRAMA ACTIVIDADES'!P$31)*($G72/$F72)))</f>
        <v>0</v>
      </c>
      <c r="S72" s="498">
        <f>IF($F72=0,0,((($F72/$E$69)*'CRONOGRAMA ACTIVIDADES'!Q$31)*($G72/$F72)))</f>
        <v>0</v>
      </c>
      <c r="T72" s="501">
        <f>H72+I72+J72+K72+L72+M72+N72+O72+P72+Q72+R72+S72</f>
        <v>0</v>
      </c>
      <c r="U72" s="502">
        <f>IF($F72=0,0,((($F72/$E$69)*'CRONOGRAMA ACTIVIDADES'!R$31)*($G72/$F72)))</f>
        <v>0</v>
      </c>
      <c r="V72" s="498">
        <f>IF($F72=0,0,((($F72/$E$69)*'CRONOGRAMA ACTIVIDADES'!S$31)*($G72/$F72)))</f>
        <v>0</v>
      </c>
      <c r="W72" s="498">
        <f>IF($F72=0,0,((($F72/$E$69)*'CRONOGRAMA ACTIVIDADES'!T$31)*($G72/$F72)))</f>
        <v>0</v>
      </c>
      <c r="X72" s="498">
        <f>IF($F72=0,0,((($F72/$E$69)*'CRONOGRAMA ACTIVIDADES'!U$31)*($G72/$F72)))</f>
        <v>0</v>
      </c>
      <c r="Y72" s="498">
        <f>IF($F72=0,0,((($F72/$E$69)*'CRONOGRAMA ACTIVIDADES'!V$31)*($G72/$F72)))</f>
        <v>0</v>
      </c>
      <c r="Z72" s="498">
        <f>IF($F72=0,0,((($F72/$E$69)*'CRONOGRAMA ACTIVIDADES'!W$31)*($G72/$F72)))</f>
        <v>0</v>
      </c>
      <c r="AA72" s="498">
        <f>IF($F72=0,0,((($F72/$E$69)*'CRONOGRAMA ACTIVIDADES'!X$31)*($G72/$F72)))</f>
        <v>0</v>
      </c>
      <c r="AB72" s="498">
        <f>IF($F72=0,0,((($F72/$E$69)*'CRONOGRAMA ACTIVIDADES'!Y$31)*($G72/$F72)))</f>
        <v>0</v>
      </c>
      <c r="AC72" s="498">
        <f>IF($F72=0,0,((($F72/$E$69)*'CRONOGRAMA ACTIVIDADES'!Z$31)*($G72/$F72)))</f>
        <v>0</v>
      </c>
      <c r="AD72" s="498">
        <f>IF($F72=0,0,((($F72/$E$69)*'CRONOGRAMA ACTIVIDADES'!AA$31)*($G72/$F72)))</f>
        <v>0</v>
      </c>
      <c r="AE72" s="498">
        <f>IF($F72=0,0,((($F72/$E$69)*'CRONOGRAMA ACTIVIDADES'!AB$31)*($G72/$F72)))</f>
        <v>0</v>
      </c>
      <c r="AF72" s="498">
        <f>IF($F72=0,0,((($F72/$E$69)*'CRONOGRAMA ACTIVIDADES'!AC$31)*($G72/$F72)))</f>
        <v>0</v>
      </c>
      <c r="AG72" s="499">
        <f>U72+V72+W72+X72+Y72+Z72+AA72+AB72+AC72+AD72+AE72+AF72</f>
        <v>0</v>
      </c>
      <c r="AH72" s="503">
        <f>IF($F72=0,0,((($F72/$E$69)*'CRONOGRAMA ACTIVIDADES'!AD$31)*($G72/$F72)))</f>
        <v>0</v>
      </c>
      <c r="AI72" s="498">
        <f>IF($F72=0,0,((($F72/$E$69)*'CRONOGRAMA ACTIVIDADES'!AE$31)*($G72/$F72)))</f>
        <v>0</v>
      </c>
      <c r="AJ72" s="498">
        <f>IF($F72=0,0,((($F72/$E$69)*'CRONOGRAMA ACTIVIDADES'!AF$31)*($G72/$F72)))</f>
        <v>0</v>
      </c>
      <c r="AK72" s="498">
        <f>IF($F72=0,0,((($F72/$E$69)*'CRONOGRAMA ACTIVIDADES'!AG$31)*($G72/$F72)))</f>
        <v>0</v>
      </c>
      <c r="AL72" s="498">
        <f>IF($F72=0,0,((($F72/$E$69)*'CRONOGRAMA ACTIVIDADES'!AH$31)*($G72/$F72)))</f>
        <v>0</v>
      </c>
      <c r="AM72" s="498">
        <f>IF($F72=0,0,((($F72/$E$69)*'CRONOGRAMA ACTIVIDADES'!AI$31)*($G72/$F72)))</f>
        <v>0</v>
      </c>
      <c r="AN72" s="498">
        <f>IF($F72=0,0,((($F72/$E$69)*'CRONOGRAMA ACTIVIDADES'!AJ$31)*($G72/$F72)))</f>
        <v>0</v>
      </c>
      <c r="AO72" s="498">
        <f>IF($F72=0,0,((($F72/$E$69)*'CRONOGRAMA ACTIVIDADES'!AK$31)*($G72/$F72)))</f>
        <v>0</v>
      </c>
      <c r="AP72" s="498">
        <f>IF($F72=0,0,((($F72/$E$69)*'CRONOGRAMA ACTIVIDADES'!AL$31)*($G72/$F72)))</f>
        <v>0</v>
      </c>
      <c r="AQ72" s="498">
        <f>IF($F72=0,0,((($F72/$E$69)*'CRONOGRAMA ACTIVIDADES'!AM$31)*($G72/$F72)))</f>
        <v>0</v>
      </c>
      <c r="AR72" s="498">
        <f>IF($F72=0,0,((($F72/$E$69)*'CRONOGRAMA ACTIVIDADES'!AN$31)*($G72/$F72)))</f>
        <v>0</v>
      </c>
      <c r="AS72" s="498">
        <f>IF($F72=0,0,((($F72/$E$69)*'CRONOGRAMA ACTIVIDADES'!AO$31)*($G72/$F72)))</f>
        <v>0</v>
      </c>
      <c r="AT72" s="501">
        <f>AH72+AI72+AJ72+AK72+AL72+AM72+AN72+AO72+AP72+AQ72+AR72+AS72</f>
        <v>0</v>
      </c>
      <c r="AU72" s="504">
        <f>AS72+AR72+AQ72+AP72+AO72+AN72+AM72+AL72+AK72+AJ72+AI72+AH72+AF72+AE72+AD72+AC72+AB72+AA72+Z72+Y72+X72+W72+V72+U72+S72+R72+Q72+P72+O72+N72+M72+L72+K72+J72+I72+H72</f>
        <v>0</v>
      </c>
      <c r="AV72" s="470">
        <f t="shared" si="1"/>
        <v>0</v>
      </c>
    </row>
    <row r="73" spans="2:48" s="472" customFormat="1" ht="12.75" customHeight="1">
      <c r="B73" s="494" t="str">
        <f>+'FORMATO COSTEO C1'!C$324</f>
        <v>1.2.5.4</v>
      </c>
      <c r="C73" s="495" t="str">
        <f>+'FORMATO COSTEO C1'!B$324</f>
        <v>Categoría de gasto</v>
      </c>
      <c r="D73" s="506"/>
      <c r="E73" s="632"/>
      <c r="F73" s="498">
        <f>+'FORMATO COSTEO C1'!G324</f>
        <v>0</v>
      </c>
      <c r="G73" s="499">
        <f>+'FORMATO COSTEO C1'!J324</f>
        <v>0</v>
      </c>
      <c r="H73" s="503">
        <f>IF($F73=0,0,((($F73/$E$69)*'CRONOGRAMA ACTIVIDADES'!F$31)*($G73/$F73)))</f>
        <v>0</v>
      </c>
      <c r="I73" s="498">
        <f>IF($F73=0,0,((($F73/$E$69)*'CRONOGRAMA ACTIVIDADES'!G$31)*($G73/$F73)))</f>
        <v>0</v>
      </c>
      <c r="J73" s="498">
        <f>IF($F73=0,0,((($F73/$E$69)*'CRONOGRAMA ACTIVIDADES'!H$31)*($G73/$F73)))</f>
        <v>0</v>
      </c>
      <c r="K73" s="498">
        <f>IF($F73=0,0,((($F73/$E$69)*'CRONOGRAMA ACTIVIDADES'!I$31)*($G73/$F73)))</f>
        <v>0</v>
      </c>
      <c r="L73" s="498">
        <f>IF($F73=0,0,((($F73/$E$69)*'CRONOGRAMA ACTIVIDADES'!J$31)*($G73/$F73)))</f>
        <v>0</v>
      </c>
      <c r="M73" s="498">
        <f>IF($F73=0,0,((($F73/$E$69)*'CRONOGRAMA ACTIVIDADES'!K$31)*($G73/$F73)))</f>
        <v>0</v>
      </c>
      <c r="N73" s="498">
        <f>IF($F73=0,0,((($F73/$E$69)*'CRONOGRAMA ACTIVIDADES'!L$31)*($G73/$F73)))</f>
        <v>0</v>
      </c>
      <c r="O73" s="498">
        <f>IF($F73=0,0,((($F73/$E$69)*'CRONOGRAMA ACTIVIDADES'!M$31)*($G73/$F73)))</f>
        <v>0</v>
      </c>
      <c r="P73" s="498">
        <f>IF($F73=0,0,((($F73/$E$69)*'CRONOGRAMA ACTIVIDADES'!N$31)*($G73/$F73)))</f>
        <v>0</v>
      </c>
      <c r="Q73" s="498">
        <f>IF($F73=0,0,((($F73/$E$69)*'CRONOGRAMA ACTIVIDADES'!O$31)*($G73/$F73)))</f>
        <v>0</v>
      </c>
      <c r="R73" s="498">
        <f>IF($F73=0,0,((($F73/$E$69)*'CRONOGRAMA ACTIVIDADES'!P$31)*($G73/$F73)))</f>
        <v>0</v>
      </c>
      <c r="S73" s="498">
        <f>IF($F73=0,0,((($F73/$E$69)*'CRONOGRAMA ACTIVIDADES'!Q$31)*($G73/$F73)))</f>
        <v>0</v>
      </c>
      <c r="T73" s="501">
        <f>H73+I73+J73+K73+L73+M73+N73+O73+P73+Q73+R73+S73</f>
        <v>0</v>
      </c>
      <c r="U73" s="502">
        <f>IF($F73=0,0,((($F73/$E$69)*'CRONOGRAMA ACTIVIDADES'!R$31)*($G73/$F73)))</f>
        <v>0</v>
      </c>
      <c r="V73" s="498">
        <f>IF($F73=0,0,((($F73/$E$69)*'CRONOGRAMA ACTIVIDADES'!S$31)*($G73/$F73)))</f>
        <v>0</v>
      </c>
      <c r="W73" s="498">
        <f>IF($F73=0,0,((($F73/$E$69)*'CRONOGRAMA ACTIVIDADES'!T$31)*($G73/$F73)))</f>
        <v>0</v>
      </c>
      <c r="X73" s="498">
        <f>IF($F73=0,0,((($F73/$E$69)*'CRONOGRAMA ACTIVIDADES'!U$31)*($G73/$F73)))</f>
        <v>0</v>
      </c>
      <c r="Y73" s="498">
        <f>IF($F73=0,0,((($F73/$E$69)*'CRONOGRAMA ACTIVIDADES'!V$31)*($G73/$F73)))</f>
        <v>0</v>
      </c>
      <c r="Z73" s="498">
        <f>IF($F73=0,0,((($F73/$E$69)*'CRONOGRAMA ACTIVIDADES'!W$31)*($G73/$F73)))</f>
        <v>0</v>
      </c>
      <c r="AA73" s="498">
        <f>IF($F73=0,0,((($F73/$E$69)*'CRONOGRAMA ACTIVIDADES'!X$31)*($G73/$F73)))</f>
        <v>0</v>
      </c>
      <c r="AB73" s="498">
        <f>IF($F73=0,0,((($F73/$E$69)*'CRONOGRAMA ACTIVIDADES'!Y$31)*($G73/$F73)))</f>
        <v>0</v>
      </c>
      <c r="AC73" s="498">
        <f>IF($F73=0,0,((($F73/$E$69)*'CRONOGRAMA ACTIVIDADES'!Z$31)*($G73/$F73)))</f>
        <v>0</v>
      </c>
      <c r="AD73" s="498">
        <f>IF($F73=0,0,((($F73/$E$69)*'CRONOGRAMA ACTIVIDADES'!AA$31)*($G73/$F73)))</f>
        <v>0</v>
      </c>
      <c r="AE73" s="498">
        <f>IF($F73=0,0,((($F73/$E$69)*'CRONOGRAMA ACTIVIDADES'!AB$31)*($G73/$F73)))</f>
        <v>0</v>
      </c>
      <c r="AF73" s="498">
        <f>IF($F73=0,0,((($F73/$E$69)*'CRONOGRAMA ACTIVIDADES'!AC$31)*($G73/$F73)))</f>
        <v>0</v>
      </c>
      <c r="AG73" s="499">
        <f>U73+V73+W73+X73+Y73+Z73+AA73+AB73+AC73+AD73+AE73+AF73</f>
        <v>0</v>
      </c>
      <c r="AH73" s="503">
        <f>IF($F73=0,0,((($F73/$E$69)*'CRONOGRAMA ACTIVIDADES'!AD$31)*($G73/$F73)))</f>
        <v>0</v>
      </c>
      <c r="AI73" s="498">
        <f>IF($F73=0,0,((($F73/$E$69)*'CRONOGRAMA ACTIVIDADES'!AE$31)*($G73/$F73)))</f>
        <v>0</v>
      </c>
      <c r="AJ73" s="498">
        <f>IF($F73=0,0,((($F73/$E$69)*'CRONOGRAMA ACTIVIDADES'!AF$31)*($G73/$F73)))</f>
        <v>0</v>
      </c>
      <c r="AK73" s="498">
        <f>IF($F73=0,0,((($F73/$E$69)*'CRONOGRAMA ACTIVIDADES'!AG$31)*($G73/$F73)))</f>
        <v>0</v>
      </c>
      <c r="AL73" s="498">
        <f>IF($F73=0,0,((($F73/$E$69)*'CRONOGRAMA ACTIVIDADES'!AH$31)*($G73/$F73)))</f>
        <v>0</v>
      </c>
      <c r="AM73" s="498">
        <f>IF($F73=0,0,((($F73/$E$69)*'CRONOGRAMA ACTIVIDADES'!AI$31)*($G73/$F73)))</f>
        <v>0</v>
      </c>
      <c r="AN73" s="498">
        <f>IF($F73=0,0,((($F73/$E$69)*'CRONOGRAMA ACTIVIDADES'!AJ$31)*($G73/$F73)))</f>
        <v>0</v>
      </c>
      <c r="AO73" s="498">
        <f>IF($F73=0,0,((($F73/$E$69)*'CRONOGRAMA ACTIVIDADES'!AK$31)*($G73/$F73)))</f>
        <v>0</v>
      </c>
      <c r="AP73" s="498">
        <f>IF($F73=0,0,((($F73/$E$69)*'CRONOGRAMA ACTIVIDADES'!AL$31)*($G73/$F73)))</f>
        <v>0</v>
      </c>
      <c r="AQ73" s="498">
        <f>IF($F73=0,0,((($F73/$E$69)*'CRONOGRAMA ACTIVIDADES'!AM$31)*($G73/$F73)))</f>
        <v>0</v>
      </c>
      <c r="AR73" s="498">
        <f>IF($F73=0,0,((($F73/$E$69)*'CRONOGRAMA ACTIVIDADES'!AN$31)*($G73/$F73)))</f>
        <v>0</v>
      </c>
      <c r="AS73" s="498">
        <f>IF($F73=0,0,((($F73/$E$69)*'CRONOGRAMA ACTIVIDADES'!AO$31)*($G73/$F73)))</f>
        <v>0</v>
      </c>
      <c r="AT73" s="501">
        <f>AH73+AI73+AJ73+AK73+AL73+AM73+AN73+AO73+AP73+AQ73+AR73+AS73</f>
        <v>0</v>
      </c>
      <c r="AU73" s="504">
        <f>AS73+AR73+AQ73+AP73+AO73+AN73+AM73+AL73+AK73+AJ73+AI73+AH73+AF73+AE73+AD73+AC73+AB73+AA73+Z73+Y73+X73+W73+V73+U73+S73+R73+Q73+P73+O73+N73+M73+L73+K73+J73+I73+H73</f>
        <v>0</v>
      </c>
      <c r="AV73" s="470">
        <f t="shared" si="1"/>
        <v>0</v>
      </c>
    </row>
    <row r="74" spans="2:48" s="472" customFormat="1" ht="12.75" customHeight="1">
      <c r="B74" s="494" t="str">
        <f>+'FORMATO COSTEO C1'!C$330</f>
        <v>1.2.5.5</v>
      </c>
      <c r="C74" s="495" t="str">
        <f>+'FORMATO COSTEO C1'!B$330</f>
        <v>Categoría de gasto</v>
      </c>
      <c r="D74" s="506"/>
      <c r="E74" s="632"/>
      <c r="F74" s="498">
        <f>+'FORMATO COSTEO C1'!G330</f>
        <v>0</v>
      </c>
      <c r="G74" s="499">
        <f>+'FORMATO COSTEO C1'!J330</f>
        <v>0</v>
      </c>
      <c r="H74" s="503">
        <f>IF($F74=0,0,((($F74/$E$69)*'CRONOGRAMA ACTIVIDADES'!F$31)*($G74/$F74)))</f>
        <v>0</v>
      </c>
      <c r="I74" s="498">
        <f>IF($F74=0,0,((($F74/$E$69)*'CRONOGRAMA ACTIVIDADES'!G$31)*($G74/$F74)))</f>
        <v>0</v>
      </c>
      <c r="J74" s="498">
        <f>IF($F74=0,0,((($F74/$E$69)*'CRONOGRAMA ACTIVIDADES'!H$31)*($G74/$F74)))</f>
        <v>0</v>
      </c>
      <c r="K74" s="498">
        <f>IF($F74=0,0,((($F74/$E$69)*'CRONOGRAMA ACTIVIDADES'!I$31)*($G74/$F74)))</f>
        <v>0</v>
      </c>
      <c r="L74" s="498">
        <f>IF($F74=0,0,((($F74/$E$69)*'CRONOGRAMA ACTIVIDADES'!J$31)*($G74/$F74)))</f>
        <v>0</v>
      </c>
      <c r="M74" s="498">
        <f>IF($F74=0,0,((($F74/$E$69)*'CRONOGRAMA ACTIVIDADES'!K$31)*($G74/$F74)))</f>
        <v>0</v>
      </c>
      <c r="N74" s="498">
        <f>IF($F74=0,0,((($F74/$E$69)*'CRONOGRAMA ACTIVIDADES'!L$31)*($G74/$F74)))</f>
        <v>0</v>
      </c>
      <c r="O74" s="498">
        <f>IF($F74=0,0,((($F74/$E$69)*'CRONOGRAMA ACTIVIDADES'!M$31)*($G74/$F74)))</f>
        <v>0</v>
      </c>
      <c r="P74" s="498">
        <f>IF($F74=0,0,((($F74/$E$69)*'CRONOGRAMA ACTIVIDADES'!N$31)*($G74/$F74)))</f>
        <v>0</v>
      </c>
      <c r="Q74" s="498">
        <f>IF($F74=0,0,((($F74/$E$69)*'CRONOGRAMA ACTIVIDADES'!O$31)*($G74/$F74)))</f>
        <v>0</v>
      </c>
      <c r="R74" s="498">
        <f>IF($F74=0,0,((($F74/$E$69)*'CRONOGRAMA ACTIVIDADES'!P$31)*($G74/$F74)))</f>
        <v>0</v>
      </c>
      <c r="S74" s="498">
        <f>IF($F74=0,0,((($F74/$E$69)*'CRONOGRAMA ACTIVIDADES'!Q$31)*($G74/$F74)))</f>
        <v>0</v>
      </c>
      <c r="T74" s="501">
        <f>H74+I74+J74+K74+L74+M74+N74+O74+P74+Q74+R74+S74</f>
        <v>0</v>
      </c>
      <c r="U74" s="502">
        <f>IF($F74=0,0,((($F74/$E$69)*'CRONOGRAMA ACTIVIDADES'!R$31)*($G74/$F74)))</f>
        <v>0</v>
      </c>
      <c r="V74" s="498">
        <f>IF($F74=0,0,((($F74/$E$69)*'CRONOGRAMA ACTIVIDADES'!S$31)*($G74/$F74)))</f>
        <v>0</v>
      </c>
      <c r="W74" s="498">
        <f>IF($F74=0,0,((($F74/$E$69)*'CRONOGRAMA ACTIVIDADES'!T$31)*($G74/$F74)))</f>
        <v>0</v>
      </c>
      <c r="X74" s="498">
        <f>IF($F74=0,0,((($F74/$E$69)*'CRONOGRAMA ACTIVIDADES'!U$31)*($G74/$F74)))</f>
        <v>0</v>
      </c>
      <c r="Y74" s="498">
        <f>IF($F74=0,0,((($F74/$E$69)*'CRONOGRAMA ACTIVIDADES'!V$31)*($G74/$F74)))</f>
        <v>0</v>
      </c>
      <c r="Z74" s="498">
        <f>IF($F74=0,0,((($F74/$E$69)*'CRONOGRAMA ACTIVIDADES'!W$31)*($G74/$F74)))</f>
        <v>0</v>
      </c>
      <c r="AA74" s="498">
        <f>IF($F74=0,0,((($F74/$E$69)*'CRONOGRAMA ACTIVIDADES'!X$31)*($G74/$F74)))</f>
        <v>0</v>
      </c>
      <c r="AB74" s="498">
        <f>IF($F74=0,0,((($F74/$E$69)*'CRONOGRAMA ACTIVIDADES'!Y$31)*($G74/$F74)))</f>
        <v>0</v>
      </c>
      <c r="AC74" s="498">
        <f>IF($F74=0,0,((($F74/$E$69)*'CRONOGRAMA ACTIVIDADES'!Z$31)*($G74/$F74)))</f>
        <v>0</v>
      </c>
      <c r="AD74" s="498">
        <f>IF($F74=0,0,((($F74/$E$69)*'CRONOGRAMA ACTIVIDADES'!AA$31)*($G74/$F74)))</f>
        <v>0</v>
      </c>
      <c r="AE74" s="498">
        <f>IF($F74=0,0,((($F74/$E$69)*'CRONOGRAMA ACTIVIDADES'!AB$31)*($G74/$F74)))</f>
        <v>0</v>
      </c>
      <c r="AF74" s="498">
        <f>IF($F74=0,0,((($F74/$E$69)*'CRONOGRAMA ACTIVIDADES'!AC$31)*($G74/$F74)))</f>
        <v>0</v>
      </c>
      <c r="AG74" s="499">
        <f>U74+V74+W74+X74+Y74+Z74+AA74+AB74+AC74+AD74+AE74+AF74</f>
        <v>0</v>
      </c>
      <c r="AH74" s="503">
        <f>IF($F74=0,0,((($F74/$E$69)*'CRONOGRAMA ACTIVIDADES'!AD$31)*($G74/$F74)))</f>
        <v>0</v>
      </c>
      <c r="AI74" s="498">
        <f>IF($F74=0,0,((($F74/$E$69)*'CRONOGRAMA ACTIVIDADES'!AE$31)*($G74/$F74)))</f>
        <v>0</v>
      </c>
      <c r="AJ74" s="498">
        <f>IF($F74=0,0,((($F74/$E$69)*'CRONOGRAMA ACTIVIDADES'!AF$31)*($G74/$F74)))</f>
        <v>0</v>
      </c>
      <c r="AK74" s="498">
        <f>IF($F74=0,0,((($F74/$E$69)*'CRONOGRAMA ACTIVIDADES'!AG$31)*($G74/$F74)))</f>
        <v>0</v>
      </c>
      <c r="AL74" s="498">
        <f>IF($F74=0,0,((($F74/$E$69)*'CRONOGRAMA ACTIVIDADES'!AH$31)*($G74/$F74)))</f>
        <v>0</v>
      </c>
      <c r="AM74" s="498">
        <f>IF($F74=0,0,((($F74/$E$69)*'CRONOGRAMA ACTIVIDADES'!AI$31)*($G74/$F74)))</f>
        <v>0</v>
      </c>
      <c r="AN74" s="498">
        <f>IF($F74=0,0,((($F74/$E$69)*'CRONOGRAMA ACTIVIDADES'!AJ$31)*($G74/$F74)))</f>
        <v>0</v>
      </c>
      <c r="AO74" s="498">
        <f>IF($F74=0,0,((($F74/$E$69)*'CRONOGRAMA ACTIVIDADES'!AK$31)*($G74/$F74)))</f>
        <v>0</v>
      </c>
      <c r="AP74" s="498">
        <f>IF($F74=0,0,((($F74/$E$69)*'CRONOGRAMA ACTIVIDADES'!AL$31)*($G74/$F74)))</f>
        <v>0</v>
      </c>
      <c r="AQ74" s="498">
        <f>IF($F74=0,0,((($F74/$E$69)*'CRONOGRAMA ACTIVIDADES'!AM$31)*($G74/$F74)))</f>
        <v>0</v>
      </c>
      <c r="AR74" s="498">
        <f>IF($F74=0,0,((($F74/$E$69)*'CRONOGRAMA ACTIVIDADES'!AN$31)*($G74/$F74)))</f>
        <v>0</v>
      </c>
      <c r="AS74" s="498">
        <f>IF($F74=0,0,((($F74/$E$69)*'CRONOGRAMA ACTIVIDADES'!AO$31)*($G74/$F74)))</f>
        <v>0</v>
      </c>
      <c r="AT74" s="501">
        <f>AH74+AI74+AJ74+AK74+AL74+AM74+AN74+AO74+AP74+AQ74+AR74+AS74</f>
        <v>0</v>
      </c>
      <c r="AU74" s="504">
        <f>AS74+AR74+AQ74+AP74+AO74+AN74+AM74+AL74+AK74+AJ74+AI74+AH74+AF74+AE74+AD74+AC74+AB74+AA74+Z74+Y74+X74+W74+V74+U74+S74+R74+Q74+P74+O74+N74+M74+L74+K74+J74+I74+H74</f>
        <v>0</v>
      </c>
      <c r="AV74" s="470">
        <f t="shared" si="1"/>
        <v>0</v>
      </c>
    </row>
    <row r="75" spans="2:48" s="472" customFormat="1" ht="12.75" customHeight="1">
      <c r="B75" s="509">
        <f>+'FORMATO COSTEO C1'!C$337</f>
        <v>1.3</v>
      </c>
      <c r="C75" s="474">
        <f>+'FORMATO COSTEO C1'!D$337</f>
        <v>0</v>
      </c>
      <c r="D75" s="475"/>
      <c r="E75" s="612"/>
      <c r="F75" s="477">
        <f>+F76+F82+F88+F94+F100</f>
        <v>0</v>
      </c>
      <c r="G75" s="478">
        <f aca="true" t="shared" si="21" ref="G75:P75">+G76+G82+G88+G94+G100</f>
        <v>0</v>
      </c>
      <c r="H75" s="479">
        <f t="shared" si="21"/>
        <v>0</v>
      </c>
      <c r="I75" s="477">
        <f>+I76+I82+I88+I94+I100</f>
        <v>0</v>
      </c>
      <c r="J75" s="477">
        <f>+J76+J82+J88+J94+J100</f>
        <v>0</v>
      </c>
      <c r="K75" s="477">
        <f>+K76+K82+K88+K94+K100</f>
        <v>0</v>
      </c>
      <c r="L75" s="477">
        <f>+L76+L82+L88+L94+L100</f>
        <v>0</v>
      </c>
      <c r="M75" s="477">
        <f>+M76+M82+M88+M94+M100</f>
        <v>0</v>
      </c>
      <c r="N75" s="477">
        <f t="shared" si="21"/>
        <v>0</v>
      </c>
      <c r="O75" s="477">
        <f t="shared" si="21"/>
        <v>0</v>
      </c>
      <c r="P75" s="477">
        <f t="shared" si="21"/>
        <v>0</v>
      </c>
      <c r="Q75" s="477">
        <f>+Q76+Q82+Q88+Q94+Q100</f>
        <v>0</v>
      </c>
      <c r="R75" s="477">
        <f>+R76+R82+R88+R94+R100</f>
        <v>0</v>
      </c>
      <c r="S75" s="477">
        <f>+S76+S82+S88+S94+S100</f>
        <v>0</v>
      </c>
      <c r="T75" s="480">
        <f>+T76+T82+T88+T94+T100</f>
        <v>0</v>
      </c>
      <c r="U75" s="481">
        <f aca="true" t="shared" si="22" ref="U75:AS75">+U76+U82+U88+U94+U100</f>
        <v>0</v>
      </c>
      <c r="V75" s="477">
        <f t="shared" si="22"/>
        <v>0</v>
      </c>
      <c r="W75" s="477">
        <f t="shared" si="22"/>
        <v>0</v>
      </c>
      <c r="X75" s="477">
        <f t="shared" si="22"/>
        <v>0</v>
      </c>
      <c r="Y75" s="477">
        <f t="shared" si="22"/>
        <v>0</v>
      </c>
      <c r="Z75" s="477">
        <f t="shared" si="22"/>
        <v>0</v>
      </c>
      <c r="AA75" s="477">
        <f t="shared" si="22"/>
        <v>0</v>
      </c>
      <c r="AB75" s="477">
        <f t="shared" si="22"/>
        <v>0</v>
      </c>
      <c r="AC75" s="477">
        <f t="shared" si="22"/>
        <v>0</v>
      </c>
      <c r="AD75" s="477">
        <f t="shared" si="22"/>
        <v>0</v>
      </c>
      <c r="AE75" s="477">
        <f t="shared" si="22"/>
        <v>0</v>
      </c>
      <c r="AF75" s="477">
        <f t="shared" si="22"/>
        <v>0</v>
      </c>
      <c r="AG75" s="478">
        <f>+AG76+AG82+AG88+AG94+AG100</f>
        <v>0</v>
      </c>
      <c r="AH75" s="479">
        <f t="shared" si="22"/>
        <v>0</v>
      </c>
      <c r="AI75" s="477">
        <f t="shared" si="22"/>
        <v>0</v>
      </c>
      <c r="AJ75" s="477">
        <f t="shared" si="22"/>
        <v>0</v>
      </c>
      <c r="AK75" s="477">
        <f t="shared" si="22"/>
        <v>0</v>
      </c>
      <c r="AL75" s="477">
        <f t="shared" si="22"/>
        <v>0</v>
      </c>
      <c r="AM75" s="477">
        <f t="shared" si="22"/>
        <v>0</v>
      </c>
      <c r="AN75" s="477">
        <f t="shared" si="22"/>
        <v>0</v>
      </c>
      <c r="AO75" s="477">
        <f t="shared" si="22"/>
        <v>0</v>
      </c>
      <c r="AP75" s="477">
        <f t="shared" si="22"/>
        <v>0</v>
      </c>
      <c r="AQ75" s="477">
        <f t="shared" si="22"/>
        <v>0</v>
      </c>
      <c r="AR75" s="477">
        <f t="shared" si="22"/>
        <v>0</v>
      </c>
      <c r="AS75" s="477">
        <f t="shared" si="22"/>
        <v>0</v>
      </c>
      <c r="AT75" s="480">
        <f>+AT76+AT82+AT88+AT94+AT100</f>
        <v>0</v>
      </c>
      <c r="AU75" s="482">
        <f>+AU76+AU82+AU88+AU94+AU100</f>
        <v>0</v>
      </c>
      <c r="AV75" s="470">
        <f t="shared" si="1"/>
        <v>0</v>
      </c>
    </row>
    <row r="76" spans="2:48" s="483" customFormat="1" ht="12.75" customHeight="1" outlineLevel="1">
      <c r="B76" s="484" t="str">
        <f>+'FORMATO COSTEO C1'!C$338</f>
        <v>1.3.1</v>
      </c>
      <c r="C76" s="508">
        <f>+'FORMATO COSTEO C1'!B$338</f>
        <v>0</v>
      </c>
      <c r="D76" s="620" t="str">
        <f>+'FORMATO COSTEO C1'!D$338</f>
        <v>Unidad medida</v>
      </c>
      <c r="E76" s="613">
        <f>+'FORMATO COSTEO C1'!E$338</f>
        <v>0</v>
      </c>
      <c r="F76" s="488">
        <f>SUM(F77:F81)</f>
        <v>0</v>
      </c>
      <c r="G76" s="489">
        <f aca="true" t="shared" si="23" ref="G76:AU76">SUM(G77:G81)</f>
        <v>0</v>
      </c>
      <c r="H76" s="490">
        <f t="shared" si="23"/>
        <v>0</v>
      </c>
      <c r="I76" s="488">
        <f>SUM(I77:I81)</f>
        <v>0</v>
      </c>
      <c r="J76" s="488">
        <f>SUM(J77:J81)</f>
        <v>0</v>
      </c>
      <c r="K76" s="488">
        <f>SUM(K77:K81)</f>
        <v>0</v>
      </c>
      <c r="L76" s="488">
        <f>SUM(L77:L81)</f>
        <v>0</v>
      </c>
      <c r="M76" s="488">
        <f>SUM(M77:M81)</f>
        <v>0</v>
      </c>
      <c r="N76" s="488">
        <f t="shared" si="23"/>
        <v>0</v>
      </c>
      <c r="O76" s="488">
        <f t="shared" si="23"/>
        <v>0</v>
      </c>
      <c r="P76" s="488">
        <f t="shared" si="23"/>
        <v>0</v>
      </c>
      <c r="Q76" s="488">
        <f t="shared" si="23"/>
        <v>0</v>
      </c>
      <c r="R76" s="488">
        <f t="shared" si="23"/>
        <v>0</v>
      </c>
      <c r="S76" s="488">
        <f t="shared" si="23"/>
        <v>0</v>
      </c>
      <c r="T76" s="491">
        <f t="shared" si="23"/>
        <v>0</v>
      </c>
      <c r="U76" s="492">
        <f t="shared" si="23"/>
        <v>0</v>
      </c>
      <c r="V76" s="488">
        <f t="shared" si="23"/>
        <v>0</v>
      </c>
      <c r="W76" s="488">
        <f t="shared" si="23"/>
        <v>0</v>
      </c>
      <c r="X76" s="488">
        <f t="shared" si="23"/>
        <v>0</v>
      </c>
      <c r="Y76" s="488">
        <f t="shared" si="23"/>
        <v>0</v>
      </c>
      <c r="Z76" s="488">
        <f t="shared" si="23"/>
        <v>0</v>
      </c>
      <c r="AA76" s="488">
        <f t="shared" si="23"/>
        <v>0</v>
      </c>
      <c r="AB76" s="488">
        <f t="shared" si="23"/>
        <v>0</v>
      </c>
      <c r="AC76" s="488">
        <f t="shared" si="23"/>
        <v>0</v>
      </c>
      <c r="AD76" s="488">
        <f t="shared" si="23"/>
        <v>0</v>
      </c>
      <c r="AE76" s="488">
        <f t="shared" si="23"/>
        <v>0</v>
      </c>
      <c r="AF76" s="488">
        <f t="shared" si="23"/>
        <v>0</v>
      </c>
      <c r="AG76" s="489">
        <f>SUM(AG77:AG81)</f>
        <v>0</v>
      </c>
      <c r="AH76" s="490">
        <f t="shared" si="23"/>
        <v>0</v>
      </c>
      <c r="AI76" s="488">
        <f t="shared" si="23"/>
        <v>0</v>
      </c>
      <c r="AJ76" s="488">
        <f t="shared" si="23"/>
        <v>0</v>
      </c>
      <c r="AK76" s="488">
        <f t="shared" si="23"/>
        <v>0</v>
      </c>
      <c r="AL76" s="488">
        <f t="shared" si="23"/>
        <v>0</v>
      </c>
      <c r="AM76" s="488">
        <f t="shared" si="23"/>
        <v>0</v>
      </c>
      <c r="AN76" s="488">
        <f t="shared" si="23"/>
        <v>0</v>
      </c>
      <c r="AO76" s="488">
        <f t="shared" si="23"/>
        <v>0</v>
      </c>
      <c r="AP76" s="488">
        <f t="shared" si="23"/>
        <v>0</v>
      </c>
      <c r="AQ76" s="488">
        <f t="shared" si="23"/>
        <v>0</v>
      </c>
      <c r="AR76" s="488">
        <f t="shared" si="23"/>
        <v>0</v>
      </c>
      <c r="AS76" s="488">
        <f t="shared" si="23"/>
        <v>0</v>
      </c>
      <c r="AT76" s="491">
        <f t="shared" si="23"/>
        <v>0</v>
      </c>
      <c r="AU76" s="493">
        <f t="shared" si="23"/>
        <v>0</v>
      </c>
      <c r="AV76" s="470">
        <f aca="true" t="shared" si="24" ref="AV76:AV105">+G76-AU76</f>
        <v>0</v>
      </c>
    </row>
    <row r="77" spans="2:48" s="472" customFormat="1" ht="12.75" customHeight="1">
      <c r="B77" s="494" t="str">
        <f>+'FORMATO COSTEO C1'!C$340</f>
        <v>1.3.1.1</v>
      </c>
      <c r="C77" s="495" t="str">
        <f>+'FORMATO COSTEO C1'!B$340</f>
        <v>Categoría de gasto</v>
      </c>
      <c r="D77" s="496"/>
      <c r="E77" s="631"/>
      <c r="F77" s="498">
        <f>+'FORMATO COSTEO C1'!G340</f>
        <v>0</v>
      </c>
      <c r="G77" s="499">
        <f>+'FORMATO COSTEO C1'!J340</f>
        <v>0</v>
      </c>
      <c r="H77" s="500">
        <f>IF($F77=0,0,((($F77/$E$76)*'CRONOGRAMA ACTIVIDADES'!F$36)*($G77/$F77)))</f>
        <v>0</v>
      </c>
      <c r="I77" s="498">
        <f>IF($F77=0,0,((($F77/$E$76)*'CRONOGRAMA ACTIVIDADES'!G$36)*($G77/$F77)))</f>
        <v>0</v>
      </c>
      <c r="J77" s="498">
        <f>IF($F77=0,0,((($F77/$E$76)*'CRONOGRAMA ACTIVIDADES'!H$36)*($G77/$F77)))</f>
        <v>0</v>
      </c>
      <c r="K77" s="498">
        <f>IF($F77=0,0,((($F77/$E$76)*'CRONOGRAMA ACTIVIDADES'!I$36)*($G77/$F77)))</f>
        <v>0</v>
      </c>
      <c r="L77" s="498">
        <f>IF($F77=0,0,((($F77/$E$76)*'CRONOGRAMA ACTIVIDADES'!J$36)*($G77/$F77)))</f>
        <v>0</v>
      </c>
      <c r="M77" s="498">
        <f>IF($F77=0,0,((($F77/$E$76)*'CRONOGRAMA ACTIVIDADES'!K$36)*($G77/$F77)))</f>
        <v>0</v>
      </c>
      <c r="N77" s="498">
        <f>IF($F77=0,0,((($F77/$E$76)*'CRONOGRAMA ACTIVIDADES'!L$36)*($G77/$F77)))</f>
        <v>0</v>
      </c>
      <c r="O77" s="498">
        <f>IF($F77=0,0,((($F77/$E$76)*'CRONOGRAMA ACTIVIDADES'!M$36)*($G77/$F77)))</f>
        <v>0</v>
      </c>
      <c r="P77" s="498">
        <f>IF($F77=0,0,((($F77/$E$76)*'CRONOGRAMA ACTIVIDADES'!N$36)*($G77/$F77)))</f>
        <v>0</v>
      </c>
      <c r="Q77" s="498">
        <f>IF($F77=0,0,((($F77/$E$76)*'CRONOGRAMA ACTIVIDADES'!O$36)*($G77/$F77)))</f>
        <v>0</v>
      </c>
      <c r="R77" s="498">
        <f>IF($F77=0,0,((($F77/$E$76)*'CRONOGRAMA ACTIVIDADES'!P$36)*($G77/$F77)))</f>
        <v>0</v>
      </c>
      <c r="S77" s="498">
        <f>IF($F77=0,0,((($F77/$E$76)*'CRONOGRAMA ACTIVIDADES'!Q$36)*($G77/$F77)))</f>
        <v>0</v>
      </c>
      <c r="T77" s="501">
        <f>H77+I77+J77+K77+L77+M77+N77+O77+P77+Q77+R77+S77</f>
        <v>0</v>
      </c>
      <c r="U77" s="502">
        <f>IF($F77=0,0,((($F77/$E$76)*'CRONOGRAMA ACTIVIDADES'!R$36)*($G77/$F77)))</f>
        <v>0</v>
      </c>
      <c r="V77" s="498">
        <f>IF($F77=0,0,((($F77/$E$76)*'CRONOGRAMA ACTIVIDADES'!S$36)*($G77/$F77)))</f>
        <v>0</v>
      </c>
      <c r="W77" s="498">
        <f>IF($F77=0,0,((($F77/$E$76)*'CRONOGRAMA ACTIVIDADES'!T$36)*($G77/$F77)))</f>
        <v>0</v>
      </c>
      <c r="X77" s="498">
        <f>IF($F77=0,0,((($F77/$E$76)*'CRONOGRAMA ACTIVIDADES'!U$36)*($G77/$F77)))</f>
        <v>0</v>
      </c>
      <c r="Y77" s="498">
        <f>IF($F77=0,0,((($F77/$E$76)*'CRONOGRAMA ACTIVIDADES'!V$36)*($G77/$F77)))</f>
        <v>0</v>
      </c>
      <c r="Z77" s="498">
        <f>IF($F77=0,0,((($F77/$E$76)*'CRONOGRAMA ACTIVIDADES'!W$36)*($G77/$F77)))</f>
        <v>0</v>
      </c>
      <c r="AA77" s="498">
        <f>IF($F77=0,0,((($F77/$E$76)*'CRONOGRAMA ACTIVIDADES'!X$36)*($G77/$F77)))</f>
        <v>0</v>
      </c>
      <c r="AB77" s="498">
        <f>IF($F77=0,0,((($F77/$E$76)*'CRONOGRAMA ACTIVIDADES'!Y$36)*($G77/$F77)))</f>
        <v>0</v>
      </c>
      <c r="AC77" s="498">
        <f>IF($F77=0,0,((($F77/$E$76)*'CRONOGRAMA ACTIVIDADES'!Z$36)*($G77/$F77)))</f>
        <v>0</v>
      </c>
      <c r="AD77" s="498">
        <f>IF($F77=0,0,((($F77/$E$76)*'CRONOGRAMA ACTIVIDADES'!AA$36)*($G77/$F77)))</f>
        <v>0</v>
      </c>
      <c r="AE77" s="498">
        <f>IF($F77=0,0,((($F77/$E$76)*'CRONOGRAMA ACTIVIDADES'!AB$36)*($G77/$F77)))</f>
        <v>0</v>
      </c>
      <c r="AF77" s="498">
        <f>IF($F77=0,0,((($F77/$E$76)*'CRONOGRAMA ACTIVIDADES'!AC$36)*($G77/$F77)))</f>
        <v>0</v>
      </c>
      <c r="AG77" s="499">
        <f>U77+V77+W77+X77+Y77+Z77+AA77+AB77+AC77+AD77+AE77+AF77</f>
        <v>0</v>
      </c>
      <c r="AH77" s="503">
        <f>IF($F77=0,0,((($F77/$E$76)*'CRONOGRAMA ACTIVIDADES'!AD$36)*($G77/$F77)))</f>
        <v>0</v>
      </c>
      <c r="AI77" s="498">
        <f>IF($F77=0,0,((($F77/$E$76)*'CRONOGRAMA ACTIVIDADES'!AE$36)*($G77/$F77)))</f>
        <v>0</v>
      </c>
      <c r="AJ77" s="498">
        <f>IF($F77=0,0,((($F77/$E$76)*'CRONOGRAMA ACTIVIDADES'!AF$36)*($G77/$F77)))</f>
        <v>0</v>
      </c>
      <c r="AK77" s="498">
        <f>IF($F77=0,0,((($F77/$E$76)*'CRONOGRAMA ACTIVIDADES'!AG$36)*($G77/$F77)))</f>
        <v>0</v>
      </c>
      <c r="AL77" s="498">
        <f>IF($F77=0,0,((($F77/$E$76)*'CRONOGRAMA ACTIVIDADES'!AH$36)*($G77/$F77)))</f>
        <v>0</v>
      </c>
      <c r="AM77" s="498">
        <f>IF($F77=0,0,((($F77/$E$76)*'CRONOGRAMA ACTIVIDADES'!AI$36)*($G77/$F77)))</f>
        <v>0</v>
      </c>
      <c r="AN77" s="498">
        <f>IF($F77=0,0,((($F77/$E$76)*'CRONOGRAMA ACTIVIDADES'!AJ$36)*($G77/$F77)))</f>
        <v>0</v>
      </c>
      <c r="AO77" s="498">
        <f>IF($F77=0,0,((($F77/$E$76)*'CRONOGRAMA ACTIVIDADES'!AK$36)*($G77/$F77)))</f>
        <v>0</v>
      </c>
      <c r="AP77" s="498">
        <f>IF($F77=0,0,((($F77/$E$76)*'CRONOGRAMA ACTIVIDADES'!AL$36)*($G77/$F77)))</f>
        <v>0</v>
      </c>
      <c r="AQ77" s="498">
        <f>IF($F77=0,0,((($F77/$E$76)*'CRONOGRAMA ACTIVIDADES'!AM$36)*($G77/$F77)))</f>
        <v>0</v>
      </c>
      <c r="AR77" s="498">
        <f>IF($F77=0,0,((($F77/$E$76)*'CRONOGRAMA ACTIVIDADES'!AN$36)*($G77/$F77)))</f>
        <v>0</v>
      </c>
      <c r="AS77" s="498">
        <f>IF($F77=0,0,((($F77/$E$76)*'CRONOGRAMA ACTIVIDADES'!AO$36)*($G77/$F77)))</f>
        <v>0</v>
      </c>
      <c r="AT77" s="501">
        <f>AH77+AI77+AJ77+AK77+AL77+AM77+AN77+AO77+AP77+AQ77+AR77+AS77</f>
        <v>0</v>
      </c>
      <c r="AU77" s="504">
        <f>AS77+AR77+AQ77+AP77+AO77+AN77+AM77+AL77+AK77+AJ77+AI77+AH77+AF77+AE77+AD77+AC77+AB77+AA77+Z77+Y77+X77+W77+V77+U77+S77+R77+Q77+P77+O77+N77+M77+L77+K77+J77+I77+H77</f>
        <v>0</v>
      </c>
      <c r="AV77" s="470">
        <f t="shared" si="24"/>
        <v>0</v>
      </c>
    </row>
    <row r="78" spans="2:48" s="472" customFormat="1" ht="12.75" customHeight="1">
      <c r="B78" s="494" t="str">
        <f>+'FORMATO COSTEO C1'!C$346</f>
        <v>1.3.1.2</v>
      </c>
      <c r="C78" s="495" t="str">
        <f>+'FORMATO COSTEO C1'!B$346</f>
        <v>Categoría de gasto</v>
      </c>
      <c r="D78" s="496"/>
      <c r="E78" s="631"/>
      <c r="F78" s="498">
        <f>+'FORMATO COSTEO C1'!G346</f>
        <v>0</v>
      </c>
      <c r="G78" s="499">
        <f>+'FORMATO COSTEO C1'!J346</f>
        <v>0</v>
      </c>
      <c r="H78" s="503">
        <f>IF($F78=0,0,((($F78/$E$76)*'CRONOGRAMA ACTIVIDADES'!F$36)*($G78/$F78)))</f>
        <v>0</v>
      </c>
      <c r="I78" s="498">
        <f>IF($F78=0,0,((($F78/$E$76)*'CRONOGRAMA ACTIVIDADES'!G$36)*($G78/$F78)))</f>
        <v>0</v>
      </c>
      <c r="J78" s="498">
        <f>IF($F78=0,0,((($F78/$E$76)*'CRONOGRAMA ACTIVIDADES'!H$36)*($G78/$F78)))</f>
        <v>0</v>
      </c>
      <c r="K78" s="498">
        <f>IF($F78=0,0,((($F78/$E$76)*'CRONOGRAMA ACTIVIDADES'!I$36)*($G78/$F78)))</f>
        <v>0</v>
      </c>
      <c r="L78" s="498">
        <f>IF($F78=0,0,((($F78/$E$76)*'CRONOGRAMA ACTIVIDADES'!J$36)*($G78/$F78)))</f>
        <v>0</v>
      </c>
      <c r="M78" s="498">
        <f>IF($F78=0,0,((($F78/$E$76)*'CRONOGRAMA ACTIVIDADES'!K$36)*($G78/$F78)))</f>
        <v>0</v>
      </c>
      <c r="N78" s="498">
        <f>IF($F78=0,0,((($F78/$E$76)*'CRONOGRAMA ACTIVIDADES'!L$36)*($G78/$F78)))</f>
        <v>0</v>
      </c>
      <c r="O78" s="498">
        <f>IF($F78=0,0,((($F78/$E$76)*'CRONOGRAMA ACTIVIDADES'!M$36)*($G78/$F78)))</f>
        <v>0</v>
      </c>
      <c r="P78" s="498">
        <f>IF($F78=0,0,((($F78/$E$76)*'CRONOGRAMA ACTIVIDADES'!N$36)*($G78/$F78)))</f>
        <v>0</v>
      </c>
      <c r="Q78" s="498">
        <f>IF($F78=0,0,((($F78/$E$76)*'CRONOGRAMA ACTIVIDADES'!O$36)*($G78/$F78)))</f>
        <v>0</v>
      </c>
      <c r="R78" s="498">
        <f>IF($F78=0,0,((($F78/$E$76)*'CRONOGRAMA ACTIVIDADES'!P$36)*($G78/$F78)))</f>
        <v>0</v>
      </c>
      <c r="S78" s="498">
        <f>IF($F78=0,0,((($F78/$E$76)*'CRONOGRAMA ACTIVIDADES'!Q$36)*($G78/$F78)))</f>
        <v>0</v>
      </c>
      <c r="T78" s="501">
        <f>H78+I78+J78+K78+L78+M78+N78+O78+P78+Q78+R78+S78</f>
        <v>0</v>
      </c>
      <c r="U78" s="502">
        <f>IF($F78=0,0,((($F78/$E$76)*'CRONOGRAMA ACTIVIDADES'!R$36)*($G78/$F78)))</f>
        <v>0</v>
      </c>
      <c r="V78" s="498">
        <f>IF($F78=0,0,((($F78/$E$76)*'CRONOGRAMA ACTIVIDADES'!S$36)*($G78/$F78)))</f>
        <v>0</v>
      </c>
      <c r="W78" s="498">
        <f>IF($F78=0,0,((($F78/$E$76)*'CRONOGRAMA ACTIVIDADES'!T$36)*($G78/$F78)))</f>
        <v>0</v>
      </c>
      <c r="X78" s="498">
        <f>IF($F78=0,0,((($F78/$E$76)*'CRONOGRAMA ACTIVIDADES'!U$36)*($G78/$F78)))</f>
        <v>0</v>
      </c>
      <c r="Y78" s="498">
        <f>IF($F78=0,0,((($F78/$E$76)*'CRONOGRAMA ACTIVIDADES'!V$36)*($G78/$F78)))</f>
        <v>0</v>
      </c>
      <c r="Z78" s="498">
        <f>IF($F78=0,0,((($F78/$E$76)*'CRONOGRAMA ACTIVIDADES'!W$36)*($G78/$F78)))</f>
        <v>0</v>
      </c>
      <c r="AA78" s="498">
        <f>IF($F78=0,0,((($F78/$E$76)*'CRONOGRAMA ACTIVIDADES'!X$36)*($G78/$F78)))</f>
        <v>0</v>
      </c>
      <c r="AB78" s="498">
        <f>IF($F78=0,0,((($F78/$E$76)*'CRONOGRAMA ACTIVIDADES'!Y$36)*($G78/$F78)))</f>
        <v>0</v>
      </c>
      <c r="AC78" s="498">
        <f>IF($F78=0,0,((($F78/$E$76)*'CRONOGRAMA ACTIVIDADES'!Z$36)*($G78/$F78)))</f>
        <v>0</v>
      </c>
      <c r="AD78" s="498">
        <f>IF($F78=0,0,((($F78/$E$76)*'CRONOGRAMA ACTIVIDADES'!AA$36)*($G78/$F78)))</f>
        <v>0</v>
      </c>
      <c r="AE78" s="498">
        <f>IF($F78=0,0,((($F78/$E$76)*'CRONOGRAMA ACTIVIDADES'!AB$36)*($G78/$F78)))</f>
        <v>0</v>
      </c>
      <c r="AF78" s="498">
        <f>IF($F78=0,0,((($F78/$E$76)*'CRONOGRAMA ACTIVIDADES'!AC$36)*($G78/$F78)))</f>
        <v>0</v>
      </c>
      <c r="AG78" s="499">
        <f>U78+V78+W78+X78+Y78+Z78+AA78+AB78+AC78+AD78+AE78+AF78</f>
        <v>0</v>
      </c>
      <c r="AH78" s="503">
        <f>IF($F78=0,0,((($F78/$E$76)*'CRONOGRAMA ACTIVIDADES'!AD$36)*($G78/$F78)))</f>
        <v>0</v>
      </c>
      <c r="AI78" s="498">
        <f>IF($F78=0,0,((($F78/$E$76)*'CRONOGRAMA ACTIVIDADES'!AE$36)*($G78/$F78)))</f>
        <v>0</v>
      </c>
      <c r="AJ78" s="498">
        <f>IF($F78=0,0,((($F78/$E$76)*'CRONOGRAMA ACTIVIDADES'!AF$36)*($G78/$F78)))</f>
        <v>0</v>
      </c>
      <c r="AK78" s="498">
        <f>IF($F78=0,0,((($F78/$E$76)*'CRONOGRAMA ACTIVIDADES'!AG$36)*($G78/$F78)))</f>
        <v>0</v>
      </c>
      <c r="AL78" s="498">
        <f>IF($F78=0,0,((($F78/$E$76)*'CRONOGRAMA ACTIVIDADES'!AH$36)*($G78/$F78)))</f>
        <v>0</v>
      </c>
      <c r="AM78" s="498">
        <f>IF($F78=0,0,((($F78/$E$76)*'CRONOGRAMA ACTIVIDADES'!AI$36)*($G78/$F78)))</f>
        <v>0</v>
      </c>
      <c r="AN78" s="498">
        <f>IF($F78=0,0,((($F78/$E$76)*'CRONOGRAMA ACTIVIDADES'!AJ$36)*($G78/$F78)))</f>
        <v>0</v>
      </c>
      <c r="AO78" s="498">
        <f>IF($F78=0,0,((($F78/$E$76)*'CRONOGRAMA ACTIVIDADES'!AK$36)*($G78/$F78)))</f>
        <v>0</v>
      </c>
      <c r="AP78" s="498">
        <f>IF($F78=0,0,((($F78/$E$76)*'CRONOGRAMA ACTIVIDADES'!AL$36)*($G78/$F78)))</f>
        <v>0</v>
      </c>
      <c r="AQ78" s="498">
        <f>IF($F78=0,0,((($F78/$E$76)*'CRONOGRAMA ACTIVIDADES'!AM$36)*($G78/$F78)))</f>
        <v>0</v>
      </c>
      <c r="AR78" s="498">
        <f>IF($F78=0,0,((($F78/$E$76)*'CRONOGRAMA ACTIVIDADES'!AN$36)*($G78/$F78)))</f>
        <v>0</v>
      </c>
      <c r="AS78" s="498">
        <f>IF($F78=0,0,((($F78/$E$76)*'CRONOGRAMA ACTIVIDADES'!AO$36)*($G78/$F78)))</f>
        <v>0</v>
      </c>
      <c r="AT78" s="501">
        <f>AH78+AI78+AJ78+AK78+AL78+AM78+AN78+AO78+AP78+AQ78+AR78+AS78</f>
        <v>0</v>
      </c>
      <c r="AU78" s="504">
        <f>AS78+AR78+AQ78+AP78+AO78+AN78+AM78+AL78+AK78+AJ78+AI78+AH78+AF78+AE78+AD78+AC78+AB78+AA78+Z78+Y78+X78+W78+V78+U78+S78+R78+Q78+P78+O78+N78+M78+L78+K78+J78+I78+H78</f>
        <v>0</v>
      </c>
      <c r="AV78" s="470">
        <f t="shared" si="24"/>
        <v>0</v>
      </c>
    </row>
    <row r="79" spans="2:48" s="472" customFormat="1" ht="12.75" customHeight="1">
      <c r="B79" s="494" t="str">
        <f>+'FORMATO COSTEO C1'!C$352</f>
        <v>1.3.1.3</v>
      </c>
      <c r="C79" s="495" t="str">
        <f>+'FORMATO COSTEO C1'!B$352</f>
        <v>Categoría de gasto</v>
      </c>
      <c r="D79" s="496"/>
      <c r="E79" s="631"/>
      <c r="F79" s="498">
        <f>+'FORMATO COSTEO C1'!G352</f>
        <v>0</v>
      </c>
      <c r="G79" s="499">
        <f>+'FORMATO COSTEO C1'!J352</f>
        <v>0</v>
      </c>
      <c r="H79" s="503">
        <f>IF($F79=0,0,((($F79/$E$76)*'CRONOGRAMA ACTIVIDADES'!F$36)*($G79/$F79)))</f>
        <v>0</v>
      </c>
      <c r="I79" s="498">
        <f>IF($F79=0,0,((($F79/$E$76)*'CRONOGRAMA ACTIVIDADES'!G$36)*($G79/$F79)))</f>
        <v>0</v>
      </c>
      <c r="J79" s="498">
        <f>IF($F79=0,0,((($F79/$E$76)*'CRONOGRAMA ACTIVIDADES'!H$36)*($G79/$F79)))</f>
        <v>0</v>
      </c>
      <c r="K79" s="498">
        <f>IF($F79=0,0,((($F79/$E$76)*'CRONOGRAMA ACTIVIDADES'!I$36)*($G79/$F79)))</f>
        <v>0</v>
      </c>
      <c r="L79" s="498">
        <f>IF($F79=0,0,((($F79/$E$76)*'CRONOGRAMA ACTIVIDADES'!J$36)*($G79/$F79)))</f>
        <v>0</v>
      </c>
      <c r="M79" s="498">
        <f>IF($F79=0,0,((($F79/$E$76)*'CRONOGRAMA ACTIVIDADES'!K$36)*($G79/$F79)))</f>
        <v>0</v>
      </c>
      <c r="N79" s="498">
        <f>IF($F79=0,0,((($F79/$E$76)*'CRONOGRAMA ACTIVIDADES'!L$36)*($G79/$F79)))</f>
        <v>0</v>
      </c>
      <c r="O79" s="498">
        <f>IF($F79=0,0,((($F79/$E$76)*'CRONOGRAMA ACTIVIDADES'!M$36)*($G79/$F79)))</f>
        <v>0</v>
      </c>
      <c r="P79" s="498">
        <f>IF($F79=0,0,((($F79/$E$76)*'CRONOGRAMA ACTIVIDADES'!N$36)*($G79/$F79)))</f>
        <v>0</v>
      </c>
      <c r="Q79" s="498">
        <f>IF($F79=0,0,((($F79/$E$76)*'CRONOGRAMA ACTIVIDADES'!O$36)*($G79/$F79)))</f>
        <v>0</v>
      </c>
      <c r="R79" s="498">
        <f>IF($F79=0,0,((($F79/$E$76)*'CRONOGRAMA ACTIVIDADES'!P$36)*($G79/$F79)))</f>
        <v>0</v>
      </c>
      <c r="S79" s="498">
        <f>IF($F79=0,0,((($F79/$E$76)*'CRONOGRAMA ACTIVIDADES'!Q$36)*($G79/$F79)))</f>
        <v>0</v>
      </c>
      <c r="T79" s="501">
        <f>H79+I79+J79+K79+L79+M79+N79+O79+P79+Q79+R79+S79</f>
        <v>0</v>
      </c>
      <c r="U79" s="502">
        <f>IF($F79=0,0,((($F79/$E$76)*'CRONOGRAMA ACTIVIDADES'!R$36)*($G79/$F79)))</f>
        <v>0</v>
      </c>
      <c r="V79" s="498">
        <f>IF($F79=0,0,((($F79/$E$76)*'CRONOGRAMA ACTIVIDADES'!S$36)*($G79/$F79)))</f>
        <v>0</v>
      </c>
      <c r="W79" s="498">
        <f>IF($F79=0,0,((($F79/$E$76)*'CRONOGRAMA ACTIVIDADES'!T$36)*($G79/$F79)))</f>
        <v>0</v>
      </c>
      <c r="X79" s="498">
        <f>IF($F79=0,0,((($F79/$E$76)*'CRONOGRAMA ACTIVIDADES'!U$36)*($G79/$F79)))</f>
        <v>0</v>
      </c>
      <c r="Y79" s="498">
        <f>IF($F79=0,0,((($F79/$E$76)*'CRONOGRAMA ACTIVIDADES'!V$36)*($G79/$F79)))</f>
        <v>0</v>
      </c>
      <c r="Z79" s="498">
        <f>IF($F79=0,0,((($F79/$E$76)*'CRONOGRAMA ACTIVIDADES'!W$36)*($G79/$F79)))</f>
        <v>0</v>
      </c>
      <c r="AA79" s="498">
        <f>IF($F79=0,0,((($F79/$E$76)*'CRONOGRAMA ACTIVIDADES'!X$36)*($G79/$F79)))</f>
        <v>0</v>
      </c>
      <c r="AB79" s="498">
        <f>IF($F79=0,0,((($F79/$E$76)*'CRONOGRAMA ACTIVIDADES'!Y$36)*($G79/$F79)))</f>
        <v>0</v>
      </c>
      <c r="AC79" s="498">
        <f>IF($F79=0,0,((($F79/$E$76)*'CRONOGRAMA ACTIVIDADES'!Z$36)*($G79/$F79)))</f>
        <v>0</v>
      </c>
      <c r="AD79" s="498">
        <f>IF($F79=0,0,((($F79/$E$76)*'CRONOGRAMA ACTIVIDADES'!AA$36)*($G79/$F79)))</f>
        <v>0</v>
      </c>
      <c r="AE79" s="498">
        <f>IF($F79=0,0,((($F79/$E$76)*'CRONOGRAMA ACTIVIDADES'!AB$36)*($G79/$F79)))</f>
        <v>0</v>
      </c>
      <c r="AF79" s="498">
        <f>IF($F79=0,0,((($F79/$E$76)*'CRONOGRAMA ACTIVIDADES'!AC$36)*($G79/$F79)))</f>
        <v>0</v>
      </c>
      <c r="AG79" s="499">
        <f>U79+V79+W79+X79+Y79+Z79+AA79+AB79+AC79+AD79+AE79+AF79</f>
        <v>0</v>
      </c>
      <c r="AH79" s="503">
        <f>IF($F79=0,0,((($F79/$E$76)*'CRONOGRAMA ACTIVIDADES'!AD$36)*($G79/$F79)))</f>
        <v>0</v>
      </c>
      <c r="AI79" s="498">
        <f>IF($F79=0,0,((($F79/$E$76)*'CRONOGRAMA ACTIVIDADES'!AE$36)*($G79/$F79)))</f>
        <v>0</v>
      </c>
      <c r="AJ79" s="498">
        <f>IF($F79=0,0,((($F79/$E$76)*'CRONOGRAMA ACTIVIDADES'!AF$36)*($G79/$F79)))</f>
        <v>0</v>
      </c>
      <c r="AK79" s="498">
        <f>IF($F79=0,0,((($F79/$E$76)*'CRONOGRAMA ACTIVIDADES'!AG$36)*($G79/$F79)))</f>
        <v>0</v>
      </c>
      <c r="AL79" s="498">
        <f>IF($F79=0,0,((($F79/$E$76)*'CRONOGRAMA ACTIVIDADES'!AH$36)*($G79/$F79)))</f>
        <v>0</v>
      </c>
      <c r="AM79" s="498">
        <f>IF($F79=0,0,((($F79/$E$76)*'CRONOGRAMA ACTIVIDADES'!AI$36)*($G79/$F79)))</f>
        <v>0</v>
      </c>
      <c r="AN79" s="498">
        <f>IF($F79=0,0,((($F79/$E$76)*'CRONOGRAMA ACTIVIDADES'!AJ$36)*($G79/$F79)))</f>
        <v>0</v>
      </c>
      <c r="AO79" s="498">
        <f>IF($F79=0,0,((($F79/$E$76)*'CRONOGRAMA ACTIVIDADES'!AK$36)*($G79/$F79)))</f>
        <v>0</v>
      </c>
      <c r="AP79" s="498">
        <f>IF($F79=0,0,((($F79/$E$76)*'CRONOGRAMA ACTIVIDADES'!AL$36)*($G79/$F79)))</f>
        <v>0</v>
      </c>
      <c r="AQ79" s="498">
        <f>IF($F79=0,0,((($F79/$E$76)*'CRONOGRAMA ACTIVIDADES'!AM$36)*($G79/$F79)))</f>
        <v>0</v>
      </c>
      <c r="AR79" s="498">
        <f>IF($F79=0,0,((($F79/$E$76)*'CRONOGRAMA ACTIVIDADES'!AN$36)*($G79/$F79)))</f>
        <v>0</v>
      </c>
      <c r="AS79" s="498">
        <f>IF($F79=0,0,((($F79/$E$76)*'CRONOGRAMA ACTIVIDADES'!AO$36)*($G79/$F79)))</f>
        <v>0</v>
      </c>
      <c r="AT79" s="501">
        <f>AH79+AI79+AJ79+AK79+AL79+AM79+AN79+AO79+AP79+AQ79+AR79+AS79</f>
        <v>0</v>
      </c>
      <c r="AU79" s="504">
        <f>AS79+AR79+AQ79+AP79+AO79+AN79+AM79+AL79+AK79+AJ79+AI79+AH79+AF79+AE79+AD79+AC79+AB79+AA79+Z79+Y79+X79+W79+V79+U79+S79+R79+Q79+P79+O79+N79+M79+L79+K79+J79+I79+H79</f>
        <v>0</v>
      </c>
      <c r="AV79" s="470">
        <f t="shared" si="24"/>
        <v>0</v>
      </c>
    </row>
    <row r="80" spans="2:48" s="483" customFormat="1" ht="12.75" customHeight="1" outlineLevel="1">
      <c r="B80" s="494" t="str">
        <f>+'FORMATO COSTEO C1'!C$358</f>
        <v>1.3.1.4</v>
      </c>
      <c r="C80" s="495" t="str">
        <f>+'FORMATO COSTEO C1'!B$358</f>
        <v>Categoría de gasto</v>
      </c>
      <c r="D80" s="496"/>
      <c r="E80" s="631"/>
      <c r="F80" s="498">
        <f>+'FORMATO COSTEO C1'!G358</f>
        <v>0</v>
      </c>
      <c r="G80" s="499">
        <f>+'FORMATO COSTEO C1'!J358</f>
        <v>0</v>
      </c>
      <c r="H80" s="503">
        <f>IF($F80=0,0,((($F80/$E$76)*'CRONOGRAMA ACTIVIDADES'!F$36)*($G80/$F80)))</f>
        <v>0</v>
      </c>
      <c r="I80" s="498">
        <f>IF($F80=0,0,((($F80/$E$76)*'CRONOGRAMA ACTIVIDADES'!G$36)*($G80/$F80)))</f>
        <v>0</v>
      </c>
      <c r="J80" s="498">
        <f>IF($F80=0,0,((($F80/$E$76)*'CRONOGRAMA ACTIVIDADES'!H$36)*($G80/$F80)))</f>
        <v>0</v>
      </c>
      <c r="K80" s="498">
        <f>IF($F80=0,0,((($F80/$E$76)*'CRONOGRAMA ACTIVIDADES'!I$36)*($G80/$F80)))</f>
        <v>0</v>
      </c>
      <c r="L80" s="498">
        <f>IF($F80=0,0,((($F80/$E$76)*'CRONOGRAMA ACTIVIDADES'!J$36)*($G80/$F80)))</f>
        <v>0</v>
      </c>
      <c r="M80" s="498">
        <f>IF($F80=0,0,((($F80/$E$76)*'CRONOGRAMA ACTIVIDADES'!K$36)*($G80/$F80)))</f>
        <v>0</v>
      </c>
      <c r="N80" s="498">
        <f>IF($F80=0,0,((($F80/$E$76)*'CRONOGRAMA ACTIVIDADES'!L$36)*($G80/$F80)))</f>
        <v>0</v>
      </c>
      <c r="O80" s="498">
        <f>IF($F80=0,0,((($F80/$E$76)*'CRONOGRAMA ACTIVIDADES'!M$36)*($G80/$F80)))</f>
        <v>0</v>
      </c>
      <c r="P80" s="498">
        <f>IF($F80=0,0,((($F80/$E$76)*'CRONOGRAMA ACTIVIDADES'!N$36)*($G80/$F80)))</f>
        <v>0</v>
      </c>
      <c r="Q80" s="498">
        <f>IF($F80=0,0,((($F80/$E$76)*'CRONOGRAMA ACTIVIDADES'!O$36)*($G80/$F80)))</f>
        <v>0</v>
      </c>
      <c r="R80" s="498">
        <f>IF($F80=0,0,((($F80/$E$76)*'CRONOGRAMA ACTIVIDADES'!P$36)*($G80/$F80)))</f>
        <v>0</v>
      </c>
      <c r="S80" s="498">
        <f>IF($F80=0,0,((($F80/$E$76)*'CRONOGRAMA ACTIVIDADES'!Q$36)*($G80/$F80)))</f>
        <v>0</v>
      </c>
      <c r="T80" s="501">
        <f>H80+I80+J80+K80+L80+M80+N80+O80+P80+Q80+R80+S80</f>
        <v>0</v>
      </c>
      <c r="U80" s="502">
        <f>IF($F80=0,0,((($F80/$E$76)*'CRONOGRAMA ACTIVIDADES'!R$36)*($G80/$F80)))</f>
        <v>0</v>
      </c>
      <c r="V80" s="498">
        <f>IF($F80=0,0,((($F80/$E$76)*'CRONOGRAMA ACTIVIDADES'!S$36)*($G80/$F80)))</f>
        <v>0</v>
      </c>
      <c r="W80" s="498">
        <f>IF($F80=0,0,((($F80/$E$76)*'CRONOGRAMA ACTIVIDADES'!T$36)*($G80/$F80)))</f>
        <v>0</v>
      </c>
      <c r="X80" s="498">
        <f>IF($F80=0,0,((($F80/$E$76)*'CRONOGRAMA ACTIVIDADES'!U$36)*($G80/$F80)))</f>
        <v>0</v>
      </c>
      <c r="Y80" s="498">
        <f>IF($F80=0,0,((($F80/$E$76)*'CRONOGRAMA ACTIVIDADES'!V$36)*($G80/$F80)))</f>
        <v>0</v>
      </c>
      <c r="Z80" s="498">
        <f>IF($F80=0,0,((($F80/$E$76)*'CRONOGRAMA ACTIVIDADES'!W$36)*($G80/$F80)))</f>
        <v>0</v>
      </c>
      <c r="AA80" s="498">
        <f>IF($F80=0,0,((($F80/$E$76)*'CRONOGRAMA ACTIVIDADES'!X$36)*($G80/$F80)))</f>
        <v>0</v>
      </c>
      <c r="AB80" s="498">
        <f>IF($F80=0,0,((($F80/$E$76)*'CRONOGRAMA ACTIVIDADES'!Y$36)*($G80/$F80)))</f>
        <v>0</v>
      </c>
      <c r="AC80" s="498">
        <f>IF($F80=0,0,((($F80/$E$76)*'CRONOGRAMA ACTIVIDADES'!Z$36)*($G80/$F80)))</f>
        <v>0</v>
      </c>
      <c r="AD80" s="498">
        <f>IF($F80=0,0,((($F80/$E$76)*'CRONOGRAMA ACTIVIDADES'!AA$36)*($G80/$F80)))</f>
        <v>0</v>
      </c>
      <c r="AE80" s="498">
        <f>IF($F80=0,0,((($F80/$E$76)*'CRONOGRAMA ACTIVIDADES'!AB$36)*($G80/$F80)))</f>
        <v>0</v>
      </c>
      <c r="AF80" s="498">
        <f>IF($F80=0,0,((($F80/$E$76)*'CRONOGRAMA ACTIVIDADES'!AC$36)*($G80/$F80)))</f>
        <v>0</v>
      </c>
      <c r="AG80" s="499">
        <f>U80+V80+W80+X80+Y80+Z80+AA80+AB80+AC80+AD80+AE80+AF80</f>
        <v>0</v>
      </c>
      <c r="AH80" s="503">
        <f>IF($F80=0,0,((($F80/$E$76)*'CRONOGRAMA ACTIVIDADES'!AD$36)*($G80/$F80)))</f>
        <v>0</v>
      </c>
      <c r="AI80" s="498">
        <f>IF($F80=0,0,((($F80/$E$76)*'CRONOGRAMA ACTIVIDADES'!AE$36)*($G80/$F80)))</f>
        <v>0</v>
      </c>
      <c r="AJ80" s="498">
        <f>IF($F80=0,0,((($F80/$E$76)*'CRONOGRAMA ACTIVIDADES'!AF$36)*($G80/$F80)))</f>
        <v>0</v>
      </c>
      <c r="AK80" s="498">
        <f>IF($F80=0,0,((($F80/$E$76)*'CRONOGRAMA ACTIVIDADES'!AG$36)*($G80/$F80)))</f>
        <v>0</v>
      </c>
      <c r="AL80" s="498">
        <f>IF($F80=0,0,((($F80/$E$76)*'CRONOGRAMA ACTIVIDADES'!AH$36)*($G80/$F80)))</f>
        <v>0</v>
      </c>
      <c r="AM80" s="498">
        <f>IF($F80=0,0,((($F80/$E$76)*'CRONOGRAMA ACTIVIDADES'!AI$36)*($G80/$F80)))</f>
        <v>0</v>
      </c>
      <c r="AN80" s="498">
        <f>IF($F80=0,0,((($F80/$E$76)*'CRONOGRAMA ACTIVIDADES'!AJ$36)*($G80/$F80)))</f>
        <v>0</v>
      </c>
      <c r="AO80" s="498">
        <f>IF($F80=0,0,((($F80/$E$76)*'CRONOGRAMA ACTIVIDADES'!AK$36)*($G80/$F80)))</f>
        <v>0</v>
      </c>
      <c r="AP80" s="498">
        <f>IF($F80=0,0,((($F80/$E$76)*'CRONOGRAMA ACTIVIDADES'!AL$36)*($G80/$F80)))</f>
        <v>0</v>
      </c>
      <c r="AQ80" s="498">
        <f>IF($F80=0,0,((($F80/$E$76)*'CRONOGRAMA ACTIVIDADES'!AM$36)*($G80/$F80)))</f>
        <v>0</v>
      </c>
      <c r="AR80" s="498">
        <f>IF($F80=0,0,((($F80/$E$76)*'CRONOGRAMA ACTIVIDADES'!AN$36)*($G80/$F80)))</f>
        <v>0</v>
      </c>
      <c r="AS80" s="498">
        <f>IF($F80=0,0,((($F80/$E$76)*'CRONOGRAMA ACTIVIDADES'!AO$36)*($G80/$F80)))</f>
        <v>0</v>
      </c>
      <c r="AT80" s="501">
        <f>AH80+AI80+AJ80+AK80+AL80+AM80+AN80+AO80+AP80+AQ80+AR80+AS80</f>
        <v>0</v>
      </c>
      <c r="AU80" s="504">
        <f>AS80+AR80+AQ80+AP80+AO80+AN80+AM80+AL80+AK80+AJ80+AI80+AH80+AF80+AE80+AD80+AC80+AB80+AA80+Z80+Y80+X80+W80+V80+U80+S80+R80+Q80+P80+O80+N80+M80+L80+K80+J80+I80+H80</f>
        <v>0</v>
      </c>
      <c r="AV80" s="470">
        <f t="shared" si="24"/>
        <v>0</v>
      </c>
    </row>
    <row r="81" spans="2:48" s="483" customFormat="1" ht="12.75" customHeight="1" outlineLevel="1">
      <c r="B81" s="494" t="str">
        <f>+'FORMATO COSTEO C1'!C$364</f>
        <v>1.3.1.5</v>
      </c>
      <c r="C81" s="495" t="str">
        <f>+'FORMATO COSTEO C1'!B$364</f>
        <v>Categoría de gasto</v>
      </c>
      <c r="D81" s="496"/>
      <c r="E81" s="631"/>
      <c r="F81" s="498">
        <f>+'FORMATO COSTEO C1'!G364</f>
        <v>0</v>
      </c>
      <c r="G81" s="499">
        <f>+'FORMATO COSTEO C1'!J364</f>
        <v>0</v>
      </c>
      <c r="H81" s="503">
        <f>IF($F81=0,0,((($F81/$E$76)*'CRONOGRAMA ACTIVIDADES'!F$36)*($G81/$F81)))</f>
        <v>0</v>
      </c>
      <c r="I81" s="498">
        <f>IF($F81=0,0,((($F81/$E$76)*'CRONOGRAMA ACTIVIDADES'!G$36)*($G81/$F81)))</f>
        <v>0</v>
      </c>
      <c r="J81" s="498">
        <f>IF($F81=0,0,((($F81/$E$76)*'CRONOGRAMA ACTIVIDADES'!H$36)*($G81/$F81)))</f>
        <v>0</v>
      </c>
      <c r="K81" s="498">
        <f>IF($F81=0,0,((($F81/$E$76)*'CRONOGRAMA ACTIVIDADES'!I$36)*($G81/$F81)))</f>
        <v>0</v>
      </c>
      <c r="L81" s="498">
        <f>IF($F81=0,0,((($F81/$E$76)*'CRONOGRAMA ACTIVIDADES'!J$36)*($G81/$F81)))</f>
        <v>0</v>
      </c>
      <c r="M81" s="498">
        <f>IF($F81=0,0,((($F81/$E$76)*'CRONOGRAMA ACTIVIDADES'!K$36)*($G81/$F81)))</f>
        <v>0</v>
      </c>
      <c r="N81" s="498">
        <f>IF($F81=0,0,((($F81/$E$76)*'CRONOGRAMA ACTIVIDADES'!L$36)*($G81/$F81)))</f>
        <v>0</v>
      </c>
      <c r="O81" s="498">
        <f>IF($F81=0,0,((($F81/$E$76)*'CRONOGRAMA ACTIVIDADES'!M$36)*($G81/$F81)))</f>
        <v>0</v>
      </c>
      <c r="P81" s="498">
        <f>IF($F81=0,0,((($F81/$E$76)*'CRONOGRAMA ACTIVIDADES'!N$36)*($G81/$F81)))</f>
        <v>0</v>
      </c>
      <c r="Q81" s="498">
        <f>IF($F81=0,0,((($F81/$E$76)*'CRONOGRAMA ACTIVIDADES'!O$36)*($G81/$F81)))</f>
        <v>0</v>
      </c>
      <c r="R81" s="498">
        <f>IF($F81=0,0,((($F81/$E$76)*'CRONOGRAMA ACTIVIDADES'!P$36)*($G81/$F81)))</f>
        <v>0</v>
      </c>
      <c r="S81" s="498">
        <f>IF($F81=0,0,((($F81/$E$76)*'CRONOGRAMA ACTIVIDADES'!Q$36)*($G81/$F81)))</f>
        <v>0</v>
      </c>
      <c r="T81" s="501">
        <f>H81+I81+J81+K81+L81+M81+N81+O81+P81+Q81+R81+S81</f>
        <v>0</v>
      </c>
      <c r="U81" s="502">
        <f>IF($F81=0,0,((($F81/$E$76)*'CRONOGRAMA ACTIVIDADES'!R$36)*($G81/$F81)))</f>
        <v>0</v>
      </c>
      <c r="V81" s="498">
        <f>IF($F81=0,0,((($F81/$E$76)*'CRONOGRAMA ACTIVIDADES'!S$36)*($G81/$F81)))</f>
        <v>0</v>
      </c>
      <c r="W81" s="498">
        <f>IF($F81=0,0,((($F81/$E$76)*'CRONOGRAMA ACTIVIDADES'!T$36)*($G81/$F81)))</f>
        <v>0</v>
      </c>
      <c r="X81" s="498">
        <f>IF($F81=0,0,((($F81/$E$76)*'CRONOGRAMA ACTIVIDADES'!U$36)*($G81/$F81)))</f>
        <v>0</v>
      </c>
      <c r="Y81" s="498">
        <f>IF($F81=0,0,((($F81/$E$76)*'CRONOGRAMA ACTIVIDADES'!V$36)*($G81/$F81)))</f>
        <v>0</v>
      </c>
      <c r="Z81" s="498">
        <f>IF($F81=0,0,((($F81/$E$76)*'CRONOGRAMA ACTIVIDADES'!W$36)*($G81/$F81)))</f>
        <v>0</v>
      </c>
      <c r="AA81" s="498">
        <f>IF($F81=0,0,((($F81/$E$76)*'CRONOGRAMA ACTIVIDADES'!X$36)*($G81/$F81)))</f>
        <v>0</v>
      </c>
      <c r="AB81" s="498">
        <f>IF($F81=0,0,((($F81/$E$76)*'CRONOGRAMA ACTIVIDADES'!Y$36)*($G81/$F81)))</f>
        <v>0</v>
      </c>
      <c r="AC81" s="498">
        <f>IF($F81=0,0,((($F81/$E$76)*'CRONOGRAMA ACTIVIDADES'!Z$36)*($G81/$F81)))</f>
        <v>0</v>
      </c>
      <c r="AD81" s="498">
        <f>IF($F81=0,0,((($F81/$E$76)*'CRONOGRAMA ACTIVIDADES'!AA$36)*($G81/$F81)))</f>
        <v>0</v>
      </c>
      <c r="AE81" s="498">
        <f>IF($F81=0,0,((($F81/$E$76)*'CRONOGRAMA ACTIVIDADES'!AB$36)*($G81/$F81)))</f>
        <v>0</v>
      </c>
      <c r="AF81" s="498">
        <f>IF($F81=0,0,((($F81/$E$76)*'CRONOGRAMA ACTIVIDADES'!AC$36)*($G81/$F81)))</f>
        <v>0</v>
      </c>
      <c r="AG81" s="499">
        <f>U81+V81+W81+X81+Y81+Z81+AA81+AB81+AC81+AD81+AE81+AF81</f>
        <v>0</v>
      </c>
      <c r="AH81" s="503">
        <f>IF($F81=0,0,((($F81/$E$76)*'CRONOGRAMA ACTIVIDADES'!AD$36)*($G81/$F81)))</f>
        <v>0</v>
      </c>
      <c r="AI81" s="498">
        <f>IF($F81=0,0,((($F81/$E$76)*'CRONOGRAMA ACTIVIDADES'!AE$36)*($G81/$F81)))</f>
        <v>0</v>
      </c>
      <c r="AJ81" s="498">
        <f>IF($F81=0,0,((($F81/$E$76)*'CRONOGRAMA ACTIVIDADES'!AF$36)*($G81/$F81)))</f>
        <v>0</v>
      </c>
      <c r="AK81" s="498">
        <f>IF($F81=0,0,((($F81/$E$76)*'CRONOGRAMA ACTIVIDADES'!AG$36)*($G81/$F81)))</f>
        <v>0</v>
      </c>
      <c r="AL81" s="498">
        <f>IF($F81=0,0,((($F81/$E$76)*'CRONOGRAMA ACTIVIDADES'!AH$36)*($G81/$F81)))</f>
        <v>0</v>
      </c>
      <c r="AM81" s="498">
        <f>IF($F81=0,0,((($F81/$E$76)*'CRONOGRAMA ACTIVIDADES'!AI$36)*($G81/$F81)))</f>
        <v>0</v>
      </c>
      <c r="AN81" s="498">
        <f>IF($F81=0,0,((($F81/$E$76)*'CRONOGRAMA ACTIVIDADES'!AJ$36)*($G81/$F81)))</f>
        <v>0</v>
      </c>
      <c r="AO81" s="498">
        <f>IF($F81=0,0,((($F81/$E$76)*'CRONOGRAMA ACTIVIDADES'!AK$36)*($G81/$F81)))</f>
        <v>0</v>
      </c>
      <c r="AP81" s="498">
        <f>IF($F81=0,0,((($F81/$E$76)*'CRONOGRAMA ACTIVIDADES'!AL$36)*($G81/$F81)))</f>
        <v>0</v>
      </c>
      <c r="AQ81" s="498">
        <f>IF($F81=0,0,((($F81/$E$76)*'CRONOGRAMA ACTIVIDADES'!AM$36)*($G81/$F81)))</f>
        <v>0</v>
      </c>
      <c r="AR81" s="498">
        <f>IF($F81=0,0,((($F81/$E$76)*'CRONOGRAMA ACTIVIDADES'!AN$36)*($G81/$F81)))</f>
        <v>0</v>
      </c>
      <c r="AS81" s="498">
        <f>IF($F81=0,0,((($F81/$E$76)*'CRONOGRAMA ACTIVIDADES'!AO$36)*($G81/$F81)))</f>
        <v>0</v>
      </c>
      <c r="AT81" s="501">
        <f>AH81+AI81+AJ81+AK81+AL81+AM81+AN81+AO81+AP81+AQ81+AR81+AS81</f>
        <v>0</v>
      </c>
      <c r="AU81" s="504">
        <f>AS81+AR81+AQ81+AP81+AO81+AN81+AM81+AL81+AK81+AJ81+AI81+AH81+AF81+AE81+AD81+AC81+AB81+AA81+Z81+Y81+X81+W81+V81+U81+S81+R81+Q81+P81+O81+N81+M81+L81+K81+J81+I81+H81</f>
        <v>0</v>
      </c>
      <c r="AV81" s="470">
        <f t="shared" si="24"/>
        <v>0</v>
      </c>
    </row>
    <row r="82" spans="2:48" s="472" customFormat="1" ht="12.75" customHeight="1">
      <c r="B82" s="484" t="str">
        <f>+'FORMATO COSTEO C1'!C$370</f>
        <v>1.3.2</v>
      </c>
      <c r="C82" s="508">
        <f>+'FORMATO COSTEO C1'!B$370</f>
        <v>0</v>
      </c>
      <c r="D82" s="620" t="str">
        <f>+'FORMATO COSTEO C1'!D$370</f>
        <v>Unidad medida</v>
      </c>
      <c r="E82" s="613">
        <f>+'FORMATO COSTEO C1'!E$370</f>
        <v>0</v>
      </c>
      <c r="F82" s="488">
        <f>SUM(F83:F87)</f>
        <v>0</v>
      </c>
      <c r="G82" s="489">
        <f aca="true" t="shared" si="25" ref="G82:AS82">SUM(G83:G87)</f>
        <v>0</v>
      </c>
      <c r="H82" s="490">
        <f t="shared" si="25"/>
        <v>0</v>
      </c>
      <c r="I82" s="488">
        <f>SUM(I83:I87)</f>
        <v>0</v>
      </c>
      <c r="J82" s="488">
        <f>SUM(J83:J87)</f>
        <v>0</v>
      </c>
      <c r="K82" s="488">
        <f>SUM(K83:K87)</f>
        <v>0</v>
      </c>
      <c r="L82" s="488">
        <f>SUM(L83:L87)</f>
        <v>0</v>
      </c>
      <c r="M82" s="488">
        <f>SUM(M83:M87)</f>
        <v>0</v>
      </c>
      <c r="N82" s="488">
        <f t="shared" si="25"/>
        <v>0</v>
      </c>
      <c r="O82" s="488">
        <f t="shared" si="25"/>
        <v>0</v>
      </c>
      <c r="P82" s="488">
        <f t="shared" si="25"/>
        <v>0</v>
      </c>
      <c r="Q82" s="488">
        <f t="shared" si="25"/>
        <v>0</v>
      </c>
      <c r="R82" s="488">
        <f t="shared" si="25"/>
        <v>0</v>
      </c>
      <c r="S82" s="488">
        <f t="shared" si="25"/>
        <v>0</v>
      </c>
      <c r="T82" s="491">
        <f>SUM(T83:T87)</f>
        <v>0</v>
      </c>
      <c r="U82" s="492">
        <f t="shared" si="25"/>
        <v>0</v>
      </c>
      <c r="V82" s="488">
        <f t="shared" si="25"/>
        <v>0</v>
      </c>
      <c r="W82" s="488">
        <f t="shared" si="25"/>
        <v>0</v>
      </c>
      <c r="X82" s="488">
        <f t="shared" si="25"/>
        <v>0</v>
      </c>
      <c r="Y82" s="488">
        <f t="shared" si="25"/>
        <v>0</v>
      </c>
      <c r="Z82" s="488">
        <f t="shared" si="25"/>
        <v>0</v>
      </c>
      <c r="AA82" s="488">
        <f t="shared" si="25"/>
        <v>0</v>
      </c>
      <c r="AB82" s="488">
        <f t="shared" si="25"/>
        <v>0</v>
      </c>
      <c r="AC82" s="488">
        <f t="shared" si="25"/>
        <v>0</v>
      </c>
      <c r="AD82" s="488">
        <f t="shared" si="25"/>
        <v>0</v>
      </c>
      <c r="AE82" s="488">
        <f t="shared" si="25"/>
        <v>0</v>
      </c>
      <c r="AF82" s="488">
        <f t="shared" si="25"/>
        <v>0</v>
      </c>
      <c r="AG82" s="489">
        <f t="shared" si="25"/>
        <v>0</v>
      </c>
      <c r="AH82" s="490">
        <f t="shared" si="25"/>
        <v>0</v>
      </c>
      <c r="AI82" s="488">
        <f t="shared" si="25"/>
        <v>0</v>
      </c>
      <c r="AJ82" s="488">
        <f t="shared" si="25"/>
        <v>0</v>
      </c>
      <c r="AK82" s="488">
        <f t="shared" si="25"/>
        <v>0</v>
      </c>
      <c r="AL82" s="488">
        <f t="shared" si="25"/>
        <v>0</v>
      </c>
      <c r="AM82" s="488">
        <f t="shared" si="25"/>
        <v>0</v>
      </c>
      <c r="AN82" s="488">
        <f t="shared" si="25"/>
        <v>0</v>
      </c>
      <c r="AO82" s="488">
        <f t="shared" si="25"/>
        <v>0</v>
      </c>
      <c r="AP82" s="488">
        <f t="shared" si="25"/>
        <v>0</v>
      </c>
      <c r="AQ82" s="488">
        <f t="shared" si="25"/>
        <v>0</v>
      </c>
      <c r="AR82" s="488">
        <f t="shared" si="25"/>
        <v>0</v>
      </c>
      <c r="AS82" s="488">
        <f t="shared" si="25"/>
        <v>0</v>
      </c>
      <c r="AT82" s="491">
        <f>SUM(AT83:AT87)</f>
        <v>0</v>
      </c>
      <c r="AU82" s="493">
        <f>SUM(AU83:AU87)</f>
        <v>0</v>
      </c>
      <c r="AV82" s="470">
        <f t="shared" si="24"/>
        <v>0</v>
      </c>
    </row>
    <row r="83" spans="2:48" s="472" customFormat="1" ht="12.75" customHeight="1">
      <c r="B83" s="494" t="str">
        <f>+'FORMATO COSTEO C1'!C372</f>
        <v>1.3.2.1</v>
      </c>
      <c r="C83" s="495" t="str">
        <f>+'FORMATO COSTEO C1'!B$372</f>
        <v>Categoría de gasto</v>
      </c>
      <c r="D83" s="506"/>
      <c r="E83" s="632"/>
      <c r="F83" s="498">
        <f>+'FORMATO COSTEO C1'!G372</f>
        <v>0</v>
      </c>
      <c r="G83" s="499">
        <f>+'FORMATO COSTEO C1'!J372</f>
        <v>0</v>
      </c>
      <c r="H83" s="500">
        <f>IF($F83=0,0,((($F83/$E$82)*'CRONOGRAMA ACTIVIDADES'!F$37)*($G83/$F83)))</f>
        <v>0</v>
      </c>
      <c r="I83" s="498">
        <f>IF($F83=0,0,((($F83/$E$82)*'CRONOGRAMA ACTIVIDADES'!G$37)*($G83/$F83)))</f>
        <v>0</v>
      </c>
      <c r="J83" s="498">
        <f>IF($F83=0,0,((($F83/$E$82)*'CRONOGRAMA ACTIVIDADES'!H$37)*($G83/$F83)))</f>
        <v>0</v>
      </c>
      <c r="K83" s="498">
        <f>IF($F83=0,0,((($F83/$E$82)*'CRONOGRAMA ACTIVIDADES'!I$37)*($G83/$F83)))</f>
        <v>0</v>
      </c>
      <c r="L83" s="498">
        <f>IF($F83=0,0,((($F83/$E$82)*'CRONOGRAMA ACTIVIDADES'!J$37)*($G83/$F83)))</f>
        <v>0</v>
      </c>
      <c r="M83" s="498">
        <f>IF($F83=0,0,((($F83/$E$82)*'CRONOGRAMA ACTIVIDADES'!K$37)*($G83/$F83)))</f>
        <v>0</v>
      </c>
      <c r="N83" s="498">
        <f>IF($F83=0,0,((($F83/$E$82)*'CRONOGRAMA ACTIVIDADES'!L$37)*($G83/$F83)))</f>
        <v>0</v>
      </c>
      <c r="O83" s="498">
        <f>IF($F83=0,0,((($F83/$E$82)*'CRONOGRAMA ACTIVIDADES'!M$37)*($G83/$F83)))</f>
        <v>0</v>
      </c>
      <c r="P83" s="498">
        <f>IF($F83=0,0,((($F83/$E$82)*'CRONOGRAMA ACTIVIDADES'!N$37)*($G83/$F83)))</f>
        <v>0</v>
      </c>
      <c r="Q83" s="498">
        <f>IF($F83=0,0,((($F83/$E$82)*'CRONOGRAMA ACTIVIDADES'!O$37)*($G83/$F83)))</f>
        <v>0</v>
      </c>
      <c r="R83" s="498">
        <f>IF($F83=0,0,((($F83/$E$82)*'CRONOGRAMA ACTIVIDADES'!P$37)*($G83/$F83)))</f>
        <v>0</v>
      </c>
      <c r="S83" s="498">
        <f>IF($F83=0,0,((($F83/$E$82)*'CRONOGRAMA ACTIVIDADES'!Q$37)*($G83/$F83)))</f>
        <v>0</v>
      </c>
      <c r="T83" s="501">
        <f>H83+I83+J83+K83+L83+M83+N83+O83+P83+Q83+R83+S83</f>
        <v>0</v>
      </c>
      <c r="U83" s="502">
        <f>IF($F83=0,0,((($F83/$E$82)*'CRONOGRAMA ACTIVIDADES'!R$37)*($G83/$F83)))</f>
        <v>0</v>
      </c>
      <c r="V83" s="498">
        <f>IF($F83=0,0,((($F83/$E$82)*'CRONOGRAMA ACTIVIDADES'!S$37)*($G83/$F83)))</f>
        <v>0</v>
      </c>
      <c r="W83" s="498">
        <f>IF($F83=0,0,((($F83/$E$82)*'CRONOGRAMA ACTIVIDADES'!T$37)*($G83/$F83)))</f>
        <v>0</v>
      </c>
      <c r="X83" s="498">
        <f>IF($F83=0,0,((($F83/$E$82)*'CRONOGRAMA ACTIVIDADES'!U$37)*($G83/$F83)))</f>
        <v>0</v>
      </c>
      <c r="Y83" s="498">
        <f>IF($F83=0,0,((($F83/$E$82)*'CRONOGRAMA ACTIVIDADES'!V$37)*($G83/$F83)))</f>
        <v>0</v>
      </c>
      <c r="Z83" s="498">
        <f>IF($F83=0,0,((($F83/$E$82)*'CRONOGRAMA ACTIVIDADES'!W$37)*($G83/$F83)))</f>
        <v>0</v>
      </c>
      <c r="AA83" s="498">
        <f>IF($F83=0,0,((($F83/$E$82)*'CRONOGRAMA ACTIVIDADES'!X$37)*($G83/$F83)))</f>
        <v>0</v>
      </c>
      <c r="AB83" s="498">
        <f>IF($F83=0,0,((($F83/$E$82)*'CRONOGRAMA ACTIVIDADES'!Y$37)*($G83/$F83)))</f>
        <v>0</v>
      </c>
      <c r="AC83" s="498">
        <f>IF($F83=0,0,((($F83/$E$82)*'CRONOGRAMA ACTIVIDADES'!Z$37)*($G83/$F83)))</f>
        <v>0</v>
      </c>
      <c r="AD83" s="498">
        <f>IF($F83=0,0,((($F83/$E$82)*'CRONOGRAMA ACTIVIDADES'!AA$37)*($G83/$F83)))</f>
        <v>0</v>
      </c>
      <c r="AE83" s="498">
        <f>IF($F83=0,0,((($F83/$E$82)*'CRONOGRAMA ACTIVIDADES'!AB$37)*($G83/$F83)))</f>
        <v>0</v>
      </c>
      <c r="AF83" s="498">
        <f>IF($F83=0,0,((($F83/$E$82)*'CRONOGRAMA ACTIVIDADES'!AC$37)*($G83/$F83)))</f>
        <v>0</v>
      </c>
      <c r="AG83" s="499">
        <f>U83+V83+W83+X83+Y83+Z83+AA83+AB83+AC83+AD83+AE83+AF83</f>
        <v>0</v>
      </c>
      <c r="AH83" s="503">
        <f>IF($F83=0,0,((($F83/$E$82)*'CRONOGRAMA ACTIVIDADES'!AD$37)*($G83/$F83)))</f>
        <v>0</v>
      </c>
      <c r="AI83" s="498">
        <f>IF($F83=0,0,((($F83/$E$82)*'CRONOGRAMA ACTIVIDADES'!AE$37)*($G83/$F83)))</f>
        <v>0</v>
      </c>
      <c r="AJ83" s="498">
        <f>IF($F83=0,0,((($F83/$E$82)*'CRONOGRAMA ACTIVIDADES'!AF$37)*($G83/$F83)))</f>
        <v>0</v>
      </c>
      <c r="AK83" s="498">
        <f>IF($F83=0,0,((($F83/$E$82)*'CRONOGRAMA ACTIVIDADES'!AG$37)*($G83/$F83)))</f>
        <v>0</v>
      </c>
      <c r="AL83" s="498">
        <f>IF($F83=0,0,((($F83/$E$82)*'CRONOGRAMA ACTIVIDADES'!AH$37)*($G83/$F83)))</f>
        <v>0</v>
      </c>
      <c r="AM83" s="498">
        <f>IF($F83=0,0,((($F83/$E$82)*'CRONOGRAMA ACTIVIDADES'!AI$37)*($G83/$F83)))</f>
        <v>0</v>
      </c>
      <c r="AN83" s="498">
        <f>IF($F83=0,0,((($F83/$E$82)*'CRONOGRAMA ACTIVIDADES'!AJ$37)*($G83/$F83)))</f>
        <v>0</v>
      </c>
      <c r="AO83" s="498">
        <f>IF($F83=0,0,((($F83/$E$82)*'CRONOGRAMA ACTIVIDADES'!AK$37)*($G83/$F83)))</f>
        <v>0</v>
      </c>
      <c r="AP83" s="498">
        <f>IF($F83=0,0,((($F83/$E$82)*'CRONOGRAMA ACTIVIDADES'!AL$37)*($G83/$F83)))</f>
        <v>0</v>
      </c>
      <c r="AQ83" s="498">
        <f>IF($F83=0,0,((($F83/$E$82)*'CRONOGRAMA ACTIVIDADES'!AM$37)*($G83/$F83)))</f>
        <v>0</v>
      </c>
      <c r="AR83" s="498">
        <f>IF($F83=0,0,((($F83/$E$82)*'CRONOGRAMA ACTIVIDADES'!AN$37)*($G83/$F83)))</f>
        <v>0</v>
      </c>
      <c r="AS83" s="498">
        <f>IF($F83=0,0,((($F83/$E$82)*'CRONOGRAMA ACTIVIDADES'!AO$37)*($G83/$F83)))</f>
        <v>0</v>
      </c>
      <c r="AT83" s="501">
        <f>AH83+AI83+AJ83+AK83+AL83+AM83+AN83+AO83+AP83+AQ83+AR83+AS83</f>
        <v>0</v>
      </c>
      <c r="AU83" s="504">
        <f>AS83+AR83+AQ83+AP83+AO83+AN83+AM83+AL83+AK83+AJ83+AI83+AH83+AF83+AE83+AD83+AC83+AB83+AA83+Z83+Y83+X83+W83+V83+U83+S83+R83+Q83+P83+O83+N83+M83+L83+K83+J83+I83+H83</f>
        <v>0</v>
      </c>
      <c r="AV83" s="470">
        <f t="shared" si="24"/>
        <v>0</v>
      </c>
    </row>
    <row r="84" spans="2:48" s="483" customFormat="1" ht="12.75" customHeight="1" outlineLevel="1">
      <c r="B84" s="494" t="str">
        <f>+'FORMATO COSTEO C1'!C378</f>
        <v>1.3.2.2</v>
      </c>
      <c r="C84" s="495" t="str">
        <f>+'FORMATO COSTEO C1'!B$378</f>
        <v>Categoría de gasto</v>
      </c>
      <c r="D84" s="506"/>
      <c r="E84" s="632"/>
      <c r="F84" s="498">
        <f>+'FORMATO COSTEO C1'!G378</f>
        <v>0</v>
      </c>
      <c r="G84" s="499">
        <f>+'FORMATO COSTEO C1'!J378</f>
        <v>0</v>
      </c>
      <c r="H84" s="503">
        <f>IF($F84=0,0,((($F84/$E$82)*'CRONOGRAMA ACTIVIDADES'!F$37)*($G84/$F84)))</f>
        <v>0</v>
      </c>
      <c r="I84" s="498">
        <f>IF($F84=0,0,((($F84/$E$82)*'CRONOGRAMA ACTIVIDADES'!G$37)*($G84/$F84)))</f>
        <v>0</v>
      </c>
      <c r="J84" s="498">
        <f>IF($F84=0,0,((($F84/$E$82)*'CRONOGRAMA ACTIVIDADES'!H$37)*($G84/$F84)))</f>
        <v>0</v>
      </c>
      <c r="K84" s="498">
        <f>IF($F84=0,0,((($F84/$E$82)*'CRONOGRAMA ACTIVIDADES'!I$37)*($G84/$F84)))</f>
        <v>0</v>
      </c>
      <c r="L84" s="498">
        <f>IF($F84=0,0,((($F84/$E$82)*'CRONOGRAMA ACTIVIDADES'!J$37)*($G84/$F84)))</f>
        <v>0</v>
      </c>
      <c r="M84" s="498">
        <f>IF($F84=0,0,((($F84/$E$82)*'CRONOGRAMA ACTIVIDADES'!K$37)*($G84/$F84)))</f>
        <v>0</v>
      </c>
      <c r="N84" s="498">
        <f>IF($F84=0,0,((($F84/$E$82)*'CRONOGRAMA ACTIVIDADES'!L$37)*($G84/$F84)))</f>
        <v>0</v>
      </c>
      <c r="O84" s="498">
        <f>IF($F84=0,0,((($F84/$E$82)*'CRONOGRAMA ACTIVIDADES'!M$37)*($G84/$F84)))</f>
        <v>0</v>
      </c>
      <c r="P84" s="498">
        <f>IF($F84=0,0,((($F84/$E$82)*'CRONOGRAMA ACTIVIDADES'!N$37)*($G84/$F84)))</f>
        <v>0</v>
      </c>
      <c r="Q84" s="498">
        <f>IF($F84=0,0,((($F84/$E$82)*'CRONOGRAMA ACTIVIDADES'!O$37)*($G84/$F84)))</f>
        <v>0</v>
      </c>
      <c r="R84" s="498">
        <f>IF($F84=0,0,((($F84/$E$82)*'CRONOGRAMA ACTIVIDADES'!P$37)*($G84/$F84)))</f>
        <v>0</v>
      </c>
      <c r="S84" s="498">
        <f>IF($F84=0,0,((($F84/$E$82)*'CRONOGRAMA ACTIVIDADES'!Q$37)*($G84/$F84)))</f>
        <v>0</v>
      </c>
      <c r="T84" s="501">
        <f>H84+I84+J84+K84+L84+M84+N84+O84+P84+Q84+R84+S84</f>
        <v>0</v>
      </c>
      <c r="U84" s="502">
        <f>IF($F84=0,0,((($F84/$E$82)*'CRONOGRAMA ACTIVIDADES'!R$37)*($G84/$F84)))</f>
        <v>0</v>
      </c>
      <c r="V84" s="498">
        <f>IF($F84=0,0,((($F84/$E$82)*'CRONOGRAMA ACTIVIDADES'!S$37)*($G84/$F84)))</f>
        <v>0</v>
      </c>
      <c r="W84" s="498">
        <f>IF($F84=0,0,((($F84/$E$82)*'CRONOGRAMA ACTIVIDADES'!T$37)*($G84/$F84)))</f>
        <v>0</v>
      </c>
      <c r="X84" s="498">
        <f>IF($F84=0,0,((($F84/$E$82)*'CRONOGRAMA ACTIVIDADES'!U$37)*($G84/$F84)))</f>
        <v>0</v>
      </c>
      <c r="Y84" s="498">
        <f>IF($F84=0,0,((($F84/$E$82)*'CRONOGRAMA ACTIVIDADES'!V$37)*($G84/$F84)))</f>
        <v>0</v>
      </c>
      <c r="Z84" s="498">
        <f>IF($F84=0,0,((($F84/$E$82)*'CRONOGRAMA ACTIVIDADES'!W$37)*($G84/$F84)))</f>
        <v>0</v>
      </c>
      <c r="AA84" s="498">
        <f>IF($F84=0,0,((($F84/$E$82)*'CRONOGRAMA ACTIVIDADES'!X$37)*($G84/$F84)))</f>
        <v>0</v>
      </c>
      <c r="AB84" s="498">
        <f>IF($F84=0,0,((($F84/$E$82)*'CRONOGRAMA ACTIVIDADES'!Y$37)*($G84/$F84)))</f>
        <v>0</v>
      </c>
      <c r="AC84" s="498">
        <f>IF($F84=0,0,((($F84/$E$82)*'CRONOGRAMA ACTIVIDADES'!Z$37)*($G84/$F84)))</f>
        <v>0</v>
      </c>
      <c r="AD84" s="498">
        <f>IF($F84=0,0,((($F84/$E$82)*'CRONOGRAMA ACTIVIDADES'!AA$37)*($G84/$F84)))</f>
        <v>0</v>
      </c>
      <c r="AE84" s="498">
        <f>IF($F84=0,0,((($F84/$E$82)*'CRONOGRAMA ACTIVIDADES'!AB$37)*($G84/$F84)))</f>
        <v>0</v>
      </c>
      <c r="AF84" s="498">
        <f>IF($F84=0,0,((($F84/$E$82)*'CRONOGRAMA ACTIVIDADES'!AC$37)*($G84/$F84)))</f>
        <v>0</v>
      </c>
      <c r="AG84" s="499">
        <f>U84+V84+W84+X84+Y84+Z84+AA84+AB84+AC84+AD84+AE84+AF84</f>
        <v>0</v>
      </c>
      <c r="AH84" s="503">
        <f>IF($F84=0,0,((($F84/$E$82)*'CRONOGRAMA ACTIVIDADES'!AD$37)*($G84/$F84)))</f>
        <v>0</v>
      </c>
      <c r="AI84" s="498">
        <f>IF($F84=0,0,((($F84/$E$82)*'CRONOGRAMA ACTIVIDADES'!AE$37)*($G84/$F84)))</f>
        <v>0</v>
      </c>
      <c r="AJ84" s="498">
        <f>IF($F84=0,0,((($F84/$E$82)*'CRONOGRAMA ACTIVIDADES'!AF$37)*($G84/$F84)))</f>
        <v>0</v>
      </c>
      <c r="AK84" s="498">
        <f>IF($F84=0,0,((($F84/$E$82)*'CRONOGRAMA ACTIVIDADES'!AG$37)*($G84/$F84)))</f>
        <v>0</v>
      </c>
      <c r="AL84" s="498">
        <f>IF($F84=0,0,((($F84/$E$82)*'CRONOGRAMA ACTIVIDADES'!AH$37)*($G84/$F84)))</f>
        <v>0</v>
      </c>
      <c r="AM84" s="498">
        <f>IF($F84=0,0,((($F84/$E$82)*'CRONOGRAMA ACTIVIDADES'!AI$37)*($G84/$F84)))</f>
        <v>0</v>
      </c>
      <c r="AN84" s="498">
        <f>IF($F84=0,0,((($F84/$E$82)*'CRONOGRAMA ACTIVIDADES'!AJ$37)*($G84/$F84)))</f>
        <v>0</v>
      </c>
      <c r="AO84" s="498">
        <f>IF($F84=0,0,((($F84/$E$82)*'CRONOGRAMA ACTIVIDADES'!AK$37)*($G84/$F84)))</f>
        <v>0</v>
      </c>
      <c r="AP84" s="498">
        <f>IF($F84=0,0,((($F84/$E$82)*'CRONOGRAMA ACTIVIDADES'!AL$37)*($G84/$F84)))</f>
        <v>0</v>
      </c>
      <c r="AQ84" s="498">
        <f>IF($F84=0,0,((($F84/$E$82)*'CRONOGRAMA ACTIVIDADES'!AM$37)*($G84/$F84)))</f>
        <v>0</v>
      </c>
      <c r="AR84" s="498">
        <f>IF($F84=0,0,((($F84/$E$82)*'CRONOGRAMA ACTIVIDADES'!AN$37)*($G84/$F84)))</f>
        <v>0</v>
      </c>
      <c r="AS84" s="498">
        <f>IF($F84=0,0,((($F84/$E$82)*'CRONOGRAMA ACTIVIDADES'!AO$37)*($G84/$F84)))</f>
        <v>0</v>
      </c>
      <c r="AT84" s="501">
        <f>AH84+AI84+AJ84+AK84+AL84+AM84+AN84+AO84+AP84+AQ84+AR84+AS84</f>
        <v>0</v>
      </c>
      <c r="AU84" s="504">
        <f>AS84+AR84+AQ84+AP84+AO84+AN84+AM84+AL84+AK84+AJ84+AI84+AH84+AF84+AE84+AD84+AC84+AB84+AA84+Z84+Y84+X84+W84+V84+U84+S84+R84+Q84+P84+O84+N84+M84+L84+K84+J84+I84+H84</f>
        <v>0</v>
      </c>
      <c r="AV84" s="470">
        <f t="shared" si="24"/>
        <v>0</v>
      </c>
    </row>
    <row r="85" spans="2:48" s="472" customFormat="1" ht="12.75" customHeight="1">
      <c r="B85" s="494" t="str">
        <f>+'FORMATO COSTEO C1'!C$384</f>
        <v>1.3.2.3</v>
      </c>
      <c r="C85" s="495" t="str">
        <f>+'FORMATO COSTEO C1'!B$384</f>
        <v>Categoría de gasto</v>
      </c>
      <c r="D85" s="506"/>
      <c r="E85" s="632"/>
      <c r="F85" s="498">
        <f>+'FORMATO COSTEO C1'!G384</f>
        <v>0</v>
      </c>
      <c r="G85" s="499">
        <f>+'FORMATO COSTEO C1'!J384</f>
        <v>0</v>
      </c>
      <c r="H85" s="503">
        <f>IF($F85=0,0,((($F85/$E$82)*'CRONOGRAMA ACTIVIDADES'!F$37)*($G85/$F85)))</f>
        <v>0</v>
      </c>
      <c r="I85" s="498">
        <f>IF($F85=0,0,((($F85/$E$82)*'CRONOGRAMA ACTIVIDADES'!G$37)*($G85/$F85)))</f>
        <v>0</v>
      </c>
      <c r="J85" s="498">
        <f>IF($F85=0,0,((($F85/$E$82)*'CRONOGRAMA ACTIVIDADES'!H$37)*($G85/$F85)))</f>
        <v>0</v>
      </c>
      <c r="K85" s="498">
        <f>IF($F85=0,0,((($F85/$E$82)*'CRONOGRAMA ACTIVIDADES'!I$37)*($G85/$F85)))</f>
        <v>0</v>
      </c>
      <c r="L85" s="498">
        <f>IF($F85=0,0,((($F85/$E$82)*'CRONOGRAMA ACTIVIDADES'!J$37)*($G85/$F85)))</f>
        <v>0</v>
      </c>
      <c r="M85" s="498">
        <f>IF($F85=0,0,((($F85/$E$82)*'CRONOGRAMA ACTIVIDADES'!K$37)*($G85/$F85)))</f>
        <v>0</v>
      </c>
      <c r="N85" s="498">
        <f>IF($F85=0,0,((($F85/$E$82)*'CRONOGRAMA ACTIVIDADES'!L$37)*($G85/$F85)))</f>
        <v>0</v>
      </c>
      <c r="O85" s="498">
        <f>IF($F85=0,0,((($F85/$E$82)*'CRONOGRAMA ACTIVIDADES'!M$37)*($G85/$F85)))</f>
        <v>0</v>
      </c>
      <c r="P85" s="498">
        <f>IF($F85=0,0,((($F85/$E$82)*'CRONOGRAMA ACTIVIDADES'!N$37)*($G85/$F85)))</f>
        <v>0</v>
      </c>
      <c r="Q85" s="498">
        <f>IF($F85=0,0,((($F85/$E$82)*'CRONOGRAMA ACTIVIDADES'!O$37)*($G85/$F85)))</f>
        <v>0</v>
      </c>
      <c r="R85" s="498">
        <f>IF($F85=0,0,((($F85/$E$82)*'CRONOGRAMA ACTIVIDADES'!P$37)*($G85/$F85)))</f>
        <v>0</v>
      </c>
      <c r="S85" s="498">
        <f>IF($F85=0,0,((($F85/$E$82)*'CRONOGRAMA ACTIVIDADES'!Q$37)*($G85/$F85)))</f>
        <v>0</v>
      </c>
      <c r="T85" s="501">
        <f>H85+I85+J85+K85+L85+M85+N85+O85+P85+Q85+R85+S85</f>
        <v>0</v>
      </c>
      <c r="U85" s="502">
        <f>IF($F85=0,0,((($F85/$E$82)*'CRONOGRAMA ACTIVIDADES'!R$37)*($G85/$F85)))</f>
        <v>0</v>
      </c>
      <c r="V85" s="498">
        <f>IF($F85=0,0,((($F85/$E$82)*'CRONOGRAMA ACTIVIDADES'!S$37)*($G85/$F85)))</f>
        <v>0</v>
      </c>
      <c r="W85" s="498">
        <f>IF($F85=0,0,((($F85/$E$82)*'CRONOGRAMA ACTIVIDADES'!T$37)*($G85/$F85)))</f>
        <v>0</v>
      </c>
      <c r="X85" s="498">
        <f>IF($F85=0,0,((($F85/$E$82)*'CRONOGRAMA ACTIVIDADES'!U$37)*($G85/$F85)))</f>
        <v>0</v>
      </c>
      <c r="Y85" s="498">
        <f>IF($F85=0,0,((($F85/$E$82)*'CRONOGRAMA ACTIVIDADES'!V$37)*($G85/$F85)))</f>
        <v>0</v>
      </c>
      <c r="Z85" s="498">
        <f>IF($F85=0,0,((($F85/$E$82)*'CRONOGRAMA ACTIVIDADES'!W$37)*($G85/$F85)))</f>
        <v>0</v>
      </c>
      <c r="AA85" s="498">
        <f>IF($F85=0,0,((($F85/$E$82)*'CRONOGRAMA ACTIVIDADES'!X$37)*($G85/$F85)))</f>
        <v>0</v>
      </c>
      <c r="AB85" s="498">
        <f>IF($F85=0,0,((($F85/$E$82)*'CRONOGRAMA ACTIVIDADES'!Y$37)*($G85/$F85)))</f>
        <v>0</v>
      </c>
      <c r="AC85" s="498">
        <f>IF($F85=0,0,((($F85/$E$82)*'CRONOGRAMA ACTIVIDADES'!Z$37)*($G85/$F85)))</f>
        <v>0</v>
      </c>
      <c r="AD85" s="498">
        <f>IF($F85=0,0,((($F85/$E$82)*'CRONOGRAMA ACTIVIDADES'!AA$37)*($G85/$F85)))</f>
        <v>0</v>
      </c>
      <c r="AE85" s="498">
        <f>IF($F85=0,0,((($F85/$E$82)*'CRONOGRAMA ACTIVIDADES'!AB$37)*($G85/$F85)))</f>
        <v>0</v>
      </c>
      <c r="AF85" s="498">
        <f>IF($F85=0,0,((($F85/$E$82)*'CRONOGRAMA ACTIVIDADES'!AC$37)*($G85/$F85)))</f>
        <v>0</v>
      </c>
      <c r="AG85" s="499">
        <f>U85+V85+W85+X85+Y85+Z85+AA85+AB85+AC85+AD85+AE85+AF85</f>
        <v>0</v>
      </c>
      <c r="AH85" s="503">
        <f>IF($F85=0,0,((($F85/$E$82)*'CRONOGRAMA ACTIVIDADES'!AD$37)*($G85/$F85)))</f>
        <v>0</v>
      </c>
      <c r="AI85" s="498">
        <f>IF($F85=0,0,((($F85/$E$82)*'CRONOGRAMA ACTIVIDADES'!AE$37)*($G85/$F85)))</f>
        <v>0</v>
      </c>
      <c r="AJ85" s="498">
        <f>IF($F85=0,0,((($F85/$E$82)*'CRONOGRAMA ACTIVIDADES'!AF$37)*($G85/$F85)))</f>
        <v>0</v>
      </c>
      <c r="AK85" s="498">
        <f>IF($F85=0,0,((($F85/$E$82)*'CRONOGRAMA ACTIVIDADES'!AG$37)*($G85/$F85)))</f>
        <v>0</v>
      </c>
      <c r="AL85" s="498">
        <f>IF($F85=0,0,((($F85/$E$82)*'CRONOGRAMA ACTIVIDADES'!AH$37)*($G85/$F85)))</f>
        <v>0</v>
      </c>
      <c r="AM85" s="498">
        <f>IF($F85=0,0,((($F85/$E$82)*'CRONOGRAMA ACTIVIDADES'!AI$37)*($G85/$F85)))</f>
        <v>0</v>
      </c>
      <c r="AN85" s="498">
        <f>IF($F85=0,0,((($F85/$E$82)*'CRONOGRAMA ACTIVIDADES'!AJ$37)*($G85/$F85)))</f>
        <v>0</v>
      </c>
      <c r="AO85" s="498">
        <f>IF($F85=0,0,((($F85/$E$82)*'CRONOGRAMA ACTIVIDADES'!AK$37)*($G85/$F85)))</f>
        <v>0</v>
      </c>
      <c r="AP85" s="498">
        <f>IF($F85=0,0,((($F85/$E$82)*'CRONOGRAMA ACTIVIDADES'!AL$37)*($G85/$F85)))</f>
        <v>0</v>
      </c>
      <c r="AQ85" s="498">
        <f>IF($F85=0,0,((($F85/$E$82)*'CRONOGRAMA ACTIVIDADES'!AM$37)*($G85/$F85)))</f>
        <v>0</v>
      </c>
      <c r="AR85" s="498">
        <f>IF($F85=0,0,((($F85/$E$82)*'CRONOGRAMA ACTIVIDADES'!AN$37)*($G85/$F85)))</f>
        <v>0</v>
      </c>
      <c r="AS85" s="498">
        <f>IF($F85=0,0,((($F85/$E$82)*'CRONOGRAMA ACTIVIDADES'!AO$37)*($G85/$F85)))</f>
        <v>0</v>
      </c>
      <c r="AT85" s="501">
        <f>AH85+AI85+AJ85+AK85+AL85+AM85+AN85+AO85+AP85+AQ85+AR85+AS85</f>
        <v>0</v>
      </c>
      <c r="AU85" s="504">
        <f>AS85+AR85+AQ85+AP85+AO85+AN85+AM85+AL85+AK85+AJ85+AI85+AH85+AF85+AE85+AD85+AC85+AB85+AA85+Z85+Y85+X85+W85+V85+U85+S85+R85+Q85+P85+O85+N85+M85+L85+K85+J85+I85+H85</f>
        <v>0</v>
      </c>
      <c r="AV85" s="470">
        <f t="shared" si="24"/>
        <v>0</v>
      </c>
    </row>
    <row r="86" spans="2:48" s="472" customFormat="1" ht="12.75" customHeight="1">
      <c r="B86" s="494" t="str">
        <f>+'FORMATO COSTEO C1'!C390</f>
        <v>1.3.2.4</v>
      </c>
      <c r="C86" s="495" t="str">
        <f>+'FORMATO COSTEO C1'!B$390</f>
        <v>Categoría de gasto</v>
      </c>
      <c r="D86" s="506"/>
      <c r="E86" s="632"/>
      <c r="F86" s="498">
        <f>+'FORMATO COSTEO C1'!G390</f>
        <v>0</v>
      </c>
      <c r="G86" s="499">
        <f>+'FORMATO COSTEO C1'!J390</f>
        <v>0</v>
      </c>
      <c r="H86" s="503">
        <f>IF($F86=0,0,((($F86/$E$82)*'CRONOGRAMA ACTIVIDADES'!F$37)*($G86/$F86)))</f>
        <v>0</v>
      </c>
      <c r="I86" s="498">
        <f>IF($F86=0,0,((($F86/$E$82)*'CRONOGRAMA ACTIVIDADES'!G$37)*($G86/$F86)))</f>
        <v>0</v>
      </c>
      <c r="J86" s="498">
        <f>IF($F86=0,0,((($F86/$E$82)*'CRONOGRAMA ACTIVIDADES'!H$37)*($G86/$F86)))</f>
        <v>0</v>
      </c>
      <c r="K86" s="498">
        <f>IF($F86=0,0,((($F86/$E$82)*'CRONOGRAMA ACTIVIDADES'!I$37)*($G86/$F86)))</f>
        <v>0</v>
      </c>
      <c r="L86" s="498">
        <f>IF($F86=0,0,((($F86/$E$82)*'CRONOGRAMA ACTIVIDADES'!J$37)*($G86/$F86)))</f>
        <v>0</v>
      </c>
      <c r="M86" s="498">
        <f>IF($F86=0,0,((($F86/$E$82)*'CRONOGRAMA ACTIVIDADES'!K$37)*($G86/$F86)))</f>
        <v>0</v>
      </c>
      <c r="N86" s="498">
        <f>IF($F86=0,0,((($F86/$E$82)*'CRONOGRAMA ACTIVIDADES'!L$37)*($G86/$F86)))</f>
        <v>0</v>
      </c>
      <c r="O86" s="498">
        <f>IF($F86=0,0,((($F86/$E$82)*'CRONOGRAMA ACTIVIDADES'!M$37)*($G86/$F86)))</f>
        <v>0</v>
      </c>
      <c r="P86" s="498">
        <f>IF($F86=0,0,((($F86/$E$82)*'CRONOGRAMA ACTIVIDADES'!N$37)*($G86/$F86)))</f>
        <v>0</v>
      </c>
      <c r="Q86" s="498">
        <f>IF($F86=0,0,((($F86/$E$82)*'CRONOGRAMA ACTIVIDADES'!O$37)*($G86/$F86)))</f>
        <v>0</v>
      </c>
      <c r="R86" s="498">
        <f>IF($F86=0,0,((($F86/$E$82)*'CRONOGRAMA ACTIVIDADES'!P$37)*($G86/$F86)))</f>
        <v>0</v>
      </c>
      <c r="S86" s="498">
        <f>IF($F86=0,0,((($F86/$E$82)*'CRONOGRAMA ACTIVIDADES'!Q$37)*($G86/$F86)))</f>
        <v>0</v>
      </c>
      <c r="T86" s="501">
        <f>H86+I86+J86+K86+L86+M86+N86+O86+P86+Q86+R86+S86</f>
        <v>0</v>
      </c>
      <c r="U86" s="502">
        <f>IF($F86=0,0,((($F86/$E$82)*'CRONOGRAMA ACTIVIDADES'!R$37)*($G86/$F86)))</f>
        <v>0</v>
      </c>
      <c r="V86" s="498">
        <f>IF($F86=0,0,((($F86/$E$82)*'CRONOGRAMA ACTIVIDADES'!S$37)*($G86/$F86)))</f>
        <v>0</v>
      </c>
      <c r="W86" s="498">
        <f>IF($F86=0,0,((($F86/$E$82)*'CRONOGRAMA ACTIVIDADES'!T$37)*($G86/$F86)))</f>
        <v>0</v>
      </c>
      <c r="X86" s="498">
        <f>IF($F86=0,0,((($F86/$E$82)*'CRONOGRAMA ACTIVIDADES'!U$37)*($G86/$F86)))</f>
        <v>0</v>
      </c>
      <c r="Y86" s="498">
        <f>IF($F86=0,0,((($F86/$E$82)*'CRONOGRAMA ACTIVIDADES'!V$37)*($G86/$F86)))</f>
        <v>0</v>
      </c>
      <c r="Z86" s="498">
        <f>IF($F86=0,0,((($F86/$E$82)*'CRONOGRAMA ACTIVIDADES'!W$37)*($G86/$F86)))</f>
        <v>0</v>
      </c>
      <c r="AA86" s="498">
        <f>IF($F86=0,0,((($F86/$E$82)*'CRONOGRAMA ACTIVIDADES'!X$37)*($G86/$F86)))</f>
        <v>0</v>
      </c>
      <c r="AB86" s="498">
        <f>IF($F86=0,0,((($F86/$E$82)*'CRONOGRAMA ACTIVIDADES'!Y$37)*($G86/$F86)))</f>
        <v>0</v>
      </c>
      <c r="AC86" s="498">
        <f>IF($F86=0,0,((($F86/$E$82)*'CRONOGRAMA ACTIVIDADES'!Z$37)*($G86/$F86)))</f>
        <v>0</v>
      </c>
      <c r="AD86" s="498">
        <f>IF($F86=0,0,((($F86/$E$82)*'CRONOGRAMA ACTIVIDADES'!AA$37)*($G86/$F86)))</f>
        <v>0</v>
      </c>
      <c r="AE86" s="498">
        <f>IF($F86=0,0,((($F86/$E$82)*'CRONOGRAMA ACTIVIDADES'!AB$37)*($G86/$F86)))</f>
        <v>0</v>
      </c>
      <c r="AF86" s="498">
        <f>IF($F86=0,0,((($F86/$E$82)*'CRONOGRAMA ACTIVIDADES'!AC$37)*($G86/$F86)))</f>
        <v>0</v>
      </c>
      <c r="AG86" s="499">
        <f>U86+V86+W86+X86+Y86+Z86+AA86+AB86+AC86+AD86+AE86+AF86</f>
        <v>0</v>
      </c>
      <c r="AH86" s="503">
        <f>IF($F86=0,0,((($F86/$E$82)*'CRONOGRAMA ACTIVIDADES'!AD$37)*($G86/$F86)))</f>
        <v>0</v>
      </c>
      <c r="AI86" s="498">
        <f>IF($F86=0,0,((($F86/$E$82)*'CRONOGRAMA ACTIVIDADES'!AE$37)*($G86/$F86)))</f>
        <v>0</v>
      </c>
      <c r="AJ86" s="498">
        <f>IF($F86=0,0,((($F86/$E$82)*'CRONOGRAMA ACTIVIDADES'!AF$37)*($G86/$F86)))</f>
        <v>0</v>
      </c>
      <c r="AK86" s="498">
        <f>IF($F86=0,0,((($F86/$E$82)*'CRONOGRAMA ACTIVIDADES'!AG$37)*($G86/$F86)))</f>
        <v>0</v>
      </c>
      <c r="AL86" s="498">
        <f>IF($F86=0,0,((($F86/$E$82)*'CRONOGRAMA ACTIVIDADES'!AH$37)*($G86/$F86)))</f>
        <v>0</v>
      </c>
      <c r="AM86" s="498">
        <f>IF($F86=0,0,((($F86/$E$82)*'CRONOGRAMA ACTIVIDADES'!AI$37)*($G86/$F86)))</f>
        <v>0</v>
      </c>
      <c r="AN86" s="498">
        <f>IF($F86=0,0,((($F86/$E$82)*'CRONOGRAMA ACTIVIDADES'!AJ$37)*($G86/$F86)))</f>
        <v>0</v>
      </c>
      <c r="AO86" s="498">
        <f>IF($F86=0,0,((($F86/$E$82)*'CRONOGRAMA ACTIVIDADES'!AK$37)*($G86/$F86)))</f>
        <v>0</v>
      </c>
      <c r="AP86" s="498">
        <f>IF($F86=0,0,((($F86/$E$82)*'CRONOGRAMA ACTIVIDADES'!AL$37)*($G86/$F86)))</f>
        <v>0</v>
      </c>
      <c r="AQ86" s="498">
        <f>IF($F86=0,0,((($F86/$E$82)*'CRONOGRAMA ACTIVIDADES'!AM$37)*($G86/$F86)))</f>
        <v>0</v>
      </c>
      <c r="AR86" s="498">
        <f>IF($F86=0,0,((($F86/$E$82)*'CRONOGRAMA ACTIVIDADES'!AN$37)*($G86/$F86)))</f>
        <v>0</v>
      </c>
      <c r="AS86" s="498">
        <f>IF($F86=0,0,((($F86/$E$82)*'CRONOGRAMA ACTIVIDADES'!AO$37)*($G86/$F86)))</f>
        <v>0</v>
      </c>
      <c r="AT86" s="501">
        <f>AH86+AI86+AJ86+AK86+AL86+AM86+AN86+AO86+AP86+AQ86+AR86+AS86</f>
        <v>0</v>
      </c>
      <c r="AU86" s="504">
        <f>AS86+AR86+AQ86+AP86+AO86+AN86+AM86+AL86+AK86+AJ86+AI86+AH86+AF86+AE86+AD86+AC86+AB86+AA86+Z86+Y86+X86+W86+V86+U86+S86+R86+Q86+P86+O86+N86+M86+L86+K86+J86+I86+H86</f>
        <v>0</v>
      </c>
      <c r="AV86" s="470">
        <f t="shared" si="24"/>
        <v>0</v>
      </c>
    </row>
    <row r="87" spans="2:48" s="472" customFormat="1" ht="12.75" customHeight="1">
      <c r="B87" s="494" t="str">
        <f>+'FORMATO COSTEO C1'!C$396</f>
        <v>1.3.2.5</v>
      </c>
      <c r="C87" s="495" t="str">
        <f>+'FORMATO COSTEO C1'!B$396</f>
        <v>Categoría de gasto</v>
      </c>
      <c r="D87" s="506"/>
      <c r="E87" s="632"/>
      <c r="F87" s="498">
        <f>+'FORMATO COSTEO C1'!G396</f>
        <v>0</v>
      </c>
      <c r="G87" s="499">
        <f>+'FORMATO COSTEO C1'!J396</f>
        <v>0</v>
      </c>
      <c r="H87" s="503">
        <f>IF($F87=0,0,((($F87/$E$82)*'CRONOGRAMA ACTIVIDADES'!F$37)*($G87/$F87)))</f>
        <v>0</v>
      </c>
      <c r="I87" s="498">
        <f>IF($F87=0,0,((($F87/$E$82)*'CRONOGRAMA ACTIVIDADES'!G$37)*($G87/$F87)))</f>
        <v>0</v>
      </c>
      <c r="J87" s="498">
        <f>IF($F87=0,0,((($F87/$E$82)*'CRONOGRAMA ACTIVIDADES'!H$37)*($G87/$F87)))</f>
        <v>0</v>
      </c>
      <c r="K87" s="498">
        <f>IF($F87=0,0,((($F87/$E$82)*'CRONOGRAMA ACTIVIDADES'!I$37)*($G87/$F87)))</f>
        <v>0</v>
      </c>
      <c r="L87" s="498">
        <f>IF($F87=0,0,((($F87/$E$82)*'CRONOGRAMA ACTIVIDADES'!J$37)*($G87/$F87)))</f>
        <v>0</v>
      </c>
      <c r="M87" s="498">
        <f>IF($F87=0,0,((($F87/$E$82)*'CRONOGRAMA ACTIVIDADES'!K$37)*($G87/$F87)))</f>
        <v>0</v>
      </c>
      <c r="N87" s="498">
        <f>IF($F87=0,0,((($F87/$E$82)*'CRONOGRAMA ACTIVIDADES'!L$37)*($G87/$F87)))</f>
        <v>0</v>
      </c>
      <c r="O87" s="498">
        <f>IF($F87=0,0,((($F87/$E$82)*'CRONOGRAMA ACTIVIDADES'!M$37)*($G87/$F87)))</f>
        <v>0</v>
      </c>
      <c r="P87" s="498">
        <f>IF($F87=0,0,((($F87/$E$82)*'CRONOGRAMA ACTIVIDADES'!N$37)*($G87/$F87)))</f>
        <v>0</v>
      </c>
      <c r="Q87" s="498">
        <f>IF($F87=0,0,((($F87/$E$82)*'CRONOGRAMA ACTIVIDADES'!O$37)*($G87/$F87)))</f>
        <v>0</v>
      </c>
      <c r="R87" s="498">
        <f>IF($F87=0,0,((($F87/$E$82)*'CRONOGRAMA ACTIVIDADES'!P$37)*($G87/$F87)))</f>
        <v>0</v>
      </c>
      <c r="S87" s="498">
        <f>IF($F87=0,0,((($F87/$E$82)*'CRONOGRAMA ACTIVIDADES'!Q$37)*($G87/$F87)))</f>
        <v>0</v>
      </c>
      <c r="T87" s="501">
        <f>H87+I87+J87+K87+L87+M87+N87+O87+P87+Q87+R87+S87</f>
        <v>0</v>
      </c>
      <c r="U87" s="502">
        <f>IF($F87=0,0,((($F87/$E$82)*'CRONOGRAMA ACTIVIDADES'!R$37)*($G87/$F87)))</f>
        <v>0</v>
      </c>
      <c r="V87" s="498">
        <f>IF($F87=0,0,((($F87/$E$82)*'CRONOGRAMA ACTIVIDADES'!S$37)*($G87/$F87)))</f>
        <v>0</v>
      </c>
      <c r="W87" s="498">
        <f>IF($F87=0,0,((($F87/$E$82)*'CRONOGRAMA ACTIVIDADES'!T$37)*($G87/$F87)))</f>
        <v>0</v>
      </c>
      <c r="X87" s="498">
        <f>IF($F87=0,0,((($F87/$E$82)*'CRONOGRAMA ACTIVIDADES'!U$37)*($G87/$F87)))</f>
        <v>0</v>
      </c>
      <c r="Y87" s="498">
        <f>IF($F87=0,0,((($F87/$E$82)*'CRONOGRAMA ACTIVIDADES'!V$37)*($G87/$F87)))</f>
        <v>0</v>
      </c>
      <c r="Z87" s="498">
        <f>IF($F87=0,0,((($F87/$E$82)*'CRONOGRAMA ACTIVIDADES'!W$37)*($G87/$F87)))</f>
        <v>0</v>
      </c>
      <c r="AA87" s="498">
        <f>IF($F87=0,0,((($F87/$E$82)*'CRONOGRAMA ACTIVIDADES'!X$37)*($G87/$F87)))</f>
        <v>0</v>
      </c>
      <c r="AB87" s="498">
        <f>IF($F87=0,0,((($F87/$E$82)*'CRONOGRAMA ACTIVIDADES'!Y$37)*($G87/$F87)))</f>
        <v>0</v>
      </c>
      <c r="AC87" s="498">
        <f>IF($F87=0,0,((($F87/$E$82)*'CRONOGRAMA ACTIVIDADES'!Z$37)*($G87/$F87)))</f>
        <v>0</v>
      </c>
      <c r="AD87" s="498">
        <f>IF($F87=0,0,((($F87/$E$82)*'CRONOGRAMA ACTIVIDADES'!AA$37)*($G87/$F87)))</f>
        <v>0</v>
      </c>
      <c r="AE87" s="498">
        <f>IF($F87=0,0,((($F87/$E$82)*'CRONOGRAMA ACTIVIDADES'!AB$37)*($G87/$F87)))</f>
        <v>0</v>
      </c>
      <c r="AF87" s="498">
        <f>IF($F87=0,0,((($F87/$E$82)*'CRONOGRAMA ACTIVIDADES'!AC$37)*($G87/$F87)))</f>
        <v>0</v>
      </c>
      <c r="AG87" s="499">
        <f>U87+V87+W87+X87+Y87+Z87+AA87+AB87+AC87+AD87+AE87+AF87</f>
        <v>0</v>
      </c>
      <c r="AH87" s="503">
        <f>IF($F87=0,0,((($F87/$E$82)*'CRONOGRAMA ACTIVIDADES'!AD$37)*($G87/$F87)))</f>
        <v>0</v>
      </c>
      <c r="AI87" s="498">
        <f>IF($F87=0,0,((($F87/$E$82)*'CRONOGRAMA ACTIVIDADES'!AE$37)*($G87/$F87)))</f>
        <v>0</v>
      </c>
      <c r="AJ87" s="498">
        <f>IF($F87=0,0,((($F87/$E$82)*'CRONOGRAMA ACTIVIDADES'!AF$37)*($G87/$F87)))</f>
        <v>0</v>
      </c>
      <c r="AK87" s="498">
        <f>IF($F87=0,0,((($F87/$E$82)*'CRONOGRAMA ACTIVIDADES'!AG$37)*($G87/$F87)))</f>
        <v>0</v>
      </c>
      <c r="AL87" s="498">
        <f>IF($F87=0,0,((($F87/$E$82)*'CRONOGRAMA ACTIVIDADES'!AH$37)*($G87/$F87)))</f>
        <v>0</v>
      </c>
      <c r="AM87" s="498">
        <f>IF($F87=0,0,((($F87/$E$82)*'CRONOGRAMA ACTIVIDADES'!AI$37)*($G87/$F87)))</f>
        <v>0</v>
      </c>
      <c r="AN87" s="498">
        <f>IF($F87=0,0,((($F87/$E$82)*'CRONOGRAMA ACTIVIDADES'!AJ$37)*($G87/$F87)))</f>
        <v>0</v>
      </c>
      <c r="AO87" s="498">
        <f>IF($F87=0,0,((($F87/$E$82)*'CRONOGRAMA ACTIVIDADES'!AK$37)*($G87/$F87)))</f>
        <v>0</v>
      </c>
      <c r="AP87" s="498">
        <f>IF($F87=0,0,((($F87/$E$82)*'CRONOGRAMA ACTIVIDADES'!AL$37)*($G87/$F87)))</f>
        <v>0</v>
      </c>
      <c r="AQ87" s="498">
        <f>IF($F87=0,0,((($F87/$E$82)*'CRONOGRAMA ACTIVIDADES'!AM$37)*($G87/$F87)))</f>
        <v>0</v>
      </c>
      <c r="AR87" s="498">
        <f>IF($F87=0,0,((($F87/$E$82)*'CRONOGRAMA ACTIVIDADES'!AN$37)*($G87/$F87)))</f>
        <v>0</v>
      </c>
      <c r="AS87" s="498">
        <f>IF($F87=0,0,((($F87/$E$82)*'CRONOGRAMA ACTIVIDADES'!AO$37)*($G87/$F87)))</f>
        <v>0</v>
      </c>
      <c r="AT87" s="501">
        <f>AH87+AI87+AJ87+AK87+AL87+AM87+AN87+AO87+AP87+AQ87+AR87+AS87</f>
        <v>0</v>
      </c>
      <c r="AU87" s="504">
        <f>AS87+AR87+AQ87+AP87+AO87+AN87+AM87+AL87+AK87+AJ87+AI87+AH87+AF87+AE87+AD87+AC87+AB87+AA87+Z87+Y87+X87+W87+V87+U87+S87+R87+Q87+P87+O87+N87+M87+L87+K87+J87+I87+H87</f>
        <v>0</v>
      </c>
      <c r="AV87" s="470">
        <f t="shared" si="24"/>
        <v>0</v>
      </c>
    </row>
    <row r="88" spans="2:48" s="483" customFormat="1" ht="12.75" customHeight="1" outlineLevel="1">
      <c r="B88" s="484" t="str">
        <f>+'FORMATO COSTEO C1'!C$402</f>
        <v>1.3.3</v>
      </c>
      <c r="C88" s="508">
        <f>+'FORMATO COSTEO C1'!B$402</f>
        <v>0</v>
      </c>
      <c r="D88" s="620" t="str">
        <f>+'FORMATO COSTEO C1'!D$402</f>
        <v>Unidad medida</v>
      </c>
      <c r="E88" s="613">
        <f>+'FORMATO COSTEO C1'!E$402</f>
        <v>0</v>
      </c>
      <c r="F88" s="488">
        <f>SUM(F89:F93)</f>
        <v>0</v>
      </c>
      <c r="G88" s="489">
        <f aca="true" t="shared" si="26" ref="G88:AS88">SUM(G89:G93)</f>
        <v>0</v>
      </c>
      <c r="H88" s="490">
        <f t="shared" si="26"/>
        <v>0</v>
      </c>
      <c r="I88" s="488">
        <f>SUM(I89:I93)</f>
        <v>0</v>
      </c>
      <c r="J88" s="488">
        <f>SUM(J89:J93)</f>
        <v>0</v>
      </c>
      <c r="K88" s="488">
        <f>SUM(K89:K93)</f>
        <v>0</v>
      </c>
      <c r="L88" s="488">
        <f>SUM(L89:L93)</f>
        <v>0</v>
      </c>
      <c r="M88" s="488">
        <f>SUM(M89:M93)</f>
        <v>0</v>
      </c>
      <c r="N88" s="488">
        <f t="shared" si="26"/>
        <v>0</v>
      </c>
      <c r="O88" s="488">
        <f t="shared" si="26"/>
        <v>0</v>
      </c>
      <c r="P88" s="488">
        <f t="shared" si="26"/>
        <v>0</v>
      </c>
      <c r="Q88" s="488">
        <f t="shared" si="26"/>
        <v>0</v>
      </c>
      <c r="R88" s="488">
        <f t="shared" si="26"/>
        <v>0</v>
      </c>
      <c r="S88" s="488">
        <f t="shared" si="26"/>
        <v>0</v>
      </c>
      <c r="T88" s="491">
        <f>SUM(T89:T93)</f>
        <v>0</v>
      </c>
      <c r="U88" s="492">
        <f t="shared" si="26"/>
        <v>0</v>
      </c>
      <c r="V88" s="488">
        <f t="shared" si="26"/>
        <v>0</v>
      </c>
      <c r="W88" s="488">
        <f t="shared" si="26"/>
        <v>0</v>
      </c>
      <c r="X88" s="488">
        <f t="shared" si="26"/>
        <v>0</v>
      </c>
      <c r="Y88" s="488">
        <f t="shared" si="26"/>
        <v>0</v>
      </c>
      <c r="Z88" s="488">
        <f t="shared" si="26"/>
        <v>0</v>
      </c>
      <c r="AA88" s="488">
        <f t="shared" si="26"/>
        <v>0</v>
      </c>
      <c r="AB88" s="488">
        <f t="shared" si="26"/>
        <v>0</v>
      </c>
      <c r="AC88" s="488">
        <f t="shared" si="26"/>
        <v>0</v>
      </c>
      <c r="AD88" s="488">
        <f t="shared" si="26"/>
        <v>0</v>
      </c>
      <c r="AE88" s="488">
        <f t="shared" si="26"/>
        <v>0</v>
      </c>
      <c r="AF88" s="488">
        <f t="shared" si="26"/>
        <v>0</v>
      </c>
      <c r="AG88" s="489">
        <f t="shared" si="26"/>
        <v>0</v>
      </c>
      <c r="AH88" s="490">
        <f t="shared" si="26"/>
        <v>0</v>
      </c>
      <c r="AI88" s="488">
        <f t="shared" si="26"/>
        <v>0</v>
      </c>
      <c r="AJ88" s="488">
        <f t="shared" si="26"/>
        <v>0</v>
      </c>
      <c r="AK88" s="488">
        <f t="shared" si="26"/>
        <v>0</v>
      </c>
      <c r="AL88" s="488">
        <f t="shared" si="26"/>
        <v>0</v>
      </c>
      <c r="AM88" s="488">
        <f t="shared" si="26"/>
        <v>0</v>
      </c>
      <c r="AN88" s="488">
        <f t="shared" si="26"/>
        <v>0</v>
      </c>
      <c r="AO88" s="488">
        <f t="shared" si="26"/>
        <v>0</v>
      </c>
      <c r="AP88" s="488">
        <f t="shared" si="26"/>
        <v>0</v>
      </c>
      <c r="AQ88" s="488">
        <f t="shared" si="26"/>
        <v>0</v>
      </c>
      <c r="AR88" s="488">
        <f t="shared" si="26"/>
        <v>0</v>
      </c>
      <c r="AS88" s="488">
        <f t="shared" si="26"/>
        <v>0</v>
      </c>
      <c r="AT88" s="491">
        <f>SUM(AT89:AT93)</f>
        <v>0</v>
      </c>
      <c r="AU88" s="493">
        <f>SUM(AU89:AU93)</f>
        <v>0</v>
      </c>
      <c r="AV88" s="470">
        <f t="shared" si="24"/>
        <v>0</v>
      </c>
    </row>
    <row r="89" spans="2:48" s="483" customFormat="1" ht="12.75" customHeight="1" outlineLevel="1">
      <c r="B89" s="494" t="str">
        <f>+'FORMATO COSTEO C1'!C$404</f>
        <v>1.3.3.1</v>
      </c>
      <c r="C89" s="495" t="str">
        <f>+'FORMATO COSTEO C1'!B$404</f>
        <v>Categoría de gasto</v>
      </c>
      <c r="D89" s="506"/>
      <c r="E89" s="632"/>
      <c r="F89" s="498">
        <f>+'FORMATO COSTEO C1'!G404</f>
        <v>0</v>
      </c>
      <c r="G89" s="499">
        <f>+'FORMATO COSTEO C1'!J404</f>
        <v>0</v>
      </c>
      <c r="H89" s="500">
        <f>IF($F89=0,0,((($F89/$E$88)*'CRONOGRAMA ACTIVIDADES'!F$38)*($G89/$F89)))</f>
        <v>0</v>
      </c>
      <c r="I89" s="498">
        <f>IF($F89=0,0,((($F89/$E$88)*'CRONOGRAMA ACTIVIDADES'!G$38)*($G89/$F89)))</f>
        <v>0</v>
      </c>
      <c r="J89" s="498">
        <f>IF($F89=0,0,((($F89/$E$88)*'CRONOGRAMA ACTIVIDADES'!H$38)*($G89/$F89)))</f>
        <v>0</v>
      </c>
      <c r="K89" s="498">
        <f>IF($F89=0,0,((($F89/$E$88)*'CRONOGRAMA ACTIVIDADES'!I$38)*($G89/$F89)))</f>
        <v>0</v>
      </c>
      <c r="L89" s="498">
        <f>IF($F89=0,0,((($F89/$E$88)*'CRONOGRAMA ACTIVIDADES'!J$38)*($G89/$F89)))</f>
        <v>0</v>
      </c>
      <c r="M89" s="498">
        <f>IF($F89=0,0,((($F89/$E$88)*'CRONOGRAMA ACTIVIDADES'!K$38)*($G89/$F89)))</f>
        <v>0</v>
      </c>
      <c r="N89" s="498">
        <f>IF($F89=0,0,((($F89/$E$88)*'CRONOGRAMA ACTIVIDADES'!L$38)*($G89/$F89)))</f>
        <v>0</v>
      </c>
      <c r="O89" s="498">
        <f>IF($F89=0,0,((($F89/$E$88)*'CRONOGRAMA ACTIVIDADES'!M$38)*($G89/$F89)))</f>
        <v>0</v>
      </c>
      <c r="P89" s="498">
        <f>IF($F89=0,0,((($F89/$E$88)*'CRONOGRAMA ACTIVIDADES'!N$38)*($G89/$F89)))</f>
        <v>0</v>
      </c>
      <c r="Q89" s="498">
        <f>IF($F89=0,0,((($F89/$E$88)*'CRONOGRAMA ACTIVIDADES'!O$38)*($G89/$F89)))</f>
        <v>0</v>
      </c>
      <c r="R89" s="498">
        <f>IF($F89=0,0,((($F89/$E$88)*'CRONOGRAMA ACTIVIDADES'!P$38)*($G89/$F89)))</f>
        <v>0</v>
      </c>
      <c r="S89" s="498">
        <f>IF($F89=0,0,((($F89/$E$88)*'CRONOGRAMA ACTIVIDADES'!Q$38)*($G89/$F89)))</f>
        <v>0</v>
      </c>
      <c r="T89" s="501">
        <f>H89+I89+J89+K89+L89+M89+N89+O89+P89+Q89+R89+S89</f>
        <v>0</v>
      </c>
      <c r="U89" s="502">
        <f>IF($F89=0,0,((($F89/$E$88)*'CRONOGRAMA ACTIVIDADES'!R$38)*($G89/$F89)))</f>
        <v>0</v>
      </c>
      <c r="V89" s="498">
        <f>IF($F89=0,0,((($F89/$E$88)*'CRONOGRAMA ACTIVIDADES'!S$38)*($G89/$F89)))</f>
        <v>0</v>
      </c>
      <c r="W89" s="498">
        <f>IF($F89=0,0,((($F89/$E$88)*'CRONOGRAMA ACTIVIDADES'!T$38)*($G89/$F89)))</f>
        <v>0</v>
      </c>
      <c r="X89" s="498">
        <f>IF($F89=0,0,((($F89/$E$88)*'CRONOGRAMA ACTIVIDADES'!U$38)*($G89/$F89)))</f>
        <v>0</v>
      </c>
      <c r="Y89" s="498">
        <f>IF($F89=0,0,((($F89/$E$88)*'CRONOGRAMA ACTIVIDADES'!V$38)*($G89/$F89)))</f>
        <v>0</v>
      </c>
      <c r="Z89" s="498">
        <f>IF($F89=0,0,((($F89/$E$88)*'CRONOGRAMA ACTIVIDADES'!W$38)*($G89/$F89)))</f>
        <v>0</v>
      </c>
      <c r="AA89" s="498">
        <f>IF($F89=0,0,((($F89/$E$88)*'CRONOGRAMA ACTIVIDADES'!X$38)*($G89/$F89)))</f>
        <v>0</v>
      </c>
      <c r="AB89" s="498">
        <f>IF($F89=0,0,((($F89/$E$88)*'CRONOGRAMA ACTIVIDADES'!Y$38)*($G89/$F89)))</f>
        <v>0</v>
      </c>
      <c r="AC89" s="498">
        <f>IF($F89=0,0,((($F89/$E$88)*'CRONOGRAMA ACTIVIDADES'!Z$38)*($G89/$F89)))</f>
        <v>0</v>
      </c>
      <c r="AD89" s="498">
        <f>IF($F89=0,0,((($F89/$E$88)*'CRONOGRAMA ACTIVIDADES'!AA$38)*($G89/$F89)))</f>
        <v>0</v>
      </c>
      <c r="AE89" s="498">
        <f>IF($F89=0,0,((($F89/$E$88)*'CRONOGRAMA ACTIVIDADES'!AB$38)*($G89/$F89)))</f>
        <v>0</v>
      </c>
      <c r="AF89" s="498">
        <f>IF($F89=0,0,((($F89/$E$88)*'CRONOGRAMA ACTIVIDADES'!AC$38)*($G89/$F89)))</f>
        <v>0</v>
      </c>
      <c r="AG89" s="499">
        <f>U89+V89+W89+X89+Y89+Z89+AA89+AB89+AC89+AD89+AE89+AF89</f>
        <v>0</v>
      </c>
      <c r="AH89" s="503">
        <f>IF($F89=0,0,((($F89/$E$88)*'CRONOGRAMA ACTIVIDADES'!AD$38)*($G89/$F89)))</f>
        <v>0</v>
      </c>
      <c r="AI89" s="498">
        <f>IF($F89=0,0,((($F89/$E$88)*'CRONOGRAMA ACTIVIDADES'!AE$38)*($G89/$F89)))</f>
        <v>0</v>
      </c>
      <c r="AJ89" s="498">
        <f>IF($F89=0,0,((($F89/$E$88)*'CRONOGRAMA ACTIVIDADES'!AF$38)*($G89/$F89)))</f>
        <v>0</v>
      </c>
      <c r="AK89" s="498">
        <f>IF($F89=0,0,((($F89/$E$88)*'CRONOGRAMA ACTIVIDADES'!AG$38)*($G89/$F89)))</f>
        <v>0</v>
      </c>
      <c r="AL89" s="498">
        <f>IF($F89=0,0,((($F89/$E$88)*'CRONOGRAMA ACTIVIDADES'!AH$38)*($G89/$F89)))</f>
        <v>0</v>
      </c>
      <c r="AM89" s="498">
        <f>IF($F89=0,0,((($F89/$E$88)*'CRONOGRAMA ACTIVIDADES'!AI$38)*($G89/$F89)))</f>
        <v>0</v>
      </c>
      <c r="AN89" s="498">
        <f>IF($F89=0,0,((($F89/$E$88)*'CRONOGRAMA ACTIVIDADES'!AJ$38)*($G89/$F89)))</f>
        <v>0</v>
      </c>
      <c r="AO89" s="498">
        <f>IF($F89=0,0,((($F89/$E$88)*'CRONOGRAMA ACTIVIDADES'!AK$38)*($G89/$F89)))</f>
        <v>0</v>
      </c>
      <c r="AP89" s="498">
        <f>IF($F89=0,0,((($F89/$E$88)*'CRONOGRAMA ACTIVIDADES'!AL$38)*($G89/$F89)))</f>
        <v>0</v>
      </c>
      <c r="AQ89" s="498">
        <f>IF($F89=0,0,((($F89/$E$88)*'CRONOGRAMA ACTIVIDADES'!AM$38)*($G89/$F89)))</f>
        <v>0</v>
      </c>
      <c r="AR89" s="498">
        <f>IF($F89=0,0,((($F89/$E$88)*'CRONOGRAMA ACTIVIDADES'!AN$38)*($G89/$F89)))</f>
        <v>0</v>
      </c>
      <c r="AS89" s="498">
        <f>IF($F89=0,0,((($F89/$E$88)*'CRONOGRAMA ACTIVIDADES'!AO$38)*($G89/$F89)))</f>
        <v>0</v>
      </c>
      <c r="AT89" s="501">
        <f>AH89+AI89+AJ89+AK89+AL89+AM89+AN89+AO89+AP89+AQ89+AR89+AS89</f>
        <v>0</v>
      </c>
      <c r="AU89" s="504">
        <f>AS89+AR89+AQ89+AP89+AO89+AN89+AM89+AL89+AK89+AJ89+AI89+AH89+AF89+AE89+AD89+AC89+AB89+AA89+Z89+Y89+X89+W89+V89+U89+S89+R89+Q89+P89+O89+N89+M89+L89+K89+J89+I89+H89</f>
        <v>0</v>
      </c>
      <c r="AV89" s="470">
        <f t="shared" si="24"/>
        <v>0</v>
      </c>
    </row>
    <row r="90" spans="2:48" s="472" customFormat="1" ht="12.75" customHeight="1">
      <c r="B90" s="494" t="str">
        <f>+'FORMATO COSTEO C1'!C$410</f>
        <v>1.3.3.2</v>
      </c>
      <c r="C90" s="495" t="str">
        <f>+'FORMATO COSTEO C1'!B$410</f>
        <v>Categoría de gasto</v>
      </c>
      <c r="D90" s="506"/>
      <c r="E90" s="632"/>
      <c r="F90" s="498">
        <f>+'FORMATO COSTEO C1'!G410</f>
        <v>0</v>
      </c>
      <c r="G90" s="499">
        <f>+'FORMATO COSTEO C1'!J410</f>
        <v>0</v>
      </c>
      <c r="H90" s="503">
        <f>IF($F90=0,0,((($F90/$E$88)*'CRONOGRAMA ACTIVIDADES'!F$38)*($G90/$F90)))</f>
        <v>0</v>
      </c>
      <c r="I90" s="498">
        <f>IF($F90=0,0,((($F90/$E$88)*'CRONOGRAMA ACTIVIDADES'!G$38)*($G90/$F90)))</f>
        <v>0</v>
      </c>
      <c r="J90" s="498">
        <f>IF($F90=0,0,((($F90/$E$88)*'CRONOGRAMA ACTIVIDADES'!H$38)*($G90/$F90)))</f>
        <v>0</v>
      </c>
      <c r="K90" s="498">
        <f>IF($F90=0,0,((($F90/$E$88)*'CRONOGRAMA ACTIVIDADES'!I$38)*($G90/$F90)))</f>
        <v>0</v>
      </c>
      <c r="L90" s="498">
        <f>IF($F90=0,0,((($F90/$E$88)*'CRONOGRAMA ACTIVIDADES'!J$38)*($G90/$F90)))</f>
        <v>0</v>
      </c>
      <c r="M90" s="498">
        <f>IF($F90=0,0,((($F90/$E$88)*'CRONOGRAMA ACTIVIDADES'!K$38)*($G90/$F90)))</f>
        <v>0</v>
      </c>
      <c r="N90" s="498">
        <f>IF($F90=0,0,((($F90/$E$88)*'CRONOGRAMA ACTIVIDADES'!L$38)*($G90/$F90)))</f>
        <v>0</v>
      </c>
      <c r="O90" s="498">
        <f>IF($F90=0,0,((($F90/$E$88)*'CRONOGRAMA ACTIVIDADES'!M$38)*($G90/$F90)))</f>
        <v>0</v>
      </c>
      <c r="P90" s="498">
        <f>IF($F90=0,0,((($F90/$E$88)*'CRONOGRAMA ACTIVIDADES'!N$38)*($G90/$F90)))</f>
        <v>0</v>
      </c>
      <c r="Q90" s="498">
        <f>IF($F90=0,0,((($F90/$E$88)*'CRONOGRAMA ACTIVIDADES'!O$38)*($G90/$F90)))</f>
        <v>0</v>
      </c>
      <c r="R90" s="498">
        <f>IF($F90=0,0,((($F90/$E$88)*'CRONOGRAMA ACTIVIDADES'!P$38)*($G90/$F90)))</f>
        <v>0</v>
      </c>
      <c r="S90" s="498">
        <f>IF($F90=0,0,((($F90/$E$88)*'CRONOGRAMA ACTIVIDADES'!Q$38)*($G90/$F90)))</f>
        <v>0</v>
      </c>
      <c r="T90" s="501">
        <f>H90+I90+J90+K90+L90+M90+N90+O90+P90+Q90+R90+S90</f>
        <v>0</v>
      </c>
      <c r="U90" s="502">
        <f>IF($F90=0,0,((($F90/$E$88)*'CRONOGRAMA ACTIVIDADES'!R$38)*($G90/$F90)))</f>
        <v>0</v>
      </c>
      <c r="V90" s="498">
        <f>IF($F90=0,0,((($F90/$E$88)*'CRONOGRAMA ACTIVIDADES'!S$38)*($G90/$F90)))</f>
        <v>0</v>
      </c>
      <c r="W90" s="498">
        <f>IF($F90=0,0,((($F90/$E$88)*'CRONOGRAMA ACTIVIDADES'!T$38)*($G90/$F90)))</f>
        <v>0</v>
      </c>
      <c r="X90" s="498">
        <f>IF($F90=0,0,((($F90/$E$88)*'CRONOGRAMA ACTIVIDADES'!U$38)*($G90/$F90)))</f>
        <v>0</v>
      </c>
      <c r="Y90" s="498">
        <f>IF($F90=0,0,((($F90/$E$88)*'CRONOGRAMA ACTIVIDADES'!V$38)*($G90/$F90)))</f>
        <v>0</v>
      </c>
      <c r="Z90" s="498">
        <f>IF($F90=0,0,((($F90/$E$88)*'CRONOGRAMA ACTIVIDADES'!W$38)*($G90/$F90)))</f>
        <v>0</v>
      </c>
      <c r="AA90" s="498">
        <f>IF($F90=0,0,((($F90/$E$88)*'CRONOGRAMA ACTIVIDADES'!X$38)*($G90/$F90)))</f>
        <v>0</v>
      </c>
      <c r="AB90" s="498">
        <f>IF($F90=0,0,((($F90/$E$88)*'CRONOGRAMA ACTIVIDADES'!Y$38)*($G90/$F90)))</f>
        <v>0</v>
      </c>
      <c r="AC90" s="498">
        <f>IF($F90=0,0,((($F90/$E$88)*'CRONOGRAMA ACTIVIDADES'!Z$38)*($G90/$F90)))</f>
        <v>0</v>
      </c>
      <c r="AD90" s="498">
        <f>IF($F90=0,0,((($F90/$E$88)*'CRONOGRAMA ACTIVIDADES'!AA$38)*($G90/$F90)))</f>
        <v>0</v>
      </c>
      <c r="AE90" s="498">
        <f>IF($F90=0,0,((($F90/$E$88)*'CRONOGRAMA ACTIVIDADES'!AB$38)*($G90/$F90)))</f>
        <v>0</v>
      </c>
      <c r="AF90" s="498">
        <f>IF($F90=0,0,((($F90/$E$88)*'CRONOGRAMA ACTIVIDADES'!AC$38)*($G90/$F90)))</f>
        <v>0</v>
      </c>
      <c r="AG90" s="499">
        <f>U90+V90+W90+X90+Y90+Z90+AA90+AB90+AC90+AD90+AE90+AF90</f>
        <v>0</v>
      </c>
      <c r="AH90" s="503">
        <f>IF($F90=0,0,((($F90/$E$88)*'CRONOGRAMA ACTIVIDADES'!AD$38)*($G90/$F90)))</f>
        <v>0</v>
      </c>
      <c r="AI90" s="498">
        <f>IF($F90=0,0,((($F90/$E$88)*'CRONOGRAMA ACTIVIDADES'!AE$38)*($G90/$F90)))</f>
        <v>0</v>
      </c>
      <c r="AJ90" s="498">
        <f>IF($F90=0,0,((($F90/$E$88)*'CRONOGRAMA ACTIVIDADES'!AF$38)*($G90/$F90)))</f>
        <v>0</v>
      </c>
      <c r="AK90" s="498">
        <f>IF($F90=0,0,((($F90/$E$88)*'CRONOGRAMA ACTIVIDADES'!AG$38)*($G90/$F90)))</f>
        <v>0</v>
      </c>
      <c r="AL90" s="498">
        <f>IF($F90=0,0,((($F90/$E$88)*'CRONOGRAMA ACTIVIDADES'!AH$38)*($G90/$F90)))</f>
        <v>0</v>
      </c>
      <c r="AM90" s="498">
        <f>IF($F90=0,0,((($F90/$E$88)*'CRONOGRAMA ACTIVIDADES'!AI$38)*($G90/$F90)))</f>
        <v>0</v>
      </c>
      <c r="AN90" s="498">
        <f>IF($F90=0,0,((($F90/$E$88)*'CRONOGRAMA ACTIVIDADES'!AJ$38)*($G90/$F90)))</f>
        <v>0</v>
      </c>
      <c r="AO90" s="498">
        <f>IF($F90=0,0,((($F90/$E$88)*'CRONOGRAMA ACTIVIDADES'!AK$38)*($G90/$F90)))</f>
        <v>0</v>
      </c>
      <c r="AP90" s="498">
        <f>IF($F90=0,0,((($F90/$E$88)*'CRONOGRAMA ACTIVIDADES'!AL$38)*($G90/$F90)))</f>
        <v>0</v>
      </c>
      <c r="AQ90" s="498">
        <f>IF($F90=0,0,((($F90/$E$88)*'CRONOGRAMA ACTIVIDADES'!AM$38)*($G90/$F90)))</f>
        <v>0</v>
      </c>
      <c r="AR90" s="498">
        <f>IF($F90=0,0,((($F90/$E$88)*'CRONOGRAMA ACTIVIDADES'!AN$38)*($G90/$F90)))</f>
        <v>0</v>
      </c>
      <c r="AS90" s="498">
        <f>IF($F90=0,0,((($F90/$E$88)*'CRONOGRAMA ACTIVIDADES'!AO$38)*($G90/$F90)))</f>
        <v>0</v>
      </c>
      <c r="AT90" s="501">
        <f>AH90+AI90+AJ90+AK90+AL90+AM90+AN90+AO90+AP90+AQ90+AR90+AS90</f>
        <v>0</v>
      </c>
      <c r="AU90" s="504">
        <f>AS90+AR90+AQ90+AP90+AO90+AN90+AM90+AL90+AK90+AJ90+AI90+AH90+AF90+AE90+AD90+AC90+AB90+AA90+Z90+Y90+X90+W90+V90+U90+S90+R90+Q90+P90+O90+N90+M90+L90+K90+J90+I90+H90</f>
        <v>0</v>
      </c>
      <c r="AV90" s="470">
        <f t="shared" si="24"/>
        <v>0</v>
      </c>
    </row>
    <row r="91" spans="2:48" s="472" customFormat="1" ht="12.75" customHeight="1">
      <c r="B91" s="494" t="str">
        <f>+'FORMATO COSTEO C1'!C$416</f>
        <v>1.3.3.3</v>
      </c>
      <c r="C91" s="495" t="str">
        <f>+'FORMATO COSTEO C1'!B$416</f>
        <v>Categoría de gasto</v>
      </c>
      <c r="D91" s="506"/>
      <c r="E91" s="632"/>
      <c r="F91" s="498">
        <f>+'FORMATO COSTEO C1'!G416</f>
        <v>0</v>
      </c>
      <c r="G91" s="499">
        <f>+'FORMATO COSTEO C1'!J416</f>
        <v>0</v>
      </c>
      <c r="H91" s="503">
        <f>IF($F91=0,0,((($F91/$E$88)*'CRONOGRAMA ACTIVIDADES'!F$38)*($G91/$F91)))</f>
        <v>0</v>
      </c>
      <c r="I91" s="498">
        <f>IF($F91=0,0,((($F91/$E$88)*'CRONOGRAMA ACTIVIDADES'!G$38)*($G91/$F91)))</f>
        <v>0</v>
      </c>
      <c r="J91" s="498">
        <f>IF($F91=0,0,((($F91/$E$88)*'CRONOGRAMA ACTIVIDADES'!H$38)*($G91/$F91)))</f>
        <v>0</v>
      </c>
      <c r="K91" s="498">
        <f>IF($F91=0,0,((($F91/$E$88)*'CRONOGRAMA ACTIVIDADES'!I$38)*($G91/$F91)))</f>
        <v>0</v>
      </c>
      <c r="L91" s="498">
        <f>IF($F91=0,0,((($F91/$E$88)*'CRONOGRAMA ACTIVIDADES'!J$38)*($G91/$F91)))</f>
        <v>0</v>
      </c>
      <c r="M91" s="498">
        <f>IF($F91=0,0,((($F91/$E$88)*'CRONOGRAMA ACTIVIDADES'!K$38)*($G91/$F91)))</f>
        <v>0</v>
      </c>
      <c r="N91" s="498">
        <f>IF($F91=0,0,((($F91/$E$88)*'CRONOGRAMA ACTIVIDADES'!L$38)*($G91/$F91)))</f>
        <v>0</v>
      </c>
      <c r="O91" s="498">
        <f>IF($F91=0,0,((($F91/$E$88)*'CRONOGRAMA ACTIVIDADES'!M$38)*($G91/$F91)))</f>
        <v>0</v>
      </c>
      <c r="P91" s="498">
        <f>IF($F91=0,0,((($F91/$E$88)*'CRONOGRAMA ACTIVIDADES'!N$38)*($G91/$F91)))</f>
        <v>0</v>
      </c>
      <c r="Q91" s="498">
        <f>IF($F91=0,0,((($F91/$E$88)*'CRONOGRAMA ACTIVIDADES'!O$38)*($G91/$F91)))</f>
        <v>0</v>
      </c>
      <c r="R91" s="498">
        <f>IF($F91=0,0,((($F91/$E$88)*'CRONOGRAMA ACTIVIDADES'!P$38)*($G91/$F91)))</f>
        <v>0</v>
      </c>
      <c r="S91" s="498">
        <f>IF($F91=0,0,((($F91/$E$88)*'CRONOGRAMA ACTIVIDADES'!Q$38)*($G91/$F91)))</f>
        <v>0</v>
      </c>
      <c r="T91" s="501">
        <f>H91+I91+J91+K91+L91+M91+N91+O91+P91+Q91+R91+S91</f>
        <v>0</v>
      </c>
      <c r="U91" s="502">
        <f>IF($F91=0,0,((($F91/$E$88)*'CRONOGRAMA ACTIVIDADES'!R$38)*($G91/$F91)))</f>
        <v>0</v>
      </c>
      <c r="V91" s="498">
        <f>IF($F91=0,0,((($F91/$E$88)*'CRONOGRAMA ACTIVIDADES'!S$38)*($G91/$F91)))</f>
        <v>0</v>
      </c>
      <c r="W91" s="498">
        <f>IF($F91=0,0,((($F91/$E$88)*'CRONOGRAMA ACTIVIDADES'!T$38)*($G91/$F91)))</f>
        <v>0</v>
      </c>
      <c r="X91" s="498">
        <f>IF($F91=0,0,((($F91/$E$88)*'CRONOGRAMA ACTIVIDADES'!U$38)*($G91/$F91)))</f>
        <v>0</v>
      </c>
      <c r="Y91" s="498">
        <f>IF($F91=0,0,((($F91/$E$88)*'CRONOGRAMA ACTIVIDADES'!V$38)*($G91/$F91)))</f>
        <v>0</v>
      </c>
      <c r="Z91" s="498">
        <f>IF($F91=0,0,((($F91/$E$88)*'CRONOGRAMA ACTIVIDADES'!W$38)*($G91/$F91)))</f>
        <v>0</v>
      </c>
      <c r="AA91" s="498">
        <f>IF($F91=0,0,((($F91/$E$88)*'CRONOGRAMA ACTIVIDADES'!X$38)*($G91/$F91)))</f>
        <v>0</v>
      </c>
      <c r="AB91" s="498">
        <f>IF($F91=0,0,((($F91/$E$88)*'CRONOGRAMA ACTIVIDADES'!Y$38)*($G91/$F91)))</f>
        <v>0</v>
      </c>
      <c r="AC91" s="498">
        <f>IF($F91=0,0,((($F91/$E$88)*'CRONOGRAMA ACTIVIDADES'!Z$38)*($G91/$F91)))</f>
        <v>0</v>
      </c>
      <c r="AD91" s="498">
        <f>IF($F91=0,0,((($F91/$E$88)*'CRONOGRAMA ACTIVIDADES'!AA$38)*($G91/$F91)))</f>
        <v>0</v>
      </c>
      <c r="AE91" s="498">
        <f>IF($F91=0,0,((($F91/$E$88)*'CRONOGRAMA ACTIVIDADES'!AB$38)*($G91/$F91)))</f>
        <v>0</v>
      </c>
      <c r="AF91" s="498">
        <f>IF($F91=0,0,((($F91/$E$88)*'CRONOGRAMA ACTIVIDADES'!AC$38)*($G91/$F91)))</f>
        <v>0</v>
      </c>
      <c r="AG91" s="499">
        <f>U91+V91+W91+X91+Y91+Z91+AA91+AB91+AC91+AD91+AE91+AF91</f>
        <v>0</v>
      </c>
      <c r="AH91" s="503">
        <f>IF($F91=0,0,((($F91/$E$88)*'CRONOGRAMA ACTIVIDADES'!AD$38)*($G91/$F91)))</f>
        <v>0</v>
      </c>
      <c r="AI91" s="498">
        <f>IF($F91=0,0,((($F91/$E$88)*'CRONOGRAMA ACTIVIDADES'!AE$38)*($G91/$F91)))</f>
        <v>0</v>
      </c>
      <c r="AJ91" s="498">
        <f>IF($F91=0,0,((($F91/$E$88)*'CRONOGRAMA ACTIVIDADES'!AF$38)*($G91/$F91)))</f>
        <v>0</v>
      </c>
      <c r="AK91" s="498">
        <f>IF($F91=0,0,((($F91/$E$88)*'CRONOGRAMA ACTIVIDADES'!AG$38)*($G91/$F91)))</f>
        <v>0</v>
      </c>
      <c r="AL91" s="498">
        <f>IF($F91=0,0,((($F91/$E$88)*'CRONOGRAMA ACTIVIDADES'!AH$38)*($G91/$F91)))</f>
        <v>0</v>
      </c>
      <c r="AM91" s="498">
        <f>IF($F91=0,0,((($F91/$E$88)*'CRONOGRAMA ACTIVIDADES'!AI$38)*($G91/$F91)))</f>
        <v>0</v>
      </c>
      <c r="AN91" s="498">
        <f>IF($F91=0,0,((($F91/$E$88)*'CRONOGRAMA ACTIVIDADES'!AJ$38)*($G91/$F91)))</f>
        <v>0</v>
      </c>
      <c r="AO91" s="498">
        <f>IF($F91=0,0,((($F91/$E$88)*'CRONOGRAMA ACTIVIDADES'!AK$38)*($G91/$F91)))</f>
        <v>0</v>
      </c>
      <c r="AP91" s="498">
        <f>IF($F91=0,0,((($F91/$E$88)*'CRONOGRAMA ACTIVIDADES'!AL$38)*($G91/$F91)))</f>
        <v>0</v>
      </c>
      <c r="AQ91" s="498">
        <f>IF($F91=0,0,((($F91/$E$88)*'CRONOGRAMA ACTIVIDADES'!AM$38)*($G91/$F91)))</f>
        <v>0</v>
      </c>
      <c r="AR91" s="498">
        <f>IF($F91=0,0,((($F91/$E$88)*'CRONOGRAMA ACTIVIDADES'!AN$38)*($G91/$F91)))</f>
        <v>0</v>
      </c>
      <c r="AS91" s="498">
        <f>IF($F91=0,0,((($F91/$E$88)*'CRONOGRAMA ACTIVIDADES'!AO$38)*($G91/$F91)))</f>
        <v>0</v>
      </c>
      <c r="AT91" s="501">
        <f>AH91+AI91+AJ91+AK91+AL91+AM91+AN91+AO91+AP91+AQ91+AR91+AS91</f>
        <v>0</v>
      </c>
      <c r="AU91" s="504">
        <f>AS91+AR91+AQ91+AP91+AO91+AN91+AM91+AL91+AK91+AJ91+AI91+AH91+AF91+AE91+AD91+AC91+AB91+AA91+Z91+Y91+X91+W91+V91+U91+S91+R91+Q91+P91+O91+N91+M91+L91+K91+J91+I91+H91</f>
        <v>0</v>
      </c>
      <c r="AV91" s="470">
        <f t="shared" si="24"/>
        <v>0</v>
      </c>
    </row>
    <row r="92" spans="2:48" s="483" customFormat="1" ht="12.75" customHeight="1" outlineLevel="1">
      <c r="B92" s="494" t="str">
        <f>+'FORMATO COSTEO C1'!C$422</f>
        <v>1.3.3.4</v>
      </c>
      <c r="C92" s="495" t="str">
        <f>+'FORMATO COSTEO C1'!B$422</f>
        <v>Categoría de gasto</v>
      </c>
      <c r="D92" s="506"/>
      <c r="E92" s="632"/>
      <c r="F92" s="498">
        <f>+'FORMATO COSTEO C1'!G422</f>
        <v>0</v>
      </c>
      <c r="G92" s="499">
        <f>+'FORMATO COSTEO C1'!J422</f>
        <v>0</v>
      </c>
      <c r="H92" s="503">
        <f>IF($F92=0,0,((($F92/$E$88)*'CRONOGRAMA ACTIVIDADES'!F$38)*($G92/$F92)))</f>
        <v>0</v>
      </c>
      <c r="I92" s="498">
        <f>IF($F92=0,0,((($F92/$E$88)*'CRONOGRAMA ACTIVIDADES'!G$38)*($G92/$F92)))</f>
        <v>0</v>
      </c>
      <c r="J92" s="498">
        <f>IF($F92=0,0,((($F92/$E$88)*'CRONOGRAMA ACTIVIDADES'!H$38)*($G92/$F92)))</f>
        <v>0</v>
      </c>
      <c r="K92" s="498">
        <f>IF($F92=0,0,((($F92/$E$88)*'CRONOGRAMA ACTIVIDADES'!I$38)*($G92/$F92)))</f>
        <v>0</v>
      </c>
      <c r="L92" s="498">
        <f>IF($F92=0,0,((($F92/$E$88)*'CRONOGRAMA ACTIVIDADES'!J$38)*($G92/$F92)))</f>
        <v>0</v>
      </c>
      <c r="M92" s="498">
        <f>IF($F92=0,0,((($F92/$E$88)*'CRONOGRAMA ACTIVIDADES'!K$38)*($G92/$F92)))</f>
        <v>0</v>
      </c>
      <c r="N92" s="498">
        <f>IF($F92=0,0,((($F92/$E$88)*'CRONOGRAMA ACTIVIDADES'!L$38)*($G92/$F92)))</f>
        <v>0</v>
      </c>
      <c r="O92" s="498">
        <f>IF($F92=0,0,((($F92/$E$88)*'CRONOGRAMA ACTIVIDADES'!M$38)*($G92/$F92)))</f>
        <v>0</v>
      </c>
      <c r="P92" s="498">
        <f>IF($F92=0,0,((($F92/$E$88)*'CRONOGRAMA ACTIVIDADES'!N$38)*($G92/$F92)))</f>
        <v>0</v>
      </c>
      <c r="Q92" s="498">
        <f>IF($F92=0,0,((($F92/$E$88)*'CRONOGRAMA ACTIVIDADES'!O$38)*($G92/$F92)))</f>
        <v>0</v>
      </c>
      <c r="R92" s="498">
        <f>IF($F92=0,0,((($F92/$E$88)*'CRONOGRAMA ACTIVIDADES'!P$38)*($G92/$F92)))</f>
        <v>0</v>
      </c>
      <c r="S92" s="498">
        <f>IF($F92=0,0,((($F92/$E$88)*'CRONOGRAMA ACTIVIDADES'!Q$38)*($G92/$F92)))</f>
        <v>0</v>
      </c>
      <c r="T92" s="501">
        <f>H92+I92+J92+K92+L92+M92+N92+O92+P92+Q92+R92+S92</f>
        <v>0</v>
      </c>
      <c r="U92" s="502">
        <f>IF($F92=0,0,((($F92/$E$88)*'CRONOGRAMA ACTIVIDADES'!R$38)*($G92/$F92)))</f>
        <v>0</v>
      </c>
      <c r="V92" s="498">
        <f>IF($F92=0,0,((($F92/$E$88)*'CRONOGRAMA ACTIVIDADES'!S$38)*($G92/$F92)))</f>
        <v>0</v>
      </c>
      <c r="W92" s="498">
        <f>IF($F92=0,0,((($F92/$E$88)*'CRONOGRAMA ACTIVIDADES'!T$38)*($G92/$F92)))</f>
        <v>0</v>
      </c>
      <c r="X92" s="498">
        <f>IF($F92=0,0,((($F92/$E$88)*'CRONOGRAMA ACTIVIDADES'!U$38)*($G92/$F92)))</f>
        <v>0</v>
      </c>
      <c r="Y92" s="498">
        <f>IF($F92=0,0,((($F92/$E$88)*'CRONOGRAMA ACTIVIDADES'!V$38)*($G92/$F92)))</f>
        <v>0</v>
      </c>
      <c r="Z92" s="498">
        <f>IF($F92=0,0,((($F92/$E$88)*'CRONOGRAMA ACTIVIDADES'!W$38)*($G92/$F92)))</f>
        <v>0</v>
      </c>
      <c r="AA92" s="498">
        <f>IF($F92=0,0,((($F92/$E$88)*'CRONOGRAMA ACTIVIDADES'!X$38)*($G92/$F92)))</f>
        <v>0</v>
      </c>
      <c r="AB92" s="498">
        <f>IF($F92=0,0,((($F92/$E$88)*'CRONOGRAMA ACTIVIDADES'!Y$38)*($G92/$F92)))</f>
        <v>0</v>
      </c>
      <c r="AC92" s="498">
        <f>IF($F92=0,0,((($F92/$E$88)*'CRONOGRAMA ACTIVIDADES'!Z$38)*($G92/$F92)))</f>
        <v>0</v>
      </c>
      <c r="AD92" s="498">
        <f>IF($F92=0,0,((($F92/$E$88)*'CRONOGRAMA ACTIVIDADES'!AA$38)*($G92/$F92)))</f>
        <v>0</v>
      </c>
      <c r="AE92" s="498">
        <f>IF($F92=0,0,((($F92/$E$88)*'CRONOGRAMA ACTIVIDADES'!AB$38)*($G92/$F92)))</f>
        <v>0</v>
      </c>
      <c r="AF92" s="498">
        <f>IF($F92=0,0,((($F92/$E$88)*'CRONOGRAMA ACTIVIDADES'!AC$38)*($G92/$F92)))</f>
        <v>0</v>
      </c>
      <c r="AG92" s="499">
        <f>U92+V92+W92+X92+Y92+Z92+AA92+AB92+AC92+AD92+AE92+AF92</f>
        <v>0</v>
      </c>
      <c r="AH92" s="503">
        <f>IF($F92=0,0,((($F92/$E$88)*'CRONOGRAMA ACTIVIDADES'!AD$38)*($G92/$F92)))</f>
        <v>0</v>
      </c>
      <c r="AI92" s="498">
        <f>IF($F92=0,0,((($F92/$E$88)*'CRONOGRAMA ACTIVIDADES'!AE$38)*($G92/$F92)))</f>
        <v>0</v>
      </c>
      <c r="AJ92" s="498">
        <f>IF($F92=0,0,((($F92/$E$88)*'CRONOGRAMA ACTIVIDADES'!AF$38)*($G92/$F92)))</f>
        <v>0</v>
      </c>
      <c r="AK92" s="498">
        <f>IF($F92=0,0,((($F92/$E$88)*'CRONOGRAMA ACTIVIDADES'!AG$38)*($G92/$F92)))</f>
        <v>0</v>
      </c>
      <c r="AL92" s="498">
        <f>IF($F92=0,0,((($F92/$E$88)*'CRONOGRAMA ACTIVIDADES'!AH$38)*($G92/$F92)))</f>
        <v>0</v>
      </c>
      <c r="AM92" s="498">
        <f>IF($F92=0,0,((($F92/$E$88)*'CRONOGRAMA ACTIVIDADES'!AI$38)*($G92/$F92)))</f>
        <v>0</v>
      </c>
      <c r="AN92" s="498">
        <f>IF($F92=0,0,((($F92/$E$88)*'CRONOGRAMA ACTIVIDADES'!AJ$38)*($G92/$F92)))</f>
        <v>0</v>
      </c>
      <c r="AO92" s="498">
        <f>IF($F92=0,0,((($F92/$E$88)*'CRONOGRAMA ACTIVIDADES'!AK$38)*($G92/$F92)))</f>
        <v>0</v>
      </c>
      <c r="AP92" s="498">
        <f>IF($F92=0,0,((($F92/$E$88)*'CRONOGRAMA ACTIVIDADES'!AL$38)*($G92/$F92)))</f>
        <v>0</v>
      </c>
      <c r="AQ92" s="498">
        <f>IF($F92=0,0,((($F92/$E$88)*'CRONOGRAMA ACTIVIDADES'!AM$38)*($G92/$F92)))</f>
        <v>0</v>
      </c>
      <c r="AR92" s="498">
        <f>IF($F92=0,0,((($F92/$E$88)*'CRONOGRAMA ACTIVIDADES'!AN$38)*($G92/$F92)))</f>
        <v>0</v>
      </c>
      <c r="AS92" s="498">
        <f>IF($F92=0,0,((($F92/$E$88)*'CRONOGRAMA ACTIVIDADES'!AO$38)*($G92/$F92)))</f>
        <v>0</v>
      </c>
      <c r="AT92" s="501">
        <f>AH92+AI92+AJ92+AK92+AL92+AM92+AN92+AO92+AP92+AQ92+AR92+AS92</f>
        <v>0</v>
      </c>
      <c r="AU92" s="504">
        <f>AS92+AR92+AQ92+AP92+AO92+AN92+AM92+AL92+AK92+AJ92+AI92+AH92+AF92+AE92+AD92+AC92+AB92+AA92+Z92+Y92+X92+W92+V92+U92+S92+R92+Q92+P92+O92+N92+M92+L92+K92+J92+I92+H92</f>
        <v>0</v>
      </c>
      <c r="AV92" s="470">
        <f t="shared" si="24"/>
        <v>0</v>
      </c>
    </row>
    <row r="93" spans="2:48" s="472" customFormat="1" ht="12.75" customHeight="1">
      <c r="B93" s="494" t="str">
        <f>+'FORMATO COSTEO C1'!C$428</f>
        <v>1.3.3.5</v>
      </c>
      <c r="C93" s="495" t="str">
        <f>+'FORMATO COSTEO C1'!B$428</f>
        <v>Categoría de gasto</v>
      </c>
      <c r="D93" s="506"/>
      <c r="E93" s="632"/>
      <c r="F93" s="498">
        <f>+'FORMATO COSTEO C1'!G428</f>
        <v>0</v>
      </c>
      <c r="G93" s="499">
        <f>+'FORMATO COSTEO C1'!J428</f>
        <v>0</v>
      </c>
      <c r="H93" s="503">
        <f>IF($F93=0,0,((($F93/$E$88)*'CRONOGRAMA ACTIVIDADES'!F$38)*($G93/$F93)))</f>
        <v>0</v>
      </c>
      <c r="I93" s="498">
        <f>IF($F93=0,0,((($F93/$E$88)*'CRONOGRAMA ACTIVIDADES'!G$38)*($G93/$F93)))</f>
        <v>0</v>
      </c>
      <c r="J93" s="498">
        <f>IF($F93=0,0,((($F93/$E$88)*'CRONOGRAMA ACTIVIDADES'!H$38)*($G93/$F93)))</f>
        <v>0</v>
      </c>
      <c r="K93" s="498">
        <f>IF($F93=0,0,((($F93/$E$88)*'CRONOGRAMA ACTIVIDADES'!I$38)*($G93/$F93)))</f>
        <v>0</v>
      </c>
      <c r="L93" s="498">
        <f>IF($F93=0,0,((($F93/$E$88)*'CRONOGRAMA ACTIVIDADES'!J$38)*($G93/$F93)))</f>
        <v>0</v>
      </c>
      <c r="M93" s="498">
        <f>IF($F93=0,0,((($F93/$E$88)*'CRONOGRAMA ACTIVIDADES'!K$38)*($G93/$F93)))</f>
        <v>0</v>
      </c>
      <c r="N93" s="498">
        <f>IF($F93=0,0,((($F93/$E$88)*'CRONOGRAMA ACTIVIDADES'!L$38)*($G93/$F93)))</f>
        <v>0</v>
      </c>
      <c r="O93" s="498">
        <f>IF($F93=0,0,((($F93/$E$88)*'CRONOGRAMA ACTIVIDADES'!M$38)*($G93/$F93)))</f>
        <v>0</v>
      </c>
      <c r="P93" s="498">
        <f>IF($F93=0,0,((($F93/$E$88)*'CRONOGRAMA ACTIVIDADES'!N$38)*($G93/$F93)))</f>
        <v>0</v>
      </c>
      <c r="Q93" s="498">
        <f>IF($F93=0,0,((($F93/$E$88)*'CRONOGRAMA ACTIVIDADES'!O$38)*($G93/$F93)))</f>
        <v>0</v>
      </c>
      <c r="R93" s="498">
        <f>IF($F93=0,0,((($F93/$E$88)*'CRONOGRAMA ACTIVIDADES'!P$38)*($G93/$F93)))</f>
        <v>0</v>
      </c>
      <c r="S93" s="498">
        <f>IF($F93=0,0,((($F93/$E$88)*'CRONOGRAMA ACTIVIDADES'!Q$38)*($G93/$F93)))</f>
        <v>0</v>
      </c>
      <c r="T93" s="501">
        <f>H93+I93+J93+K93+L93+M93+N93+O93+P93+Q93+R93+S93</f>
        <v>0</v>
      </c>
      <c r="U93" s="502">
        <f>IF($F93=0,0,((($F93/$E$88)*'CRONOGRAMA ACTIVIDADES'!R$38)*($G93/$F93)))</f>
        <v>0</v>
      </c>
      <c r="V93" s="498">
        <f>IF($F93=0,0,((($F93/$E$88)*'CRONOGRAMA ACTIVIDADES'!S$38)*($G93/$F93)))</f>
        <v>0</v>
      </c>
      <c r="W93" s="498">
        <f>IF($F93=0,0,((($F93/$E$88)*'CRONOGRAMA ACTIVIDADES'!T$38)*($G93/$F93)))</f>
        <v>0</v>
      </c>
      <c r="X93" s="498">
        <f>IF($F93=0,0,((($F93/$E$88)*'CRONOGRAMA ACTIVIDADES'!U$38)*($G93/$F93)))</f>
        <v>0</v>
      </c>
      <c r="Y93" s="498">
        <f>IF($F93=0,0,((($F93/$E$88)*'CRONOGRAMA ACTIVIDADES'!V$38)*($G93/$F93)))</f>
        <v>0</v>
      </c>
      <c r="Z93" s="498">
        <f>IF($F93=0,0,((($F93/$E$88)*'CRONOGRAMA ACTIVIDADES'!W$38)*($G93/$F93)))</f>
        <v>0</v>
      </c>
      <c r="AA93" s="498">
        <f>IF($F93=0,0,((($F93/$E$88)*'CRONOGRAMA ACTIVIDADES'!X$38)*($G93/$F93)))</f>
        <v>0</v>
      </c>
      <c r="AB93" s="498">
        <f>IF($F93=0,0,((($F93/$E$88)*'CRONOGRAMA ACTIVIDADES'!Y$38)*($G93/$F93)))</f>
        <v>0</v>
      </c>
      <c r="AC93" s="498">
        <f>IF($F93=0,0,((($F93/$E$88)*'CRONOGRAMA ACTIVIDADES'!Z$38)*($G93/$F93)))</f>
        <v>0</v>
      </c>
      <c r="AD93" s="498">
        <f>IF($F93=0,0,((($F93/$E$88)*'CRONOGRAMA ACTIVIDADES'!AA$38)*($G93/$F93)))</f>
        <v>0</v>
      </c>
      <c r="AE93" s="498">
        <f>IF($F93=0,0,((($F93/$E$88)*'CRONOGRAMA ACTIVIDADES'!AB$38)*($G93/$F93)))</f>
        <v>0</v>
      </c>
      <c r="AF93" s="498">
        <f>IF($F93=0,0,((($F93/$E$88)*'CRONOGRAMA ACTIVIDADES'!AC$38)*($G93/$F93)))</f>
        <v>0</v>
      </c>
      <c r="AG93" s="499">
        <f>U93+V93+W93+X93+Y93+Z93+AA93+AB93+AC93+AD93+AE93+AF93</f>
        <v>0</v>
      </c>
      <c r="AH93" s="503">
        <f>IF($F93=0,0,((($F93/$E$88)*'CRONOGRAMA ACTIVIDADES'!AD$38)*($G93/$F93)))</f>
        <v>0</v>
      </c>
      <c r="AI93" s="498">
        <f>IF($F93=0,0,((($F93/$E$88)*'CRONOGRAMA ACTIVIDADES'!AE$38)*($G93/$F93)))</f>
        <v>0</v>
      </c>
      <c r="AJ93" s="498">
        <f>IF($F93=0,0,((($F93/$E$88)*'CRONOGRAMA ACTIVIDADES'!AF$38)*($G93/$F93)))</f>
        <v>0</v>
      </c>
      <c r="AK93" s="498">
        <f>IF($F93=0,0,((($F93/$E$88)*'CRONOGRAMA ACTIVIDADES'!AG$38)*($G93/$F93)))</f>
        <v>0</v>
      </c>
      <c r="AL93" s="498">
        <f>IF($F93=0,0,((($F93/$E$88)*'CRONOGRAMA ACTIVIDADES'!AH$38)*($G93/$F93)))</f>
        <v>0</v>
      </c>
      <c r="AM93" s="498">
        <f>IF($F93=0,0,((($F93/$E$88)*'CRONOGRAMA ACTIVIDADES'!AI$38)*($G93/$F93)))</f>
        <v>0</v>
      </c>
      <c r="AN93" s="498">
        <f>IF($F93=0,0,((($F93/$E$88)*'CRONOGRAMA ACTIVIDADES'!AJ$38)*($G93/$F93)))</f>
        <v>0</v>
      </c>
      <c r="AO93" s="498">
        <f>IF($F93=0,0,((($F93/$E$88)*'CRONOGRAMA ACTIVIDADES'!AK$38)*($G93/$F93)))</f>
        <v>0</v>
      </c>
      <c r="AP93" s="498">
        <f>IF($F93=0,0,((($F93/$E$88)*'CRONOGRAMA ACTIVIDADES'!AL$38)*($G93/$F93)))</f>
        <v>0</v>
      </c>
      <c r="AQ93" s="498">
        <f>IF($F93=0,0,((($F93/$E$88)*'CRONOGRAMA ACTIVIDADES'!AM$38)*($G93/$F93)))</f>
        <v>0</v>
      </c>
      <c r="AR93" s="498">
        <f>IF($F93=0,0,((($F93/$E$88)*'CRONOGRAMA ACTIVIDADES'!AN$38)*($G93/$F93)))</f>
        <v>0</v>
      </c>
      <c r="AS93" s="498">
        <f>IF($F93=0,0,((($F93/$E$88)*'CRONOGRAMA ACTIVIDADES'!AO$38)*($G93/$F93)))</f>
        <v>0</v>
      </c>
      <c r="AT93" s="501">
        <f>AH93+AI93+AJ93+AK93+AL93+AM93+AN93+AO93+AP93+AQ93+AR93+AS93</f>
        <v>0</v>
      </c>
      <c r="AU93" s="504">
        <f>AS93+AR93+AQ93+AP93+AO93+AN93+AM93+AL93+AK93+AJ93+AI93+AH93+AF93+AE93+AD93+AC93+AB93+AA93+Z93+Y93+X93+W93+V93+U93+S93+R93+Q93+P93+O93+N93+M93+L93+K93+J93+I93+H93</f>
        <v>0</v>
      </c>
      <c r="AV93" s="470">
        <f t="shared" si="24"/>
        <v>0</v>
      </c>
    </row>
    <row r="94" spans="2:48" s="472" customFormat="1" ht="12.75" customHeight="1">
      <c r="B94" s="484" t="str">
        <f>+'FORMATO COSTEO C1'!C$434</f>
        <v>1.3.4</v>
      </c>
      <c r="C94" s="508">
        <f>+'FORMATO COSTEO C1'!B$434</f>
        <v>0</v>
      </c>
      <c r="D94" s="620" t="str">
        <f>+'FORMATO COSTEO C1'!D$434</f>
        <v>Unidad medida</v>
      </c>
      <c r="E94" s="613">
        <f>+'FORMATO COSTEO C1'!E$434</f>
        <v>0</v>
      </c>
      <c r="F94" s="488">
        <f>SUM(F95:F99)</f>
        <v>0</v>
      </c>
      <c r="G94" s="489">
        <f aca="true" t="shared" si="27" ref="G94:AS94">SUM(G95:G99)</f>
        <v>0</v>
      </c>
      <c r="H94" s="490">
        <f t="shared" si="27"/>
        <v>0</v>
      </c>
      <c r="I94" s="488">
        <f>SUM(I95:I99)</f>
        <v>0</v>
      </c>
      <c r="J94" s="488">
        <f>SUM(J95:J99)</f>
        <v>0</v>
      </c>
      <c r="K94" s="488">
        <f>SUM(K95:K99)</f>
        <v>0</v>
      </c>
      <c r="L94" s="488">
        <f>SUM(L95:L99)</f>
        <v>0</v>
      </c>
      <c r="M94" s="488">
        <f>SUM(M95:M99)</f>
        <v>0</v>
      </c>
      <c r="N94" s="488">
        <f t="shared" si="27"/>
        <v>0</v>
      </c>
      <c r="O94" s="488">
        <f t="shared" si="27"/>
        <v>0</v>
      </c>
      <c r="P94" s="488">
        <f t="shared" si="27"/>
        <v>0</v>
      </c>
      <c r="Q94" s="488">
        <f t="shared" si="27"/>
        <v>0</v>
      </c>
      <c r="R94" s="488">
        <f t="shared" si="27"/>
        <v>0</v>
      </c>
      <c r="S94" s="488">
        <f t="shared" si="27"/>
        <v>0</v>
      </c>
      <c r="T94" s="491">
        <f>SUM(T95:T99)</f>
        <v>0</v>
      </c>
      <c r="U94" s="492">
        <f t="shared" si="27"/>
        <v>0</v>
      </c>
      <c r="V94" s="488">
        <f t="shared" si="27"/>
        <v>0</v>
      </c>
      <c r="W94" s="488">
        <f t="shared" si="27"/>
        <v>0</v>
      </c>
      <c r="X94" s="488">
        <f t="shared" si="27"/>
        <v>0</v>
      </c>
      <c r="Y94" s="488">
        <f t="shared" si="27"/>
        <v>0</v>
      </c>
      <c r="Z94" s="488">
        <f t="shared" si="27"/>
        <v>0</v>
      </c>
      <c r="AA94" s="488">
        <f t="shared" si="27"/>
        <v>0</v>
      </c>
      <c r="AB94" s="488">
        <f t="shared" si="27"/>
        <v>0</v>
      </c>
      <c r="AC94" s="488">
        <f t="shared" si="27"/>
        <v>0</v>
      </c>
      <c r="AD94" s="488">
        <f t="shared" si="27"/>
        <v>0</v>
      </c>
      <c r="AE94" s="488">
        <f t="shared" si="27"/>
        <v>0</v>
      </c>
      <c r="AF94" s="488">
        <f t="shared" si="27"/>
        <v>0</v>
      </c>
      <c r="AG94" s="489">
        <f t="shared" si="27"/>
        <v>0</v>
      </c>
      <c r="AH94" s="490">
        <f t="shared" si="27"/>
        <v>0</v>
      </c>
      <c r="AI94" s="488">
        <f t="shared" si="27"/>
        <v>0</v>
      </c>
      <c r="AJ94" s="488">
        <f t="shared" si="27"/>
        <v>0</v>
      </c>
      <c r="AK94" s="488">
        <f t="shared" si="27"/>
        <v>0</v>
      </c>
      <c r="AL94" s="488">
        <f t="shared" si="27"/>
        <v>0</v>
      </c>
      <c r="AM94" s="488">
        <f t="shared" si="27"/>
        <v>0</v>
      </c>
      <c r="AN94" s="488">
        <f t="shared" si="27"/>
        <v>0</v>
      </c>
      <c r="AO94" s="488">
        <f t="shared" si="27"/>
        <v>0</v>
      </c>
      <c r="AP94" s="488">
        <f t="shared" si="27"/>
        <v>0</v>
      </c>
      <c r="AQ94" s="488">
        <f t="shared" si="27"/>
        <v>0</v>
      </c>
      <c r="AR94" s="488">
        <f t="shared" si="27"/>
        <v>0</v>
      </c>
      <c r="AS94" s="488">
        <f t="shared" si="27"/>
        <v>0</v>
      </c>
      <c r="AT94" s="491">
        <f>SUM(AT95:AT99)</f>
        <v>0</v>
      </c>
      <c r="AU94" s="493">
        <f>SUM(AU95:AU99)</f>
        <v>0</v>
      </c>
      <c r="AV94" s="470">
        <f t="shared" si="24"/>
        <v>0</v>
      </c>
    </row>
    <row r="95" spans="2:48" s="483" customFormat="1" ht="12.75" customHeight="1" outlineLevel="1">
      <c r="B95" s="494" t="str">
        <f>+'FORMATO COSTEO C1'!C$436</f>
        <v>1.3.4.1</v>
      </c>
      <c r="C95" s="495" t="str">
        <f>+'FORMATO COSTEO C1'!B$436</f>
        <v>Categoría de gasto</v>
      </c>
      <c r="D95" s="506"/>
      <c r="E95" s="632"/>
      <c r="F95" s="498">
        <f>+'FORMATO COSTEO C1'!G436</f>
        <v>0</v>
      </c>
      <c r="G95" s="499">
        <f>+'FORMATO COSTEO C1'!J436</f>
        <v>0</v>
      </c>
      <c r="H95" s="500">
        <f>IF($F95=0,0,((($F95/$E$94)*'CRONOGRAMA ACTIVIDADES'!F$39)*($G95/$F95)))</f>
        <v>0</v>
      </c>
      <c r="I95" s="498">
        <f>IF($F95=0,0,((($F95/$E$94)*'CRONOGRAMA ACTIVIDADES'!G$39)*($G95/$F95)))</f>
        <v>0</v>
      </c>
      <c r="J95" s="498">
        <f>IF($F95=0,0,((($F95/$E$94)*'CRONOGRAMA ACTIVIDADES'!H$39)*($G95/$F95)))</f>
        <v>0</v>
      </c>
      <c r="K95" s="498">
        <f>IF($F95=0,0,((($F95/$E$94)*'CRONOGRAMA ACTIVIDADES'!I$39)*($G95/$F95)))</f>
        <v>0</v>
      </c>
      <c r="L95" s="498">
        <f>IF($F95=0,0,((($F95/$E$94)*'CRONOGRAMA ACTIVIDADES'!J$39)*($G95/$F95)))</f>
        <v>0</v>
      </c>
      <c r="M95" s="498">
        <f>IF($F95=0,0,((($F95/$E$94)*'CRONOGRAMA ACTIVIDADES'!K$39)*($G95/$F95)))</f>
        <v>0</v>
      </c>
      <c r="N95" s="498">
        <f>IF($F95=0,0,((($F95/$E$94)*'CRONOGRAMA ACTIVIDADES'!L$39)*($G95/$F95)))</f>
        <v>0</v>
      </c>
      <c r="O95" s="498">
        <f>IF($F95=0,0,((($F95/$E$94)*'CRONOGRAMA ACTIVIDADES'!M$39)*($G95/$F95)))</f>
        <v>0</v>
      </c>
      <c r="P95" s="498">
        <f>IF($F95=0,0,((($F95/$E$94)*'CRONOGRAMA ACTIVIDADES'!N$39)*($G95/$F95)))</f>
        <v>0</v>
      </c>
      <c r="Q95" s="498">
        <f>IF($F95=0,0,((($F95/$E$94)*'CRONOGRAMA ACTIVIDADES'!O$39)*($G95/$F95)))</f>
        <v>0</v>
      </c>
      <c r="R95" s="498">
        <f>IF($F95=0,0,((($F95/$E$94)*'CRONOGRAMA ACTIVIDADES'!P$39)*($G95/$F95)))</f>
        <v>0</v>
      </c>
      <c r="S95" s="498">
        <f>IF($F95=0,0,((($F95/$E$94)*'CRONOGRAMA ACTIVIDADES'!Q$39)*($G95/$F95)))</f>
        <v>0</v>
      </c>
      <c r="T95" s="501">
        <f>H95+I95+J95+K95+L95+M95+N95+O95+P95+Q95+R95+S95</f>
        <v>0</v>
      </c>
      <c r="U95" s="502">
        <f>IF($F95=0,0,((($F95/$E$94)*'CRONOGRAMA ACTIVIDADES'!R$39)*($G95/$F95)))</f>
        <v>0</v>
      </c>
      <c r="V95" s="498">
        <f>IF($F95=0,0,((($F95/$E$94)*'CRONOGRAMA ACTIVIDADES'!S$39)*($G95/$F95)))</f>
        <v>0</v>
      </c>
      <c r="W95" s="498">
        <f>IF($F95=0,0,((($F95/$E$94)*'CRONOGRAMA ACTIVIDADES'!T$39)*($G95/$F95)))</f>
        <v>0</v>
      </c>
      <c r="X95" s="498">
        <f>IF($F95=0,0,((($F95/$E$94)*'CRONOGRAMA ACTIVIDADES'!U$39)*($G95/$F95)))</f>
        <v>0</v>
      </c>
      <c r="Y95" s="498">
        <f>IF($F95=0,0,((($F95/$E$94)*'CRONOGRAMA ACTIVIDADES'!V$39)*($G95/$F95)))</f>
        <v>0</v>
      </c>
      <c r="Z95" s="498">
        <f>IF($F95=0,0,((($F95/$E$94)*'CRONOGRAMA ACTIVIDADES'!W$39)*($G95/$F95)))</f>
        <v>0</v>
      </c>
      <c r="AA95" s="498">
        <f>IF($F95=0,0,((($F95/$E$94)*'CRONOGRAMA ACTIVIDADES'!X$39)*($G95/$F95)))</f>
        <v>0</v>
      </c>
      <c r="AB95" s="498">
        <f>IF($F95=0,0,((($F95/$E$94)*'CRONOGRAMA ACTIVIDADES'!Y$39)*($G95/$F95)))</f>
        <v>0</v>
      </c>
      <c r="AC95" s="498">
        <f>IF($F95=0,0,((($F95/$E$94)*'CRONOGRAMA ACTIVIDADES'!Z$39)*($G95/$F95)))</f>
        <v>0</v>
      </c>
      <c r="AD95" s="498">
        <f>IF($F95=0,0,((($F95/$E$94)*'CRONOGRAMA ACTIVIDADES'!AA$39)*($G95/$F95)))</f>
        <v>0</v>
      </c>
      <c r="AE95" s="498">
        <f>IF($F95=0,0,((($F95/$E$94)*'CRONOGRAMA ACTIVIDADES'!AB$39)*($G95/$F95)))</f>
        <v>0</v>
      </c>
      <c r="AF95" s="498">
        <f>IF($F95=0,0,((($F95/$E$94)*'CRONOGRAMA ACTIVIDADES'!AC$39)*($G95/$F95)))</f>
        <v>0</v>
      </c>
      <c r="AG95" s="499">
        <f>U95+V95+W95+X95+Y95+Z95+AA95+AB95+AC95+AD95+AE95+AF95</f>
        <v>0</v>
      </c>
      <c r="AH95" s="503">
        <f>IF($F95=0,0,((($F95/$E$94)*'CRONOGRAMA ACTIVIDADES'!AD$39)*($G95/$F95)))</f>
        <v>0</v>
      </c>
      <c r="AI95" s="498">
        <f>IF($F95=0,0,((($F95/$E$94)*'CRONOGRAMA ACTIVIDADES'!AE$39)*($G95/$F95)))</f>
        <v>0</v>
      </c>
      <c r="AJ95" s="498">
        <f>IF($F95=0,0,((($F95/$E$94)*'CRONOGRAMA ACTIVIDADES'!AF$39)*($G95/$F95)))</f>
        <v>0</v>
      </c>
      <c r="AK95" s="498">
        <f>IF($F95=0,0,((($F95/$E$94)*'CRONOGRAMA ACTIVIDADES'!AG$39)*($G95/$F95)))</f>
        <v>0</v>
      </c>
      <c r="AL95" s="498">
        <f>IF($F95=0,0,((($F95/$E$94)*'CRONOGRAMA ACTIVIDADES'!AH$39)*($G95/$F95)))</f>
        <v>0</v>
      </c>
      <c r="AM95" s="498">
        <f>IF($F95=0,0,((($F95/$E$94)*'CRONOGRAMA ACTIVIDADES'!AI$39)*($G95/$F95)))</f>
        <v>0</v>
      </c>
      <c r="AN95" s="498">
        <f>IF($F95=0,0,((($F95/$E$94)*'CRONOGRAMA ACTIVIDADES'!AJ$39)*($G95/$F95)))</f>
        <v>0</v>
      </c>
      <c r="AO95" s="498">
        <f>IF($F95=0,0,((($F95/$E$94)*'CRONOGRAMA ACTIVIDADES'!AK$39)*($G95/$F95)))</f>
        <v>0</v>
      </c>
      <c r="AP95" s="498">
        <f>IF($F95=0,0,((($F95/$E$94)*'CRONOGRAMA ACTIVIDADES'!AL$39)*($G95/$F95)))</f>
        <v>0</v>
      </c>
      <c r="AQ95" s="498">
        <f>IF($F95=0,0,((($F95/$E$94)*'CRONOGRAMA ACTIVIDADES'!AM$39)*($G95/$F95)))</f>
        <v>0</v>
      </c>
      <c r="AR95" s="498">
        <f>IF($F95=0,0,((($F95/$E$94)*'CRONOGRAMA ACTIVIDADES'!AN$39)*($G95/$F95)))</f>
        <v>0</v>
      </c>
      <c r="AS95" s="498">
        <f>IF($F95=0,0,((($F95/$E$94)*'CRONOGRAMA ACTIVIDADES'!AO$39)*($G95/$F95)))</f>
        <v>0</v>
      </c>
      <c r="AT95" s="501">
        <f>AH95+AI95+AJ95+AK95+AL95+AM95+AN95+AO95+AP95+AQ95+AR95+AS95</f>
        <v>0</v>
      </c>
      <c r="AU95" s="504">
        <f>AS95+AR95+AQ95+AP95+AO95+AN95+AM95+AL95+AK95+AJ95+AI95+AH95+AF95+AE95+AD95+AC95+AB95+AA95+Z95+Y95+X95+W95+V95+U95+S95+R95+Q95+P95+O95+N95+M95+L95+K95+J95+I95+H95</f>
        <v>0</v>
      </c>
      <c r="AV95" s="470">
        <f t="shared" si="24"/>
        <v>0</v>
      </c>
    </row>
    <row r="96" spans="2:48" s="472" customFormat="1" ht="12.75" customHeight="1">
      <c r="B96" s="494" t="str">
        <f>+'FORMATO COSTEO C1'!C$442</f>
        <v>1.3.4.2</v>
      </c>
      <c r="C96" s="495" t="str">
        <f>+'FORMATO COSTEO C1'!B$442</f>
        <v>Categoría de gasto</v>
      </c>
      <c r="D96" s="506"/>
      <c r="E96" s="632"/>
      <c r="F96" s="498">
        <f>+'FORMATO COSTEO C1'!G442</f>
        <v>0</v>
      </c>
      <c r="G96" s="499">
        <f>+'FORMATO COSTEO C1'!J442</f>
        <v>0</v>
      </c>
      <c r="H96" s="503">
        <f>IF($F96=0,0,((($F96/$E$94)*'CRONOGRAMA ACTIVIDADES'!F$39)*($G96/$F96)))</f>
        <v>0</v>
      </c>
      <c r="I96" s="498">
        <f>IF($F96=0,0,((($F96/$E$94)*'CRONOGRAMA ACTIVIDADES'!G$39)*($G96/$F96)))</f>
        <v>0</v>
      </c>
      <c r="J96" s="498">
        <f>IF($F96=0,0,((($F96/$E$94)*'CRONOGRAMA ACTIVIDADES'!H$39)*($G96/$F96)))</f>
        <v>0</v>
      </c>
      <c r="K96" s="498">
        <f>IF($F96=0,0,((($F96/$E$94)*'CRONOGRAMA ACTIVIDADES'!I$39)*($G96/$F96)))</f>
        <v>0</v>
      </c>
      <c r="L96" s="498">
        <f>IF($F96=0,0,((($F96/$E$94)*'CRONOGRAMA ACTIVIDADES'!J$39)*($G96/$F96)))</f>
        <v>0</v>
      </c>
      <c r="M96" s="498">
        <f>IF($F96=0,0,((($F96/$E$94)*'CRONOGRAMA ACTIVIDADES'!K$39)*($G96/$F96)))</f>
        <v>0</v>
      </c>
      <c r="N96" s="498">
        <f>IF($F96=0,0,((($F96/$E$94)*'CRONOGRAMA ACTIVIDADES'!L$39)*($G96/$F96)))</f>
        <v>0</v>
      </c>
      <c r="O96" s="498">
        <f>IF($F96=0,0,((($F96/$E$94)*'CRONOGRAMA ACTIVIDADES'!M$39)*($G96/$F96)))</f>
        <v>0</v>
      </c>
      <c r="P96" s="498">
        <f>IF($F96=0,0,((($F96/$E$94)*'CRONOGRAMA ACTIVIDADES'!N$39)*($G96/$F96)))</f>
        <v>0</v>
      </c>
      <c r="Q96" s="498">
        <f>IF($F96=0,0,((($F96/$E$94)*'CRONOGRAMA ACTIVIDADES'!O$39)*($G96/$F96)))</f>
        <v>0</v>
      </c>
      <c r="R96" s="498">
        <f>IF($F96=0,0,((($F96/$E$94)*'CRONOGRAMA ACTIVIDADES'!P$39)*($G96/$F96)))</f>
        <v>0</v>
      </c>
      <c r="S96" s="498">
        <f>IF($F96=0,0,((($F96/$E$94)*'CRONOGRAMA ACTIVIDADES'!Q$39)*($G96/$F96)))</f>
        <v>0</v>
      </c>
      <c r="T96" s="501">
        <f>H96+I96+J96+K96+L96+M96+N96+O96+P96+Q96+R96+S96</f>
        <v>0</v>
      </c>
      <c r="U96" s="502">
        <f>IF($F96=0,0,((($F96/$E$94)*'CRONOGRAMA ACTIVIDADES'!R$39)*($G96/$F96)))</f>
        <v>0</v>
      </c>
      <c r="V96" s="498">
        <f>IF($F96=0,0,((($F96/$E$94)*'CRONOGRAMA ACTIVIDADES'!S$39)*($G96/$F96)))</f>
        <v>0</v>
      </c>
      <c r="W96" s="498">
        <f>IF($F96=0,0,((($F96/$E$94)*'CRONOGRAMA ACTIVIDADES'!T$39)*($G96/$F96)))</f>
        <v>0</v>
      </c>
      <c r="X96" s="498">
        <f>IF($F96=0,0,((($F96/$E$94)*'CRONOGRAMA ACTIVIDADES'!U$39)*($G96/$F96)))</f>
        <v>0</v>
      </c>
      <c r="Y96" s="498">
        <f>IF($F96=0,0,((($F96/$E$94)*'CRONOGRAMA ACTIVIDADES'!V$39)*($G96/$F96)))</f>
        <v>0</v>
      </c>
      <c r="Z96" s="498">
        <f>IF($F96=0,0,((($F96/$E$94)*'CRONOGRAMA ACTIVIDADES'!W$39)*($G96/$F96)))</f>
        <v>0</v>
      </c>
      <c r="AA96" s="498">
        <f>IF($F96=0,0,((($F96/$E$94)*'CRONOGRAMA ACTIVIDADES'!X$39)*($G96/$F96)))</f>
        <v>0</v>
      </c>
      <c r="AB96" s="498">
        <f>IF($F96=0,0,((($F96/$E$94)*'CRONOGRAMA ACTIVIDADES'!Y$39)*($G96/$F96)))</f>
        <v>0</v>
      </c>
      <c r="AC96" s="498">
        <f>IF($F96=0,0,((($F96/$E$94)*'CRONOGRAMA ACTIVIDADES'!Z$39)*($G96/$F96)))</f>
        <v>0</v>
      </c>
      <c r="AD96" s="498">
        <f>IF($F96=0,0,((($F96/$E$94)*'CRONOGRAMA ACTIVIDADES'!AA$39)*($G96/$F96)))</f>
        <v>0</v>
      </c>
      <c r="AE96" s="498">
        <f>IF($F96=0,0,((($F96/$E$94)*'CRONOGRAMA ACTIVIDADES'!AB$39)*($G96/$F96)))</f>
        <v>0</v>
      </c>
      <c r="AF96" s="498">
        <f>IF($F96=0,0,((($F96/$E$94)*'CRONOGRAMA ACTIVIDADES'!AC$39)*($G96/$F96)))</f>
        <v>0</v>
      </c>
      <c r="AG96" s="499">
        <f>U96+V96+W96+X96+Y96+Z96+AA96+AB96+AC96+AD96+AE96+AF96</f>
        <v>0</v>
      </c>
      <c r="AH96" s="503">
        <f>IF($F96=0,0,((($F96/$E$94)*'CRONOGRAMA ACTIVIDADES'!AD$39)*($G96/$F96)))</f>
        <v>0</v>
      </c>
      <c r="AI96" s="498">
        <f>IF($F96=0,0,((($F96/$E$94)*'CRONOGRAMA ACTIVIDADES'!AE$39)*($G96/$F96)))</f>
        <v>0</v>
      </c>
      <c r="AJ96" s="498">
        <f>IF($F96=0,0,((($F96/$E$94)*'CRONOGRAMA ACTIVIDADES'!AF$39)*($G96/$F96)))</f>
        <v>0</v>
      </c>
      <c r="AK96" s="498">
        <f>IF($F96=0,0,((($F96/$E$94)*'CRONOGRAMA ACTIVIDADES'!AG$39)*($G96/$F96)))</f>
        <v>0</v>
      </c>
      <c r="AL96" s="498">
        <f>IF($F96=0,0,((($F96/$E$94)*'CRONOGRAMA ACTIVIDADES'!AH$39)*($G96/$F96)))</f>
        <v>0</v>
      </c>
      <c r="AM96" s="498">
        <f>IF($F96=0,0,((($F96/$E$94)*'CRONOGRAMA ACTIVIDADES'!AI$39)*($G96/$F96)))</f>
        <v>0</v>
      </c>
      <c r="AN96" s="498">
        <f>IF($F96=0,0,((($F96/$E$94)*'CRONOGRAMA ACTIVIDADES'!AJ$39)*($G96/$F96)))</f>
        <v>0</v>
      </c>
      <c r="AO96" s="498">
        <f>IF($F96=0,0,((($F96/$E$94)*'CRONOGRAMA ACTIVIDADES'!AK$39)*($G96/$F96)))</f>
        <v>0</v>
      </c>
      <c r="AP96" s="498">
        <f>IF($F96=0,0,((($F96/$E$94)*'CRONOGRAMA ACTIVIDADES'!AL$39)*($G96/$F96)))</f>
        <v>0</v>
      </c>
      <c r="AQ96" s="498">
        <f>IF($F96=0,0,((($F96/$E$94)*'CRONOGRAMA ACTIVIDADES'!AM$39)*($G96/$F96)))</f>
        <v>0</v>
      </c>
      <c r="AR96" s="498">
        <f>IF($F96=0,0,((($F96/$E$94)*'CRONOGRAMA ACTIVIDADES'!AN$39)*($G96/$F96)))</f>
        <v>0</v>
      </c>
      <c r="AS96" s="498">
        <f>IF($F96=0,0,((($F96/$E$94)*'CRONOGRAMA ACTIVIDADES'!AO$39)*($G96/$F96)))</f>
        <v>0</v>
      </c>
      <c r="AT96" s="501">
        <f>AH96+AI96+AJ96+AK96+AL96+AM96+AN96+AO96+AP96+AQ96+AR96+AS96</f>
        <v>0</v>
      </c>
      <c r="AU96" s="504">
        <f>AS96+AR96+AQ96+AP96+AO96+AN96+AM96+AL96+AK96+AJ96+AI96+AH96+AF96+AE96+AD96+AC96+AB96+AA96+Z96+Y96+X96+W96+V96+U96+S96+R96+Q96+P96+O96+N96+M96+L96+K96+J96+I96+H96</f>
        <v>0</v>
      </c>
      <c r="AV96" s="470">
        <f t="shared" si="24"/>
        <v>0</v>
      </c>
    </row>
    <row r="97" spans="2:48" s="483" customFormat="1" ht="12.75" customHeight="1" outlineLevel="1">
      <c r="B97" s="494" t="str">
        <f>+'FORMATO COSTEO C1'!C$448</f>
        <v>1.3.4.3</v>
      </c>
      <c r="C97" s="495" t="str">
        <f>+'FORMATO COSTEO C1'!B$448</f>
        <v>Categoría de gasto</v>
      </c>
      <c r="D97" s="506"/>
      <c r="E97" s="632"/>
      <c r="F97" s="498">
        <f>+'FORMATO COSTEO C1'!G448</f>
        <v>0</v>
      </c>
      <c r="G97" s="499">
        <f>+'FORMATO COSTEO C1'!J448</f>
        <v>0</v>
      </c>
      <c r="H97" s="503">
        <f>IF($F97=0,0,((($F97/$E$94)*'CRONOGRAMA ACTIVIDADES'!F$39)*($G97/$F97)))</f>
        <v>0</v>
      </c>
      <c r="I97" s="498">
        <f>IF($F97=0,0,((($F97/$E$94)*'CRONOGRAMA ACTIVIDADES'!G$39)*($G97/$F97)))</f>
        <v>0</v>
      </c>
      <c r="J97" s="498">
        <f>IF($F97=0,0,((($F97/$E$94)*'CRONOGRAMA ACTIVIDADES'!H$39)*($G97/$F97)))</f>
        <v>0</v>
      </c>
      <c r="K97" s="498">
        <f>IF($F97=0,0,((($F97/$E$94)*'CRONOGRAMA ACTIVIDADES'!I$39)*($G97/$F97)))</f>
        <v>0</v>
      </c>
      <c r="L97" s="498">
        <f>IF($F97=0,0,((($F97/$E$94)*'CRONOGRAMA ACTIVIDADES'!J$39)*($G97/$F97)))</f>
        <v>0</v>
      </c>
      <c r="M97" s="498">
        <f>IF($F97=0,0,((($F97/$E$94)*'CRONOGRAMA ACTIVIDADES'!K$39)*($G97/$F97)))</f>
        <v>0</v>
      </c>
      <c r="N97" s="498">
        <f>IF($F97=0,0,((($F97/$E$94)*'CRONOGRAMA ACTIVIDADES'!L$39)*($G97/$F97)))</f>
        <v>0</v>
      </c>
      <c r="O97" s="498">
        <f>IF($F97=0,0,((($F97/$E$94)*'CRONOGRAMA ACTIVIDADES'!M$39)*($G97/$F97)))</f>
        <v>0</v>
      </c>
      <c r="P97" s="498">
        <f>IF($F97=0,0,((($F97/$E$94)*'CRONOGRAMA ACTIVIDADES'!N$39)*($G97/$F97)))</f>
        <v>0</v>
      </c>
      <c r="Q97" s="498">
        <f>IF($F97=0,0,((($F97/$E$94)*'CRONOGRAMA ACTIVIDADES'!O$39)*($G97/$F97)))</f>
        <v>0</v>
      </c>
      <c r="R97" s="498">
        <f>IF($F97=0,0,((($F97/$E$94)*'CRONOGRAMA ACTIVIDADES'!P$39)*($G97/$F97)))</f>
        <v>0</v>
      </c>
      <c r="S97" s="498">
        <f>IF($F97=0,0,((($F97/$E$94)*'CRONOGRAMA ACTIVIDADES'!Q$39)*($G97/$F97)))</f>
        <v>0</v>
      </c>
      <c r="T97" s="501">
        <f>H97+I97+J97+K97+L97+M97+N97+O97+P97+Q97+R97+S97</f>
        <v>0</v>
      </c>
      <c r="U97" s="502">
        <f>IF($F97=0,0,((($F97/$E$94)*'CRONOGRAMA ACTIVIDADES'!R$39)*($G97/$F97)))</f>
        <v>0</v>
      </c>
      <c r="V97" s="498">
        <f>IF($F97=0,0,((($F97/$E$94)*'CRONOGRAMA ACTIVIDADES'!S$39)*($G97/$F97)))</f>
        <v>0</v>
      </c>
      <c r="W97" s="498">
        <f>IF($F97=0,0,((($F97/$E$94)*'CRONOGRAMA ACTIVIDADES'!T$39)*($G97/$F97)))</f>
        <v>0</v>
      </c>
      <c r="X97" s="498">
        <f>IF($F97=0,0,((($F97/$E$94)*'CRONOGRAMA ACTIVIDADES'!U$39)*($G97/$F97)))</f>
        <v>0</v>
      </c>
      <c r="Y97" s="498">
        <f>IF($F97=0,0,((($F97/$E$94)*'CRONOGRAMA ACTIVIDADES'!V$39)*($G97/$F97)))</f>
        <v>0</v>
      </c>
      <c r="Z97" s="498">
        <f>IF($F97=0,0,((($F97/$E$94)*'CRONOGRAMA ACTIVIDADES'!W$39)*($G97/$F97)))</f>
        <v>0</v>
      </c>
      <c r="AA97" s="498">
        <f>IF($F97=0,0,((($F97/$E$94)*'CRONOGRAMA ACTIVIDADES'!X$39)*($G97/$F97)))</f>
        <v>0</v>
      </c>
      <c r="AB97" s="498">
        <f>IF($F97=0,0,((($F97/$E$94)*'CRONOGRAMA ACTIVIDADES'!Y$39)*($G97/$F97)))</f>
        <v>0</v>
      </c>
      <c r="AC97" s="498">
        <f>IF($F97=0,0,((($F97/$E$94)*'CRONOGRAMA ACTIVIDADES'!Z$39)*($G97/$F97)))</f>
        <v>0</v>
      </c>
      <c r="AD97" s="498">
        <f>IF($F97=0,0,((($F97/$E$94)*'CRONOGRAMA ACTIVIDADES'!AA$39)*($G97/$F97)))</f>
        <v>0</v>
      </c>
      <c r="AE97" s="498">
        <f>IF($F97=0,0,((($F97/$E$94)*'CRONOGRAMA ACTIVIDADES'!AB$39)*($G97/$F97)))</f>
        <v>0</v>
      </c>
      <c r="AF97" s="498">
        <f>IF($F97=0,0,((($F97/$E$94)*'CRONOGRAMA ACTIVIDADES'!AC$39)*($G97/$F97)))</f>
        <v>0</v>
      </c>
      <c r="AG97" s="499">
        <f>U97+V97+W97+X97+Y97+Z97+AA97+AB97+AC97+AD97+AE97+AF97</f>
        <v>0</v>
      </c>
      <c r="AH97" s="503">
        <f>IF($F97=0,0,((($F97/$E$94)*'CRONOGRAMA ACTIVIDADES'!AD$39)*($G97/$F97)))</f>
        <v>0</v>
      </c>
      <c r="AI97" s="498">
        <f>IF($F97=0,0,((($F97/$E$94)*'CRONOGRAMA ACTIVIDADES'!AE$39)*($G97/$F97)))</f>
        <v>0</v>
      </c>
      <c r="AJ97" s="498">
        <f>IF($F97=0,0,((($F97/$E$94)*'CRONOGRAMA ACTIVIDADES'!AF$39)*($G97/$F97)))</f>
        <v>0</v>
      </c>
      <c r="AK97" s="498">
        <f>IF($F97=0,0,((($F97/$E$94)*'CRONOGRAMA ACTIVIDADES'!AG$39)*($G97/$F97)))</f>
        <v>0</v>
      </c>
      <c r="AL97" s="498">
        <f>IF($F97=0,0,((($F97/$E$94)*'CRONOGRAMA ACTIVIDADES'!AH$39)*($G97/$F97)))</f>
        <v>0</v>
      </c>
      <c r="AM97" s="498">
        <f>IF($F97=0,0,((($F97/$E$94)*'CRONOGRAMA ACTIVIDADES'!AI$39)*($G97/$F97)))</f>
        <v>0</v>
      </c>
      <c r="AN97" s="498">
        <f>IF($F97=0,0,((($F97/$E$94)*'CRONOGRAMA ACTIVIDADES'!AJ$39)*($G97/$F97)))</f>
        <v>0</v>
      </c>
      <c r="AO97" s="498">
        <f>IF($F97=0,0,((($F97/$E$94)*'CRONOGRAMA ACTIVIDADES'!AK$39)*($G97/$F97)))</f>
        <v>0</v>
      </c>
      <c r="AP97" s="498">
        <f>IF($F97=0,0,((($F97/$E$94)*'CRONOGRAMA ACTIVIDADES'!AL$39)*($G97/$F97)))</f>
        <v>0</v>
      </c>
      <c r="AQ97" s="498">
        <f>IF($F97=0,0,((($F97/$E$94)*'CRONOGRAMA ACTIVIDADES'!AM$39)*($G97/$F97)))</f>
        <v>0</v>
      </c>
      <c r="AR97" s="498">
        <f>IF($F97=0,0,((($F97/$E$94)*'CRONOGRAMA ACTIVIDADES'!AN$39)*($G97/$F97)))</f>
        <v>0</v>
      </c>
      <c r="AS97" s="498">
        <f>IF($F97=0,0,((($F97/$E$94)*'CRONOGRAMA ACTIVIDADES'!AO$39)*($G97/$F97)))</f>
        <v>0</v>
      </c>
      <c r="AT97" s="501">
        <f>AH97+AI97+AJ97+AK97+AL97+AM97+AN97+AO97+AP97+AQ97+AR97+AS97</f>
        <v>0</v>
      </c>
      <c r="AU97" s="504">
        <f>AS97+AR97+AQ97+AP97+AO97+AN97+AM97+AL97+AK97+AJ97+AI97+AH97+AF97+AE97+AD97+AC97+AB97+AA97+Z97+Y97+X97+W97+V97+U97+S97+R97+Q97+P97+O97+N97+M97+L97+K97+J97+I97+H97</f>
        <v>0</v>
      </c>
      <c r="AV97" s="470">
        <f t="shared" si="24"/>
        <v>0</v>
      </c>
    </row>
    <row r="98" spans="2:48" s="472" customFormat="1" ht="12.75" customHeight="1">
      <c r="B98" s="494" t="str">
        <f>+'FORMATO COSTEO C1'!C$454</f>
        <v>1.3.4.4</v>
      </c>
      <c r="C98" s="495" t="str">
        <f>+'FORMATO COSTEO C1'!B$454</f>
        <v>Categoría de gasto</v>
      </c>
      <c r="D98" s="506"/>
      <c r="E98" s="632"/>
      <c r="F98" s="498">
        <f>+'FORMATO COSTEO C1'!G454</f>
        <v>0</v>
      </c>
      <c r="G98" s="499">
        <f>+'FORMATO COSTEO C1'!J454</f>
        <v>0</v>
      </c>
      <c r="H98" s="503">
        <f>IF($F98=0,0,((($F98/$E$94)*'CRONOGRAMA ACTIVIDADES'!F$39)*($G98/$F98)))</f>
        <v>0</v>
      </c>
      <c r="I98" s="498">
        <f>IF($F98=0,0,((($F98/$E$94)*'CRONOGRAMA ACTIVIDADES'!G$39)*($G98/$F98)))</f>
        <v>0</v>
      </c>
      <c r="J98" s="498">
        <f>IF($F98=0,0,((($F98/$E$94)*'CRONOGRAMA ACTIVIDADES'!H$39)*($G98/$F98)))</f>
        <v>0</v>
      </c>
      <c r="K98" s="498">
        <f>IF($F98=0,0,((($F98/$E$94)*'CRONOGRAMA ACTIVIDADES'!I$39)*($G98/$F98)))</f>
        <v>0</v>
      </c>
      <c r="L98" s="498">
        <f>IF($F98=0,0,((($F98/$E$94)*'CRONOGRAMA ACTIVIDADES'!J$39)*($G98/$F98)))</f>
        <v>0</v>
      </c>
      <c r="M98" s="498">
        <f>IF($F98=0,0,((($F98/$E$94)*'CRONOGRAMA ACTIVIDADES'!K$39)*($G98/$F98)))</f>
        <v>0</v>
      </c>
      <c r="N98" s="498">
        <f>IF($F98=0,0,((($F98/$E$94)*'CRONOGRAMA ACTIVIDADES'!L$39)*($G98/$F98)))</f>
        <v>0</v>
      </c>
      <c r="O98" s="498">
        <f>IF($F98=0,0,((($F98/$E$94)*'CRONOGRAMA ACTIVIDADES'!M$39)*($G98/$F98)))</f>
        <v>0</v>
      </c>
      <c r="P98" s="498">
        <f>IF($F98=0,0,((($F98/$E$94)*'CRONOGRAMA ACTIVIDADES'!N$39)*($G98/$F98)))</f>
        <v>0</v>
      </c>
      <c r="Q98" s="498">
        <f>IF($F98=0,0,((($F98/$E$94)*'CRONOGRAMA ACTIVIDADES'!O$39)*($G98/$F98)))</f>
        <v>0</v>
      </c>
      <c r="R98" s="498">
        <f>IF($F98=0,0,((($F98/$E$94)*'CRONOGRAMA ACTIVIDADES'!P$39)*($G98/$F98)))</f>
        <v>0</v>
      </c>
      <c r="S98" s="498">
        <f>IF($F98=0,0,((($F98/$E$94)*'CRONOGRAMA ACTIVIDADES'!Q$39)*($G98/$F98)))</f>
        <v>0</v>
      </c>
      <c r="T98" s="501">
        <f>H98+I98+J98+K98+L98+M98+N98+O98+P98+Q98+R98+S98</f>
        <v>0</v>
      </c>
      <c r="U98" s="502">
        <f>IF($F98=0,0,((($F98/$E$94)*'CRONOGRAMA ACTIVIDADES'!R$39)*($G98/$F98)))</f>
        <v>0</v>
      </c>
      <c r="V98" s="498">
        <f>IF($F98=0,0,((($F98/$E$94)*'CRONOGRAMA ACTIVIDADES'!S$39)*($G98/$F98)))</f>
        <v>0</v>
      </c>
      <c r="W98" s="498">
        <f>IF($F98=0,0,((($F98/$E$94)*'CRONOGRAMA ACTIVIDADES'!T$39)*($G98/$F98)))</f>
        <v>0</v>
      </c>
      <c r="X98" s="498">
        <f>IF($F98=0,0,((($F98/$E$94)*'CRONOGRAMA ACTIVIDADES'!U$39)*($G98/$F98)))</f>
        <v>0</v>
      </c>
      <c r="Y98" s="498">
        <f>IF($F98=0,0,((($F98/$E$94)*'CRONOGRAMA ACTIVIDADES'!V$39)*($G98/$F98)))</f>
        <v>0</v>
      </c>
      <c r="Z98" s="498">
        <f>IF($F98=0,0,((($F98/$E$94)*'CRONOGRAMA ACTIVIDADES'!W$39)*($G98/$F98)))</f>
        <v>0</v>
      </c>
      <c r="AA98" s="498">
        <f>IF($F98=0,0,((($F98/$E$94)*'CRONOGRAMA ACTIVIDADES'!X$39)*($G98/$F98)))</f>
        <v>0</v>
      </c>
      <c r="AB98" s="498">
        <f>IF($F98=0,0,((($F98/$E$94)*'CRONOGRAMA ACTIVIDADES'!Y$39)*($G98/$F98)))</f>
        <v>0</v>
      </c>
      <c r="AC98" s="498">
        <f>IF($F98=0,0,((($F98/$E$94)*'CRONOGRAMA ACTIVIDADES'!Z$39)*($G98/$F98)))</f>
        <v>0</v>
      </c>
      <c r="AD98" s="498">
        <f>IF($F98=0,0,((($F98/$E$94)*'CRONOGRAMA ACTIVIDADES'!AA$39)*($G98/$F98)))</f>
        <v>0</v>
      </c>
      <c r="AE98" s="498">
        <f>IF($F98=0,0,((($F98/$E$94)*'CRONOGRAMA ACTIVIDADES'!AB$39)*($G98/$F98)))</f>
        <v>0</v>
      </c>
      <c r="AF98" s="498">
        <f>IF($F98=0,0,((($F98/$E$94)*'CRONOGRAMA ACTIVIDADES'!AC$39)*($G98/$F98)))</f>
        <v>0</v>
      </c>
      <c r="AG98" s="499">
        <f>U98+V98+W98+X98+Y98+Z98+AA98+AB98+AC98+AD98+AE98+AF98</f>
        <v>0</v>
      </c>
      <c r="AH98" s="503">
        <f>IF($F98=0,0,((($F98/$E$94)*'CRONOGRAMA ACTIVIDADES'!AD$39)*($G98/$F98)))</f>
        <v>0</v>
      </c>
      <c r="AI98" s="498">
        <f>IF($F98=0,0,((($F98/$E$94)*'CRONOGRAMA ACTIVIDADES'!AE$39)*($G98/$F98)))</f>
        <v>0</v>
      </c>
      <c r="AJ98" s="498">
        <f>IF($F98=0,0,((($F98/$E$94)*'CRONOGRAMA ACTIVIDADES'!AF$39)*($G98/$F98)))</f>
        <v>0</v>
      </c>
      <c r="AK98" s="498">
        <f>IF($F98=0,0,((($F98/$E$94)*'CRONOGRAMA ACTIVIDADES'!AG$39)*($G98/$F98)))</f>
        <v>0</v>
      </c>
      <c r="AL98" s="498">
        <f>IF($F98=0,0,((($F98/$E$94)*'CRONOGRAMA ACTIVIDADES'!AH$39)*($G98/$F98)))</f>
        <v>0</v>
      </c>
      <c r="AM98" s="498">
        <f>IF($F98=0,0,((($F98/$E$94)*'CRONOGRAMA ACTIVIDADES'!AI$39)*($G98/$F98)))</f>
        <v>0</v>
      </c>
      <c r="AN98" s="498">
        <f>IF($F98=0,0,((($F98/$E$94)*'CRONOGRAMA ACTIVIDADES'!AJ$39)*($G98/$F98)))</f>
        <v>0</v>
      </c>
      <c r="AO98" s="498">
        <f>IF($F98=0,0,((($F98/$E$94)*'CRONOGRAMA ACTIVIDADES'!AK$39)*($G98/$F98)))</f>
        <v>0</v>
      </c>
      <c r="AP98" s="498">
        <f>IF($F98=0,0,((($F98/$E$94)*'CRONOGRAMA ACTIVIDADES'!AL$39)*($G98/$F98)))</f>
        <v>0</v>
      </c>
      <c r="AQ98" s="498">
        <f>IF($F98=0,0,((($F98/$E$94)*'CRONOGRAMA ACTIVIDADES'!AM$39)*($G98/$F98)))</f>
        <v>0</v>
      </c>
      <c r="AR98" s="498">
        <f>IF($F98=0,0,((($F98/$E$94)*'CRONOGRAMA ACTIVIDADES'!AN$39)*($G98/$F98)))</f>
        <v>0</v>
      </c>
      <c r="AS98" s="498">
        <f>IF($F98=0,0,((($F98/$E$94)*'CRONOGRAMA ACTIVIDADES'!AO$39)*($G98/$F98)))</f>
        <v>0</v>
      </c>
      <c r="AT98" s="501">
        <f>AH98+AI98+AJ98+AK98+AL98+AM98+AN98+AO98+AP98+AQ98+AR98+AS98</f>
        <v>0</v>
      </c>
      <c r="AU98" s="504">
        <f>AS98+AR98+AQ98+AP98+AO98+AN98+AM98+AL98+AK98+AJ98+AI98+AH98+AF98+AE98+AD98+AC98+AB98+AA98+Z98+Y98+X98+W98+V98+U98+S98+R98+Q98+P98+O98+N98+M98+L98+K98+J98+I98+H98</f>
        <v>0</v>
      </c>
      <c r="AV98" s="470">
        <f t="shared" si="24"/>
        <v>0</v>
      </c>
    </row>
    <row r="99" spans="2:48" s="483" customFormat="1" ht="12.75" customHeight="1" outlineLevel="1">
      <c r="B99" s="494" t="str">
        <f>+'FORMATO COSTEO C1'!C$460</f>
        <v>1.3.4.5</v>
      </c>
      <c r="C99" s="495" t="str">
        <f>+'FORMATO COSTEO C1'!B$460</f>
        <v>Categoría de gasto</v>
      </c>
      <c r="D99" s="506"/>
      <c r="E99" s="632"/>
      <c r="F99" s="498">
        <f>+'FORMATO COSTEO C1'!G460</f>
        <v>0</v>
      </c>
      <c r="G99" s="499">
        <f>+'FORMATO COSTEO C1'!J460</f>
        <v>0</v>
      </c>
      <c r="H99" s="503">
        <f>IF($F99=0,0,((($F99/$E$94)*'CRONOGRAMA ACTIVIDADES'!F$39)*($G99/$F99)))</f>
        <v>0</v>
      </c>
      <c r="I99" s="498">
        <f>IF($F99=0,0,((($F99/$E$94)*'CRONOGRAMA ACTIVIDADES'!G$39)*($G99/$F99)))</f>
        <v>0</v>
      </c>
      <c r="J99" s="498">
        <f>IF($F99=0,0,((($F99/$E$94)*'CRONOGRAMA ACTIVIDADES'!H$39)*($G99/$F99)))</f>
        <v>0</v>
      </c>
      <c r="K99" s="498">
        <f>IF($F99=0,0,((($F99/$E$94)*'CRONOGRAMA ACTIVIDADES'!I$39)*($G99/$F99)))</f>
        <v>0</v>
      </c>
      <c r="L99" s="498">
        <f>IF($F99=0,0,((($F99/$E$94)*'CRONOGRAMA ACTIVIDADES'!J$39)*($G99/$F99)))</f>
        <v>0</v>
      </c>
      <c r="M99" s="498">
        <f>IF($F99=0,0,((($F99/$E$94)*'CRONOGRAMA ACTIVIDADES'!K$39)*($G99/$F99)))</f>
        <v>0</v>
      </c>
      <c r="N99" s="498">
        <f>IF($F99=0,0,((($F99/$E$94)*'CRONOGRAMA ACTIVIDADES'!L$39)*($G99/$F99)))</f>
        <v>0</v>
      </c>
      <c r="O99" s="498">
        <f>IF($F99=0,0,((($F99/$E$94)*'CRONOGRAMA ACTIVIDADES'!M$39)*($G99/$F99)))</f>
        <v>0</v>
      </c>
      <c r="P99" s="498">
        <f>IF($F99=0,0,((($F99/$E$94)*'CRONOGRAMA ACTIVIDADES'!N$39)*($G99/$F99)))</f>
        <v>0</v>
      </c>
      <c r="Q99" s="498">
        <f>IF($F99=0,0,((($F99/$E$94)*'CRONOGRAMA ACTIVIDADES'!O$39)*($G99/$F99)))</f>
        <v>0</v>
      </c>
      <c r="R99" s="498">
        <f>IF($F99=0,0,((($F99/$E$94)*'CRONOGRAMA ACTIVIDADES'!P$39)*($G99/$F99)))</f>
        <v>0</v>
      </c>
      <c r="S99" s="498">
        <f>IF($F99=0,0,((($F99/$E$94)*'CRONOGRAMA ACTIVIDADES'!Q$39)*($G99/$F99)))</f>
        <v>0</v>
      </c>
      <c r="T99" s="501">
        <f>H99+I99+J99+K99+L99+M99+N99+O99+P99+Q99+R99+S99</f>
        <v>0</v>
      </c>
      <c r="U99" s="502">
        <f>IF($F99=0,0,((($F99/$E$94)*'CRONOGRAMA ACTIVIDADES'!R$39)*($G99/$F99)))</f>
        <v>0</v>
      </c>
      <c r="V99" s="498">
        <f>IF($F99=0,0,((($F99/$E$94)*'CRONOGRAMA ACTIVIDADES'!S$39)*($G99/$F99)))</f>
        <v>0</v>
      </c>
      <c r="W99" s="498">
        <f>IF($F99=0,0,((($F99/$E$94)*'CRONOGRAMA ACTIVIDADES'!T$39)*($G99/$F99)))</f>
        <v>0</v>
      </c>
      <c r="X99" s="498">
        <f>IF($F99=0,0,((($F99/$E$94)*'CRONOGRAMA ACTIVIDADES'!U$39)*($G99/$F99)))</f>
        <v>0</v>
      </c>
      <c r="Y99" s="498">
        <f>IF($F99=0,0,((($F99/$E$94)*'CRONOGRAMA ACTIVIDADES'!V$39)*($G99/$F99)))</f>
        <v>0</v>
      </c>
      <c r="Z99" s="498">
        <f>IF($F99=0,0,((($F99/$E$94)*'CRONOGRAMA ACTIVIDADES'!W$39)*($G99/$F99)))</f>
        <v>0</v>
      </c>
      <c r="AA99" s="498">
        <f>IF($F99=0,0,((($F99/$E$94)*'CRONOGRAMA ACTIVIDADES'!X$39)*($G99/$F99)))</f>
        <v>0</v>
      </c>
      <c r="AB99" s="498">
        <f>IF($F99=0,0,((($F99/$E$94)*'CRONOGRAMA ACTIVIDADES'!Y$39)*($G99/$F99)))</f>
        <v>0</v>
      </c>
      <c r="AC99" s="498">
        <f>IF($F99=0,0,((($F99/$E$94)*'CRONOGRAMA ACTIVIDADES'!Z$39)*($G99/$F99)))</f>
        <v>0</v>
      </c>
      <c r="AD99" s="498">
        <f>IF($F99=0,0,((($F99/$E$94)*'CRONOGRAMA ACTIVIDADES'!AA$39)*($G99/$F99)))</f>
        <v>0</v>
      </c>
      <c r="AE99" s="498">
        <f>IF($F99=0,0,((($F99/$E$94)*'CRONOGRAMA ACTIVIDADES'!AB$39)*($G99/$F99)))</f>
        <v>0</v>
      </c>
      <c r="AF99" s="498">
        <f>IF($F99=0,0,((($F99/$E$94)*'CRONOGRAMA ACTIVIDADES'!AC$39)*($G99/$F99)))</f>
        <v>0</v>
      </c>
      <c r="AG99" s="499">
        <f>U99+V99+W99+X99+Y99+Z99+AA99+AB99+AC99+AD99+AE99+AF99</f>
        <v>0</v>
      </c>
      <c r="AH99" s="503">
        <f>IF($F99=0,0,((($F99/$E$94)*'CRONOGRAMA ACTIVIDADES'!AD$39)*($G99/$F99)))</f>
        <v>0</v>
      </c>
      <c r="AI99" s="498">
        <f>IF($F99=0,0,((($F99/$E$94)*'CRONOGRAMA ACTIVIDADES'!AE$39)*($G99/$F99)))</f>
        <v>0</v>
      </c>
      <c r="AJ99" s="498">
        <f>IF($F99=0,0,((($F99/$E$94)*'CRONOGRAMA ACTIVIDADES'!AF$39)*($G99/$F99)))</f>
        <v>0</v>
      </c>
      <c r="AK99" s="498">
        <f>IF($F99=0,0,((($F99/$E$94)*'CRONOGRAMA ACTIVIDADES'!AG$39)*($G99/$F99)))</f>
        <v>0</v>
      </c>
      <c r="AL99" s="498">
        <f>IF($F99=0,0,((($F99/$E$94)*'CRONOGRAMA ACTIVIDADES'!AH$39)*($G99/$F99)))</f>
        <v>0</v>
      </c>
      <c r="AM99" s="498">
        <f>IF($F99=0,0,((($F99/$E$94)*'CRONOGRAMA ACTIVIDADES'!AI$39)*($G99/$F99)))</f>
        <v>0</v>
      </c>
      <c r="AN99" s="498">
        <f>IF($F99=0,0,((($F99/$E$94)*'CRONOGRAMA ACTIVIDADES'!AJ$39)*($G99/$F99)))</f>
        <v>0</v>
      </c>
      <c r="AO99" s="498">
        <f>IF($F99=0,0,((($F99/$E$94)*'CRONOGRAMA ACTIVIDADES'!AK$39)*($G99/$F99)))</f>
        <v>0</v>
      </c>
      <c r="AP99" s="498">
        <f>IF($F99=0,0,((($F99/$E$94)*'CRONOGRAMA ACTIVIDADES'!AL$39)*($G99/$F99)))</f>
        <v>0</v>
      </c>
      <c r="AQ99" s="498">
        <f>IF($F99=0,0,((($F99/$E$94)*'CRONOGRAMA ACTIVIDADES'!AM$39)*($G99/$F99)))</f>
        <v>0</v>
      </c>
      <c r="AR99" s="498">
        <f>IF($F99=0,0,((($F99/$E$94)*'CRONOGRAMA ACTIVIDADES'!AN$39)*($G99/$F99)))</f>
        <v>0</v>
      </c>
      <c r="AS99" s="498">
        <f>IF($F99=0,0,((($F99/$E$94)*'CRONOGRAMA ACTIVIDADES'!AO$39)*($G99/$F99)))</f>
        <v>0</v>
      </c>
      <c r="AT99" s="501">
        <f>AH99+AI99+AJ99+AK99+AL99+AM99+AN99+AO99+AP99+AQ99+AR99+AS99</f>
        <v>0</v>
      </c>
      <c r="AU99" s="504">
        <f>AS99+AR99+AQ99+AP99+AO99+AN99+AM99+AL99+AK99+AJ99+AI99+AH99+AF99+AE99+AD99+AC99+AB99+AA99+Z99+Y99+X99+W99+V99+U99+S99+R99+Q99+P99+O99+N99+M99+L99+K99+J99+I99+H99</f>
        <v>0</v>
      </c>
      <c r="AV99" s="470">
        <f t="shared" si="24"/>
        <v>0</v>
      </c>
    </row>
    <row r="100" spans="2:48" s="472" customFormat="1" ht="12.75" customHeight="1">
      <c r="B100" s="484" t="str">
        <f>+'FORMATO COSTEO C1'!C$466</f>
        <v>1.3.5</v>
      </c>
      <c r="C100" s="508">
        <f>+'FORMATO COSTEO C1'!B$466</f>
        <v>0</v>
      </c>
      <c r="D100" s="620" t="str">
        <f>+'FORMATO COSTEO C1'!D$466</f>
        <v>Unidad medida</v>
      </c>
      <c r="E100" s="613">
        <f>+'FORMATO COSTEO C1'!E$466</f>
        <v>0</v>
      </c>
      <c r="F100" s="488">
        <f>SUM(F101:F105)</f>
        <v>0</v>
      </c>
      <c r="G100" s="489">
        <f aca="true" t="shared" si="28" ref="G100:AS100">SUM(G101:G105)</f>
        <v>0</v>
      </c>
      <c r="H100" s="490">
        <f t="shared" si="28"/>
        <v>0</v>
      </c>
      <c r="I100" s="488">
        <f>SUM(I101:I105)</f>
        <v>0</v>
      </c>
      <c r="J100" s="488">
        <f>SUM(J101:J105)</f>
        <v>0</v>
      </c>
      <c r="K100" s="488">
        <f>SUM(K101:K105)</f>
        <v>0</v>
      </c>
      <c r="L100" s="488">
        <f>SUM(L101:L105)</f>
        <v>0</v>
      </c>
      <c r="M100" s="488">
        <f>SUM(M101:M105)</f>
        <v>0</v>
      </c>
      <c r="N100" s="488">
        <f t="shared" si="28"/>
        <v>0</v>
      </c>
      <c r="O100" s="488">
        <f t="shared" si="28"/>
        <v>0</v>
      </c>
      <c r="P100" s="488">
        <f t="shared" si="28"/>
        <v>0</v>
      </c>
      <c r="Q100" s="488">
        <f t="shared" si="28"/>
        <v>0</v>
      </c>
      <c r="R100" s="488">
        <f t="shared" si="28"/>
        <v>0</v>
      </c>
      <c r="S100" s="488">
        <f t="shared" si="28"/>
        <v>0</v>
      </c>
      <c r="T100" s="491">
        <f>SUM(T101:T105)</f>
        <v>0</v>
      </c>
      <c r="U100" s="492">
        <f t="shared" si="28"/>
        <v>0</v>
      </c>
      <c r="V100" s="488">
        <f t="shared" si="28"/>
        <v>0</v>
      </c>
      <c r="W100" s="488">
        <f t="shared" si="28"/>
        <v>0</v>
      </c>
      <c r="X100" s="488">
        <f t="shared" si="28"/>
        <v>0</v>
      </c>
      <c r="Y100" s="488">
        <f t="shared" si="28"/>
        <v>0</v>
      </c>
      <c r="Z100" s="488">
        <f t="shared" si="28"/>
        <v>0</v>
      </c>
      <c r="AA100" s="488">
        <f t="shared" si="28"/>
        <v>0</v>
      </c>
      <c r="AB100" s="488">
        <f t="shared" si="28"/>
        <v>0</v>
      </c>
      <c r="AC100" s="488">
        <f t="shared" si="28"/>
        <v>0</v>
      </c>
      <c r="AD100" s="488">
        <f t="shared" si="28"/>
        <v>0</v>
      </c>
      <c r="AE100" s="488">
        <f t="shared" si="28"/>
        <v>0</v>
      </c>
      <c r="AF100" s="488">
        <f t="shared" si="28"/>
        <v>0</v>
      </c>
      <c r="AG100" s="489">
        <f t="shared" si="28"/>
        <v>0</v>
      </c>
      <c r="AH100" s="490">
        <f t="shared" si="28"/>
        <v>0</v>
      </c>
      <c r="AI100" s="488">
        <f t="shared" si="28"/>
        <v>0</v>
      </c>
      <c r="AJ100" s="488">
        <f t="shared" si="28"/>
        <v>0</v>
      </c>
      <c r="AK100" s="488">
        <f t="shared" si="28"/>
        <v>0</v>
      </c>
      <c r="AL100" s="488">
        <f t="shared" si="28"/>
        <v>0</v>
      </c>
      <c r="AM100" s="488">
        <f t="shared" si="28"/>
        <v>0</v>
      </c>
      <c r="AN100" s="488">
        <f t="shared" si="28"/>
        <v>0</v>
      </c>
      <c r="AO100" s="488">
        <f t="shared" si="28"/>
        <v>0</v>
      </c>
      <c r="AP100" s="488">
        <f t="shared" si="28"/>
        <v>0</v>
      </c>
      <c r="AQ100" s="488">
        <f t="shared" si="28"/>
        <v>0</v>
      </c>
      <c r="AR100" s="488">
        <f t="shared" si="28"/>
        <v>0</v>
      </c>
      <c r="AS100" s="488">
        <f t="shared" si="28"/>
        <v>0</v>
      </c>
      <c r="AT100" s="491">
        <f>SUM(AT101:AT105)</f>
        <v>0</v>
      </c>
      <c r="AU100" s="493">
        <f>SUM(AU101:AU105)</f>
        <v>0</v>
      </c>
      <c r="AV100" s="470">
        <f t="shared" si="24"/>
        <v>0</v>
      </c>
    </row>
    <row r="101" spans="2:48" s="472" customFormat="1" ht="12.75" customHeight="1">
      <c r="B101" s="494" t="str">
        <f>+'FORMATO COSTEO C1'!C$468</f>
        <v>1.3.5.1</v>
      </c>
      <c r="C101" s="495" t="str">
        <f>+'FORMATO COSTEO C1'!B$468</f>
        <v>Categoría de gasto</v>
      </c>
      <c r="D101" s="506"/>
      <c r="E101" s="632"/>
      <c r="F101" s="498">
        <f>+'FORMATO COSTEO C1'!G468</f>
        <v>0</v>
      </c>
      <c r="G101" s="499">
        <f>+'FORMATO COSTEO C1'!J468</f>
        <v>0</v>
      </c>
      <c r="H101" s="500">
        <f>IF($F101=0,0,((($F101/$E$100)*'CRONOGRAMA ACTIVIDADES'!F$40)*($G101/$F101)))</f>
        <v>0</v>
      </c>
      <c r="I101" s="498">
        <f>IF($F101=0,0,((($F101/$E$100)*'CRONOGRAMA ACTIVIDADES'!G$40)*($G101/$F101)))</f>
        <v>0</v>
      </c>
      <c r="J101" s="498">
        <f>IF($F101=0,0,((($F101/$E$100)*'CRONOGRAMA ACTIVIDADES'!H$40)*($G101/$F101)))</f>
        <v>0</v>
      </c>
      <c r="K101" s="498">
        <f>IF($F101=0,0,((($F101/$E$100)*'CRONOGRAMA ACTIVIDADES'!I$40)*($G101/$F101)))</f>
        <v>0</v>
      </c>
      <c r="L101" s="498">
        <f>IF($F101=0,0,((($F101/$E$100)*'CRONOGRAMA ACTIVIDADES'!J$40)*($G101/$F101)))</f>
        <v>0</v>
      </c>
      <c r="M101" s="498">
        <f>IF($F101=0,0,((($F101/$E$100)*'CRONOGRAMA ACTIVIDADES'!K$40)*($G101/$F101)))</f>
        <v>0</v>
      </c>
      <c r="N101" s="498">
        <f>IF($F101=0,0,((($F101/$E$100)*'CRONOGRAMA ACTIVIDADES'!L$40)*($G101/$F101)))</f>
        <v>0</v>
      </c>
      <c r="O101" s="498">
        <f>IF($F101=0,0,((($F101/$E$100)*'CRONOGRAMA ACTIVIDADES'!M$40)*($G101/$F101)))</f>
        <v>0</v>
      </c>
      <c r="P101" s="498">
        <f>IF($F101=0,0,((($F101/$E$100)*'CRONOGRAMA ACTIVIDADES'!N$40)*($G101/$F101)))</f>
        <v>0</v>
      </c>
      <c r="Q101" s="498">
        <f>IF($F101=0,0,((($F101/$E$100)*'CRONOGRAMA ACTIVIDADES'!O$40)*($G101/$F101)))</f>
        <v>0</v>
      </c>
      <c r="R101" s="498">
        <f>IF($F101=0,0,((($F101/$E$100)*'CRONOGRAMA ACTIVIDADES'!P$40)*($G101/$F101)))</f>
        <v>0</v>
      </c>
      <c r="S101" s="498">
        <f>IF($F101=0,0,((($F101/$E$100)*'CRONOGRAMA ACTIVIDADES'!Q$40)*($G101/$F101)))</f>
        <v>0</v>
      </c>
      <c r="T101" s="501">
        <f>H101+I101+J101+K101+L101+M101+N101+O101+P101+Q101+R101+S101</f>
        <v>0</v>
      </c>
      <c r="U101" s="502">
        <f>IF($F101=0,0,((($F101/$E$100)*'CRONOGRAMA ACTIVIDADES'!R$40)*($G101/$F101)))</f>
        <v>0</v>
      </c>
      <c r="V101" s="498">
        <f>IF($F101=0,0,((($F101/$E$100)*'CRONOGRAMA ACTIVIDADES'!S$40)*($G101/$F101)))</f>
        <v>0</v>
      </c>
      <c r="W101" s="498">
        <f>IF($F101=0,0,((($F101/$E$100)*'CRONOGRAMA ACTIVIDADES'!T$40)*($G101/$F101)))</f>
        <v>0</v>
      </c>
      <c r="X101" s="498">
        <f>IF($F101=0,0,((($F101/$E$100)*'CRONOGRAMA ACTIVIDADES'!U$40)*($G101/$F101)))</f>
        <v>0</v>
      </c>
      <c r="Y101" s="498">
        <f>IF($F101=0,0,((($F101/$E$100)*'CRONOGRAMA ACTIVIDADES'!V$40)*($G101/$F101)))</f>
        <v>0</v>
      </c>
      <c r="Z101" s="498">
        <f>IF($F101=0,0,((($F101/$E$100)*'CRONOGRAMA ACTIVIDADES'!W$40)*($G101/$F101)))</f>
        <v>0</v>
      </c>
      <c r="AA101" s="498">
        <f>IF($F101=0,0,((($F101/$E$100)*'CRONOGRAMA ACTIVIDADES'!X$40)*($G101/$F101)))</f>
        <v>0</v>
      </c>
      <c r="AB101" s="498">
        <f>IF($F101=0,0,((($F101/$E$100)*'CRONOGRAMA ACTIVIDADES'!Y$40)*($G101/$F101)))</f>
        <v>0</v>
      </c>
      <c r="AC101" s="498">
        <f>IF($F101=0,0,((($F101/$E$100)*'CRONOGRAMA ACTIVIDADES'!Z$40)*($G101/$F101)))</f>
        <v>0</v>
      </c>
      <c r="AD101" s="498">
        <f>IF($F101=0,0,((($F101/$E$100)*'CRONOGRAMA ACTIVIDADES'!AA$40)*($G101/$F101)))</f>
        <v>0</v>
      </c>
      <c r="AE101" s="498">
        <f>IF($F101=0,0,((($F101/$E$100)*'CRONOGRAMA ACTIVIDADES'!AB$40)*($G101/$F101)))</f>
        <v>0</v>
      </c>
      <c r="AF101" s="498">
        <f>IF($F101=0,0,((($F101/$E$100)*'CRONOGRAMA ACTIVIDADES'!AC$40)*($G101/$F101)))</f>
        <v>0</v>
      </c>
      <c r="AG101" s="499">
        <f>U101+V101+W101+X101+Y101+Z101+AA101+AB101+AC101+AD101+AE101+AF101</f>
        <v>0</v>
      </c>
      <c r="AH101" s="503">
        <f>IF($F101=0,0,((($F101/$E$100)*'CRONOGRAMA ACTIVIDADES'!AD$40)*($G101/$F101)))</f>
        <v>0</v>
      </c>
      <c r="AI101" s="498">
        <f>IF($F101=0,0,((($F101/$E$100)*'CRONOGRAMA ACTIVIDADES'!AE$40)*($G101/$F101)))</f>
        <v>0</v>
      </c>
      <c r="AJ101" s="498">
        <f>IF($F101=0,0,((($F101/$E$100)*'CRONOGRAMA ACTIVIDADES'!AF$40)*($G101/$F101)))</f>
        <v>0</v>
      </c>
      <c r="AK101" s="498">
        <f>IF($F101=0,0,((($F101/$E$100)*'CRONOGRAMA ACTIVIDADES'!AG$40)*($G101/$F101)))</f>
        <v>0</v>
      </c>
      <c r="AL101" s="498">
        <f>IF($F101=0,0,((($F101/$E$100)*'CRONOGRAMA ACTIVIDADES'!AH$40)*($G101/$F101)))</f>
        <v>0</v>
      </c>
      <c r="AM101" s="498">
        <f>IF($F101=0,0,((($F101/$E$100)*'CRONOGRAMA ACTIVIDADES'!AI$40)*($G101/$F101)))</f>
        <v>0</v>
      </c>
      <c r="AN101" s="498">
        <f>IF($F101=0,0,((($F101/$E$100)*'CRONOGRAMA ACTIVIDADES'!AJ$40)*($G101/$F101)))</f>
        <v>0</v>
      </c>
      <c r="AO101" s="498">
        <f>IF($F101=0,0,((($F101/$E$100)*'CRONOGRAMA ACTIVIDADES'!AK$40)*($G101/$F101)))</f>
        <v>0</v>
      </c>
      <c r="AP101" s="498">
        <f>IF($F101=0,0,((($F101/$E$100)*'CRONOGRAMA ACTIVIDADES'!AL$40)*($G101/$F101)))</f>
        <v>0</v>
      </c>
      <c r="AQ101" s="498">
        <f>IF($F101=0,0,((($F101/$E$100)*'CRONOGRAMA ACTIVIDADES'!AM$40)*($G101/$F101)))</f>
        <v>0</v>
      </c>
      <c r="AR101" s="498">
        <f>IF($F101=0,0,((($F101/$E$100)*'CRONOGRAMA ACTIVIDADES'!AN$40)*($G101/$F101)))</f>
        <v>0</v>
      </c>
      <c r="AS101" s="498">
        <f>IF($F101=0,0,((($F101/$E$100)*'CRONOGRAMA ACTIVIDADES'!AO$40)*($G101/$F101)))</f>
        <v>0</v>
      </c>
      <c r="AT101" s="501">
        <f>AH101+AI101+AJ101+AK101+AL101+AM101+AN101+AO101+AP101+AQ101+AR101+AS101</f>
        <v>0</v>
      </c>
      <c r="AU101" s="504">
        <f>AS101+AR101+AQ101+AP101+AO101+AN101+AM101+AL101+AK101+AJ101+AI101+AH101+AF101+AE101+AD101+AC101+AB101+AA101+Z101+Y101+X101+W101+V101+U101+S101+R101+Q101+P101+O101+N101+M101+L101+K101+J101+I101+H101</f>
        <v>0</v>
      </c>
      <c r="AV101" s="470">
        <f t="shared" si="24"/>
        <v>0</v>
      </c>
    </row>
    <row r="102" spans="2:48" s="483" customFormat="1" ht="12.75" customHeight="1" outlineLevel="1">
      <c r="B102" s="494" t="str">
        <f>+'FORMATO COSTEO C1'!C$474</f>
        <v>1.3.5.2</v>
      </c>
      <c r="C102" s="495" t="str">
        <f>+'FORMATO COSTEO C1'!B$474</f>
        <v>Categoría de gasto</v>
      </c>
      <c r="D102" s="506"/>
      <c r="E102" s="632"/>
      <c r="F102" s="498">
        <f>+'FORMATO COSTEO C1'!G474</f>
        <v>0</v>
      </c>
      <c r="G102" s="499">
        <f>+'FORMATO COSTEO C1'!J474</f>
        <v>0</v>
      </c>
      <c r="H102" s="503">
        <f>IF($F102=0,0,((($F102/$E$100)*'CRONOGRAMA ACTIVIDADES'!F$40)*($G102/$F102)))</f>
        <v>0</v>
      </c>
      <c r="I102" s="498">
        <f>IF($F102=0,0,((($F102/$E$100)*'CRONOGRAMA ACTIVIDADES'!G$40)*($G102/$F102)))</f>
        <v>0</v>
      </c>
      <c r="J102" s="498">
        <f>IF($F102=0,0,((($F102/$E$100)*'CRONOGRAMA ACTIVIDADES'!H$40)*($G102/$F102)))</f>
        <v>0</v>
      </c>
      <c r="K102" s="498">
        <f>IF($F102=0,0,((($F102/$E$100)*'CRONOGRAMA ACTIVIDADES'!I$40)*($G102/$F102)))</f>
        <v>0</v>
      </c>
      <c r="L102" s="498">
        <f>IF($F102=0,0,((($F102/$E$100)*'CRONOGRAMA ACTIVIDADES'!J$40)*($G102/$F102)))</f>
        <v>0</v>
      </c>
      <c r="M102" s="498">
        <f>IF($F102=0,0,((($F102/$E$100)*'CRONOGRAMA ACTIVIDADES'!K$40)*($G102/$F102)))</f>
        <v>0</v>
      </c>
      <c r="N102" s="498">
        <f>IF($F102=0,0,((($F102/$E$100)*'CRONOGRAMA ACTIVIDADES'!L$40)*($G102/$F102)))</f>
        <v>0</v>
      </c>
      <c r="O102" s="498">
        <f>IF($F102=0,0,((($F102/$E$100)*'CRONOGRAMA ACTIVIDADES'!M$40)*($G102/$F102)))</f>
        <v>0</v>
      </c>
      <c r="P102" s="498">
        <f>IF($F102=0,0,((($F102/$E$100)*'CRONOGRAMA ACTIVIDADES'!N$40)*($G102/$F102)))</f>
        <v>0</v>
      </c>
      <c r="Q102" s="498">
        <f>IF($F102=0,0,((($F102/$E$100)*'CRONOGRAMA ACTIVIDADES'!O$40)*($G102/$F102)))</f>
        <v>0</v>
      </c>
      <c r="R102" s="498">
        <f>IF($F102=0,0,((($F102/$E$100)*'CRONOGRAMA ACTIVIDADES'!P$40)*($G102/$F102)))</f>
        <v>0</v>
      </c>
      <c r="S102" s="498">
        <f>IF($F102=0,0,((($F102/$E$100)*'CRONOGRAMA ACTIVIDADES'!Q$40)*($G102/$F102)))</f>
        <v>0</v>
      </c>
      <c r="T102" s="501">
        <f>H102+I102+J102+K102+L102+M102+N102+O102+P102+Q102+R102+S102</f>
        <v>0</v>
      </c>
      <c r="U102" s="502">
        <f>IF($F102=0,0,((($F102/$E$100)*'CRONOGRAMA ACTIVIDADES'!R$40)*($G102/$F102)))</f>
        <v>0</v>
      </c>
      <c r="V102" s="498">
        <f>IF($F102=0,0,((($F102/$E$100)*'CRONOGRAMA ACTIVIDADES'!S$40)*($G102/$F102)))</f>
        <v>0</v>
      </c>
      <c r="W102" s="498">
        <f>IF($F102=0,0,((($F102/$E$100)*'CRONOGRAMA ACTIVIDADES'!T$40)*($G102/$F102)))</f>
        <v>0</v>
      </c>
      <c r="X102" s="498">
        <f>IF($F102=0,0,((($F102/$E$100)*'CRONOGRAMA ACTIVIDADES'!U$40)*($G102/$F102)))</f>
        <v>0</v>
      </c>
      <c r="Y102" s="498">
        <f>IF($F102=0,0,((($F102/$E$100)*'CRONOGRAMA ACTIVIDADES'!V$40)*($G102/$F102)))</f>
        <v>0</v>
      </c>
      <c r="Z102" s="498">
        <f>IF($F102=0,0,((($F102/$E$100)*'CRONOGRAMA ACTIVIDADES'!W$40)*($G102/$F102)))</f>
        <v>0</v>
      </c>
      <c r="AA102" s="498">
        <f>IF($F102=0,0,((($F102/$E$100)*'CRONOGRAMA ACTIVIDADES'!X$40)*($G102/$F102)))</f>
        <v>0</v>
      </c>
      <c r="AB102" s="498">
        <f>IF($F102=0,0,((($F102/$E$100)*'CRONOGRAMA ACTIVIDADES'!Y$40)*($G102/$F102)))</f>
        <v>0</v>
      </c>
      <c r="AC102" s="498">
        <f>IF($F102=0,0,((($F102/$E$100)*'CRONOGRAMA ACTIVIDADES'!Z$40)*($G102/$F102)))</f>
        <v>0</v>
      </c>
      <c r="AD102" s="498">
        <f>IF($F102=0,0,((($F102/$E$100)*'CRONOGRAMA ACTIVIDADES'!AA$40)*($G102/$F102)))</f>
        <v>0</v>
      </c>
      <c r="AE102" s="498">
        <f>IF($F102=0,0,((($F102/$E$100)*'CRONOGRAMA ACTIVIDADES'!AB$40)*($G102/$F102)))</f>
        <v>0</v>
      </c>
      <c r="AF102" s="498">
        <f>IF($F102=0,0,((($F102/$E$100)*'CRONOGRAMA ACTIVIDADES'!AC$40)*($G102/$F102)))</f>
        <v>0</v>
      </c>
      <c r="AG102" s="499">
        <f>U102+V102+W102+X102+Y102+Z102+AA102+AB102+AC102+AD102+AE102+AF102</f>
        <v>0</v>
      </c>
      <c r="AH102" s="503">
        <f>IF($F102=0,0,((($F102/$E$100)*'CRONOGRAMA ACTIVIDADES'!AD$40)*($G102/$F102)))</f>
        <v>0</v>
      </c>
      <c r="AI102" s="498">
        <f>IF($F102=0,0,((($F102/$E$100)*'CRONOGRAMA ACTIVIDADES'!AE$40)*($G102/$F102)))</f>
        <v>0</v>
      </c>
      <c r="AJ102" s="498">
        <f>IF($F102=0,0,((($F102/$E$100)*'CRONOGRAMA ACTIVIDADES'!AF$40)*($G102/$F102)))</f>
        <v>0</v>
      </c>
      <c r="AK102" s="498">
        <f>IF($F102=0,0,((($F102/$E$100)*'CRONOGRAMA ACTIVIDADES'!AG$40)*($G102/$F102)))</f>
        <v>0</v>
      </c>
      <c r="AL102" s="498">
        <f>IF($F102=0,0,((($F102/$E$100)*'CRONOGRAMA ACTIVIDADES'!AH$40)*($G102/$F102)))</f>
        <v>0</v>
      </c>
      <c r="AM102" s="498">
        <f>IF($F102=0,0,((($F102/$E$100)*'CRONOGRAMA ACTIVIDADES'!AI$40)*($G102/$F102)))</f>
        <v>0</v>
      </c>
      <c r="AN102" s="498">
        <f>IF($F102=0,0,((($F102/$E$100)*'CRONOGRAMA ACTIVIDADES'!AJ$40)*($G102/$F102)))</f>
        <v>0</v>
      </c>
      <c r="AO102" s="498">
        <f>IF($F102=0,0,((($F102/$E$100)*'CRONOGRAMA ACTIVIDADES'!AK$40)*($G102/$F102)))</f>
        <v>0</v>
      </c>
      <c r="AP102" s="498">
        <f>IF($F102=0,0,((($F102/$E$100)*'CRONOGRAMA ACTIVIDADES'!AL$40)*($G102/$F102)))</f>
        <v>0</v>
      </c>
      <c r="AQ102" s="498">
        <f>IF($F102=0,0,((($F102/$E$100)*'CRONOGRAMA ACTIVIDADES'!AM$40)*($G102/$F102)))</f>
        <v>0</v>
      </c>
      <c r="AR102" s="498">
        <f>IF($F102=0,0,((($F102/$E$100)*'CRONOGRAMA ACTIVIDADES'!AN$40)*($G102/$F102)))</f>
        <v>0</v>
      </c>
      <c r="AS102" s="498">
        <f>IF($F102=0,0,((($F102/$E$100)*'CRONOGRAMA ACTIVIDADES'!AO$40)*($G102/$F102)))</f>
        <v>0</v>
      </c>
      <c r="AT102" s="501">
        <f>AH102+AI102+AJ102+AK102+AL102+AM102+AN102+AO102+AP102+AQ102+AR102+AS102</f>
        <v>0</v>
      </c>
      <c r="AU102" s="504">
        <f>AS102+AR102+AQ102+AP102+AO102+AN102+AM102+AL102+AK102+AJ102+AI102+AH102+AF102+AE102+AD102+AC102+AB102+AA102+Z102+Y102+X102+W102+V102+U102+S102+R102+Q102+P102+O102+N102+M102+L102+K102+J102+I102+H102</f>
        <v>0</v>
      </c>
      <c r="AV102" s="470">
        <f t="shared" si="24"/>
        <v>0</v>
      </c>
    </row>
    <row r="103" spans="2:48" s="472" customFormat="1" ht="12.75" customHeight="1">
      <c r="B103" s="494" t="str">
        <f>+'FORMATO COSTEO C1'!C$480</f>
        <v>1.3.5.3</v>
      </c>
      <c r="C103" s="495" t="str">
        <f>+'FORMATO COSTEO C1'!B$480</f>
        <v>Categoría de gasto</v>
      </c>
      <c r="D103" s="506"/>
      <c r="E103" s="632"/>
      <c r="F103" s="498">
        <f>+'FORMATO COSTEO C1'!G480</f>
        <v>0</v>
      </c>
      <c r="G103" s="499">
        <f>+'FORMATO COSTEO C1'!J480</f>
        <v>0</v>
      </c>
      <c r="H103" s="503">
        <f>IF($F103=0,0,((($F103/$E$100)*'CRONOGRAMA ACTIVIDADES'!F$40)*($G103/$F103)))</f>
        <v>0</v>
      </c>
      <c r="I103" s="498">
        <f>IF($F103=0,0,((($F103/$E$100)*'CRONOGRAMA ACTIVIDADES'!G$40)*($G103/$F103)))</f>
        <v>0</v>
      </c>
      <c r="J103" s="498">
        <f>IF($F103=0,0,((($F103/$E$100)*'CRONOGRAMA ACTIVIDADES'!H$40)*($G103/$F103)))</f>
        <v>0</v>
      </c>
      <c r="K103" s="498">
        <f>IF($F103=0,0,((($F103/$E$100)*'CRONOGRAMA ACTIVIDADES'!I$40)*($G103/$F103)))</f>
        <v>0</v>
      </c>
      <c r="L103" s="498">
        <f>IF($F103=0,0,((($F103/$E$100)*'CRONOGRAMA ACTIVIDADES'!J$40)*($G103/$F103)))</f>
        <v>0</v>
      </c>
      <c r="M103" s="498">
        <f>IF($F103=0,0,((($F103/$E$100)*'CRONOGRAMA ACTIVIDADES'!K$40)*($G103/$F103)))</f>
        <v>0</v>
      </c>
      <c r="N103" s="498">
        <f>IF($F103=0,0,((($F103/$E$100)*'CRONOGRAMA ACTIVIDADES'!L$40)*($G103/$F103)))</f>
        <v>0</v>
      </c>
      <c r="O103" s="498">
        <f>IF($F103=0,0,((($F103/$E$100)*'CRONOGRAMA ACTIVIDADES'!M$40)*($G103/$F103)))</f>
        <v>0</v>
      </c>
      <c r="P103" s="498">
        <f>IF($F103=0,0,((($F103/$E$100)*'CRONOGRAMA ACTIVIDADES'!N$40)*($G103/$F103)))</f>
        <v>0</v>
      </c>
      <c r="Q103" s="498">
        <f>IF($F103=0,0,((($F103/$E$100)*'CRONOGRAMA ACTIVIDADES'!O$40)*($G103/$F103)))</f>
        <v>0</v>
      </c>
      <c r="R103" s="498">
        <f>IF($F103=0,0,((($F103/$E$100)*'CRONOGRAMA ACTIVIDADES'!P$40)*($G103/$F103)))</f>
        <v>0</v>
      </c>
      <c r="S103" s="498">
        <f>IF($F103=0,0,((($F103/$E$100)*'CRONOGRAMA ACTIVIDADES'!Q$40)*($G103/$F103)))</f>
        <v>0</v>
      </c>
      <c r="T103" s="501">
        <f>H103+I103+J103+K103+L103+M103+N103+O103+P103+Q103+R103+S103</f>
        <v>0</v>
      </c>
      <c r="U103" s="502">
        <f>IF($F103=0,0,((($F103/$E$100)*'CRONOGRAMA ACTIVIDADES'!R$40)*($G103/$F103)))</f>
        <v>0</v>
      </c>
      <c r="V103" s="498">
        <f>IF($F103=0,0,((($F103/$E$100)*'CRONOGRAMA ACTIVIDADES'!S$40)*($G103/$F103)))</f>
        <v>0</v>
      </c>
      <c r="W103" s="498">
        <f>IF($F103=0,0,((($F103/$E$100)*'CRONOGRAMA ACTIVIDADES'!T$40)*($G103/$F103)))</f>
        <v>0</v>
      </c>
      <c r="X103" s="498">
        <f>IF($F103=0,0,((($F103/$E$100)*'CRONOGRAMA ACTIVIDADES'!U$40)*($G103/$F103)))</f>
        <v>0</v>
      </c>
      <c r="Y103" s="498">
        <f>IF($F103=0,0,((($F103/$E$100)*'CRONOGRAMA ACTIVIDADES'!V$40)*($G103/$F103)))</f>
        <v>0</v>
      </c>
      <c r="Z103" s="498">
        <f>IF($F103=0,0,((($F103/$E$100)*'CRONOGRAMA ACTIVIDADES'!W$40)*($G103/$F103)))</f>
        <v>0</v>
      </c>
      <c r="AA103" s="498">
        <f>IF($F103=0,0,((($F103/$E$100)*'CRONOGRAMA ACTIVIDADES'!X$40)*($G103/$F103)))</f>
        <v>0</v>
      </c>
      <c r="AB103" s="498">
        <f>IF($F103=0,0,((($F103/$E$100)*'CRONOGRAMA ACTIVIDADES'!Y$40)*($G103/$F103)))</f>
        <v>0</v>
      </c>
      <c r="AC103" s="498">
        <f>IF($F103=0,0,((($F103/$E$100)*'CRONOGRAMA ACTIVIDADES'!Z$40)*($G103/$F103)))</f>
        <v>0</v>
      </c>
      <c r="AD103" s="498">
        <f>IF($F103=0,0,((($F103/$E$100)*'CRONOGRAMA ACTIVIDADES'!AA$40)*($G103/$F103)))</f>
        <v>0</v>
      </c>
      <c r="AE103" s="498">
        <f>IF($F103=0,0,((($F103/$E$100)*'CRONOGRAMA ACTIVIDADES'!AB$40)*($G103/$F103)))</f>
        <v>0</v>
      </c>
      <c r="AF103" s="498">
        <f>IF($F103=0,0,((($F103/$E$100)*'CRONOGRAMA ACTIVIDADES'!AC$40)*($G103/$F103)))</f>
        <v>0</v>
      </c>
      <c r="AG103" s="499">
        <f>U103+V103+W103+X103+Y103+Z103+AA103+AB103+AC103+AD103+AE103+AF103</f>
        <v>0</v>
      </c>
      <c r="AH103" s="503">
        <f>IF($F103=0,0,((($F103/$E$100)*'CRONOGRAMA ACTIVIDADES'!AD$40)*($G103/$F103)))</f>
        <v>0</v>
      </c>
      <c r="AI103" s="498">
        <f>IF($F103=0,0,((($F103/$E$100)*'CRONOGRAMA ACTIVIDADES'!AE$40)*($G103/$F103)))</f>
        <v>0</v>
      </c>
      <c r="AJ103" s="498">
        <f>IF($F103=0,0,((($F103/$E$100)*'CRONOGRAMA ACTIVIDADES'!AF$40)*($G103/$F103)))</f>
        <v>0</v>
      </c>
      <c r="AK103" s="498">
        <f>IF($F103=0,0,((($F103/$E$100)*'CRONOGRAMA ACTIVIDADES'!AG$40)*($G103/$F103)))</f>
        <v>0</v>
      </c>
      <c r="AL103" s="498">
        <f>IF($F103=0,0,((($F103/$E$100)*'CRONOGRAMA ACTIVIDADES'!AH$40)*($G103/$F103)))</f>
        <v>0</v>
      </c>
      <c r="AM103" s="498">
        <f>IF($F103=0,0,((($F103/$E$100)*'CRONOGRAMA ACTIVIDADES'!AI$40)*($G103/$F103)))</f>
        <v>0</v>
      </c>
      <c r="AN103" s="498">
        <f>IF($F103=0,0,((($F103/$E$100)*'CRONOGRAMA ACTIVIDADES'!AJ$40)*($G103/$F103)))</f>
        <v>0</v>
      </c>
      <c r="AO103" s="498">
        <f>IF($F103=0,0,((($F103/$E$100)*'CRONOGRAMA ACTIVIDADES'!AK$40)*($G103/$F103)))</f>
        <v>0</v>
      </c>
      <c r="AP103" s="498">
        <f>IF($F103=0,0,((($F103/$E$100)*'CRONOGRAMA ACTIVIDADES'!AL$40)*($G103/$F103)))</f>
        <v>0</v>
      </c>
      <c r="AQ103" s="498">
        <f>IF($F103=0,0,((($F103/$E$100)*'CRONOGRAMA ACTIVIDADES'!AM$40)*($G103/$F103)))</f>
        <v>0</v>
      </c>
      <c r="AR103" s="498">
        <f>IF($F103=0,0,((($F103/$E$100)*'CRONOGRAMA ACTIVIDADES'!AN$40)*($G103/$F103)))</f>
        <v>0</v>
      </c>
      <c r="AS103" s="498">
        <f>IF($F103=0,0,((($F103/$E$100)*'CRONOGRAMA ACTIVIDADES'!AO$40)*($G103/$F103)))</f>
        <v>0</v>
      </c>
      <c r="AT103" s="501">
        <f>AH103+AI103+AJ103+AK103+AL103+AM103+AN103+AO103+AP103+AQ103+AR103+AS103</f>
        <v>0</v>
      </c>
      <c r="AU103" s="504">
        <f>AS103+AR103+AQ103+AP103+AO103+AN103+AM103+AL103+AK103+AJ103+AI103+AH103+AF103+AE103+AD103+AC103+AB103+AA103+Z103+Y103+X103+W103+V103+U103+S103+R103+Q103+P103+O103+N103+M103+L103+K103+J103+I103+H103</f>
        <v>0</v>
      </c>
      <c r="AV103" s="470">
        <f t="shared" si="24"/>
        <v>0</v>
      </c>
    </row>
    <row r="104" spans="2:48" s="472" customFormat="1" ht="12.75" customHeight="1">
      <c r="B104" s="494" t="str">
        <f>+'FORMATO COSTEO C1'!C$486</f>
        <v>1.3.5.4</v>
      </c>
      <c r="C104" s="495" t="str">
        <f>+'FORMATO COSTEO C1'!B$486</f>
        <v>Categoría de gasto</v>
      </c>
      <c r="D104" s="506"/>
      <c r="E104" s="632"/>
      <c r="F104" s="498">
        <f>+'FORMATO COSTEO C1'!G486</f>
        <v>0</v>
      </c>
      <c r="G104" s="499">
        <f>+'FORMATO COSTEO C1'!J486</f>
        <v>0</v>
      </c>
      <c r="H104" s="503">
        <f>IF($F104=0,0,((($F104/$E$100)*'CRONOGRAMA ACTIVIDADES'!F$40)*($G104/$F104)))</f>
        <v>0</v>
      </c>
      <c r="I104" s="498">
        <f>IF($F104=0,0,((($F104/$E$100)*'CRONOGRAMA ACTIVIDADES'!G$40)*($G104/$F104)))</f>
        <v>0</v>
      </c>
      <c r="J104" s="498">
        <f>IF($F104=0,0,((($F104/$E$100)*'CRONOGRAMA ACTIVIDADES'!H$40)*($G104/$F104)))</f>
        <v>0</v>
      </c>
      <c r="K104" s="498">
        <f>IF($F104=0,0,((($F104/$E$100)*'CRONOGRAMA ACTIVIDADES'!I$40)*($G104/$F104)))</f>
        <v>0</v>
      </c>
      <c r="L104" s="498">
        <f>IF($F104=0,0,((($F104/$E$100)*'CRONOGRAMA ACTIVIDADES'!J$40)*($G104/$F104)))</f>
        <v>0</v>
      </c>
      <c r="M104" s="498">
        <f>IF($F104=0,0,((($F104/$E$100)*'CRONOGRAMA ACTIVIDADES'!K$40)*($G104/$F104)))</f>
        <v>0</v>
      </c>
      <c r="N104" s="498">
        <f>IF($F104=0,0,((($F104/$E$100)*'CRONOGRAMA ACTIVIDADES'!L$40)*($G104/$F104)))</f>
        <v>0</v>
      </c>
      <c r="O104" s="498">
        <f>IF($F104=0,0,((($F104/$E$100)*'CRONOGRAMA ACTIVIDADES'!M$40)*($G104/$F104)))</f>
        <v>0</v>
      </c>
      <c r="P104" s="498">
        <f>IF($F104=0,0,((($F104/$E$100)*'CRONOGRAMA ACTIVIDADES'!N$40)*($G104/$F104)))</f>
        <v>0</v>
      </c>
      <c r="Q104" s="498">
        <f>IF($F104=0,0,((($F104/$E$100)*'CRONOGRAMA ACTIVIDADES'!O$40)*($G104/$F104)))</f>
        <v>0</v>
      </c>
      <c r="R104" s="498">
        <f>IF($F104=0,0,((($F104/$E$100)*'CRONOGRAMA ACTIVIDADES'!P$40)*($G104/$F104)))</f>
        <v>0</v>
      </c>
      <c r="S104" s="498">
        <f>IF($F104=0,0,((($F104/$E$100)*'CRONOGRAMA ACTIVIDADES'!Q$40)*($G104/$F104)))</f>
        <v>0</v>
      </c>
      <c r="T104" s="501">
        <f>H104+I104+J104+K104+L104+M104+N104+O104+P104+Q104+R104+S104</f>
        <v>0</v>
      </c>
      <c r="U104" s="502">
        <f>IF($F104=0,0,((($F104/$E$100)*'CRONOGRAMA ACTIVIDADES'!R$40)*($G104/$F104)))</f>
        <v>0</v>
      </c>
      <c r="V104" s="498">
        <f>IF($F104=0,0,((($F104/$E$100)*'CRONOGRAMA ACTIVIDADES'!S$40)*($G104/$F104)))</f>
        <v>0</v>
      </c>
      <c r="W104" s="498">
        <f>IF($F104=0,0,((($F104/$E$100)*'CRONOGRAMA ACTIVIDADES'!T$40)*($G104/$F104)))</f>
        <v>0</v>
      </c>
      <c r="X104" s="498">
        <f>IF($F104=0,0,((($F104/$E$100)*'CRONOGRAMA ACTIVIDADES'!U$40)*($G104/$F104)))</f>
        <v>0</v>
      </c>
      <c r="Y104" s="498">
        <f>IF($F104=0,0,((($F104/$E$100)*'CRONOGRAMA ACTIVIDADES'!V$40)*($G104/$F104)))</f>
        <v>0</v>
      </c>
      <c r="Z104" s="498">
        <f>IF($F104=0,0,((($F104/$E$100)*'CRONOGRAMA ACTIVIDADES'!W$40)*($G104/$F104)))</f>
        <v>0</v>
      </c>
      <c r="AA104" s="498">
        <f>IF($F104=0,0,((($F104/$E$100)*'CRONOGRAMA ACTIVIDADES'!X$40)*($G104/$F104)))</f>
        <v>0</v>
      </c>
      <c r="AB104" s="498">
        <f>IF($F104=0,0,((($F104/$E$100)*'CRONOGRAMA ACTIVIDADES'!Y$40)*($G104/$F104)))</f>
        <v>0</v>
      </c>
      <c r="AC104" s="498">
        <f>IF($F104=0,0,((($F104/$E$100)*'CRONOGRAMA ACTIVIDADES'!Z$40)*($G104/$F104)))</f>
        <v>0</v>
      </c>
      <c r="AD104" s="498">
        <f>IF($F104=0,0,((($F104/$E$100)*'CRONOGRAMA ACTIVIDADES'!AA$40)*($G104/$F104)))</f>
        <v>0</v>
      </c>
      <c r="AE104" s="498">
        <f>IF($F104=0,0,((($F104/$E$100)*'CRONOGRAMA ACTIVIDADES'!AB$40)*($G104/$F104)))</f>
        <v>0</v>
      </c>
      <c r="AF104" s="498">
        <f>IF($F104=0,0,((($F104/$E$100)*'CRONOGRAMA ACTIVIDADES'!AC$40)*($G104/$F104)))</f>
        <v>0</v>
      </c>
      <c r="AG104" s="499">
        <f>U104+V104+W104+X104+Y104+Z104+AA104+AB104+AC104+AD104+AE104+AF104</f>
        <v>0</v>
      </c>
      <c r="AH104" s="503">
        <f>IF($F104=0,0,((($F104/$E$100)*'CRONOGRAMA ACTIVIDADES'!AD$40)*($G104/$F104)))</f>
        <v>0</v>
      </c>
      <c r="AI104" s="498">
        <f>IF($F104=0,0,((($F104/$E$100)*'CRONOGRAMA ACTIVIDADES'!AE$40)*($G104/$F104)))</f>
        <v>0</v>
      </c>
      <c r="AJ104" s="498">
        <f>IF($F104=0,0,((($F104/$E$100)*'CRONOGRAMA ACTIVIDADES'!AF$40)*($G104/$F104)))</f>
        <v>0</v>
      </c>
      <c r="AK104" s="498">
        <f>IF($F104=0,0,((($F104/$E$100)*'CRONOGRAMA ACTIVIDADES'!AG$40)*($G104/$F104)))</f>
        <v>0</v>
      </c>
      <c r="AL104" s="498">
        <f>IF($F104=0,0,((($F104/$E$100)*'CRONOGRAMA ACTIVIDADES'!AH$40)*($G104/$F104)))</f>
        <v>0</v>
      </c>
      <c r="AM104" s="498">
        <f>IF($F104=0,0,((($F104/$E$100)*'CRONOGRAMA ACTIVIDADES'!AI$40)*($G104/$F104)))</f>
        <v>0</v>
      </c>
      <c r="AN104" s="498">
        <f>IF($F104=0,0,((($F104/$E$100)*'CRONOGRAMA ACTIVIDADES'!AJ$40)*($G104/$F104)))</f>
        <v>0</v>
      </c>
      <c r="AO104" s="498">
        <f>IF($F104=0,0,((($F104/$E$100)*'CRONOGRAMA ACTIVIDADES'!AK$40)*($G104/$F104)))</f>
        <v>0</v>
      </c>
      <c r="AP104" s="498">
        <f>IF($F104=0,0,((($F104/$E$100)*'CRONOGRAMA ACTIVIDADES'!AL$40)*($G104/$F104)))</f>
        <v>0</v>
      </c>
      <c r="AQ104" s="498">
        <f>IF($F104=0,0,((($F104/$E$100)*'CRONOGRAMA ACTIVIDADES'!AM$40)*($G104/$F104)))</f>
        <v>0</v>
      </c>
      <c r="AR104" s="498">
        <f>IF($F104=0,0,((($F104/$E$100)*'CRONOGRAMA ACTIVIDADES'!AN$40)*($G104/$F104)))</f>
        <v>0</v>
      </c>
      <c r="AS104" s="498">
        <f>IF($F104=0,0,((($F104/$E$100)*'CRONOGRAMA ACTIVIDADES'!AO$40)*($G104/$F104)))</f>
        <v>0</v>
      </c>
      <c r="AT104" s="501">
        <f>AH104+AI104+AJ104+AK104+AL104+AM104+AN104+AO104+AP104+AQ104+AR104+AS104</f>
        <v>0</v>
      </c>
      <c r="AU104" s="504">
        <f>AS104+AR104+AQ104+AP104+AO104+AN104+AM104+AL104+AK104+AJ104+AI104+AH104+AF104+AE104+AD104+AC104+AB104+AA104+Z104+Y104+X104+W104+V104+U104+S104+R104+Q104+P104+O104+N104+M104+L104+K104+J104+I104+H104</f>
        <v>0</v>
      </c>
      <c r="AV104" s="470">
        <f t="shared" si="24"/>
        <v>0</v>
      </c>
    </row>
    <row r="105" spans="2:48" s="472" customFormat="1" ht="12.75" customHeight="1">
      <c r="B105" s="494" t="str">
        <f>+'FORMATO COSTEO C1'!C$492</f>
        <v>1.3.5.5</v>
      </c>
      <c r="C105" s="495" t="str">
        <f>+'FORMATO COSTEO C1'!B$492</f>
        <v>Categoría de gasto</v>
      </c>
      <c r="D105" s="506"/>
      <c r="E105" s="632"/>
      <c r="F105" s="498">
        <f>+'FORMATO COSTEO C1'!G492</f>
        <v>0</v>
      </c>
      <c r="G105" s="499">
        <f>+'FORMATO COSTEO C1'!J492</f>
        <v>0</v>
      </c>
      <c r="H105" s="503">
        <f>IF($F105=0,0,((($F105/$E$100)*'CRONOGRAMA ACTIVIDADES'!F$40)*($G105/$F105)))</f>
        <v>0</v>
      </c>
      <c r="I105" s="498">
        <f>IF($F105=0,0,((($F105/$E$100)*'CRONOGRAMA ACTIVIDADES'!G$40)*($G105/$F105)))</f>
        <v>0</v>
      </c>
      <c r="J105" s="498">
        <f>IF($F105=0,0,((($F105/$E$100)*'CRONOGRAMA ACTIVIDADES'!H$40)*($G105/$F105)))</f>
        <v>0</v>
      </c>
      <c r="K105" s="498">
        <f>IF($F105=0,0,((($F105/$E$100)*'CRONOGRAMA ACTIVIDADES'!I$40)*($G105/$F105)))</f>
        <v>0</v>
      </c>
      <c r="L105" s="498">
        <f>IF($F105=0,0,((($F105/$E$100)*'CRONOGRAMA ACTIVIDADES'!J$40)*($G105/$F105)))</f>
        <v>0</v>
      </c>
      <c r="M105" s="498">
        <f>IF($F105=0,0,((($F105/$E$100)*'CRONOGRAMA ACTIVIDADES'!K$40)*($G105/$F105)))</f>
        <v>0</v>
      </c>
      <c r="N105" s="498">
        <f>IF($F105=0,0,((($F105/$E$100)*'CRONOGRAMA ACTIVIDADES'!L$40)*($G105/$F105)))</f>
        <v>0</v>
      </c>
      <c r="O105" s="498">
        <f>IF($F105=0,0,((($F105/$E$100)*'CRONOGRAMA ACTIVIDADES'!M$40)*($G105/$F105)))</f>
        <v>0</v>
      </c>
      <c r="P105" s="498">
        <f>IF($F105=0,0,((($F105/$E$100)*'CRONOGRAMA ACTIVIDADES'!N$40)*($G105/$F105)))</f>
        <v>0</v>
      </c>
      <c r="Q105" s="498">
        <f>IF($F105=0,0,((($F105/$E$100)*'CRONOGRAMA ACTIVIDADES'!O$40)*($G105/$F105)))</f>
        <v>0</v>
      </c>
      <c r="R105" s="498">
        <f>IF($F105=0,0,((($F105/$E$100)*'CRONOGRAMA ACTIVIDADES'!P$40)*($G105/$F105)))</f>
        <v>0</v>
      </c>
      <c r="S105" s="498">
        <f>IF($F105=0,0,((($F105/$E$100)*'CRONOGRAMA ACTIVIDADES'!Q$40)*($G105/$F105)))</f>
        <v>0</v>
      </c>
      <c r="T105" s="501">
        <f>H105+I105+J105+K105+L105+M105+N105+O105+P105+Q105+R105+S105</f>
        <v>0</v>
      </c>
      <c r="U105" s="502">
        <f>IF($F105=0,0,((($F105/$E$100)*'CRONOGRAMA ACTIVIDADES'!R$40)*($G105/$F105)))</f>
        <v>0</v>
      </c>
      <c r="V105" s="498">
        <f>IF($F105=0,0,((($F105/$E$100)*'CRONOGRAMA ACTIVIDADES'!S$40)*($G105/$F105)))</f>
        <v>0</v>
      </c>
      <c r="W105" s="498">
        <f>IF($F105=0,0,((($F105/$E$100)*'CRONOGRAMA ACTIVIDADES'!T$40)*($G105/$F105)))</f>
        <v>0</v>
      </c>
      <c r="X105" s="498">
        <f>IF($F105=0,0,((($F105/$E$100)*'CRONOGRAMA ACTIVIDADES'!U$40)*($G105/$F105)))</f>
        <v>0</v>
      </c>
      <c r="Y105" s="498">
        <f>IF($F105=0,0,((($F105/$E$100)*'CRONOGRAMA ACTIVIDADES'!V$40)*($G105/$F105)))</f>
        <v>0</v>
      </c>
      <c r="Z105" s="498">
        <f>IF($F105=0,0,((($F105/$E$100)*'CRONOGRAMA ACTIVIDADES'!W$40)*($G105/$F105)))</f>
        <v>0</v>
      </c>
      <c r="AA105" s="498">
        <f>IF($F105=0,0,((($F105/$E$100)*'CRONOGRAMA ACTIVIDADES'!X$40)*($G105/$F105)))</f>
        <v>0</v>
      </c>
      <c r="AB105" s="498">
        <f>IF($F105=0,0,((($F105/$E$100)*'CRONOGRAMA ACTIVIDADES'!Y$40)*($G105/$F105)))</f>
        <v>0</v>
      </c>
      <c r="AC105" s="498">
        <f>IF($F105=0,0,((($F105/$E$100)*'CRONOGRAMA ACTIVIDADES'!Z$40)*($G105/$F105)))</f>
        <v>0</v>
      </c>
      <c r="AD105" s="498">
        <f>IF($F105=0,0,((($F105/$E$100)*'CRONOGRAMA ACTIVIDADES'!AA$40)*($G105/$F105)))</f>
        <v>0</v>
      </c>
      <c r="AE105" s="498">
        <f>IF($F105=0,0,((($F105/$E$100)*'CRONOGRAMA ACTIVIDADES'!AB$40)*($G105/$F105)))</f>
        <v>0</v>
      </c>
      <c r="AF105" s="498">
        <f>IF($F105=0,0,((($F105/$E$100)*'CRONOGRAMA ACTIVIDADES'!AC$40)*($G105/$F105)))</f>
        <v>0</v>
      </c>
      <c r="AG105" s="499">
        <f>U105+V105+W105+X105+Y105+Z105+AA105+AB105+AC105+AD105+AE105+AF105</f>
        <v>0</v>
      </c>
      <c r="AH105" s="503">
        <f>IF($F105=0,0,((($F105/$E$100)*'CRONOGRAMA ACTIVIDADES'!AD$40)*($G105/$F105)))</f>
        <v>0</v>
      </c>
      <c r="AI105" s="498">
        <f>IF($F105=0,0,((($F105/$E$100)*'CRONOGRAMA ACTIVIDADES'!AE$40)*($G105/$F105)))</f>
        <v>0</v>
      </c>
      <c r="AJ105" s="498">
        <f>IF($F105=0,0,((($F105/$E$100)*'CRONOGRAMA ACTIVIDADES'!AF$40)*($G105/$F105)))</f>
        <v>0</v>
      </c>
      <c r="AK105" s="498">
        <f>IF($F105=0,0,((($F105/$E$100)*'CRONOGRAMA ACTIVIDADES'!AG$40)*($G105/$F105)))</f>
        <v>0</v>
      </c>
      <c r="AL105" s="498">
        <f>IF($F105=0,0,((($F105/$E$100)*'CRONOGRAMA ACTIVIDADES'!AH$40)*($G105/$F105)))</f>
        <v>0</v>
      </c>
      <c r="AM105" s="498">
        <f>IF($F105=0,0,((($F105/$E$100)*'CRONOGRAMA ACTIVIDADES'!AI$40)*($G105/$F105)))</f>
        <v>0</v>
      </c>
      <c r="AN105" s="498">
        <f>IF($F105=0,0,((($F105/$E$100)*'CRONOGRAMA ACTIVIDADES'!AJ$40)*($G105/$F105)))</f>
        <v>0</v>
      </c>
      <c r="AO105" s="498">
        <f>IF($F105=0,0,((($F105/$E$100)*'CRONOGRAMA ACTIVIDADES'!AK$40)*($G105/$F105)))</f>
        <v>0</v>
      </c>
      <c r="AP105" s="498">
        <f>IF($F105=0,0,((($F105/$E$100)*'CRONOGRAMA ACTIVIDADES'!AL$40)*($G105/$F105)))</f>
        <v>0</v>
      </c>
      <c r="AQ105" s="498">
        <f>IF($F105=0,0,((($F105/$E$100)*'CRONOGRAMA ACTIVIDADES'!AM$40)*($G105/$F105)))</f>
        <v>0</v>
      </c>
      <c r="AR105" s="498">
        <f>IF($F105=0,0,((($F105/$E$100)*'CRONOGRAMA ACTIVIDADES'!AN$40)*($G105/$F105)))</f>
        <v>0</v>
      </c>
      <c r="AS105" s="498">
        <f>IF($F105=0,0,((($F105/$E$100)*'CRONOGRAMA ACTIVIDADES'!AO$40)*($G105/$F105)))</f>
        <v>0</v>
      </c>
      <c r="AT105" s="501">
        <f>AH105+AI105+AJ105+AK105+AL105+AM105+AN105+AO105+AP105+AQ105+AR105+AS105</f>
        <v>0</v>
      </c>
      <c r="AU105" s="504">
        <f>AS105+AR105+AQ105+AP105+AO105+AN105+AM105+AL105+AK105+AJ105+AI105+AH105+AF105+AE105+AD105+AC105+AB105+AA105+Z105+Y105+X105+W105+V105+U105+S105+R105+Q105+P105+O105+N105+M105+L105+K105+J105+I105+H105</f>
        <v>0</v>
      </c>
      <c r="AV105" s="470">
        <f t="shared" si="24"/>
        <v>0</v>
      </c>
    </row>
    <row r="106" spans="2:49" s="60" customFormat="1" ht="30" customHeight="1">
      <c r="B106" s="460">
        <f>'FORMATO COSTEO C6'!C12</f>
        <v>6</v>
      </c>
      <c r="C106" s="512" t="str">
        <f>'FORMATO COSTEO C6'!D12</f>
        <v>MANEJO DEL PROYECTO</v>
      </c>
      <c r="D106" s="462"/>
      <c r="E106" s="611"/>
      <c r="F106" s="464">
        <f>+F107+F118+F129</f>
        <v>0</v>
      </c>
      <c r="G106" s="465">
        <f>+G107+G118+G129</f>
        <v>0</v>
      </c>
      <c r="H106" s="466">
        <f>+H107+H118+H129</f>
        <v>0</v>
      </c>
      <c r="I106" s="464">
        <f aca="true" t="shared" si="29" ref="I106:AT106">+I107+I118+I129</f>
        <v>0</v>
      </c>
      <c r="J106" s="464">
        <f t="shared" si="29"/>
        <v>0</v>
      </c>
      <c r="K106" s="464">
        <f t="shared" si="29"/>
        <v>0</v>
      </c>
      <c r="L106" s="464">
        <f t="shared" si="29"/>
        <v>0</v>
      </c>
      <c r="M106" s="464">
        <f t="shared" si="29"/>
        <v>0</v>
      </c>
      <c r="N106" s="464">
        <f t="shared" si="29"/>
        <v>0</v>
      </c>
      <c r="O106" s="464">
        <f t="shared" si="29"/>
        <v>0</v>
      </c>
      <c r="P106" s="464">
        <f t="shared" si="29"/>
        <v>0</v>
      </c>
      <c r="Q106" s="464">
        <f t="shared" si="29"/>
        <v>0</v>
      </c>
      <c r="R106" s="464">
        <f t="shared" si="29"/>
        <v>0</v>
      </c>
      <c r="S106" s="464">
        <f t="shared" si="29"/>
        <v>0</v>
      </c>
      <c r="T106" s="467">
        <f t="shared" si="29"/>
        <v>0</v>
      </c>
      <c r="U106" s="468">
        <f t="shared" si="29"/>
        <v>0</v>
      </c>
      <c r="V106" s="464">
        <f t="shared" si="29"/>
        <v>0</v>
      </c>
      <c r="W106" s="464">
        <f t="shared" si="29"/>
        <v>0</v>
      </c>
      <c r="X106" s="464">
        <f t="shared" si="29"/>
        <v>0</v>
      </c>
      <c r="Y106" s="464">
        <f t="shared" si="29"/>
        <v>0</v>
      </c>
      <c r="Z106" s="464">
        <f t="shared" si="29"/>
        <v>0</v>
      </c>
      <c r="AA106" s="464">
        <f t="shared" si="29"/>
        <v>0</v>
      </c>
      <c r="AB106" s="464">
        <f t="shared" si="29"/>
        <v>0</v>
      </c>
      <c r="AC106" s="464">
        <f t="shared" si="29"/>
        <v>0</v>
      </c>
      <c r="AD106" s="464">
        <f t="shared" si="29"/>
        <v>0</v>
      </c>
      <c r="AE106" s="464">
        <f t="shared" si="29"/>
        <v>0</v>
      </c>
      <c r="AF106" s="464">
        <f t="shared" si="29"/>
        <v>0</v>
      </c>
      <c r="AG106" s="465">
        <f>+AG107+AG118+AG129</f>
        <v>0</v>
      </c>
      <c r="AH106" s="466">
        <f t="shared" si="29"/>
        <v>0</v>
      </c>
      <c r="AI106" s="464">
        <f t="shared" si="29"/>
        <v>0</v>
      </c>
      <c r="AJ106" s="464">
        <f t="shared" si="29"/>
        <v>0</v>
      </c>
      <c r="AK106" s="464">
        <f t="shared" si="29"/>
        <v>0</v>
      </c>
      <c r="AL106" s="464">
        <f t="shared" si="29"/>
        <v>0</v>
      </c>
      <c r="AM106" s="464">
        <f t="shared" si="29"/>
        <v>0</v>
      </c>
      <c r="AN106" s="464">
        <f t="shared" si="29"/>
        <v>0</v>
      </c>
      <c r="AO106" s="464">
        <f t="shared" si="29"/>
        <v>0</v>
      </c>
      <c r="AP106" s="464">
        <f t="shared" si="29"/>
        <v>0</v>
      </c>
      <c r="AQ106" s="464">
        <f t="shared" si="29"/>
        <v>0</v>
      </c>
      <c r="AR106" s="464">
        <f t="shared" si="29"/>
        <v>0</v>
      </c>
      <c r="AS106" s="464">
        <f t="shared" si="29"/>
        <v>0</v>
      </c>
      <c r="AT106" s="467">
        <f t="shared" si="29"/>
        <v>0</v>
      </c>
      <c r="AU106" s="469">
        <f>+AU107+AU118+AU129</f>
        <v>0</v>
      </c>
      <c r="AV106" s="470">
        <f aca="true" t="shared" si="30" ref="AV106:AV113">+G106-AU106</f>
        <v>0</v>
      </c>
      <c r="AW106" s="471"/>
    </row>
    <row r="107" spans="2:48" s="60" customFormat="1" ht="13.5">
      <c r="B107" s="473">
        <f>'FORMATO COSTEO C6'!C15</f>
        <v>6.1</v>
      </c>
      <c r="C107" s="474" t="str">
        <f>+'FORMATO COSTEO C6'!B15</f>
        <v>Equipo técnico del proyecto</v>
      </c>
      <c r="D107" s="513"/>
      <c r="E107" s="616"/>
      <c r="F107" s="477">
        <f>+'FORMATO COSTEO C6'!G15</f>
        <v>0</v>
      </c>
      <c r="G107" s="478">
        <f>+'FORMATO COSTEO C6'!J15</f>
        <v>0</v>
      </c>
      <c r="H107" s="479">
        <f>SUM(H108:H117)</f>
        <v>0</v>
      </c>
      <c r="I107" s="477">
        <f aca="true" t="shared" si="31" ref="I107:AU107">SUM(I108:I117)</f>
        <v>0</v>
      </c>
      <c r="J107" s="477">
        <f t="shared" si="31"/>
        <v>0</v>
      </c>
      <c r="K107" s="477">
        <f t="shared" si="31"/>
        <v>0</v>
      </c>
      <c r="L107" s="477">
        <f t="shared" si="31"/>
        <v>0</v>
      </c>
      <c r="M107" s="477">
        <f t="shared" si="31"/>
        <v>0</v>
      </c>
      <c r="N107" s="477">
        <f t="shared" si="31"/>
        <v>0</v>
      </c>
      <c r="O107" s="477">
        <f t="shared" si="31"/>
        <v>0</v>
      </c>
      <c r="P107" s="477">
        <f t="shared" si="31"/>
        <v>0</v>
      </c>
      <c r="Q107" s="477">
        <f t="shared" si="31"/>
        <v>0</v>
      </c>
      <c r="R107" s="477">
        <f t="shared" si="31"/>
        <v>0</v>
      </c>
      <c r="S107" s="477">
        <f t="shared" si="31"/>
        <v>0</v>
      </c>
      <c r="T107" s="480">
        <f t="shared" si="31"/>
        <v>0</v>
      </c>
      <c r="U107" s="481">
        <f t="shared" si="31"/>
        <v>0</v>
      </c>
      <c r="V107" s="477">
        <f t="shared" si="31"/>
        <v>0</v>
      </c>
      <c r="W107" s="477">
        <f t="shared" si="31"/>
        <v>0</v>
      </c>
      <c r="X107" s="477">
        <f t="shared" si="31"/>
        <v>0</v>
      </c>
      <c r="Y107" s="477">
        <f t="shared" si="31"/>
        <v>0</v>
      </c>
      <c r="Z107" s="477">
        <f t="shared" si="31"/>
        <v>0</v>
      </c>
      <c r="AA107" s="477">
        <f t="shared" si="31"/>
        <v>0</v>
      </c>
      <c r="AB107" s="477">
        <f t="shared" si="31"/>
        <v>0</v>
      </c>
      <c r="AC107" s="477">
        <f t="shared" si="31"/>
        <v>0</v>
      </c>
      <c r="AD107" s="477">
        <f t="shared" si="31"/>
        <v>0</v>
      </c>
      <c r="AE107" s="477">
        <f t="shared" si="31"/>
        <v>0</v>
      </c>
      <c r="AF107" s="477">
        <f t="shared" si="31"/>
        <v>0</v>
      </c>
      <c r="AG107" s="478">
        <f>SUM(AG108:AG117)</f>
        <v>0</v>
      </c>
      <c r="AH107" s="479">
        <f t="shared" si="31"/>
        <v>0</v>
      </c>
      <c r="AI107" s="477">
        <f t="shared" si="31"/>
        <v>0</v>
      </c>
      <c r="AJ107" s="477">
        <f t="shared" si="31"/>
        <v>0</v>
      </c>
      <c r="AK107" s="477">
        <f t="shared" si="31"/>
        <v>0</v>
      </c>
      <c r="AL107" s="477">
        <f t="shared" si="31"/>
        <v>0</v>
      </c>
      <c r="AM107" s="477">
        <f t="shared" si="31"/>
        <v>0</v>
      </c>
      <c r="AN107" s="477">
        <f t="shared" si="31"/>
        <v>0</v>
      </c>
      <c r="AO107" s="477">
        <f t="shared" si="31"/>
        <v>0</v>
      </c>
      <c r="AP107" s="477">
        <f t="shared" si="31"/>
        <v>0</v>
      </c>
      <c r="AQ107" s="477">
        <f t="shared" si="31"/>
        <v>0</v>
      </c>
      <c r="AR107" s="477">
        <f t="shared" si="31"/>
        <v>0</v>
      </c>
      <c r="AS107" s="477">
        <f t="shared" si="31"/>
        <v>0</v>
      </c>
      <c r="AT107" s="480">
        <f t="shared" si="31"/>
        <v>0</v>
      </c>
      <c r="AU107" s="482">
        <f t="shared" si="31"/>
        <v>0</v>
      </c>
      <c r="AV107" s="470">
        <f t="shared" si="30"/>
        <v>0</v>
      </c>
    </row>
    <row r="108" spans="2:48" s="60" customFormat="1" ht="13.5">
      <c r="B108" s="494" t="str">
        <f>'FORMATO COSTEO C6'!C16</f>
        <v>6.1.1</v>
      </c>
      <c r="C108" s="515">
        <f>'FORMATO COSTEO C6'!B16</f>
        <v>0</v>
      </c>
      <c r="D108" s="506" t="str">
        <f>'FORMATO COSTEO C6'!D16</f>
        <v>Unidad medida</v>
      </c>
      <c r="E108" s="608">
        <f>'FORMATO COSTEO C6'!E16</f>
        <v>0</v>
      </c>
      <c r="F108" s="632">
        <f>'FORMATO COSTEO C6'!G16</f>
        <v>0</v>
      </c>
      <c r="G108" s="574">
        <f>'FORMATO COSTEO C6'!J16</f>
        <v>0</v>
      </c>
      <c r="H108" s="633">
        <f>IF($F108=0,0,((($F108/$E108)*'CRONOGRAMA ACTIVIDADES'!F$43)*($G108/$F108)))</f>
        <v>0</v>
      </c>
      <c r="I108" s="632">
        <f>IF($F108=0,0,((($F108/$E108)*'CRONOGRAMA ACTIVIDADES'!G$43)*($G108/$F108)))</f>
        <v>0</v>
      </c>
      <c r="J108" s="632">
        <f>IF($F108=0,0,((($F108/$E108)*'CRONOGRAMA ACTIVIDADES'!H$43)*($G108/$F108)))</f>
        <v>0</v>
      </c>
      <c r="K108" s="632">
        <f>IF($F108=0,0,((($F108/$E108)*'CRONOGRAMA ACTIVIDADES'!I$43)*($G108/$F108)))</f>
        <v>0</v>
      </c>
      <c r="L108" s="632">
        <f>IF($F108=0,0,((($F108/$E108)*'CRONOGRAMA ACTIVIDADES'!J$43)*($G108/$F108)))</f>
        <v>0</v>
      </c>
      <c r="M108" s="632">
        <f>IF($F108=0,0,((($F108/$E108)*'CRONOGRAMA ACTIVIDADES'!K$43)*($G108/$F108)))</f>
        <v>0</v>
      </c>
      <c r="N108" s="632">
        <f>IF($F108=0,0,((($F108/$E108)*'CRONOGRAMA ACTIVIDADES'!L$43)*($G108/$F108)))</f>
        <v>0</v>
      </c>
      <c r="O108" s="632">
        <f>IF($F108=0,0,((($F108/$E108)*'CRONOGRAMA ACTIVIDADES'!M$43)*($G108/$F108)))</f>
        <v>0</v>
      </c>
      <c r="P108" s="632">
        <f>IF($F108=0,0,((($F108/$E108)*'CRONOGRAMA ACTIVIDADES'!N$43)*($G108/$F108)))</f>
        <v>0</v>
      </c>
      <c r="Q108" s="632">
        <f>IF($F108=0,0,((($F108/$E108)*'CRONOGRAMA ACTIVIDADES'!O$43)*($G108/$F108)))</f>
        <v>0</v>
      </c>
      <c r="R108" s="632">
        <f>IF($F108=0,0,((($F108/$E108)*'CRONOGRAMA ACTIVIDADES'!P$43)*($G108/$F108)))</f>
        <v>0</v>
      </c>
      <c r="S108" s="632">
        <f>IF($F108=0,0,((($F108/$E108)*'CRONOGRAMA ACTIVIDADES'!Q$43)*($G108/$F108)))</f>
        <v>0</v>
      </c>
      <c r="T108" s="501">
        <f aca="true" t="shared" si="32" ref="T108:T117">H108+I108+J108+K108+L108+M108+N108+O108+P108+Q108+R108+S108</f>
        <v>0</v>
      </c>
      <c r="U108" s="634">
        <f>IF($F108=0,0,((($F108/$E108)*'CRONOGRAMA ACTIVIDADES'!R$43)*($G108/$F108)))</f>
        <v>0</v>
      </c>
      <c r="V108" s="632">
        <f>IF($F108=0,0,((($F108/$E108)*'CRONOGRAMA ACTIVIDADES'!S$43)*($G108/$F108)))</f>
        <v>0</v>
      </c>
      <c r="W108" s="632">
        <f>IF($F108=0,0,((($F108/$E108)*'CRONOGRAMA ACTIVIDADES'!T$43)*($G108/$F108)))</f>
        <v>0</v>
      </c>
      <c r="X108" s="632">
        <f>IF($F108=0,0,((($F108/$E108)*'CRONOGRAMA ACTIVIDADES'!U$43)*($G108/$F108)))</f>
        <v>0</v>
      </c>
      <c r="Y108" s="632">
        <f>IF($F108=0,0,((($F108/$E108)*'CRONOGRAMA ACTIVIDADES'!V$43)*($G108/$F108)))</f>
        <v>0</v>
      </c>
      <c r="Z108" s="632">
        <f>IF($F108=0,0,((($F108/$E108)*'CRONOGRAMA ACTIVIDADES'!W$43)*($G108/$F108)))</f>
        <v>0</v>
      </c>
      <c r="AA108" s="632">
        <f>IF($F108=0,0,((($F108/$E108)*'CRONOGRAMA ACTIVIDADES'!X$43)*($G108/$F108)))</f>
        <v>0</v>
      </c>
      <c r="AB108" s="632">
        <f>IF($F108=0,0,((($F108/$E108)*'CRONOGRAMA ACTIVIDADES'!Y$43)*($G108/$F108)))</f>
        <v>0</v>
      </c>
      <c r="AC108" s="632">
        <f>IF($F108=0,0,((($F108/$E108)*'CRONOGRAMA ACTIVIDADES'!Z$43)*($G108/$F108)))</f>
        <v>0</v>
      </c>
      <c r="AD108" s="632">
        <f>IF($F108=0,0,((($F108/$E108)*'CRONOGRAMA ACTIVIDADES'!AA$43)*($G108/$F108)))</f>
        <v>0</v>
      </c>
      <c r="AE108" s="632">
        <f>IF($F108=0,0,((($F108/$E108)*'CRONOGRAMA ACTIVIDADES'!AB$43)*($G108/$F108)))</f>
        <v>0</v>
      </c>
      <c r="AF108" s="632">
        <f>IF($F108=0,0,((($F108/$E108)*'CRONOGRAMA ACTIVIDADES'!AC$43)*($G108/$F108)))</f>
        <v>0</v>
      </c>
      <c r="AG108" s="499">
        <f aca="true" t="shared" si="33" ref="AG108:AG117">U108+V108+W108+X108+Y108+Z108+AA108+AB108+AC108+AD108+AE108+AF108</f>
        <v>0</v>
      </c>
      <c r="AH108" s="633">
        <f>IF($F108=0,0,((($F108/$E108)*'CRONOGRAMA ACTIVIDADES'!AD$43)*($G108/$F108)))</f>
        <v>0</v>
      </c>
      <c r="AI108" s="632">
        <f>IF($F108=0,0,((($F108/$E108)*'CRONOGRAMA ACTIVIDADES'!AE$43)*($G108/$F108)))</f>
        <v>0</v>
      </c>
      <c r="AJ108" s="632">
        <f>IF($F108=0,0,((($F108/$E108)*'CRONOGRAMA ACTIVIDADES'!AF$43)*($G108/$F108)))</f>
        <v>0</v>
      </c>
      <c r="AK108" s="632">
        <f>IF($F108=0,0,((($F108/$E108)*'CRONOGRAMA ACTIVIDADES'!AG$43)*($G108/$F108)))</f>
        <v>0</v>
      </c>
      <c r="AL108" s="632">
        <f>IF($F108=0,0,((($F108/$E108)*'CRONOGRAMA ACTIVIDADES'!AH$43)*($G108/$F108)))</f>
        <v>0</v>
      </c>
      <c r="AM108" s="632">
        <f>IF($F108=0,0,((($F108/$E108)*'CRONOGRAMA ACTIVIDADES'!AI$43)*($G108/$F108)))</f>
        <v>0</v>
      </c>
      <c r="AN108" s="632">
        <f>IF($F108=0,0,((($F108/$E108)*'CRONOGRAMA ACTIVIDADES'!AJ$43)*($G108/$F108)))</f>
        <v>0</v>
      </c>
      <c r="AO108" s="632">
        <f>IF($F108=0,0,((($F108/$E108)*'CRONOGRAMA ACTIVIDADES'!AK$43)*($G108/$F108)))</f>
        <v>0</v>
      </c>
      <c r="AP108" s="632">
        <f>IF($F108=0,0,((($F108/$E108)*'CRONOGRAMA ACTIVIDADES'!AL$43)*($G108/$F108)))</f>
        <v>0</v>
      </c>
      <c r="AQ108" s="632">
        <f>IF($F108=0,0,((($F108/$E108)*'CRONOGRAMA ACTIVIDADES'!AM$43)*($G108/$F108)))</f>
        <v>0</v>
      </c>
      <c r="AR108" s="632">
        <f>IF($F108=0,0,((($F108/$E108)*'CRONOGRAMA ACTIVIDADES'!AN$43)*($G108/$F108)))</f>
        <v>0</v>
      </c>
      <c r="AS108" s="632">
        <f>IF($F108=0,0,((($F108/$E108)*'CRONOGRAMA ACTIVIDADES'!AO$43)*($G108/$F108)))</f>
        <v>0</v>
      </c>
      <c r="AT108" s="501">
        <f aca="true" t="shared" si="34" ref="AT108:AT117">AH108+AI108+AJ108+AK108+AL108+AM108+AN108+AO108+AP108+AQ108+AR108+AS108</f>
        <v>0</v>
      </c>
      <c r="AU108" s="504">
        <f aca="true" t="shared" si="35" ref="AU108:AU117">AS108+AR108+AQ108+AP108+AO108+AN108+AM108+AL108+AK108+AJ108+AI108+AH108+AF108+AE108+AD108+AC108+AB108+AA108+Z108+Y108+X108+W108+V108+U108+S108+R108+Q108+P108+O108+N108+M108+L108+K108+J108+I108+H108</f>
        <v>0</v>
      </c>
      <c r="AV108" s="470">
        <f t="shared" si="30"/>
        <v>0</v>
      </c>
    </row>
    <row r="109" spans="2:48" s="60" customFormat="1" ht="13.5">
      <c r="B109" s="494" t="str">
        <f>'FORMATO COSTEO C6'!C17</f>
        <v>6.1.2</v>
      </c>
      <c r="C109" s="515">
        <f>'FORMATO COSTEO C6'!B17</f>
        <v>0</v>
      </c>
      <c r="D109" s="506" t="str">
        <f>'FORMATO COSTEO C6'!D17</f>
        <v>Unidad medida</v>
      </c>
      <c r="E109" s="608">
        <f>'FORMATO COSTEO C6'!E17</f>
        <v>0</v>
      </c>
      <c r="F109" s="632">
        <f>'FORMATO COSTEO C6'!G17</f>
        <v>0</v>
      </c>
      <c r="G109" s="574">
        <f>'FORMATO COSTEO C6'!J17</f>
        <v>0</v>
      </c>
      <c r="H109" s="633">
        <f>IF($F109=0,0,((($F109/$E109)*'CRONOGRAMA ACTIVIDADES'!F$44)*($G109/$F109)))</f>
        <v>0</v>
      </c>
      <c r="I109" s="632">
        <f>IF($F109=0,0,((($F109/$E109)*'CRONOGRAMA ACTIVIDADES'!G$44)*($G109/$F109)))</f>
        <v>0</v>
      </c>
      <c r="J109" s="632">
        <f>IF($F109=0,0,((($F109/$E109)*'CRONOGRAMA ACTIVIDADES'!H$44)*($G109/$F109)))</f>
        <v>0</v>
      </c>
      <c r="K109" s="632">
        <f>IF($F109=0,0,((($F109/$E109)*'CRONOGRAMA ACTIVIDADES'!I$44)*($G109/$F109)))</f>
        <v>0</v>
      </c>
      <c r="L109" s="632">
        <f>IF($F109=0,0,((($F109/$E109)*'CRONOGRAMA ACTIVIDADES'!J$44)*($G109/$F109)))</f>
        <v>0</v>
      </c>
      <c r="M109" s="632">
        <f>IF($F109=0,0,((($F109/$E109)*'CRONOGRAMA ACTIVIDADES'!K$44)*($G109/$F109)))</f>
        <v>0</v>
      </c>
      <c r="N109" s="632">
        <f>IF($F109=0,0,((($F109/$E109)*'CRONOGRAMA ACTIVIDADES'!L$44)*($G109/$F109)))</f>
        <v>0</v>
      </c>
      <c r="O109" s="632">
        <f>IF($F109=0,0,((($F109/$E109)*'CRONOGRAMA ACTIVIDADES'!M$44)*($G109/$F109)))</f>
        <v>0</v>
      </c>
      <c r="P109" s="632">
        <f>IF($F109=0,0,((($F109/$E109)*'CRONOGRAMA ACTIVIDADES'!N$44)*($G109/$F109)))</f>
        <v>0</v>
      </c>
      <c r="Q109" s="632">
        <f>IF($F109=0,0,((($F109/$E109)*'CRONOGRAMA ACTIVIDADES'!O$44)*($G109/$F109)))</f>
        <v>0</v>
      </c>
      <c r="R109" s="632">
        <f>IF($F109=0,0,((($F109/$E109)*'CRONOGRAMA ACTIVIDADES'!P$44)*($G109/$F109)))</f>
        <v>0</v>
      </c>
      <c r="S109" s="632">
        <f>IF($F109=0,0,((($F109/$E109)*'CRONOGRAMA ACTIVIDADES'!Q$44)*($G109/$F109)))</f>
        <v>0</v>
      </c>
      <c r="T109" s="501">
        <f t="shared" si="32"/>
        <v>0</v>
      </c>
      <c r="U109" s="634">
        <f>IF($F109=0,0,((($F109/$E109)*'CRONOGRAMA ACTIVIDADES'!R$44)*($G109/$F109)))</f>
        <v>0</v>
      </c>
      <c r="V109" s="632">
        <f>IF($F109=0,0,((($F109/$E109)*'CRONOGRAMA ACTIVIDADES'!S$44)*($G109/$F109)))</f>
        <v>0</v>
      </c>
      <c r="W109" s="632">
        <f>IF($F109=0,0,((($F109/$E109)*'CRONOGRAMA ACTIVIDADES'!T$44)*($G109/$F109)))</f>
        <v>0</v>
      </c>
      <c r="X109" s="632">
        <f>IF($F109=0,0,((($F109/$E109)*'CRONOGRAMA ACTIVIDADES'!U$44)*($G109/$F109)))</f>
        <v>0</v>
      </c>
      <c r="Y109" s="632">
        <f>IF($F109=0,0,((($F109/$E109)*'CRONOGRAMA ACTIVIDADES'!V$44)*($G109/$F109)))</f>
        <v>0</v>
      </c>
      <c r="Z109" s="632">
        <f>IF($F109=0,0,((($F109/$E109)*'CRONOGRAMA ACTIVIDADES'!W$44)*($G109/$F109)))</f>
        <v>0</v>
      </c>
      <c r="AA109" s="632">
        <f>IF($F109=0,0,((($F109/$E109)*'CRONOGRAMA ACTIVIDADES'!X$44)*($G109/$F109)))</f>
        <v>0</v>
      </c>
      <c r="AB109" s="632">
        <f>IF($F109=0,0,((($F109/$E109)*'CRONOGRAMA ACTIVIDADES'!Y$44)*($G109/$F109)))</f>
        <v>0</v>
      </c>
      <c r="AC109" s="632">
        <f>IF($F109=0,0,((($F109/$E109)*'CRONOGRAMA ACTIVIDADES'!Z$44)*($G109/$F109)))</f>
        <v>0</v>
      </c>
      <c r="AD109" s="632">
        <f>IF($F109=0,0,((($F109/$E109)*'CRONOGRAMA ACTIVIDADES'!AA$44)*($G109/$F109)))</f>
        <v>0</v>
      </c>
      <c r="AE109" s="632">
        <f>IF($F109=0,0,((($F109/$E109)*'CRONOGRAMA ACTIVIDADES'!AB$44)*($G109/$F109)))</f>
        <v>0</v>
      </c>
      <c r="AF109" s="632">
        <f>IF($F109=0,0,((($F109/$E109)*'CRONOGRAMA ACTIVIDADES'!AC$44)*($G109/$F109)))</f>
        <v>0</v>
      </c>
      <c r="AG109" s="499">
        <f t="shared" si="33"/>
        <v>0</v>
      </c>
      <c r="AH109" s="633">
        <f>IF($F109=0,0,((($F109/$E109)*'CRONOGRAMA ACTIVIDADES'!AD$44)*($G109/$F109)))</f>
        <v>0</v>
      </c>
      <c r="AI109" s="632">
        <f>IF($F109=0,0,((($F109/$E109)*'CRONOGRAMA ACTIVIDADES'!AE$44)*($G109/$F109)))</f>
        <v>0</v>
      </c>
      <c r="AJ109" s="632">
        <f>IF($F109=0,0,((($F109/$E109)*'CRONOGRAMA ACTIVIDADES'!AF$44)*($G109/$F109)))</f>
        <v>0</v>
      </c>
      <c r="AK109" s="632">
        <f>IF($F109=0,0,((($F109/$E109)*'CRONOGRAMA ACTIVIDADES'!AG$44)*($G109/$F109)))</f>
        <v>0</v>
      </c>
      <c r="AL109" s="632">
        <f>IF($F109=0,0,((($F109/$E109)*'CRONOGRAMA ACTIVIDADES'!AH$44)*($G109/$F109)))</f>
        <v>0</v>
      </c>
      <c r="AM109" s="632">
        <f>IF($F109=0,0,((($F109/$E109)*'CRONOGRAMA ACTIVIDADES'!AI$44)*($G109/$F109)))</f>
        <v>0</v>
      </c>
      <c r="AN109" s="632">
        <f>IF($F109=0,0,((($F109/$E109)*'CRONOGRAMA ACTIVIDADES'!AJ$44)*($G109/$F109)))</f>
        <v>0</v>
      </c>
      <c r="AO109" s="632">
        <f>IF($F109=0,0,((($F109/$E109)*'CRONOGRAMA ACTIVIDADES'!AK$44)*($G109/$F109)))</f>
        <v>0</v>
      </c>
      <c r="AP109" s="632">
        <f>IF($F109=0,0,((($F109/$E109)*'CRONOGRAMA ACTIVIDADES'!AL$44)*($G109/$F109)))</f>
        <v>0</v>
      </c>
      <c r="AQ109" s="632">
        <f>IF($F109=0,0,((($F109/$E109)*'CRONOGRAMA ACTIVIDADES'!AM$44)*($G109/$F109)))</f>
        <v>0</v>
      </c>
      <c r="AR109" s="632">
        <f>IF($F109=0,0,((($F109/$E109)*'CRONOGRAMA ACTIVIDADES'!AN$44)*($G109/$F109)))</f>
        <v>0</v>
      </c>
      <c r="AS109" s="632">
        <f>IF($F109=0,0,((($F109/$E109)*'CRONOGRAMA ACTIVIDADES'!AO$44)*($G109/$F109)))</f>
        <v>0</v>
      </c>
      <c r="AT109" s="501">
        <f t="shared" si="34"/>
        <v>0</v>
      </c>
      <c r="AU109" s="504">
        <f t="shared" si="35"/>
        <v>0</v>
      </c>
      <c r="AV109" s="470">
        <f t="shared" si="30"/>
        <v>0</v>
      </c>
    </row>
    <row r="110" spans="2:48" s="60" customFormat="1" ht="13.5">
      <c r="B110" s="494" t="str">
        <f>'FORMATO COSTEO C6'!C18</f>
        <v>6.1.3</v>
      </c>
      <c r="C110" s="515">
        <f>'FORMATO COSTEO C6'!B18</f>
        <v>0</v>
      </c>
      <c r="D110" s="506" t="str">
        <f>'FORMATO COSTEO C6'!D18</f>
        <v>Unidad medida</v>
      </c>
      <c r="E110" s="608">
        <f>'FORMATO COSTEO C6'!E18</f>
        <v>0</v>
      </c>
      <c r="F110" s="632">
        <f>'FORMATO COSTEO C6'!G18</f>
        <v>0</v>
      </c>
      <c r="G110" s="574">
        <f>'FORMATO COSTEO C6'!J18</f>
        <v>0</v>
      </c>
      <c r="H110" s="633">
        <f>IF($F110=0,0,((($F110/$E110)*'CRONOGRAMA ACTIVIDADES'!F$45)*($G110/$F110)))</f>
        <v>0</v>
      </c>
      <c r="I110" s="632">
        <f>IF($F110=0,0,((($F110/$E110)*'CRONOGRAMA ACTIVIDADES'!G$45)*($G110/$F110)))</f>
        <v>0</v>
      </c>
      <c r="J110" s="632">
        <f>IF($F110=0,0,((($F110/$E110)*'CRONOGRAMA ACTIVIDADES'!H$45)*($G110/$F110)))</f>
        <v>0</v>
      </c>
      <c r="K110" s="632">
        <f>IF($F110=0,0,((($F110/$E110)*'CRONOGRAMA ACTIVIDADES'!I$45)*($G110/$F110)))</f>
        <v>0</v>
      </c>
      <c r="L110" s="632">
        <f>IF($F110=0,0,((($F110/$E110)*'CRONOGRAMA ACTIVIDADES'!J$45)*($G110/$F110)))</f>
        <v>0</v>
      </c>
      <c r="M110" s="632">
        <f>IF($F110=0,0,((($F110/$E110)*'CRONOGRAMA ACTIVIDADES'!K$45)*($G110/$F110)))</f>
        <v>0</v>
      </c>
      <c r="N110" s="632">
        <f>IF($F110=0,0,((($F110/$E110)*'CRONOGRAMA ACTIVIDADES'!L$45)*($G110/$F110)))</f>
        <v>0</v>
      </c>
      <c r="O110" s="632">
        <f>IF($F110=0,0,((($F110/$E110)*'CRONOGRAMA ACTIVIDADES'!M$45)*($G110/$F110)))</f>
        <v>0</v>
      </c>
      <c r="P110" s="632">
        <f>IF($F110=0,0,((($F110/$E110)*'CRONOGRAMA ACTIVIDADES'!N$45)*($G110/$F110)))</f>
        <v>0</v>
      </c>
      <c r="Q110" s="632">
        <f>IF($F110=0,0,((($F110/$E110)*'CRONOGRAMA ACTIVIDADES'!O$45)*($G110/$F110)))</f>
        <v>0</v>
      </c>
      <c r="R110" s="632">
        <f>IF($F110=0,0,((($F110/$E110)*'CRONOGRAMA ACTIVIDADES'!P$45)*($G110/$F110)))</f>
        <v>0</v>
      </c>
      <c r="S110" s="632">
        <f>IF($F110=0,0,((($F110/$E110)*'CRONOGRAMA ACTIVIDADES'!Q$45)*($G110/$F110)))</f>
        <v>0</v>
      </c>
      <c r="T110" s="501">
        <f t="shared" si="32"/>
        <v>0</v>
      </c>
      <c r="U110" s="634">
        <f>IF($F110=0,0,((($F110/$E110)*'CRONOGRAMA ACTIVIDADES'!R$45)*($G110/$F110)))</f>
        <v>0</v>
      </c>
      <c r="V110" s="632">
        <f>IF($F110=0,0,((($F110/$E110)*'CRONOGRAMA ACTIVIDADES'!S$45)*($G110/$F110)))</f>
        <v>0</v>
      </c>
      <c r="W110" s="632">
        <f>IF($F110=0,0,((($F110/$E110)*'CRONOGRAMA ACTIVIDADES'!T$45)*($G110/$F110)))</f>
        <v>0</v>
      </c>
      <c r="X110" s="632">
        <f>IF($F110=0,0,((($F110/$E110)*'CRONOGRAMA ACTIVIDADES'!U$45)*($G110/$F110)))</f>
        <v>0</v>
      </c>
      <c r="Y110" s="632">
        <f>IF($F110=0,0,((($F110/$E110)*'CRONOGRAMA ACTIVIDADES'!V$45)*($G110/$F110)))</f>
        <v>0</v>
      </c>
      <c r="Z110" s="632">
        <f>IF($F110=0,0,((($F110/$E110)*'CRONOGRAMA ACTIVIDADES'!W$45)*($G110/$F110)))</f>
        <v>0</v>
      </c>
      <c r="AA110" s="632">
        <f>IF($F110=0,0,((($F110/$E110)*'CRONOGRAMA ACTIVIDADES'!X$45)*($G110/$F110)))</f>
        <v>0</v>
      </c>
      <c r="AB110" s="632">
        <f>IF($F110=0,0,((($F110/$E110)*'CRONOGRAMA ACTIVIDADES'!Y$45)*($G110/$F110)))</f>
        <v>0</v>
      </c>
      <c r="AC110" s="632">
        <f>IF($F110=0,0,((($F110/$E110)*'CRONOGRAMA ACTIVIDADES'!Z$45)*($G110/$F110)))</f>
        <v>0</v>
      </c>
      <c r="AD110" s="632">
        <f>IF($F110=0,0,((($F110/$E110)*'CRONOGRAMA ACTIVIDADES'!AA$45)*($G110/$F110)))</f>
        <v>0</v>
      </c>
      <c r="AE110" s="632">
        <f>IF($F110=0,0,((($F110/$E110)*'CRONOGRAMA ACTIVIDADES'!AB$45)*($G110/$F110)))</f>
        <v>0</v>
      </c>
      <c r="AF110" s="632">
        <f>IF($F110=0,0,((($F110/$E110)*'CRONOGRAMA ACTIVIDADES'!AC$45)*($G110/$F110)))</f>
        <v>0</v>
      </c>
      <c r="AG110" s="499">
        <f t="shared" si="33"/>
        <v>0</v>
      </c>
      <c r="AH110" s="633">
        <f>IF($F110=0,0,((($F110/$E110)*'CRONOGRAMA ACTIVIDADES'!AD$45)*($G110/$F110)))</f>
        <v>0</v>
      </c>
      <c r="AI110" s="632">
        <f>IF($F110=0,0,((($F110/$E110)*'CRONOGRAMA ACTIVIDADES'!AE$45)*($G110/$F110)))</f>
        <v>0</v>
      </c>
      <c r="AJ110" s="632">
        <f>IF($F110=0,0,((($F110/$E110)*'CRONOGRAMA ACTIVIDADES'!AF$45)*($G110/$F110)))</f>
        <v>0</v>
      </c>
      <c r="AK110" s="632">
        <f>IF($F110=0,0,((($F110/$E110)*'CRONOGRAMA ACTIVIDADES'!AG$45)*($G110/$F110)))</f>
        <v>0</v>
      </c>
      <c r="AL110" s="632">
        <f>IF($F110=0,0,((($F110/$E110)*'CRONOGRAMA ACTIVIDADES'!AH$45)*($G110/$F110)))</f>
        <v>0</v>
      </c>
      <c r="AM110" s="632">
        <f>IF($F110=0,0,((($F110/$E110)*'CRONOGRAMA ACTIVIDADES'!AI$45)*($G110/$F110)))</f>
        <v>0</v>
      </c>
      <c r="AN110" s="632">
        <f>IF($F110=0,0,((($F110/$E110)*'CRONOGRAMA ACTIVIDADES'!AJ$45)*($G110/$F110)))</f>
        <v>0</v>
      </c>
      <c r="AO110" s="632">
        <f>IF($F110=0,0,((($F110/$E110)*'CRONOGRAMA ACTIVIDADES'!AK$45)*($G110/$F110)))</f>
        <v>0</v>
      </c>
      <c r="AP110" s="632">
        <f>IF($F110=0,0,((($F110/$E110)*'CRONOGRAMA ACTIVIDADES'!AL$45)*($G110/$F110)))</f>
        <v>0</v>
      </c>
      <c r="AQ110" s="632">
        <f>IF($F110=0,0,((($F110/$E110)*'CRONOGRAMA ACTIVIDADES'!AM$45)*($G110/$F110)))</f>
        <v>0</v>
      </c>
      <c r="AR110" s="632">
        <f>IF($F110=0,0,((($F110/$E110)*'CRONOGRAMA ACTIVIDADES'!AN$45)*($G110/$F110)))</f>
        <v>0</v>
      </c>
      <c r="AS110" s="632">
        <f>IF($F110=0,0,((($F110/$E110)*'CRONOGRAMA ACTIVIDADES'!AO$45)*($G110/$F110)))</f>
        <v>0</v>
      </c>
      <c r="AT110" s="501">
        <f t="shared" si="34"/>
        <v>0</v>
      </c>
      <c r="AU110" s="504">
        <f t="shared" si="35"/>
        <v>0</v>
      </c>
      <c r="AV110" s="470">
        <f t="shared" si="30"/>
        <v>0</v>
      </c>
    </row>
    <row r="111" spans="2:48" s="60" customFormat="1" ht="13.5">
      <c r="B111" s="494" t="str">
        <f>'FORMATO COSTEO C6'!C19</f>
        <v>6.1.4</v>
      </c>
      <c r="C111" s="515">
        <f>'FORMATO COSTEO C6'!B19</f>
        <v>0</v>
      </c>
      <c r="D111" s="506" t="str">
        <f>'FORMATO COSTEO C6'!D19</f>
        <v>Unidad medida</v>
      </c>
      <c r="E111" s="608">
        <f>'FORMATO COSTEO C6'!E19</f>
        <v>0</v>
      </c>
      <c r="F111" s="632">
        <f>'FORMATO COSTEO C6'!G19</f>
        <v>0</v>
      </c>
      <c r="G111" s="574">
        <f>'FORMATO COSTEO C6'!J19</f>
        <v>0</v>
      </c>
      <c r="H111" s="633">
        <f>IF($F111=0,0,((($F111/$E111)*'CRONOGRAMA ACTIVIDADES'!F$46)*($G111/$F111)))</f>
        <v>0</v>
      </c>
      <c r="I111" s="632">
        <f>IF($F111=0,0,((($F111/$E111)*'CRONOGRAMA ACTIVIDADES'!G$46)*($G111/$F111)))</f>
        <v>0</v>
      </c>
      <c r="J111" s="632">
        <f>IF($F111=0,0,((($F111/$E111)*'CRONOGRAMA ACTIVIDADES'!H$46)*($G111/$F111)))</f>
        <v>0</v>
      </c>
      <c r="K111" s="632">
        <f>IF($F111=0,0,((($F111/$E111)*'CRONOGRAMA ACTIVIDADES'!I$46)*($G111/$F111)))</f>
        <v>0</v>
      </c>
      <c r="L111" s="632">
        <f>IF($F111=0,0,((($F111/$E111)*'CRONOGRAMA ACTIVIDADES'!J$46)*($G111/$F111)))</f>
        <v>0</v>
      </c>
      <c r="M111" s="632">
        <f>IF($F111=0,0,((($F111/$E111)*'CRONOGRAMA ACTIVIDADES'!K$46)*($G111/$F111)))</f>
        <v>0</v>
      </c>
      <c r="N111" s="632">
        <f>IF($F111=0,0,((($F111/$E111)*'CRONOGRAMA ACTIVIDADES'!L$46)*($G111/$F111)))</f>
        <v>0</v>
      </c>
      <c r="O111" s="632">
        <f>IF($F111=0,0,((($F111/$E111)*'CRONOGRAMA ACTIVIDADES'!M$46)*($G111/$F111)))</f>
        <v>0</v>
      </c>
      <c r="P111" s="632">
        <f>IF($F111=0,0,((($F111/$E111)*'CRONOGRAMA ACTIVIDADES'!N$46)*($G111/$F111)))</f>
        <v>0</v>
      </c>
      <c r="Q111" s="632">
        <f>IF($F111=0,0,((($F111/$E111)*'CRONOGRAMA ACTIVIDADES'!O$46)*($G111/$F111)))</f>
        <v>0</v>
      </c>
      <c r="R111" s="632">
        <f>IF($F111=0,0,((($F111/$E111)*'CRONOGRAMA ACTIVIDADES'!P$46)*($G111/$F111)))</f>
        <v>0</v>
      </c>
      <c r="S111" s="632">
        <f>IF($F111=0,0,((($F111/$E111)*'CRONOGRAMA ACTIVIDADES'!Q$46)*($G111/$F111)))</f>
        <v>0</v>
      </c>
      <c r="T111" s="501">
        <f t="shared" si="32"/>
        <v>0</v>
      </c>
      <c r="U111" s="634">
        <f>IF($F111=0,0,((($F111/$E111)*'CRONOGRAMA ACTIVIDADES'!R$46)*($G111/$F111)))</f>
        <v>0</v>
      </c>
      <c r="V111" s="632">
        <f>IF($F111=0,0,((($F111/$E111)*'CRONOGRAMA ACTIVIDADES'!S$46)*($G111/$F111)))</f>
        <v>0</v>
      </c>
      <c r="W111" s="632">
        <f>IF($F111=0,0,((($F111/$E111)*'CRONOGRAMA ACTIVIDADES'!T$46)*($G111/$F111)))</f>
        <v>0</v>
      </c>
      <c r="X111" s="632">
        <f>IF($F111=0,0,((($F111/$E111)*'CRONOGRAMA ACTIVIDADES'!U$46)*($G111/$F111)))</f>
        <v>0</v>
      </c>
      <c r="Y111" s="632">
        <f>IF($F111=0,0,((($F111/$E111)*'CRONOGRAMA ACTIVIDADES'!V$46)*($G111/$F111)))</f>
        <v>0</v>
      </c>
      <c r="Z111" s="632">
        <f>IF($F111=0,0,((($F111/$E111)*'CRONOGRAMA ACTIVIDADES'!W$46)*($G111/$F111)))</f>
        <v>0</v>
      </c>
      <c r="AA111" s="632">
        <f>IF($F111=0,0,((($F111/$E111)*'CRONOGRAMA ACTIVIDADES'!X$46)*($G111/$F111)))</f>
        <v>0</v>
      </c>
      <c r="AB111" s="632">
        <f>IF($F111=0,0,((($F111/$E111)*'CRONOGRAMA ACTIVIDADES'!Y$46)*($G111/$F111)))</f>
        <v>0</v>
      </c>
      <c r="AC111" s="632">
        <f>IF($F111=0,0,((($F111/$E111)*'CRONOGRAMA ACTIVIDADES'!Z$46)*($G111/$F111)))</f>
        <v>0</v>
      </c>
      <c r="AD111" s="632">
        <f>IF($F111=0,0,((($F111/$E111)*'CRONOGRAMA ACTIVIDADES'!AA$46)*($G111/$F111)))</f>
        <v>0</v>
      </c>
      <c r="AE111" s="632">
        <f>IF($F111=0,0,((($F111/$E111)*'CRONOGRAMA ACTIVIDADES'!AB$46)*($G111/$F111)))</f>
        <v>0</v>
      </c>
      <c r="AF111" s="632">
        <f>IF($F111=0,0,((($F111/$E111)*'CRONOGRAMA ACTIVIDADES'!AC$46)*($G111/$F111)))</f>
        <v>0</v>
      </c>
      <c r="AG111" s="499">
        <f t="shared" si="33"/>
        <v>0</v>
      </c>
      <c r="AH111" s="633">
        <f>IF($F111=0,0,((($F111/$E111)*'CRONOGRAMA ACTIVIDADES'!AD$46)*($G111/$F111)))</f>
        <v>0</v>
      </c>
      <c r="AI111" s="632">
        <f>IF($F111=0,0,((($F111/$E111)*'CRONOGRAMA ACTIVIDADES'!AE$46)*($G111/$F111)))</f>
        <v>0</v>
      </c>
      <c r="AJ111" s="632">
        <f>IF($F111=0,0,((($F111/$E111)*'CRONOGRAMA ACTIVIDADES'!AF$46)*($G111/$F111)))</f>
        <v>0</v>
      </c>
      <c r="AK111" s="632">
        <f>IF($F111=0,0,((($F111/$E111)*'CRONOGRAMA ACTIVIDADES'!AG$46)*($G111/$F111)))</f>
        <v>0</v>
      </c>
      <c r="AL111" s="632">
        <f>IF($F111=0,0,((($F111/$E111)*'CRONOGRAMA ACTIVIDADES'!AH$46)*($G111/$F111)))</f>
        <v>0</v>
      </c>
      <c r="AM111" s="632">
        <f>IF($F111=0,0,((($F111/$E111)*'CRONOGRAMA ACTIVIDADES'!AI$46)*($G111/$F111)))</f>
        <v>0</v>
      </c>
      <c r="AN111" s="632">
        <f>IF($F111=0,0,((($F111/$E111)*'CRONOGRAMA ACTIVIDADES'!AJ$46)*($G111/$F111)))</f>
        <v>0</v>
      </c>
      <c r="AO111" s="632">
        <f>IF($F111=0,0,((($F111/$E111)*'CRONOGRAMA ACTIVIDADES'!AK$46)*($G111/$F111)))</f>
        <v>0</v>
      </c>
      <c r="AP111" s="632">
        <f>IF($F111=0,0,((($F111/$E111)*'CRONOGRAMA ACTIVIDADES'!AL$46)*($G111/$F111)))</f>
        <v>0</v>
      </c>
      <c r="AQ111" s="632">
        <f>IF($F111=0,0,((($F111/$E111)*'CRONOGRAMA ACTIVIDADES'!AM$46)*($G111/$F111)))</f>
        <v>0</v>
      </c>
      <c r="AR111" s="632">
        <f>IF($F111=0,0,((($F111/$E111)*'CRONOGRAMA ACTIVIDADES'!AN$46)*($G111/$F111)))</f>
        <v>0</v>
      </c>
      <c r="AS111" s="632">
        <f>IF($F111=0,0,((($F111/$E111)*'CRONOGRAMA ACTIVIDADES'!AO$46)*($G111/$F111)))</f>
        <v>0</v>
      </c>
      <c r="AT111" s="501">
        <f t="shared" si="34"/>
        <v>0</v>
      </c>
      <c r="AU111" s="504">
        <f t="shared" si="35"/>
        <v>0</v>
      </c>
      <c r="AV111" s="470">
        <f t="shared" si="30"/>
        <v>0</v>
      </c>
    </row>
    <row r="112" spans="2:48" s="60" customFormat="1" ht="13.5">
      <c r="B112" s="494" t="str">
        <f>'FORMATO COSTEO C6'!C20</f>
        <v>6.1.5</v>
      </c>
      <c r="C112" s="515">
        <f>'FORMATO COSTEO C6'!B20</f>
        <v>0</v>
      </c>
      <c r="D112" s="506" t="str">
        <f>'FORMATO COSTEO C6'!D20</f>
        <v>Unidad medida</v>
      </c>
      <c r="E112" s="608">
        <f>'FORMATO COSTEO C6'!E20</f>
        <v>0</v>
      </c>
      <c r="F112" s="632">
        <f>'FORMATO COSTEO C6'!G20</f>
        <v>0</v>
      </c>
      <c r="G112" s="574">
        <f>'FORMATO COSTEO C6'!J20</f>
        <v>0</v>
      </c>
      <c r="H112" s="633">
        <f>IF($F112=0,0,((($F112/$E112)*'CRONOGRAMA ACTIVIDADES'!F$47)*($G112/$F112)))</f>
        <v>0</v>
      </c>
      <c r="I112" s="632">
        <f>IF($F112=0,0,((($F112/$E112)*'CRONOGRAMA ACTIVIDADES'!G$47)*($G112/$F112)))</f>
        <v>0</v>
      </c>
      <c r="J112" s="632">
        <f>IF($F112=0,0,((($F112/$E112)*'CRONOGRAMA ACTIVIDADES'!H$47)*($G112/$F112)))</f>
        <v>0</v>
      </c>
      <c r="K112" s="632">
        <f>IF($F112=0,0,((($F112/$E112)*'CRONOGRAMA ACTIVIDADES'!I$47)*($G112/$F112)))</f>
        <v>0</v>
      </c>
      <c r="L112" s="632">
        <f>IF($F112=0,0,((($F112/$E112)*'CRONOGRAMA ACTIVIDADES'!J$47)*($G112/$F112)))</f>
        <v>0</v>
      </c>
      <c r="M112" s="632">
        <f>IF($F112=0,0,((($F112/$E112)*'CRONOGRAMA ACTIVIDADES'!K$47)*($G112/$F112)))</f>
        <v>0</v>
      </c>
      <c r="N112" s="632">
        <f>IF($F112=0,0,((($F112/$E112)*'CRONOGRAMA ACTIVIDADES'!L$47)*($G112/$F112)))</f>
        <v>0</v>
      </c>
      <c r="O112" s="632">
        <f>IF($F112=0,0,((($F112/$E112)*'CRONOGRAMA ACTIVIDADES'!M$47)*($G112/$F112)))</f>
        <v>0</v>
      </c>
      <c r="P112" s="632">
        <f>IF($F112=0,0,((($F112/$E112)*'CRONOGRAMA ACTIVIDADES'!N$47)*($G112/$F112)))</f>
        <v>0</v>
      </c>
      <c r="Q112" s="632">
        <f>IF($F112=0,0,((($F112/$E112)*'CRONOGRAMA ACTIVIDADES'!O$47)*($G112/$F112)))</f>
        <v>0</v>
      </c>
      <c r="R112" s="632">
        <f>IF($F112=0,0,((($F112/$E112)*'CRONOGRAMA ACTIVIDADES'!P$47)*($G112/$F112)))</f>
        <v>0</v>
      </c>
      <c r="S112" s="632">
        <f>IF($F112=0,0,((($F112/$E112)*'CRONOGRAMA ACTIVIDADES'!Q$47)*($G112/$F112)))</f>
        <v>0</v>
      </c>
      <c r="T112" s="501">
        <f t="shared" si="32"/>
        <v>0</v>
      </c>
      <c r="U112" s="634">
        <f>IF($F112=0,0,((($F112/$E112)*'CRONOGRAMA ACTIVIDADES'!R$47)*($G112/$F112)))</f>
        <v>0</v>
      </c>
      <c r="V112" s="632">
        <f>IF($F112=0,0,((($F112/$E112)*'CRONOGRAMA ACTIVIDADES'!S$47)*($G112/$F112)))</f>
        <v>0</v>
      </c>
      <c r="W112" s="632">
        <f>IF($F112=0,0,((($F112/$E112)*'CRONOGRAMA ACTIVIDADES'!T$47)*($G112/$F112)))</f>
        <v>0</v>
      </c>
      <c r="X112" s="632">
        <f>IF($F112=0,0,((($F112/$E112)*'CRONOGRAMA ACTIVIDADES'!U$47)*($G112/$F112)))</f>
        <v>0</v>
      </c>
      <c r="Y112" s="632">
        <f>IF($F112=0,0,((($F112/$E112)*'CRONOGRAMA ACTIVIDADES'!V$47)*($G112/$F112)))</f>
        <v>0</v>
      </c>
      <c r="Z112" s="632">
        <f>IF($F112=0,0,((($F112/$E112)*'CRONOGRAMA ACTIVIDADES'!W$47)*($G112/$F112)))</f>
        <v>0</v>
      </c>
      <c r="AA112" s="632">
        <f>IF($F112=0,0,((($F112/$E112)*'CRONOGRAMA ACTIVIDADES'!X$47)*($G112/$F112)))</f>
        <v>0</v>
      </c>
      <c r="AB112" s="632">
        <f>IF($F112=0,0,((($F112/$E112)*'CRONOGRAMA ACTIVIDADES'!Y$47)*($G112/$F112)))</f>
        <v>0</v>
      </c>
      <c r="AC112" s="632">
        <f>IF($F112=0,0,((($F112/$E112)*'CRONOGRAMA ACTIVIDADES'!Z$47)*($G112/$F112)))</f>
        <v>0</v>
      </c>
      <c r="AD112" s="632">
        <f>IF($F112=0,0,((($F112/$E112)*'CRONOGRAMA ACTIVIDADES'!AA$47)*($G112/$F112)))</f>
        <v>0</v>
      </c>
      <c r="AE112" s="632">
        <f>IF($F112=0,0,((($F112/$E112)*'CRONOGRAMA ACTIVIDADES'!AB$47)*($G112/$F112)))</f>
        <v>0</v>
      </c>
      <c r="AF112" s="632">
        <f>IF($F112=0,0,((($F112/$E112)*'CRONOGRAMA ACTIVIDADES'!AC$47)*($G112/$F112)))</f>
        <v>0</v>
      </c>
      <c r="AG112" s="499">
        <f t="shared" si="33"/>
        <v>0</v>
      </c>
      <c r="AH112" s="633">
        <f>IF($F112=0,0,((($F112/$E112)*'CRONOGRAMA ACTIVIDADES'!AD$47)*($G112/$F112)))</f>
        <v>0</v>
      </c>
      <c r="AI112" s="632">
        <f>IF($F112=0,0,((($F112/$E112)*'CRONOGRAMA ACTIVIDADES'!AE$47)*($G112/$F112)))</f>
        <v>0</v>
      </c>
      <c r="AJ112" s="632">
        <f>IF($F112=0,0,((($F112/$E112)*'CRONOGRAMA ACTIVIDADES'!AF$47)*($G112/$F112)))</f>
        <v>0</v>
      </c>
      <c r="AK112" s="632">
        <f>IF($F112=0,0,((($F112/$E112)*'CRONOGRAMA ACTIVIDADES'!AG$47)*($G112/$F112)))</f>
        <v>0</v>
      </c>
      <c r="AL112" s="632">
        <f>IF($F112=0,0,((($F112/$E112)*'CRONOGRAMA ACTIVIDADES'!AH$47)*($G112/$F112)))</f>
        <v>0</v>
      </c>
      <c r="AM112" s="632">
        <f>IF($F112=0,0,((($F112/$E112)*'CRONOGRAMA ACTIVIDADES'!AI$47)*($G112/$F112)))</f>
        <v>0</v>
      </c>
      <c r="AN112" s="632">
        <f>IF($F112=0,0,((($F112/$E112)*'CRONOGRAMA ACTIVIDADES'!AJ$47)*($G112/$F112)))</f>
        <v>0</v>
      </c>
      <c r="AO112" s="632">
        <f>IF($F112=0,0,((($F112/$E112)*'CRONOGRAMA ACTIVIDADES'!AK$47)*($G112/$F112)))</f>
        <v>0</v>
      </c>
      <c r="AP112" s="632">
        <f>IF($F112=0,0,((($F112/$E112)*'CRONOGRAMA ACTIVIDADES'!AL$47)*($G112/$F112)))</f>
        <v>0</v>
      </c>
      <c r="AQ112" s="632">
        <f>IF($F112=0,0,((($F112/$E112)*'CRONOGRAMA ACTIVIDADES'!AM$47)*($G112/$F112)))</f>
        <v>0</v>
      </c>
      <c r="AR112" s="632">
        <f>IF($F112=0,0,((($F112/$E112)*'CRONOGRAMA ACTIVIDADES'!AN$47)*($G112/$F112)))</f>
        <v>0</v>
      </c>
      <c r="AS112" s="632">
        <f>IF($F112=0,0,((($F112/$E112)*'CRONOGRAMA ACTIVIDADES'!AO$47)*($G112/$F112)))</f>
        <v>0</v>
      </c>
      <c r="AT112" s="501">
        <f t="shared" si="34"/>
        <v>0</v>
      </c>
      <c r="AU112" s="504">
        <f t="shared" si="35"/>
        <v>0</v>
      </c>
      <c r="AV112" s="470">
        <f t="shared" si="30"/>
        <v>0</v>
      </c>
    </row>
    <row r="113" spans="2:48" s="60" customFormat="1" ht="13.5">
      <c r="B113" s="494" t="str">
        <f>'FORMATO COSTEO C6'!C21</f>
        <v>6.1.6</v>
      </c>
      <c r="C113" s="515">
        <f>'FORMATO COSTEO C6'!B21</f>
        <v>0</v>
      </c>
      <c r="D113" s="506" t="str">
        <f>'FORMATO COSTEO C6'!D21</f>
        <v>Unidad medida</v>
      </c>
      <c r="E113" s="608">
        <f>'FORMATO COSTEO C6'!E21</f>
        <v>0</v>
      </c>
      <c r="F113" s="632">
        <f>'FORMATO COSTEO C6'!G21</f>
        <v>0</v>
      </c>
      <c r="G113" s="574">
        <f>'FORMATO COSTEO C6'!J21</f>
        <v>0</v>
      </c>
      <c r="H113" s="633">
        <f>IF($F113=0,0,((($F113/$E113)*'CRONOGRAMA ACTIVIDADES'!F$48)*($G113/$F113)))</f>
        <v>0</v>
      </c>
      <c r="I113" s="632">
        <f>IF($F113=0,0,((($F113/$E113)*'CRONOGRAMA ACTIVIDADES'!G$48)*($G113/$F113)))</f>
        <v>0</v>
      </c>
      <c r="J113" s="632">
        <f>IF($F113=0,0,((($F113/$E113)*'CRONOGRAMA ACTIVIDADES'!H$48)*($G113/$F113)))</f>
        <v>0</v>
      </c>
      <c r="K113" s="632">
        <f>IF($F113=0,0,((($F113/$E113)*'CRONOGRAMA ACTIVIDADES'!I$48)*($G113/$F113)))</f>
        <v>0</v>
      </c>
      <c r="L113" s="632">
        <f>IF($F113=0,0,((($F113/$E113)*'CRONOGRAMA ACTIVIDADES'!J$48)*($G113/$F113)))</f>
        <v>0</v>
      </c>
      <c r="M113" s="632">
        <f>IF($F113=0,0,((($F113/$E113)*'CRONOGRAMA ACTIVIDADES'!K$48)*($G113/$F113)))</f>
        <v>0</v>
      </c>
      <c r="N113" s="632">
        <f>IF($F113=0,0,((($F113/$E113)*'CRONOGRAMA ACTIVIDADES'!L$48)*($G113/$F113)))</f>
        <v>0</v>
      </c>
      <c r="O113" s="632">
        <f>IF($F113=0,0,((($F113/$E113)*'CRONOGRAMA ACTIVIDADES'!M$48)*($G113/$F113)))</f>
        <v>0</v>
      </c>
      <c r="P113" s="632">
        <f>IF($F113=0,0,((($F113/$E113)*'CRONOGRAMA ACTIVIDADES'!N$48)*($G113/$F113)))</f>
        <v>0</v>
      </c>
      <c r="Q113" s="632">
        <f>IF($F113=0,0,((($F113/$E113)*'CRONOGRAMA ACTIVIDADES'!O$48)*($G113/$F113)))</f>
        <v>0</v>
      </c>
      <c r="R113" s="632">
        <f>IF($F113=0,0,((($F113/$E113)*'CRONOGRAMA ACTIVIDADES'!P$48)*($G113/$F113)))</f>
        <v>0</v>
      </c>
      <c r="S113" s="632">
        <f>IF($F113=0,0,((($F113/$E113)*'CRONOGRAMA ACTIVIDADES'!Q$48)*($G113/$F113)))</f>
        <v>0</v>
      </c>
      <c r="T113" s="501">
        <f t="shared" si="32"/>
        <v>0</v>
      </c>
      <c r="U113" s="634">
        <f>IF($F113=0,0,((($F113/$E113)*'CRONOGRAMA ACTIVIDADES'!R$48)*($G113/$F113)))</f>
        <v>0</v>
      </c>
      <c r="V113" s="632">
        <f>IF($F113=0,0,((($F113/$E113)*'CRONOGRAMA ACTIVIDADES'!S$48)*($G113/$F113)))</f>
        <v>0</v>
      </c>
      <c r="W113" s="632">
        <f>IF($F113=0,0,((($F113/$E113)*'CRONOGRAMA ACTIVIDADES'!T$48)*($G113/$F113)))</f>
        <v>0</v>
      </c>
      <c r="X113" s="632">
        <f>IF($F113=0,0,((($F113/$E113)*'CRONOGRAMA ACTIVIDADES'!U$48)*($G113/$F113)))</f>
        <v>0</v>
      </c>
      <c r="Y113" s="632">
        <f>IF($F113=0,0,((($F113/$E113)*'CRONOGRAMA ACTIVIDADES'!V$48)*($G113/$F113)))</f>
        <v>0</v>
      </c>
      <c r="Z113" s="632">
        <f>IF($F113=0,0,((($F113/$E113)*'CRONOGRAMA ACTIVIDADES'!W$48)*($G113/$F113)))</f>
        <v>0</v>
      </c>
      <c r="AA113" s="632">
        <f>IF($F113=0,0,((($F113/$E113)*'CRONOGRAMA ACTIVIDADES'!X$48)*($G113/$F113)))</f>
        <v>0</v>
      </c>
      <c r="AB113" s="632">
        <f>IF($F113=0,0,((($F113/$E113)*'CRONOGRAMA ACTIVIDADES'!Y$48)*($G113/$F113)))</f>
        <v>0</v>
      </c>
      <c r="AC113" s="632">
        <f>IF($F113=0,0,((($F113/$E113)*'CRONOGRAMA ACTIVIDADES'!Z$48)*($G113/$F113)))</f>
        <v>0</v>
      </c>
      <c r="AD113" s="632">
        <f>IF($F113=0,0,((($F113/$E113)*'CRONOGRAMA ACTIVIDADES'!AA$48)*($G113/$F113)))</f>
        <v>0</v>
      </c>
      <c r="AE113" s="632">
        <f>IF($F113=0,0,((($F113/$E113)*'CRONOGRAMA ACTIVIDADES'!AB$48)*($G113/$F113)))</f>
        <v>0</v>
      </c>
      <c r="AF113" s="632">
        <f>IF($F113=0,0,((($F113/$E113)*'CRONOGRAMA ACTIVIDADES'!AC$48)*($G113/$F113)))</f>
        <v>0</v>
      </c>
      <c r="AG113" s="499">
        <f t="shared" si="33"/>
        <v>0</v>
      </c>
      <c r="AH113" s="633">
        <f>IF($F113=0,0,((($F113/$E113)*'CRONOGRAMA ACTIVIDADES'!AD$48)*($G113/$F113)))</f>
        <v>0</v>
      </c>
      <c r="AI113" s="632">
        <f>IF($F113=0,0,((($F113/$E113)*'CRONOGRAMA ACTIVIDADES'!AE$48)*($G113/$F113)))</f>
        <v>0</v>
      </c>
      <c r="AJ113" s="632">
        <f>IF($F113=0,0,((($F113/$E113)*'CRONOGRAMA ACTIVIDADES'!AF$48)*($G113/$F113)))</f>
        <v>0</v>
      </c>
      <c r="AK113" s="632">
        <f>IF($F113=0,0,((($F113/$E113)*'CRONOGRAMA ACTIVIDADES'!AG$48)*($G113/$F113)))</f>
        <v>0</v>
      </c>
      <c r="AL113" s="632">
        <f>IF($F113=0,0,((($F113/$E113)*'CRONOGRAMA ACTIVIDADES'!AH$48)*($G113/$F113)))</f>
        <v>0</v>
      </c>
      <c r="AM113" s="632">
        <f>IF($F113=0,0,((($F113/$E113)*'CRONOGRAMA ACTIVIDADES'!AI$48)*($G113/$F113)))</f>
        <v>0</v>
      </c>
      <c r="AN113" s="632">
        <f>IF($F113=0,0,((($F113/$E113)*'CRONOGRAMA ACTIVIDADES'!AJ$48)*($G113/$F113)))</f>
        <v>0</v>
      </c>
      <c r="AO113" s="632">
        <f>IF($F113=0,0,((($F113/$E113)*'CRONOGRAMA ACTIVIDADES'!AK$48)*($G113/$F113)))</f>
        <v>0</v>
      </c>
      <c r="AP113" s="632">
        <f>IF($F113=0,0,((($F113/$E113)*'CRONOGRAMA ACTIVIDADES'!AL$48)*($G113/$F113)))</f>
        <v>0</v>
      </c>
      <c r="AQ113" s="632">
        <f>IF($F113=0,0,((($F113/$E113)*'CRONOGRAMA ACTIVIDADES'!AM$48)*($G113/$F113)))</f>
        <v>0</v>
      </c>
      <c r="AR113" s="632">
        <f>IF($F113=0,0,((($F113/$E113)*'CRONOGRAMA ACTIVIDADES'!AN$48)*($G113/$F113)))</f>
        <v>0</v>
      </c>
      <c r="AS113" s="632">
        <f>IF($F113=0,0,((($F113/$E113)*'CRONOGRAMA ACTIVIDADES'!AO$48)*($G113/$F113)))</f>
        <v>0</v>
      </c>
      <c r="AT113" s="501">
        <f t="shared" si="34"/>
        <v>0</v>
      </c>
      <c r="AU113" s="504">
        <f t="shared" si="35"/>
        <v>0</v>
      </c>
      <c r="AV113" s="470">
        <f t="shared" si="30"/>
        <v>0</v>
      </c>
    </row>
    <row r="114" spans="2:48" s="60" customFormat="1" ht="13.5">
      <c r="B114" s="494" t="str">
        <f>'FORMATO COSTEO C6'!C22</f>
        <v>6.1.7</v>
      </c>
      <c r="C114" s="515">
        <f>'FORMATO COSTEO C6'!B22</f>
        <v>0</v>
      </c>
      <c r="D114" s="506" t="str">
        <f>'FORMATO COSTEO C6'!D22</f>
        <v>Unidad medida</v>
      </c>
      <c r="E114" s="608">
        <f>'FORMATO COSTEO C6'!E22</f>
        <v>0</v>
      </c>
      <c r="F114" s="632">
        <f>'FORMATO COSTEO C6'!G22</f>
        <v>0</v>
      </c>
      <c r="G114" s="574">
        <f>'FORMATO COSTEO C6'!J22</f>
        <v>0</v>
      </c>
      <c r="H114" s="633">
        <f>IF($F114=0,0,((($F114/$E114)*'CRONOGRAMA ACTIVIDADES'!F$49)*($G114/$F114)))</f>
        <v>0</v>
      </c>
      <c r="I114" s="632">
        <f>IF($F114=0,0,((($F114/$E114)*'CRONOGRAMA ACTIVIDADES'!G$49)*($G114/$F114)))</f>
        <v>0</v>
      </c>
      <c r="J114" s="632">
        <f>IF($F114=0,0,((($F114/$E114)*'CRONOGRAMA ACTIVIDADES'!H$49)*($G114/$F114)))</f>
        <v>0</v>
      </c>
      <c r="K114" s="632">
        <f>IF($F114=0,0,((($F114/$E114)*'CRONOGRAMA ACTIVIDADES'!I$49)*($G114/$F114)))</f>
        <v>0</v>
      </c>
      <c r="L114" s="632">
        <f>IF($F114=0,0,((($F114/$E114)*'CRONOGRAMA ACTIVIDADES'!J$49)*($G114/$F114)))</f>
        <v>0</v>
      </c>
      <c r="M114" s="632">
        <f>IF($F114=0,0,((($F114/$E114)*'CRONOGRAMA ACTIVIDADES'!K$49)*($G114/$F114)))</f>
        <v>0</v>
      </c>
      <c r="N114" s="632">
        <f>IF($F114=0,0,((($F114/$E114)*'CRONOGRAMA ACTIVIDADES'!L$49)*($G114/$F114)))</f>
        <v>0</v>
      </c>
      <c r="O114" s="632">
        <f>IF($F114=0,0,((($F114/$E114)*'CRONOGRAMA ACTIVIDADES'!M$49)*($G114/$F114)))</f>
        <v>0</v>
      </c>
      <c r="P114" s="632">
        <f>IF($F114=0,0,((($F114/$E114)*'CRONOGRAMA ACTIVIDADES'!N$49)*($G114/$F114)))</f>
        <v>0</v>
      </c>
      <c r="Q114" s="632">
        <f>IF($F114=0,0,((($F114/$E114)*'CRONOGRAMA ACTIVIDADES'!O$49)*($G114/$F114)))</f>
        <v>0</v>
      </c>
      <c r="R114" s="632">
        <f>IF($F114=0,0,((($F114/$E114)*'CRONOGRAMA ACTIVIDADES'!P$49)*($G114/$F114)))</f>
        <v>0</v>
      </c>
      <c r="S114" s="632">
        <f>IF($F114=0,0,((($F114/$E114)*'CRONOGRAMA ACTIVIDADES'!Q$49)*($G114/$F114)))</f>
        <v>0</v>
      </c>
      <c r="T114" s="501">
        <f t="shared" si="32"/>
        <v>0</v>
      </c>
      <c r="U114" s="634">
        <f>IF($F114=0,0,((($F114/$E114)*'CRONOGRAMA ACTIVIDADES'!R$49)*($G114/$F114)))</f>
        <v>0</v>
      </c>
      <c r="V114" s="632">
        <f>IF($F114=0,0,((($F114/$E114)*'CRONOGRAMA ACTIVIDADES'!S$49)*($G114/$F114)))</f>
        <v>0</v>
      </c>
      <c r="W114" s="632">
        <f>IF($F114=0,0,((($F114/$E114)*'CRONOGRAMA ACTIVIDADES'!T$49)*($G114/$F114)))</f>
        <v>0</v>
      </c>
      <c r="X114" s="632">
        <f>IF($F114=0,0,((($F114/$E114)*'CRONOGRAMA ACTIVIDADES'!U$49)*($G114/$F114)))</f>
        <v>0</v>
      </c>
      <c r="Y114" s="632">
        <f>IF($F114=0,0,((($F114/$E114)*'CRONOGRAMA ACTIVIDADES'!V$49)*($G114/$F114)))</f>
        <v>0</v>
      </c>
      <c r="Z114" s="632">
        <f>IF($F114=0,0,((($F114/$E114)*'CRONOGRAMA ACTIVIDADES'!W$49)*($G114/$F114)))</f>
        <v>0</v>
      </c>
      <c r="AA114" s="632">
        <f>IF($F114=0,0,((($F114/$E114)*'CRONOGRAMA ACTIVIDADES'!X$49)*($G114/$F114)))</f>
        <v>0</v>
      </c>
      <c r="AB114" s="632">
        <f>IF($F114=0,0,((($F114/$E114)*'CRONOGRAMA ACTIVIDADES'!Y$49)*($G114/$F114)))</f>
        <v>0</v>
      </c>
      <c r="AC114" s="632">
        <f>IF($F114=0,0,((($F114/$E114)*'CRONOGRAMA ACTIVIDADES'!Z$49)*($G114/$F114)))</f>
        <v>0</v>
      </c>
      <c r="AD114" s="632">
        <f>IF($F114=0,0,((($F114/$E114)*'CRONOGRAMA ACTIVIDADES'!AA$49)*($G114/$F114)))</f>
        <v>0</v>
      </c>
      <c r="AE114" s="632">
        <f>IF($F114=0,0,((($F114/$E114)*'CRONOGRAMA ACTIVIDADES'!AB$49)*($G114/$F114)))</f>
        <v>0</v>
      </c>
      <c r="AF114" s="632">
        <f>IF($F114=0,0,((($F114/$E114)*'CRONOGRAMA ACTIVIDADES'!AC$49)*($G114/$F114)))</f>
        <v>0</v>
      </c>
      <c r="AG114" s="499">
        <f t="shared" si="33"/>
        <v>0</v>
      </c>
      <c r="AH114" s="633">
        <f>IF($F114=0,0,((($F114/$E114)*'CRONOGRAMA ACTIVIDADES'!AD$49)*($G114/$F114)))</f>
        <v>0</v>
      </c>
      <c r="AI114" s="632">
        <f>IF($F114=0,0,((($F114/$E114)*'CRONOGRAMA ACTIVIDADES'!AE$49)*($G114/$F114)))</f>
        <v>0</v>
      </c>
      <c r="AJ114" s="632">
        <f>IF($F114=0,0,((($F114/$E114)*'CRONOGRAMA ACTIVIDADES'!AF$49)*($G114/$F114)))</f>
        <v>0</v>
      </c>
      <c r="AK114" s="632">
        <f>IF($F114=0,0,((($F114/$E114)*'CRONOGRAMA ACTIVIDADES'!AG$49)*($G114/$F114)))</f>
        <v>0</v>
      </c>
      <c r="AL114" s="632">
        <f>IF($F114=0,0,((($F114/$E114)*'CRONOGRAMA ACTIVIDADES'!AH$49)*($G114/$F114)))</f>
        <v>0</v>
      </c>
      <c r="AM114" s="632">
        <f>IF($F114=0,0,((($F114/$E114)*'CRONOGRAMA ACTIVIDADES'!AI$49)*($G114/$F114)))</f>
        <v>0</v>
      </c>
      <c r="AN114" s="632">
        <f>IF($F114=0,0,((($F114/$E114)*'CRONOGRAMA ACTIVIDADES'!AJ$49)*($G114/$F114)))</f>
        <v>0</v>
      </c>
      <c r="AO114" s="632">
        <f>IF($F114=0,0,((($F114/$E114)*'CRONOGRAMA ACTIVIDADES'!AK$49)*($G114/$F114)))</f>
        <v>0</v>
      </c>
      <c r="AP114" s="632">
        <f>IF($F114=0,0,((($F114/$E114)*'CRONOGRAMA ACTIVIDADES'!AL$49)*($G114/$F114)))</f>
        <v>0</v>
      </c>
      <c r="AQ114" s="632">
        <f>IF($F114=0,0,((($F114/$E114)*'CRONOGRAMA ACTIVIDADES'!AM$49)*($G114/$F114)))</f>
        <v>0</v>
      </c>
      <c r="AR114" s="632">
        <f>IF($F114=0,0,((($F114/$E114)*'CRONOGRAMA ACTIVIDADES'!AN$49)*($G114/$F114)))</f>
        <v>0</v>
      </c>
      <c r="AS114" s="632">
        <f>IF($F114=0,0,((($F114/$E114)*'CRONOGRAMA ACTIVIDADES'!AO$49)*($G114/$F114)))</f>
        <v>0</v>
      </c>
      <c r="AT114" s="501">
        <f t="shared" si="34"/>
        <v>0</v>
      </c>
      <c r="AU114" s="504">
        <f t="shared" si="35"/>
        <v>0</v>
      </c>
      <c r="AV114" s="470">
        <f aca="true" t="shared" si="36" ref="AV114:AV157">+G114-AU114</f>
        <v>0</v>
      </c>
    </row>
    <row r="115" spans="2:48" s="60" customFormat="1" ht="13.5">
      <c r="B115" s="494" t="str">
        <f>'FORMATO COSTEO C6'!C23</f>
        <v>6.1.8</v>
      </c>
      <c r="C115" s="515">
        <f>'FORMATO COSTEO C6'!B23</f>
        <v>0</v>
      </c>
      <c r="D115" s="506" t="str">
        <f>'FORMATO COSTEO C6'!D23</f>
        <v>Unidad medida</v>
      </c>
      <c r="E115" s="608">
        <f>'FORMATO COSTEO C6'!E23</f>
        <v>0</v>
      </c>
      <c r="F115" s="632">
        <f>'FORMATO COSTEO C6'!G23</f>
        <v>0</v>
      </c>
      <c r="G115" s="574">
        <f>'FORMATO COSTEO C6'!J23</f>
        <v>0</v>
      </c>
      <c r="H115" s="633">
        <f>IF($F115=0,0,((($F115/$E115)*'CRONOGRAMA ACTIVIDADES'!F$50)*($G115/$F115)))</f>
        <v>0</v>
      </c>
      <c r="I115" s="632">
        <f>IF($F115=0,0,((($F115/$E115)*'CRONOGRAMA ACTIVIDADES'!G$50)*($G115/$F115)))</f>
        <v>0</v>
      </c>
      <c r="J115" s="632">
        <f>IF($F115=0,0,((($F115/$E115)*'CRONOGRAMA ACTIVIDADES'!H$50)*($G115/$F115)))</f>
        <v>0</v>
      </c>
      <c r="K115" s="632">
        <f>IF($F115=0,0,((($F115/$E115)*'CRONOGRAMA ACTIVIDADES'!I$50)*($G115/$F115)))</f>
        <v>0</v>
      </c>
      <c r="L115" s="632">
        <f>IF($F115=0,0,((($F115/$E115)*'CRONOGRAMA ACTIVIDADES'!J$50)*($G115/$F115)))</f>
        <v>0</v>
      </c>
      <c r="M115" s="632">
        <f>IF($F115=0,0,((($F115/$E115)*'CRONOGRAMA ACTIVIDADES'!K$50)*($G115/$F115)))</f>
        <v>0</v>
      </c>
      <c r="N115" s="632">
        <f>IF($F115=0,0,((($F115/$E115)*'CRONOGRAMA ACTIVIDADES'!L$50)*($G115/$F115)))</f>
        <v>0</v>
      </c>
      <c r="O115" s="632">
        <f>IF($F115=0,0,((($F115/$E115)*'CRONOGRAMA ACTIVIDADES'!M$50)*($G115/$F115)))</f>
        <v>0</v>
      </c>
      <c r="P115" s="632">
        <f>IF($F115=0,0,((($F115/$E115)*'CRONOGRAMA ACTIVIDADES'!N$50)*($G115/$F115)))</f>
        <v>0</v>
      </c>
      <c r="Q115" s="632">
        <f>IF($F115=0,0,((($F115/$E115)*'CRONOGRAMA ACTIVIDADES'!O$50)*($G115/$F115)))</f>
        <v>0</v>
      </c>
      <c r="R115" s="632">
        <f>IF($F115=0,0,((($F115/$E115)*'CRONOGRAMA ACTIVIDADES'!P$50)*($G115/$F115)))</f>
        <v>0</v>
      </c>
      <c r="S115" s="632">
        <f>IF($F115=0,0,((($F115/$E115)*'CRONOGRAMA ACTIVIDADES'!Q$50)*($G115/$F115)))</f>
        <v>0</v>
      </c>
      <c r="T115" s="501">
        <f t="shared" si="32"/>
        <v>0</v>
      </c>
      <c r="U115" s="634">
        <f>IF($F115=0,0,((($F115/$E115)*'CRONOGRAMA ACTIVIDADES'!R$50)*($G115/$F115)))</f>
        <v>0</v>
      </c>
      <c r="V115" s="632">
        <f>IF($F115=0,0,((($F115/$E115)*'CRONOGRAMA ACTIVIDADES'!S$50)*($G115/$F115)))</f>
        <v>0</v>
      </c>
      <c r="W115" s="632">
        <f>IF($F115=0,0,((($F115/$E115)*'CRONOGRAMA ACTIVIDADES'!T$50)*($G115/$F115)))</f>
        <v>0</v>
      </c>
      <c r="X115" s="632">
        <f>IF($F115=0,0,((($F115/$E115)*'CRONOGRAMA ACTIVIDADES'!U$50)*($G115/$F115)))</f>
        <v>0</v>
      </c>
      <c r="Y115" s="632">
        <f>IF($F115=0,0,((($F115/$E115)*'CRONOGRAMA ACTIVIDADES'!V$50)*($G115/$F115)))</f>
        <v>0</v>
      </c>
      <c r="Z115" s="632">
        <f>IF($F115=0,0,((($F115/$E115)*'CRONOGRAMA ACTIVIDADES'!W$50)*($G115/$F115)))</f>
        <v>0</v>
      </c>
      <c r="AA115" s="632">
        <f>IF($F115=0,0,((($F115/$E115)*'CRONOGRAMA ACTIVIDADES'!X$50)*($G115/$F115)))</f>
        <v>0</v>
      </c>
      <c r="AB115" s="632">
        <f>IF($F115=0,0,((($F115/$E115)*'CRONOGRAMA ACTIVIDADES'!Y$50)*($G115/$F115)))</f>
        <v>0</v>
      </c>
      <c r="AC115" s="632">
        <f>IF($F115=0,0,((($F115/$E115)*'CRONOGRAMA ACTIVIDADES'!Z$50)*($G115/$F115)))</f>
        <v>0</v>
      </c>
      <c r="AD115" s="632">
        <f>IF($F115=0,0,((($F115/$E115)*'CRONOGRAMA ACTIVIDADES'!AA$50)*($G115/$F115)))</f>
        <v>0</v>
      </c>
      <c r="AE115" s="632">
        <f>IF($F115=0,0,((($F115/$E115)*'CRONOGRAMA ACTIVIDADES'!AB$50)*($G115/$F115)))</f>
        <v>0</v>
      </c>
      <c r="AF115" s="632">
        <f>IF($F115=0,0,((($F115/$E115)*'CRONOGRAMA ACTIVIDADES'!AC$50)*($G115/$F115)))</f>
        <v>0</v>
      </c>
      <c r="AG115" s="499">
        <f t="shared" si="33"/>
        <v>0</v>
      </c>
      <c r="AH115" s="633">
        <f>IF($F115=0,0,((($F115/$E115)*'CRONOGRAMA ACTIVIDADES'!AD$50)*($G115/$F115)))</f>
        <v>0</v>
      </c>
      <c r="AI115" s="632">
        <f>IF($F115=0,0,((($F115/$E115)*'CRONOGRAMA ACTIVIDADES'!AE$50)*($G115/$F115)))</f>
        <v>0</v>
      </c>
      <c r="AJ115" s="632">
        <f>IF($F115=0,0,((($F115/$E115)*'CRONOGRAMA ACTIVIDADES'!AF$50)*($G115/$F115)))</f>
        <v>0</v>
      </c>
      <c r="AK115" s="632">
        <f>IF($F115=0,0,((($F115/$E115)*'CRONOGRAMA ACTIVIDADES'!AG$50)*($G115/$F115)))</f>
        <v>0</v>
      </c>
      <c r="AL115" s="632">
        <f>IF($F115=0,0,((($F115/$E115)*'CRONOGRAMA ACTIVIDADES'!AH$50)*($G115/$F115)))</f>
        <v>0</v>
      </c>
      <c r="AM115" s="632">
        <f>IF($F115=0,0,((($F115/$E115)*'CRONOGRAMA ACTIVIDADES'!AI$50)*($G115/$F115)))</f>
        <v>0</v>
      </c>
      <c r="AN115" s="632">
        <f>IF($F115=0,0,((($F115/$E115)*'CRONOGRAMA ACTIVIDADES'!AJ$50)*($G115/$F115)))</f>
        <v>0</v>
      </c>
      <c r="AO115" s="632">
        <f>IF($F115=0,0,((($F115/$E115)*'CRONOGRAMA ACTIVIDADES'!AK$50)*($G115/$F115)))</f>
        <v>0</v>
      </c>
      <c r="AP115" s="632">
        <f>IF($F115=0,0,((($F115/$E115)*'CRONOGRAMA ACTIVIDADES'!AL$50)*($G115/$F115)))</f>
        <v>0</v>
      </c>
      <c r="AQ115" s="632">
        <f>IF($F115=0,0,((($F115/$E115)*'CRONOGRAMA ACTIVIDADES'!AM$50)*($G115/$F115)))</f>
        <v>0</v>
      </c>
      <c r="AR115" s="632">
        <f>IF($F115=0,0,((($F115/$E115)*'CRONOGRAMA ACTIVIDADES'!AN$50)*($G115/$F115)))</f>
        <v>0</v>
      </c>
      <c r="AS115" s="632">
        <f>IF($F115=0,0,((($F115/$E115)*'CRONOGRAMA ACTIVIDADES'!AO$50)*($G115/$F115)))</f>
        <v>0</v>
      </c>
      <c r="AT115" s="501">
        <f t="shared" si="34"/>
        <v>0</v>
      </c>
      <c r="AU115" s="504">
        <f t="shared" si="35"/>
        <v>0</v>
      </c>
      <c r="AV115" s="470">
        <f t="shared" si="36"/>
        <v>0</v>
      </c>
    </row>
    <row r="116" spans="2:48" s="60" customFormat="1" ht="13.5">
      <c r="B116" s="494" t="str">
        <f>'FORMATO COSTEO C6'!C24</f>
        <v>6.1.9</v>
      </c>
      <c r="C116" s="515">
        <f>'FORMATO COSTEO C6'!B24</f>
        <v>0</v>
      </c>
      <c r="D116" s="506" t="str">
        <f>'FORMATO COSTEO C6'!D24</f>
        <v>Unidad medida</v>
      </c>
      <c r="E116" s="608">
        <f>'FORMATO COSTEO C6'!E24</f>
        <v>0</v>
      </c>
      <c r="F116" s="632">
        <f>'FORMATO COSTEO C6'!G24</f>
        <v>0</v>
      </c>
      <c r="G116" s="574">
        <f>'FORMATO COSTEO C6'!J24</f>
        <v>0</v>
      </c>
      <c r="H116" s="633">
        <f>IF($F116=0,0,((($F116/$E116)*'CRONOGRAMA ACTIVIDADES'!F$51)*($G116/$F116)))</f>
        <v>0</v>
      </c>
      <c r="I116" s="632">
        <f>IF($F116=0,0,((($F116/$E116)*'CRONOGRAMA ACTIVIDADES'!G$51)*($G116/$F116)))</f>
        <v>0</v>
      </c>
      <c r="J116" s="632">
        <f>IF($F116=0,0,((($F116/$E116)*'CRONOGRAMA ACTIVIDADES'!H$51)*($G116/$F116)))</f>
        <v>0</v>
      </c>
      <c r="K116" s="632">
        <f>IF($F116=0,0,((($F116/$E116)*'CRONOGRAMA ACTIVIDADES'!I$51)*($G116/$F116)))</f>
        <v>0</v>
      </c>
      <c r="L116" s="632">
        <f>IF($F116=0,0,((($F116/$E116)*'CRONOGRAMA ACTIVIDADES'!J$51)*($G116/$F116)))</f>
        <v>0</v>
      </c>
      <c r="M116" s="632">
        <f>IF($F116=0,0,((($F116/$E116)*'CRONOGRAMA ACTIVIDADES'!K$51)*($G116/$F116)))</f>
        <v>0</v>
      </c>
      <c r="N116" s="632">
        <f>IF($F116=0,0,((($F116/$E116)*'CRONOGRAMA ACTIVIDADES'!L$51)*($G116/$F116)))</f>
        <v>0</v>
      </c>
      <c r="O116" s="632">
        <f>IF($F116=0,0,((($F116/$E116)*'CRONOGRAMA ACTIVIDADES'!M$51)*($G116/$F116)))</f>
        <v>0</v>
      </c>
      <c r="P116" s="632">
        <f>IF($F116=0,0,((($F116/$E116)*'CRONOGRAMA ACTIVIDADES'!N$51)*($G116/$F116)))</f>
        <v>0</v>
      </c>
      <c r="Q116" s="632">
        <f>IF($F116=0,0,((($F116/$E116)*'CRONOGRAMA ACTIVIDADES'!O$51)*($G116/$F116)))</f>
        <v>0</v>
      </c>
      <c r="R116" s="632">
        <f>IF($F116=0,0,((($F116/$E116)*'CRONOGRAMA ACTIVIDADES'!P$51)*($G116/$F116)))</f>
        <v>0</v>
      </c>
      <c r="S116" s="632">
        <f>IF($F116=0,0,((($F116/$E116)*'CRONOGRAMA ACTIVIDADES'!Q$51)*($G116/$F116)))</f>
        <v>0</v>
      </c>
      <c r="T116" s="501">
        <f t="shared" si="32"/>
        <v>0</v>
      </c>
      <c r="U116" s="634">
        <f>IF($F116=0,0,((($F116/$E116)*'CRONOGRAMA ACTIVIDADES'!R$51)*($G116/$F116)))</f>
        <v>0</v>
      </c>
      <c r="V116" s="632">
        <f>IF($F116=0,0,((($F116/$E116)*'CRONOGRAMA ACTIVIDADES'!S$51)*($G116/$F116)))</f>
        <v>0</v>
      </c>
      <c r="W116" s="632">
        <f>IF($F116=0,0,((($F116/$E116)*'CRONOGRAMA ACTIVIDADES'!T$51)*($G116/$F116)))</f>
        <v>0</v>
      </c>
      <c r="X116" s="632">
        <f>IF($F116=0,0,((($F116/$E116)*'CRONOGRAMA ACTIVIDADES'!U$51)*($G116/$F116)))</f>
        <v>0</v>
      </c>
      <c r="Y116" s="632">
        <f>IF($F116=0,0,((($F116/$E116)*'CRONOGRAMA ACTIVIDADES'!V$51)*($G116/$F116)))</f>
        <v>0</v>
      </c>
      <c r="Z116" s="632">
        <f>IF($F116=0,0,((($F116/$E116)*'CRONOGRAMA ACTIVIDADES'!W$51)*($G116/$F116)))</f>
        <v>0</v>
      </c>
      <c r="AA116" s="632">
        <f>IF($F116=0,0,((($F116/$E116)*'CRONOGRAMA ACTIVIDADES'!X$51)*($G116/$F116)))</f>
        <v>0</v>
      </c>
      <c r="AB116" s="632">
        <f>IF($F116=0,0,((($F116/$E116)*'CRONOGRAMA ACTIVIDADES'!Y$51)*($G116/$F116)))</f>
        <v>0</v>
      </c>
      <c r="AC116" s="632">
        <f>IF($F116=0,0,((($F116/$E116)*'CRONOGRAMA ACTIVIDADES'!Z$51)*($G116/$F116)))</f>
        <v>0</v>
      </c>
      <c r="AD116" s="632">
        <f>IF($F116=0,0,((($F116/$E116)*'CRONOGRAMA ACTIVIDADES'!AA$51)*($G116/$F116)))</f>
        <v>0</v>
      </c>
      <c r="AE116" s="632">
        <f>IF($F116=0,0,((($F116/$E116)*'CRONOGRAMA ACTIVIDADES'!AB$51)*($G116/$F116)))</f>
        <v>0</v>
      </c>
      <c r="AF116" s="632">
        <f>IF($F116=0,0,((($F116/$E116)*'CRONOGRAMA ACTIVIDADES'!AC$51)*($G116/$F116)))</f>
        <v>0</v>
      </c>
      <c r="AG116" s="499">
        <f t="shared" si="33"/>
        <v>0</v>
      </c>
      <c r="AH116" s="633">
        <f>IF($F116=0,0,((($F116/$E116)*'CRONOGRAMA ACTIVIDADES'!AD$51)*($G116/$F116)))</f>
        <v>0</v>
      </c>
      <c r="AI116" s="632">
        <f>IF($F116=0,0,((($F116/$E116)*'CRONOGRAMA ACTIVIDADES'!AE$51)*($G116/$F116)))</f>
        <v>0</v>
      </c>
      <c r="AJ116" s="632">
        <f>IF($F116=0,0,((($F116/$E116)*'CRONOGRAMA ACTIVIDADES'!AF$51)*($G116/$F116)))</f>
        <v>0</v>
      </c>
      <c r="AK116" s="632">
        <f>IF($F116=0,0,((($F116/$E116)*'CRONOGRAMA ACTIVIDADES'!AG$51)*($G116/$F116)))</f>
        <v>0</v>
      </c>
      <c r="AL116" s="632">
        <f>IF($F116=0,0,((($F116/$E116)*'CRONOGRAMA ACTIVIDADES'!AH$51)*($G116/$F116)))</f>
        <v>0</v>
      </c>
      <c r="AM116" s="632">
        <f>IF($F116=0,0,((($F116/$E116)*'CRONOGRAMA ACTIVIDADES'!AI$51)*($G116/$F116)))</f>
        <v>0</v>
      </c>
      <c r="AN116" s="632">
        <f>IF($F116=0,0,((($F116/$E116)*'CRONOGRAMA ACTIVIDADES'!AJ$51)*($G116/$F116)))</f>
        <v>0</v>
      </c>
      <c r="AO116" s="632">
        <f>IF($F116=0,0,((($F116/$E116)*'CRONOGRAMA ACTIVIDADES'!AK$51)*($G116/$F116)))</f>
        <v>0</v>
      </c>
      <c r="AP116" s="632">
        <f>IF($F116=0,0,((($F116/$E116)*'CRONOGRAMA ACTIVIDADES'!AL$51)*($G116/$F116)))</f>
        <v>0</v>
      </c>
      <c r="AQ116" s="632">
        <f>IF($F116=0,0,((($F116/$E116)*'CRONOGRAMA ACTIVIDADES'!AM$51)*($G116/$F116)))</f>
        <v>0</v>
      </c>
      <c r="AR116" s="632">
        <f>IF($F116=0,0,((($F116/$E116)*'CRONOGRAMA ACTIVIDADES'!AN$51)*($G116/$F116)))</f>
        <v>0</v>
      </c>
      <c r="AS116" s="632">
        <f>IF($F116=0,0,((($F116/$E116)*'CRONOGRAMA ACTIVIDADES'!AO$51)*($G116/$F116)))</f>
        <v>0</v>
      </c>
      <c r="AT116" s="501">
        <f t="shared" si="34"/>
        <v>0</v>
      </c>
      <c r="AU116" s="504">
        <f t="shared" si="35"/>
        <v>0</v>
      </c>
      <c r="AV116" s="470">
        <f t="shared" si="36"/>
        <v>0</v>
      </c>
    </row>
    <row r="117" spans="2:48" s="60" customFormat="1" ht="13.5">
      <c r="B117" s="494" t="str">
        <f>'FORMATO COSTEO C6'!C25</f>
        <v>6.1.10</v>
      </c>
      <c r="C117" s="515">
        <f>'FORMATO COSTEO C6'!B25</f>
        <v>0</v>
      </c>
      <c r="D117" s="506" t="str">
        <f>'FORMATO COSTEO C6'!D25</f>
        <v>Unidad medida</v>
      </c>
      <c r="E117" s="608">
        <f>'FORMATO COSTEO C6'!E25</f>
        <v>0</v>
      </c>
      <c r="F117" s="632">
        <f>'FORMATO COSTEO C6'!G25</f>
        <v>0</v>
      </c>
      <c r="G117" s="574">
        <f>'FORMATO COSTEO C6'!J25</f>
        <v>0</v>
      </c>
      <c r="H117" s="633">
        <f>IF($F117=0,0,((($F117/$E117)*'CRONOGRAMA ACTIVIDADES'!F$52)*($G117/$F117)))</f>
        <v>0</v>
      </c>
      <c r="I117" s="632">
        <f>IF($F117=0,0,((($F117/$E117)*'CRONOGRAMA ACTIVIDADES'!G$52)*($G117/$F117)))</f>
        <v>0</v>
      </c>
      <c r="J117" s="632">
        <f>IF($F117=0,0,((($F117/$E117)*'CRONOGRAMA ACTIVIDADES'!H$52)*($G117/$F117)))</f>
        <v>0</v>
      </c>
      <c r="K117" s="632">
        <f>IF($F117=0,0,((($F117/$E117)*'CRONOGRAMA ACTIVIDADES'!I$52)*($G117/$F117)))</f>
        <v>0</v>
      </c>
      <c r="L117" s="632">
        <f>IF($F117=0,0,((($F117/$E117)*'CRONOGRAMA ACTIVIDADES'!J$52)*($G117/$F117)))</f>
        <v>0</v>
      </c>
      <c r="M117" s="632">
        <f>IF($F117=0,0,((($F117/$E117)*'CRONOGRAMA ACTIVIDADES'!K$52)*($G117/$F117)))</f>
        <v>0</v>
      </c>
      <c r="N117" s="632">
        <f>IF($F117=0,0,((($F117/$E117)*'CRONOGRAMA ACTIVIDADES'!L$52)*($G117/$F117)))</f>
        <v>0</v>
      </c>
      <c r="O117" s="632">
        <f>IF($F117=0,0,((($F117/$E117)*'CRONOGRAMA ACTIVIDADES'!M$52)*($G117/$F117)))</f>
        <v>0</v>
      </c>
      <c r="P117" s="632">
        <f>IF($F117=0,0,((($F117/$E117)*'CRONOGRAMA ACTIVIDADES'!N$52)*($G117/$F117)))</f>
        <v>0</v>
      </c>
      <c r="Q117" s="632">
        <f>IF($F117=0,0,((($F117/$E117)*'CRONOGRAMA ACTIVIDADES'!O$52)*($G117/$F117)))</f>
        <v>0</v>
      </c>
      <c r="R117" s="632">
        <f>IF($F117=0,0,((($F117/$E117)*'CRONOGRAMA ACTIVIDADES'!P$52)*($G117/$F117)))</f>
        <v>0</v>
      </c>
      <c r="S117" s="632">
        <f>IF($F117=0,0,((($F117/$E117)*'CRONOGRAMA ACTIVIDADES'!Q$52)*($G117/$F117)))</f>
        <v>0</v>
      </c>
      <c r="T117" s="501">
        <f t="shared" si="32"/>
        <v>0</v>
      </c>
      <c r="U117" s="634">
        <f>IF($F117=0,0,((($F117/$E117)*'CRONOGRAMA ACTIVIDADES'!R$52)*($G117/$F117)))</f>
        <v>0</v>
      </c>
      <c r="V117" s="632">
        <f>IF($F117=0,0,((($F117/$E117)*'CRONOGRAMA ACTIVIDADES'!S$52)*($G117/$F117)))</f>
        <v>0</v>
      </c>
      <c r="W117" s="632">
        <f>IF($F117=0,0,((($F117/$E117)*'CRONOGRAMA ACTIVIDADES'!T$52)*($G117/$F117)))</f>
        <v>0</v>
      </c>
      <c r="X117" s="632">
        <f>IF($F117=0,0,((($F117/$E117)*'CRONOGRAMA ACTIVIDADES'!U$52)*($G117/$F117)))</f>
        <v>0</v>
      </c>
      <c r="Y117" s="632">
        <f>IF($F117=0,0,((($F117/$E117)*'CRONOGRAMA ACTIVIDADES'!V$52)*($G117/$F117)))</f>
        <v>0</v>
      </c>
      <c r="Z117" s="632">
        <f>IF($F117=0,0,((($F117/$E117)*'CRONOGRAMA ACTIVIDADES'!W$52)*($G117/$F117)))</f>
        <v>0</v>
      </c>
      <c r="AA117" s="632">
        <f>IF($F117=0,0,((($F117/$E117)*'CRONOGRAMA ACTIVIDADES'!X$52)*($G117/$F117)))</f>
        <v>0</v>
      </c>
      <c r="AB117" s="632">
        <f>IF($F117=0,0,((($F117/$E117)*'CRONOGRAMA ACTIVIDADES'!Y$52)*($G117/$F117)))</f>
        <v>0</v>
      </c>
      <c r="AC117" s="632">
        <f>IF($F117=0,0,((($F117/$E117)*'CRONOGRAMA ACTIVIDADES'!Z$52)*($G117/$F117)))</f>
        <v>0</v>
      </c>
      <c r="AD117" s="632">
        <f>IF($F117=0,0,((($F117/$E117)*'CRONOGRAMA ACTIVIDADES'!AA$52)*($G117/$F117)))</f>
        <v>0</v>
      </c>
      <c r="AE117" s="632">
        <f>IF($F117=0,0,((($F117/$E117)*'CRONOGRAMA ACTIVIDADES'!AB$52)*($G117/$F117)))</f>
        <v>0</v>
      </c>
      <c r="AF117" s="632">
        <f>IF($F117=0,0,((($F117/$E117)*'CRONOGRAMA ACTIVIDADES'!AC$52)*($G117/$F117)))</f>
        <v>0</v>
      </c>
      <c r="AG117" s="499">
        <f t="shared" si="33"/>
        <v>0</v>
      </c>
      <c r="AH117" s="633">
        <f>IF($F117=0,0,((($F117/$E117)*'CRONOGRAMA ACTIVIDADES'!AD$52)*($G117/$F117)))</f>
        <v>0</v>
      </c>
      <c r="AI117" s="632">
        <f>IF($F117=0,0,((($F117/$E117)*'CRONOGRAMA ACTIVIDADES'!AE$52)*($G117/$F117)))</f>
        <v>0</v>
      </c>
      <c r="AJ117" s="632">
        <f>IF($F117=0,0,((($F117/$E117)*'CRONOGRAMA ACTIVIDADES'!AF$52)*($G117/$F117)))</f>
        <v>0</v>
      </c>
      <c r="AK117" s="632">
        <f>IF($F117=0,0,((($F117/$E117)*'CRONOGRAMA ACTIVIDADES'!AG$52)*($G117/$F117)))</f>
        <v>0</v>
      </c>
      <c r="AL117" s="632">
        <f>IF($F117=0,0,((($F117/$E117)*'CRONOGRAMA ACTIVIDADES'!AH$52)*($G117/$F117)))</f>
        <v>0</v>
      </c>
      <c r="AM117" s="632">
        <f>IF($F117=0,0,((($F117/$E117)*'CRONOGRAMA ACTIVIDADES'!AI$52)*($G117/$F117)))</f>
        <v>0</v>
      </c>
      <c r="AN117" s="632">
        <f>IF($F117=0,0,((($F117/$E117)*'CRONOGRAMA ACTIVIDADES'!AJ$52)*($G117/$F117)))</f>
        <v>0</v>
      </c>
      <c r="AO117" s="632">
        <f>IF($F117=0,0,((($F117/$E117)*'CRONOGRAMA ACTIVIDADES'!AK$52)*($G117/$F117)))</f>
        <v>0</v>
      </c>
      <c r="AP117" s="632">
        <f>IF($F117=0,0,((($F117/$E117)*'CRONOGRAMA ACTIVIDADES'!AL$52)*($G117/$F117)))</f>
        <v>0</v>
      </c>
      <c r="AQ117" s="632">
        <f>IF($F117=0,0,((($F117/$E117)*'CRONOGRAMA ACTIVIDADES'!AM$52)*($G117/$F117)))</f>
        <v>0</v>
      </c>
      <c r="AR117" s="632">
        <f>IF($F117=0,0,((($F117/$E117)*'CRONOGRAMA ACTIVIDADES'!AN$52)*($G117/$F117)))</f>
        <v>0</v>
      </c>
      <c r="AS117" s="632">
        <f>IF($F117=0,0,((($F117/$E117)*'CRONOGRAMA ACTIVIDADES'!AO$52)*($G117/$F117)))</f>
        <v>0</v>
      </c>
      <c r="AT117" s="501">
        <f t="shared" si="34"/>
        <v>0</v>
      </c>
      <c r="AU117" s="504">
        <f t="shared" si="35"/>
        <v>0</v>
      </c>
      <c r="AV117" s="470">
        <f t="shared" si="36"/>
        <v>0</v>
      </c>
    </row>
    <row r="118" spans="2:48" s="60" customFormat="1" ht="13.5">
      <c r="B118" s="473">
        <f>'FORMATO COSTEO C6'!C29</f>
        <v>6.2</v>
      </c>
      <c r="C118" s="474" t="str">
        <f>+'FORMATO COSTEO C6'!B29</f>
        <v>Equipamiento para gestión del proyecto</v>
      </c>
      <c r="D118" s="513"/>
      <c r="E118" s="609"/>
      <c r="F118" s="477">
        <f>+'FORMATO COSTEO C6'!G29</f>
        <v>0</v>
      </c>
      <c r="G118" s="478">
        <f>+'FORMATO COSTEO C6'!J29</f>
        <v>0</v>
      </c>
      <c r="H118" s="479">
        <f>SUM(H119:H128)</f>
        <v>0</v>
      </c>
      <c r="I118" s="477">
        <f aca="true" t="shared" si="37" ref="I118:AU118">SUM(I119:I128)</f>
        <v>0</v>
      </c>
      <c r="J118" s="477">
        <f t="shared" si="37"/>
        <v>0</v>
      </c>
      <c r="K118" s="477">
        <f t="shared" si="37"/>
        <v>0</v>
      </c>
      <c r="L118" s="477">
        <f t="shared" si="37"/>
        <v>0</v>
      </c>
      <c r="M118" s="477">
        <f t="shared" si="37"/>
        <v>0</v>
      </c>
      <c r="N118" s="477">
        <f t="shared" si="37"/>
        <v>0</v>
      </c>
      <c r="O118" s="477">
        <f t="shared" si="37"/>
        <v>0</v>
      </c>
      <c r="P118" s="477">
        <f t="shared" si="37"/>
        <v>0</v>
      </c>
      <c r="Q118" s="477">
        <f t="shared" si="37"/>
        <v>0</v>
      </c>
      <c r="R118" s="477">
        <f t="shared" si="37"/>
        <v>0</v>
      </c>
      <c r="S118" s="477">
        <f t="shared" si="37"/>
        <v>0</v>
      </c>
      <c r="T118" s="480">
        <f t="shared" si="37"/>
        <v>0</v>
      </c>
      <c r="U118" s="481">
        <f t="shared" si="37"/>
        <v>0</v>
      </c>
      <c r="V118" s="477">
        <f t="shared" si="37"/>
        <v>0</v>
      </c>
      <c r="W118" s="477">
        <f t="shared" si="37"/>
        <v>0</v>
      </c>
      <c r="X118" s="477">
        <f t="shared" si="37"/>
        <v>0</v>
      </c>
      <c r="Y118" s="477">
        <f t="shared" si="37"/>
        <v>0</v>
      </c>
      <c r="Z118" s="477">
        <f t="shared" si="37"/>
        <v>0</v>
      </c>
      <c r="AA118" s="477">
        <f t="shared" si="37"/>
        <v>0</v>
      </c>
      <c r="AB118" s="477">
        <f t="shared" si="37"/>
        <v>0</v>
      </c>
      <c r="AC118" s="477">
        <f t="shared" si="37"/>
        <v>0</v>
      </c>
      <c r="AD118" s="477">
        <f t="shared" si="37"/>
        <v>0</v>
      </c>
      <c r="AE118" s="477">
        <f t="shared" si="37"/>
        <v>0</v>
      </c>
      <c r="AF118" s="477">
        <f t="shared" si="37"/>
        <v>0</v>
      </c>
      <c r="AG118" s="478">
        <f>SUM(AG119:AG128)</f>
        <v>0</v>
      </c>
      <c r="AH118" s="479">
        <f t="shared" si="37"/>
        <v>0</v>
      </c>
      <c r="AI118" s="477">
        <f t="shared" si="37"/>
        <v>0</v>
      </c>
      <c r="AJ118" s="477">
        <f t="shared" si="37"/>
        <v>0</v>
      </c>
      <c r="AK118" s="477">
        <f t="shared" si="37"/>
        <v>0</v>
      </c>
      <c r="AL118" s="477">
        <f t="shared" si="37"/>
        <v>0</v>
      </c>
      <c r="AM118" s="477">
        <f t="shared" si="37"/>
        <v>0</v>
      </c>
      <c r="AN118" s="477">
        <f t="shared" si="37"/>
        <v>0</v>
      </c>
      <c r="AO118" s="477">
        <f t="shared" si="37"/>
        <v>0</v>
      </c>
      <c r="AP118" s="477">
        <f t="shared" si="37"/>
        <v>0</v>
      </c>
      <c r="AQ118" s="477">
        <f t="shared" si="37"/>
        <v>0</v>
      </c>
      <c r="AR118" s="477">
        <f t="shared" si="37"/>
        <v>0</v>
      </c>
      <c r="AS118" s="477">
        <f t="shared" si="37"/>
        <v>0</v>
      </c>
      <c r="AT118" s="480">
        <f t="shared" si="37"/>
        <v>0</v>
      </c>
      <c r="AU118" s="482">
        <f t="shared" si="37"/>
        <v>0</v>
      </c>
      <c r="AV118" s="470">
        <f t="shared" si="36"/>
        <v>0</v>
      </c>
    </row>
    <row r="119" spans="2:48" s="60" customFormat="1" ht="13.5">
      <c r="B119" s="494" t="str">
        <f>'FORMATO COSTEO C6'!C30</f>
        <v>6.2.1</v>
      </c>
      <c r="C119" s="515">
        <f>'FORMATO COSTEO C6'!B30</f>
        <v>0</v>
      </c>
      <c r="D119" s="506" t="str">
        <f>'FORMATO COSTEO C6'!D30</f>
        <v>Unidad medida</v>
      </c>
      <c r="E119" s="608">
        <f>'FORMATO COSTEO C6'!E30</f>
        <v>0</v>
      </c>
      <c r="F119" s="632">
        <f>'FORMATO COSTEO C6'!G30</f>
        <v>0</v>
      </c>
      <c r="G119" s="574">
        <f>'FORMATO COSTEO C6'!J30</f>
        <v>0</v>
      </c>
      <c r="H119" s="633">
        <f>IF($F119=0,0,((($F119/$E119)*'CRONOGRAMA ACTIVIDADES'!F$54)*($G119/$F119)))</f>
        <v>0</v>
      </c>
      <c r="I119" s="632">
        <f>IF($F119=0,0,((($F119/$E119)*'CRONOGRAMA ACTIVIDADES'!G$54)*($G119/$F119)))</f>
        <v>0</v>
      </c>
      <c r="J119" s="632">
        <f>IF($F119=0,0,((($F119/$E119)*'CRONOGRAMA ACTIVIDADES'!H$54)*($G119/$F119)))</f>
        <v>0</v>
      </c>
      <c r="K119" s="632">
        <f>IF($F119=0,0,((($F119/$E119)*'CRONOGRAMA ACTIVIDADES'!I$54)*($G119/$F119)))</f>
        <v>0</v>
      </c>
      <c r="L119" s="632">
        <f>IF($F119=0,0,((($F119/$E119)*'CRONOGRAMA ACTIVIDADES'!J$54)*($G119/$F119)))</f>
        <v>0</v>
      </c>
      <c r="M119" s="632">
        <f>IF($F119=0,0,((($F119/$E119)*'CRONOGRAMA ACTIVIDADES'!K$54)*($G119/$F119)))</f>
        <v>0</v>
      </c>
      <c r="N119" s="632">
        <f>IF($F119=0,0,((($F119/$E119)*'CRONOGRAMA ACTIVIDADES'!L$54)*($G119/$F119)))</f>
        <v>0</v>
      </c>
      <c r="O119" s="632">
        <f>IF($F119=0,0,((($F119/$E119)*'CRONOGRAMA ACTIVIDADES'!M$54)*($G119/$F119)))</f>
        <v>0</v>
      </c>
      <c r="P119" s="632">
        <f>IF($F119=0,0,((($F119/$E119)*'CRONOGRAMA ACTIVIDADES'!N$54)*($G119/$F119)))</f>
        <v>0</v>
      </c>
      <c r="Q119" s="632">
        <f>IF($F119=0,0,((($F119/$E119)*'CRONOGRAMA ACTIVIDADES'!O$54)*($G119/$F119)))</f>
        <v>0</v>
      </c>
      <c r="R119" s="632">
        <f>IF($F119=0,0,((($F119/$E119)*'CRONOGRAMA ACTIVIDADES'!P$54)*($G119/$F119)))</f>
        <v>0</v>
      </c>
      <c r="S119" s="632">
        <f>IF($F119=0,0,((($F119/$E119)*'CRONOGRAMA ACTIVIDADES'!Q$54)*($G119/$F119)))</f>
        <v>0</v>
      </c>
      <c r="T119" s="501">
        <f aca="true" t="shared" si="38" ref="T119:T128">H119+I119+J119+K119+L119+M119+N119+O119+P119+Q119+R119+S119</f>
        <v>0</v>
      </c>
      <c r="U119" s="634">
        <f>IF($F119=0,0,((($F119/$E119)*'CRONOGRAMA ACTIVIDADES'!R$54)*($G119/$F119)))</f>
        <v>0</v>
      </c>
      <c r="V119" s="632">
        <f>IF($F119=0,0,((($F119/$E119)*'CRONOGRAMA ACTIVIDADES'!S$54)*($G119/$F119)))</f>
        <v>0</v>
      </c>
      <c r="W119" s="632">
        <f>IF($F119=0,0,((($F119/$E119)*'CRONOGRAMA ACTIVIDADES'!T$54)*($G119/$F119)))</f>
        <v>0</v>
      </c>
      <c r="X119" s="632">
        <f>IF($F119=0,0,((($F119/$E119)*'CRONOGRAMA ACTIVIDADES'!U$54)*($G119/$F119)))</f>
        <v>0</v>
      </c>
      <c r="Y119" s="632">
        <f>IF($F119=0,0,((($F119/$E119)*'CRONOGRAMA ACTIVIDADES'!V$54)*($G119/$F119)))</f>
        <v>0</v>
      </c>
      <c r="Z119" s="632">
        <f>IF($F119=0,0,((($F119/$E119)*'CRONOGRAMA ACTIVIDADES'!W$54)*($G119/$F119)))</f>
        <v>0</v>
      </c>
      <c r="AA119" s="632">
        <f>IF($F119=0,0,((($F119/$E119)*'CRONOGRAMA ACTIVIDADES'!X$54)*($G119/$F119)))</f>
        <v>0</v>
      </c>
      <c r="AB119" s="632">
        <f>IF($F119=0,0,((($F119/$E119)*'CRONOGRAMA ACTIVIDADES'!Y$54)*($G119/$F119)))</f>
        <v>0</v>
      </c>
      <c r="AC119" s="632">
        <f>IF($F119=0,0,((($F119/$E119)*'CRONOGRAMA ACTIVIDADES'!Z$54)*($G119/$F119)))</f>
        <v>0</v>
      </c>
      <c r="AD119" s="632">
        <f>IF($F119=0,0,((($F119/$E119)*'CRONOGRAMA ACTIVIDADES'!AA$54)*($G119/$F119)))</f>
        <v>0</v>
      </c>
      <c r="AE119" s="632">
        <f>IF($F119=0,0,((($F119/$E119)*'CRONOGRAMA ACTIVIDADES'!AB$54)*($G119/$F119)))</f>
        <v>0</v>
      </c>
      <c r="AF119" s="632">
        <f>IF($F119=0,0,((($F119/$E119)*'CRONOGRAMA ACTIVIDADES'!AC$54)*($G119/$F119)))</f>
        <v>0</v>
      </c>
      <c r="AG119" s="499">
        <f aca="true" t="shared" si="39" ref="AG119:AG128">U119+V119+W119+X119+Y119+Z119+AA119+AB119+AC119+AD119+AE119+AF119</f>
        <v>0</v>
      </c>
      <c r="AH119" s="633">
        <f>IF($F119=0,0,((($F119/$E119)*'CRONOGRAMA ACTIVIDADES'!AD$54)*($G119/$F119)))</f>
        <v>0</v>
      </c>
      <c r="AI119" s="632">
        <f>IF($F119=0,0,((($F119/$E119)*'CRONOGRAMA ACTIVIDADES'!AE$54)*($G119/$F119)))</f>
        <v>0</v>
      </c>
      <c r="AJ119" s="632">
        <f>IF($F119=0,0,((($F119/$E119)*'CRONOGRAMA ACTIVIDADES'!AF$54)*($G119/$F119)))</f>
        <v>0</v>
      </c>
      <c r="AK119" s="632">
        <f>IF($F119=0,0,((($F119/$E119)*'CRONOGRAMA ACTIVIDADES'!AG$54)*($G119/$F119)))</f>
        <v>0</v>
      </c>
      <c r="AL119" s="632">
        <f>IF($F119=0,0,((($F119/$E119)*'CRONOGRAMA ACTIVIDADES'!AH$54)*($G119/$F119)))</f>
        <v>0</v>
      </c>
      <c r="AM119" s="632">
        <f>IF($F119=0,0,((($F119/$E119)*'CRONOGRAMA ACTIVIDADES'!AI$54)*($G119/$F119)))</f>
        <v>0</v>
      </c>
      <c r="AN119" s="632">
        <f>IF($F119=0,0,((($F119/$E119)*'CRONOGRAMA ACTIVIDADES'!AJ$54)*($G119/$F119)))</f>
        <v>0</v>
      </c>
      <c r="AO119" s="632">
        <f>IF($F119=0,0,((($F119/$E119)*'CRONOGRAMA ACTIVIDADES'!AK$54)*($G119/$F119)))</f>
        <v>0</v>
      </c>
      <c r="AP119" s="632">
        <f>IF($F119=0,0,((($F119/$E119)*'CRONOGRAMA ACTIVIDADES'!AL$54)*($G119/$F119)))</f>
        <v>0</v>
      </c>
      <c r="AQ119" s="632">
        <f>IF($F119=0,0,((($F119/$E119)*'CRONOGRAMA ACTIVIDADES'!AM$54)*($G119/$F119)))</f>
        <v>0</v>
      </c>
      <c r="AR119" s="632">
        <f>IF($F119=0,0,((($F119/$E119)*'CRONOGRAMA ACTIVIDADES'!AN$54)*($G119/$F119)))</f>
        <v>0</v>
      </c>
      <c r="AS119" s="632">
        <f>IF($F119=0,0,((($F119/$E119)*'CRONOGRAMA ACTIVIDADES'!AO$54)*($G119/$F119)))</f>
        <v>0</v>
      </c>
      <c r="AT119" s="501">
        <f aca="true" t="shared" si="40" ref="AT119:AT128">AH119+AI119+AJ119+AK119+AL119+AM119+AN119+AO119+AP119+AQ119+AR119+AS119</f>
        <v>0</v>
      </c>
      <c r="AU119" s="504">
        <f aca="true" t="shared" si="41" ref="AU119:AU128">AS119+AR119+AQ119+AP119+AO119+AN119+AM119+AL119+AK119+AJ119+AI119+AH119+AF119+AE119+AD119+AC119+AB119+AA119+Z119+Y119+X119+W119+V119+U119+S119+R119+Q119+P119+O119+N119+M119+L119+K119+J119+I119+H119</f>
        <v>0</v>
      </c>
      <c r="AV119" s="470">
        <f t="shared" si="36"/>
        <v>0</v>
      </c>
    </row>
    <row r="120" spans="2:48" s="60" customFormat="1" ht="13.5">
      <c r="B120" s="494" t="str">
        <f>'FORMATO COSTEO C6'!C31</f>
        <v>6.2.2</v>
      </c>
      <c r="C120" s="515">
        <f>'FORMATO COSTEO C6'!B31</f>
        <v>0</v>
      </c>
      <c r="D120" s="506" t="str">
        <f>'FORMATO COSTEO C6'!D31</f>
        <v>Unidad medida</v>
      </c>
      <c r="E120" s="608">
        <f>'FORMATO COSTEO C6'!E31</f>
        <v>0</v>
      </c>
      <c r="F120" s="632">
        <f>'FORMATO COSTEO C6'!G31</f>
        <v>0</v>
      </c>
      <c r="G120" s="574">
        <f>'FORMATO COSTEO C6'!J31</f>
        <v>0</v>
      </c>
      <c r="H120" s="633">
        <f>IF($F120=0,0,((($F120/$E120)*'CRONOGRAMA ACTIVIDADES'!F$55)*($G120/$F120)))</f>
        <v>0</v>
      </c>
      <c r="I120" s="632">
        <f>IF($F120=0,0,((($F120/$E120)*'CRONOGRAMA ACTIVIDADES'!G$55)*($G120/$F120)))</f>
        <v>0</v>
      </c>
      <c r="J120" s="632">
        <f>IF($F120=0,0,((($F120/$E120)*'CRONOGRAMA ACTIVIDADES'!H$55)*($G120/$F120)))</f>
        <v>0</v>
      </c>
      <c r="K120" s="632">
        <f>IF($F120=0,0,((($F120/$E120)*'CRONOGRAMA ACTIVIDADES'!I$55)*($G120/$F120)))</f>
        <v>0</v>
      </c>
      <c r="L120" s="632">
        <f>IF($F120=0,0,((($F120/$E120)*'CRONOGRAMA ACTIVIDADES'!J$55)*($G120/$F120)))</f>
        <v>0</v>
      </c>
      <c r="M120" s="632">
        <f>IF($F120=0,0,((($F120/$E120)*'CRONOGRAMA ACTIVIDADES'!K$55)*($G120/$F120)))</f>
        <v>0</v>
      </c>
      <c r="N120" s="632">
        <f>IF($F120=0,0,((($F120/$E120)*'CRONOGRAMA ACTIVIDADES'!L$55)*($G120/$F120)))</f>
        <v>0</v>
      </c>
      <c r="O120" s="632">
        <f>IF($F120=0,0,((($F120/$E120)*'CRONOGRAMA ACTIVIDADES'!M$55)*($G120/$F120)))</f>
        <v>0</v>
      </c>
      <c r="P120" s="632">
        <f>IF($F120=0,0,((($F120/$E120)*'CRONOGRAMA ACTIVIDADES'!N$55)*($G120/$F120)))</f>
        <v>0</v>
      </c>
      <c r="Q120" s="632">
        <f>IF($F120=0,0,((($F120/$E120)*'CRONOGRAMA ACTIVIDADES'!O$55)*($G120/$F120)))</f>
        <v>0</v>
      </c>
      <c r="R120" s="632">
        <f>IF($F120=0,0,((($F120/$E120)*'CRONOGRAMA ACTIVIDADES'!P$55)*($G120/$F120)))</f>
        <v>0</v>
      </c>
      <c r="S120" s="632">
        <f>IF($F120=0,0,((($F120/$E120)*'CRONOGRAMA ACTIVIDADES'!Q$55)*($G120/$F120)))</f>
        <v>0</v>
      </c>
      <c r="T120" s="501">
        <f t="shared" si="38"/>
        <v>0</v>
      </c>
      <c r="U120" s="634">
        <f>IF($F120=0,0,((($F120/$E120)*'CRONOGRAMA ACTIVIDADES'!R$55)*($G120/$F120)))</f>
        <v>0</v>
      </c>
      <c r="V120" s="632">
        <f>IF($F120=0,0,((($F120/$E120)*'CRONOGRAMA ACTIVIDADES'!S$55)*($G120/$F120)))</f>
        <v>0</v>
      </c>
      <c r="W120" s="632">
        <f>IF($F120=0,0,((($F120/$E120)*'CRONOGRAMA ACTIVIDADES'!T$55)*($G120/$F120)))</f>
        <v>0</v>
      </c>
      <c r="X120" s="632">
        <f>IF($F120=0,0,((($F120/$E120)*'CRONOGRAMA ACTIVIDADES'!U$55)*($G120/$F120)))</f>
        <v>0</v>
      </c>
      <c r="Y120" s="632">
        <f>IF($F120=0,0,((($F120/$E120)*'CRONOGRAMA ACTIVIDADES'!V$55)*($G120/$F120)))</f>
        <v>0</v>
      </c>
      <c r="Z120" s="632">
        <f>IF($F120=0,0,((($F120/$E120)*'CRONOGRAMA ACTIVIDADES'!W$55)*($G120/$F120)))</f>
        <v>0</v>
      </c>
      <c r="AA120" s="632">
        <f>IF($F120=0,0,((($F120/$E120)*'CRONOGRAMA ACTIVIDADES'!X$55)*($G120/$F120)))</f>
        <v>0</v>
      </c>
      <c r="AB120" s="632">
        <f>IF($F120=0,0,((($F120/$E120)*'CRONOGRAMA ACTIVIDADES'!Y$55)*($G120/$F120)))</f>
        <v>0</v>
      </c>
      <c r="AC120" s="632">
        <f>IF($F120=0,0,((($F120/$E120)*'CRONOGRAMA ACTIVIDADES'!Z$55)*($G120/$F120)))</f>
        <v>0</v>
      </c>
      <c r="AD120" s="632">
        <f>IF($F120=0,0,((($F120/$E120)*'CRONOGRAMA ACTIVIDADES'!AA$55)*($G120/$F120)))</f>
        <v>0</v>
      </c>
      <c r="AE120" s="632">
        <f>IF($F120=0,0,((($F120/$E120)*'CRONOGRAMA ACTIVIDADES'!AB$55)*($G120/$F120)))</f>
        <v>0</v>
      </c>
      <c r="AF120" s="632">
        <f>IF($F120=0,0,((($F120/$E120)*'CRONOGRAMA ACTIVIDADES'!AC$55)*($G120/$F120)))</f>
        <v>0</v>
      </c>
      <c r="AG120" s="499">
        <f t="shared" si="39"/>
        <v>0</v>
      </c>
      <c r="AH120" s="633">
        <f>IF($F120=0,0,((($F120/$E120)*'CRONOGRAMA ACTIVIDADES'!AD$55)*($G120/$F120)))</f>
        <v>0</v>
      </c>
      <c r="AI120" s="632">
        <f>IF($F120=0,0,((($F120/$E120)*'CRONOGRAMA ACTIVIDADES'!AE$55)*($G120/$F120)))</f>
        <v>0</v>
      </c>
      <c r="AJ120" s="632">
        <f>IF($F120=0,0,((($F120/$E120)*'CRONOGRAMA ACTIVIDADES'!AF$55)*($G120/$F120)))</f>
        <v>0</v>
      </c>
      <c r="AK120" s="632">
        <f>IF($F120=0,0,((($F120/$E120)*'CRONOGRAMA ACTIVIDADES'!AG$55)*($G120/$F120)))</f>
        <v>0</v>
      </c>
      <c r="AL120" s="632">
        <f>IF($F120=0,0,((($F120/$E120)*'CRONOGRAMA ACTIVIDADES'!AH$55)*($G120/$F120)))</f>
        <v>0</v>
      </c>
      <c r="AM120" s="632">
        <f>IF($F120=0,0,((($F120/$E120)*'CRONOGRAMA ACTIVIDADES'!AI$55)*($G120/$F120)))</f>
        <v>0</v>
      </c>
      <c r="AN120" s="632">
        <f>IF($F120=0,0,((($F120/$E120)*'CRONOGRAMA ACTIVIDADES'!AJ$55)*($G120/$F120)))</f>
        <v>0</v>
      </c>
      <c r="AO120" s="632">
        <f>IF($F120=0,0,((($F120/$E120)*'CRONOGRAMA ACTIVIDADES'!AK$55)*($G120/$F120)))</f>
        <v>0</v>
      </c>
      <c r="AP120" s="632">
        <f>IF($F120=0,0,((($F120/$E120)*'CRONOGRAMA ACTIVIDADES'!AL$55)*($G120/$F120)))</f>
        <v>0</v>
      </c>
      <c r="AQ120" s="632">
        <f>IF($F120=0,0,((($F120/$E120)*'CRONOGRAMA ACTIVIDADES'!AM$55)*($G120/$F120)))</f>
        <v>0</v>
      </c>
      <c r="AR120" s="632">
        <f>IF($F120=0,0,((($F120/$E120)*'CRONOGRAMA ACTIVIDADES'!AN$55)*($G120/$F120)))</f>
        <v>0</v>
      </c>
      <c r="AS120" s="632">
        <f>IF($F120=0,0,((($F120/$E120)*'CRONOGRAMA ACTIVIDADES'!AO$55)*($G120/$F120)))</f>
        <v>0</v>
      </c>
      <c r="AT120" s="501">
        <f t="shared" si="40"/>
        <v>0</v>
      </c>
      <c r="AU120" s="504">
        <f t="shared" si="41"/>
        <v>0</v>
      </c>
      <c r="AV120" s="470">
        <f t="shared" si="36"/>
        <v>0</v>
      </c>
    </row>
    <row r="121" spans="2:48" s="60" customFormat="1" ht="13.5">
      <c r="B121" s="494" t="str">
        <f>'FORMATO COSTEO C6'!C32</f>
        <v>6.2.3</v>
      </c>
      <c r="C121" s="515">
        <f>'FORMATO COSTEO C6'!B32</f>
        <v>0</v>
      </c>
      <c r="D121" s="506" t="str">
        <f>'FORMATO COSTEO C6'!D32</f>
        <v>Unidad medida</v>
      </c>
      <c r="E121" s="608">
        <f>'FORMATO COSTEO C6'!E32</f>
        <v>0</v>
      </c>
      <c r="F121" s="632">
        <f>'FORMATO COSTEO C6'!G32</f>
        <v>0</v>
      </c>
      <c r="G121" s="574">
        <f>'FORMATO COSTEO C6'!J32</f>
        <v>0</v>
      </c>
      <c r="H121" s="633">
        <f>IF($F121=0,0,((($F121/$E121)*'CRONOGRAMA ACTIVIDADES'!F$56)*($G121/$F121)))</f>
        <v>0</v>
      </c>
      <c r="I121" s="632">
        <f>IF($F121=0,0,((($F121/$E121)*'CRONOGRAMA ACTIVIDADES'!G$56)*($G121/$F121)))</f>
        <v>0</v>
      </c>
      <c r="J121" s="632">
        <f>IF($F121=0,0,((($F121/$E121)*'CRONOGRAMA ACTIVIDADES'!H$56)*($G121/$F121)))</f>
        <v>0</v>
      </c>
      <c r="K121" s="632">
        <f>IF($F121=0,0,((($F121/$E121)*'CRONOGRAMA ACTIVIDADES'!I$56)*($G121/$F121)))</f>
        <v>0</v>
      </c>
      <c r="L121" s="632">
        <f>IF($F121=0,0,((($F121/$E121)*'CRONOGRAMA ACTIVIDADES'!J$56)*($G121/$F121)))</f>
        <v>0</v>
      </c>
      <c r="M121" s="632">
        <f>IF($F121=0,0,((($F121/$E121)*'CRONOGRAMA ACTIVIDADES'!K$56)*($G121/$F121)))</f>
        <v>0</v>
      </c>
      <c r="N121" s="632">
        <f>IF($F121=0,0,((($F121/$E121)*'CRONOGRAMA ACTIVIDADES'!L$56)*($G121/$F121)))</f>
        <v>0</v>
      </c>
      <c r="O121" s="632">
        <f>IF($F121=0,0,((($F121/$E121)*'CRONOGRAMA ACTIVIDADES'!M$56)*($G121/$F121)))</f>
        <v>0</v>
      </c>
      <c r="P121" s="632">
        <f>IF($F121=0,0,((($F121/$E121)*'CRONOGRAMA ACTIVIDADES'!N$56)*($G121/$F121)))</f>
        <v>0</v>
      </c>
      <c r="Q121" s="632">
        <f>IF($F121=0,0,((($F121/$E121)*'CRONOGRAMA ACTIVIDADES'!O$56)*($G121/$F121)))</f>
        <v>0</v>
      </c>
      <c r="R121" s="632">
        <f>IF($F121=0,0,((($F121/$E121)*'CRONOGRAMA ACTIVIDADES'!P$56)*($G121/$F121)))</f>
        <v>0</v>
      </c>
      <c r="S121" s="632">
        <f>IF($F121=0,0,((($F121/$E121)*'CRONOGRAMA ACTIVIDADES'!Q$56)*($G121/$F121)))</f>
        <v>0</v>
      </c>
      <c r="T121" s="501">
        <f t="shared" si="38"/>
        <v>0</v>
      </c>
      <c r="U121" s="634">
        <f>IF($F121=0,0,((($F121/$E121)*'CRONOGRAMA ACTIVIDADES'!R$56)*($G121/$F121)))</f>
        <v>0</v>
      </c>
      <c r="V121" s="632">
        <f>IF($F121=0,0,((($F121/$E121)*'CRONOGRAMA ACTIVIDADES'!S$56)*($G121/$F121)))</f>
        <v>0</v>
      </c>
      <c r="W121" s="632">
        <f>IF($F121=0,0,((($F121/$E121)*'CRONOGRAMA ACTIVIDADES'!T$56)*($G121/$F121)))</f>
        <v>0</v>
      </c>
      <c r="X121" s="632">
        <f>IF($F121=0,0,((($F121/$E121)*'CRONOGRAMA ACTIVIDADES'!U$56)*($G121/$F121)))</f>
        <v>0</v>
      </c>
      <c r="Y121" s="632">
        <f>IF($F121=0,0,((($F121/$E121)*'CRONOGRAMA ACTIVIDADES'!V$56)*($G121/$F121)))</f>
        <v>0</v>
      </c>
      <c r="Z121" s="632">
        <f>IF($F121=0,0,((($F121/$E121)*'CRONOGRAMA ACTIVIDADES'!W$56)*($G121/$F121)))</f>
        <v>0</v>
      </c>
      <c r="AA121" s="632">
        <f>IF($F121=0,0,((($F121/$E121)*'CRONOGRAMA ACTIVIDADES'!X$56)*($G121/$F121)))</f>
        <v>0</v>
      </c>
      <c r="AB121" s="632">
        <f>IF($F121=0,0,((($F121/$E121)*'CRONOGRAMA ACTIVIDADES'!Y$56)*($G121/$F121)))</f>
        <v>0</v>
      </c>
      <c r="AC121" s="632">
        <f>IF($F121=0,0,((($F121/$E121)*'CRONOGRAMA ACTIVIDADES'!Z$56)*($G121/$F121)))</f>
        <v>0</v>
      </c>
      <c r="AD121" s="632">
        <f>IF($F121=0,0,((($F121/$E121)*'CRONOGRAMA ACTIVIDADES'!AA$56)*($G121/$F121)))</f>
        <v>0</v>
      </c>
      <c r="AE121" s="632">
        <f>IF($F121=0,0,((($F121/$E121)*'CRONOGRAMA ACTIVIDADES'!AB$56)*($G121/$F121)))</f>
        <v>0</v>
      </c>
      <c r="AF121" s="632">
        <f>IF($F121=0,0,((($F121/$E121)*'CRONOGRAMA ACTIVIDADES'!AC$56)*($G121/$F121)))</f>
        <v>0</v>
      </c>
      <c r="AG121" s="499">
        <f t="shared" si="39"/>
        <v>0</v>
      </c>
      <c r="AH121" s="633">
        <f>IF($F121=0,0,((($F121/$E121)*'CRONOGRAMA ACTIVIDADES'!AD$56)*($G121/$F121)))</f>
        <v>0</v>
      </c>
      <c r="AI121" s="632">
        <f>IF($F121=0,0,((($F121/$E121)*'CRONOGRAMA ACTIVIDADES'!AE$56)*($G121/$F121)))</f>
        <v>0</v>
      </c>
      <c r="AJ121" s="632">
        <f>IF($F121=0,0,((($F121/$E121)*'CRONOGRAMA ACTIVIDADES'!AF$56)*($G121/$F121)))</f>
        <v>0</v>
      </c>
      <c r="AK121" s="632">
        <f>IF($F121=0,0,((($F121/$E121)*'CRONOGRAMA ACTIVIDADES'!AG$56)*($G121/$F121)))</f>
        <v>0</v>
      </c>
      <c r="AL121" s="632">
        <f>IF($F121=0,0,((($F121/$E121)*'CRONOGRAMA ACTIVIDADES'!AH$56)*($G121/$F121)))</f>
        <v>0</v>
      </c>
      <c r="AM121" s="632">
        <f>IF($F121=0,0,((($F121/$E121)*'CRONOGRAMA ACTIVIDADES'!AI$56)*($G121/$F121)))</f>
        <v>0</v>
      </c>
      <c r="AN121" s="632">
        <f>IF($F121=0,0,((($F121/$E121)*'CRONOGRAMA ACTIVIDADES'!AJ$56)*($G121/$F121)))</f>
        <v>0</v>
      </c>
      <c r="AO121" s="632">
        <f>IF($F121=0,0,((($F121/$E121)*'CRONOGRAMA ACTIVIDADES'!AK$56)*($G121/$F121)))</f>
        <v>0</v>
      </c>
      <c r="AP121" s="632">
        <f>IF($F121=0,0,((($F121/$E121)*'CRONOGRAMA ACTIVIDADES'!AL$56)*($G121/$F121)))</f>
        <v>0</v>
      </c>
      <c r="AQ121" s="632">
        <f>IF($F121=0,0,((($F121/$E121)*'CRONOGRAMA ACTIVIDADES'!AM$56)*($G121/$F121)))</f>
        <v>0</v>
      </c>
      <c r="AR121" s="632">
        <f>IF($F121=0,0,((($F121/$E121)*'CRONOGRAMA ACTIVIDADES'!AN$56)*($G121/$F121)))</f>
        <v>0</v>
      </c>
      <c r="AS121" s="632">
        <f>IF($F121=0,0,((($F121/$E121)*'CRONOGRAMA ACTIVIDADES'!AO$56)*($G121/$F121)))</f>
        <v>0</v>
      </c>
      <c r="AT121" s="501">
        <f t="shared" si="40"/>
        <v>0</v>
      </c>
      <c r="AU121" s="504">
        <f t="shared" si="41"/>
        <v>0</v>
      </c>
      <c r="AV121" s="470">
        <f t="shared" si="36"/>
        <v>0</v>
      </c>
    </row>
    <row r="122" spans="2:48" s="60" customFormat="1" ht="13.5">
      <c r="B122" s="494" t="str">
        <f>'FORMATO COSTEO C6'!C33</f>
        <v>6.2.4</v>
      </c>
      <c r="C122" s="515">
        <f>'FORMATO COSTEO C6'!B33</f>
        <v>0</v>
      </c>
      <c r="D122" s="506" t="str">
        <f>'FORMATO COSTEO C6'!D33</f>
        <v>Unidad medida</v>
      </c>
      <c r="E122" s="608">
        <f>'FORMATO COSTEO C6'!E33</f>
        <v>0</v>
      </c>
      <c r="F122" s="632">
        <f>'FORMATO COSTEO C6'!G33</f>
        <v>0</v>
      </c>
      <c r="G122" s="574">
        <f>'FORMATO COSTEO C6'!J33</f>
        <v>0</v>
      </c>
      <c r="H122" s="633">
        <f>IF($F122=0,0,((($F122/$E122)*'CRONOGRAMA ACTIVIDADES'!F$57)*($G122/$F122)))</f>
        <v>0</v>
      </c>
      <c r="I122" s="632">
        <f>IF($F122=0,0,((($F122/$E122)*'CRONOGRAMA ACTIVIDADES'!G$57)*($G122/$F122)))</f>
        <v>0</v>
      </c>
      <c r="J122" s="632">
        <f>IF($F122=0,0,((($F122/$E122)*'CRONOGRAMA ACTIVIDADES'!H$57)*($G122/$F122)))</f>
        <v>0</v>
      </c>
      <c r="K122" s="632">
        <f>IF($F122=0,0,((($F122/$E122)*'CRONOGRAMA ACTIVIDADES'!I$57)*($G122/$F122)))</f>
        <v>0</v>
      </c>
      <c r="L122" s="632">
        <f>IF($F122=0,0,((($F122/$E122)*'CRONOGRAMA ACTIVIDADES'!J$57)*($G122/$F122)))</f>
        <v>0</v>
      </c>
      <c r="M122" s="632">
        <f>IF($F122=0,0,((($F122/$E122)*'CRONOGRAMA ACTIVIDADES'!K$57)*($G122/$F122)))</f>
        <v>0</v>
      </c>
      <c r="N122" s="632">
        <f>IF($F122=0,0,((($F122/$E122)*'CRONOGRAMA ACTIVIDADES'!L$57)*($G122/$F122)))</f>
        <v>0</v>
      </c>
      <c r="O122" s="632">
        <f>IF($F122=0,0,((($F122/$E122)*'CRONOGRAMA ACTIVIDADES'!M$57)*($G122/$F122)))</f>
        <v>0</v>
      </c>
      <c r="P122" s="632">
        <f>IF($F122=0,0,((($F122/$E122)*'CRONOGRAMA ACTIVIDADES'!N$57)*($G122/$F122)))</f>
        <v>0</v>
      </c>
      <c r="Q122" s="632">
        <f>IF($F122=0,0,((($F122/$E122)*'CRONOGRAMA ACTIVIDADES'!O$57)*($G122/$F122)))</f>
        <v>0</v>
      </c>
      <c r="R122" s="632">
        <f>IF($F122=0,0,((($F122/$E122)*'CRONOGRAMA ACTIVIDADES'!P$57)*($G122/$F122)))</f>
        <v>0</v>
      </c>
      <c r="S122" s="632">
        <f>IF($F122=0,0,((($F122/$E122)*'CRONOGRAMA ACTIVIDADES'!Q$57)*($G122/$F122)))</f>
        <v>0</v>
      </c>
      <c r="T122" s="501">
        <f t="shared" si="38"/>
        <v>0</v>
      </c>
      <c r="U122" s="634">
        <f>IF($F122=0,0,((($F122/$E122)*'CRONOGRAMA ACTIVIDADES'!R$57)*($G122/$F122)))</f>
        <v>0</v>
      </c>
      <c r="V122" s="632">
        <f>IF($F122=0,0,((($F122/$E122)*'CRONOGRAMA ACTIVIDADES'!S$57)*($G122/$F122)))</f>
        <v>0</v>
      </c>
      <c r="W122" s="632">
        <f>IF($F122=0,0,((($F122/$E122)*'CRONOGRAMA ACTIVIDADES'!T$57)*($G122/$F122)))</f>
        <v>0</v>
      </c>
      <c r="X122" s="632">
        <f>IF($F122=0,0,((($F122/$E122)*'CRONOGRAMA ACTIVIDADES'!U$57)*($G122/$F122)))</f>
        <v>0</v>
      </c>
      <c r="Y122" s="632">
        <f>IF($F122=0,0,((($F122/$E122)*'CRONOGRAMA ACTIVIDADES'!V$57)*($G122/$F122)))</f>
        <v>0</v>
      </c>
      <c r="Z122" s="632">
        <f>IF($F122=0,0,((($F122/$E122)*'CRONOGRAMA ACTIVIDADES'!W$57)*($G122/$F122)))</f>
        <v>0</v>
      </c>
      <c r="AA122" s="632">
        <f>IF($F122=0,0,((($F122/$E122)*'CRONOGRAMA ACTIVIDADES'!X$57)*($G122/$F122)))</f>
        <v>0</v>
      </c>
      <c r="AB122" s="632">
        <f>IF($F122=0,0,((($F122/$E122)*'CRONOGRAMA ACTIVIDADES'!Y$57)*($G122/$F122)))</f>
        <v>0</v>
      </c>
      <c r="AC122" s="632">
        <f>IF($F122=0,0,((($F122/$E122)*'CRONOGRAMA ACTIVIDADES'!Z$57)*($G122/$F122)))</f>
        <v>0</v>
      </c>
      <c r="AD122" s="632">
        <f>IF($F122=0,0,((($F122/$E122)*'CRONOGRAMA ACTIVIDADES'!AA$57)*($G122/$F122)))</f>
        <v>0</v>
      </c>
      <c r="AE122" s="632">
        <f>IF($F122=0,0,((($F122/$E122)*'CRONOGRAMA ACTIVIDADES'!AB$57)*($G122/$F122)))</f>
        <v>0</v>
      </c>
      <c r="AF122" s="632">
        <f>IF($F122=0,0,((($F122/$E122)*'CRONOGRAMA ACTIVIDADES'!AC$57)*($G122/$F122)))</f>
        <v>0</v>
      </c>
      <c r="AG122" s="499">
        <f t="shared" si="39"/>
        <v>0</v>
      </c>
      <c r="AH122" s="633">
        <f>IF($F122=0,0,((($F122/$E122)*'CRONOGRAMA ACTIVIDADES'!AD$57)*($G122/$F122)))</f>
        <v>0</v>
      </c>
      <c r="AI122" s="632">
        <f>IF($F122=0,0,((($F122/$E122)*'CRONOGRAMA ACTIVIDADES'!AE$57)*($G122/$F122)))</f>
        <v>0</v>
      </c>
      <c r="AJ122" s="632">
        <f>IF($F122=0,0,((($F122/$E122)*'CRONOGRAMA ACTIVIDADES'!AF$57)*($G122/$F122)))</f>
        <v>0</v>
      </c>
      <c r="AK122" s="632">
        <f>IF($F122=0,0,((($F122/$E122)*'CRONOGRAMA ACTIVIDADES'!AG$57)*($G122/$F122)))</f>
        <v>0</v>
      </c>
      <c r="AL122" s="632">
        <f>IF($F122=0,0,((($F122/$E122)*'CRONOGRAMA ACTIVIDADES'!AH$57)*($G122/$F122)))</f>
        <v>0</v>
      </c>
      <c r="AM122" s="632">
        <f>IF($F122=0,0,((($F122/$E122)*'CRONOGRAMA ACTIVIDADES'!AI$57)*($G122/$F122)))</f>
        <v>0</v>
      </c>
      <c r="AN122" s="632">
        <f>IF($F122=0,0,((($F122/$E122)*'CRONOGRAMA ACTIVIDADES'!AJ$57)*($G122/$F122)))</f>
        <v>0</v>
      </c>
      <c r="AO122" s="632">
        <f>IF($F122=0,0,((($F122/$E122)*'CRONOGRAMA ACTIVIDADES'!AK$57)*($G122/$F122)))</f>
        <v>0</v>
      </c>
      <c r="AP122" s="632">
        <f>IF($F122=0,0,((($F122/$E122)*'CRONOGRAMA ACTIVIDADES'!AL$57)*($G122/$F122)))</f>
        <v>0</v>
      </c>
      <c r="AQ122" s="632">
        <f>IF($F122=0,0,((($F122/$E122)*'CRONOGRAMA ACTIVIDADES'!AM$57)*($G122/$F122)))</f>
        <v>0</v>
      </c>
      <c r="AR122" s="632">
        <f>IF($F122=0,0,((($F122/$E122)*'CRONOGRAMA ACTIVIDADES'!AN$57)*($G122/$F122)))</f>
        <v>0</v>
      </c>
      <c r="AS122" s="632">
        <f>IF($F122=0,0,((($F122/$E122)*'CRONOGRAMA ACTIVIDADES'!AO$57)*($G122/$F122)))</f>
        <v>0</v>
      </c>
      <c r="AT122" s="501">
        <f t="shared" si="40"/>
        <v>0</v>
      </c>
      <c r="AU122" s="504">
        <f t="shared" si="41"/>
        <v>0</v>
      </c>
      <c r="AV122" s="470">
        <f t="shared" si="36"/>
        <v>0</v>
      </c>
    </row>
    <row r="123" spans="2:48" s="60" customFormat="1" ht="13.5">
      <c r="B123" s="494" t="str">
        <f>'FORMATO COSTEO C6'!C34</f>
        <v>6.2.5</v>
      </c>
      <c r="C123" s="515">
        <f>'FORMATO COSTEO C6'!B34</f>
        <v>0</v>
      </c>
      <c r="D123" s="506" t="str">
        <f>'FORMATO COSTEO C6'!D34</f>
        <v>Unidad medida</v>
      </c>
      <c r="E123" s="608">
        <f>'FORMATO COSTEO C6'!E34</f>
        <v>0</v>
      </c>
      <c r="F123" s="632">
        <f>'FORMATO COSTEO C6'!G34</f>
        <v>0</v>
      </c>
      <c r="G123" s="574">
        <f>'FORMATO COSTEO C6'!J34</f>
        <v>0</v>
      </c>
      <c r="H123" s="633">
        <f>IF($F123=0,0,((($F123/$E123)*'CRONOGRAMA ACTIVIDADES'!F$58)*($G123/$F123)))</f>
        <v>0</v>
      </c>
      <c r="I123" s="632">
        <f>IF($F123=0,0,((($F123/$E123)*'CRONOGRAMA ACTIVIDADES'!G$58)*($G123/$F123)))</f>
        <v>0</v>
      </c>
      <c r="J123" s="632">
        <f>IF($F123=0,0,((($F123/$E123)*'CRONOGRAMA ACTIVIDADES'!H$58)*($G123/$F123)))</f>
        <v>0</v>
      </c>
      <c r="K123" s="632">
        <f>IF($F123=0,0,((($F123/$E123)*'CRONOGRAMA ACTIVIDADES'!I$58)*($G123/$F123)))</f>
        <v>0</v>
      </c>
      <c r="L123" s="632">
        <f>IF($F123=0,0,((($F123/$E123)*'CRONOGRAMA ACTIVIDADES'!J$58)*($G123/$F123)))</f>
        <v>0</v>
      </c>
      <c r="M123" s="632">
        <f>IF($F123=0,0,((($F123/$E123)*'CRONOGRAMA ACTIVIDADES'!K$58)*($G123/$F123)))</f>
        <v>0</v>
      </c>
      <c r="N123" s="632">
        <f>IF($F123=0,0,((($F123/$E123)*'CRONOGRAMA ACTIVIDADES'!L$58)*($G123/$F123)))</f>
        <v>0</v>
      </c>
      <c r="O123" s="632">
        <f>IF($F123=0,0,((($F123/$E123)*'CRONOGRAMA ACTIVIDADES'!M$58)*($G123/$F123)))</f>
        <v>0</v>
      </c>
      <c r="P123" s="632">
        <f>IF($F123=0,0,((($F123/$E123)*'CRONOGRAMA ACTIVIDADES'!N$58)*($G123/$F123)))</f>
        <v>0</v>
      </c>
      <c r="Q123" s="632">
        <f>IF($F123=0,0,((($F123/$E123)*'CRONOGRAMA ACTIVIDADES'!O$58)*($G123/$F123)))</f>
        <v>0</v>
      </c>
      <c r="R123" s="632">
        <f>IF($F123=0,0,((($F123/$E123)*'CRONOGRAMA ACTIVIDADES'!P$58)*($G123/$F123)))</f>
        <v>0</v>
      </c>
      <c r="S123" s="632">
        <f>IF($F123=0,0,((($F123/$E123)*'CRONOGRAMA ACTIVIDADES'!Q$58)*($G123/$F123)))</f>
        <v>0</v>
      </c>
      <c r="T123" s="501">
        <f t="shared" si="38"/>
        <v>0</v>
      </c>
      <c r="U123" s="634">
        <f>IF($F123=0,0,((($F123/$E123)*'CRONOGRAMA ACTIVIDADES'!R$58)*($G123/$F123)))</f>
        <v>0</v>
      </c>
      <c r="V123" s="632">
        <f>IF($F123=0,0,((($F123/$E123)*'CRONOGRAMA ACTIVIDADES'!S$58)*($G123/$F123)))</f>
        <v>0</v>
      </c>
      <c r="W123" s="632">
        <f>IF($F123=0,0,((($F123/$E123)*'CRONOGRAMA ACTIVIDADES'!T$58)*($G123/$F123)))</f>
        <v>0</v>
      </c>
      <c r="X123" s="632">
        <f>IF($F123=0,0,((($F123/$E123)*'CRONOGRAMA ACTIVIDADES'!U$58)*($G123/$F123)))</f>
        <v>0</v>
      </c>
      <c r="Y123" s="632">
        <f>IF($F123=0,0,((($F123/$E123)*'CRONOGRAMA ACTIVIDADES'!V$58)*($G123/$F123)))</f>
        <v>0</v>
      </c>
      <c r="Z123" s="632">
        <f>IF($F123=0,0,((($F123/$E123)*'CRONOGRAMA ACTIVIDADES'!W$58)*($G123/$F123)))</f>
        <v>0</v>
      </c>
      <c r="AA123" s="632">
        <f>IF($F123=0,0,((($F123/$E123)*'CRONOGRAMA ACTIVIDADES'!X$58)*($G123/$F123)))</f>
        <v>0</v>
      </c>
      <c r="AB123" s="632">
        <f>IF($F123=0,0,((($F123/$E123)*'CRONOGRAMA ACTIVIDADES'!Y$58)*($G123/$F123)))</f>
        <v>0</v>
      </c>
      <c r="AC123" s="632">
        <f>IF($F123=0,0,((($F123/$E123)*'CRONOGRAMA ACTIVIDADES'!Z$58)*($G123/$F123)))</f>
        <v>0</v>
      </c>
      <c r="AD123" s="632">
        <f>IF($F123=0,0,((($F123/$E123)*'CRONOGRAMA ACTIVIDADES'!AA$58)*($G123/$F123)))</f>
        <v>0</v>
      </c>
      <c r="AE123" s="632">
        <f>IF($F123=0,0,((($F123/$E123)*'CRONOGRAMA ACTIVIDADES'!AB$58)*($G123/$F123)))</f>
        <v>0</v>
      </c>
      <c r="AF123" s="632">
        <f>IF($F123=0,0,((($F123/$E123)*'CRONOGRAMA ACTIVIDADES'!AC$58)*($G123/$F123)))</f>
        <v>0</v>
      </c>
      <c r="AG123" s="499">
        <f t="shared" si="39"/>
        <v>0</v>
      </c>
      <c r="AH123" s="633">
        <f>IF($F123=0,0,((($F123/$E123)*'CRONOGRAMA ACTIVIDADES'!AD$58)*($G123/$F123)))</f>
        <v>0</v>
      </c>
      <c r="AI123" s="632">
        <f>IF($F123=0,0,((($F123/$E123)*'CRONOGRAMA ACTIVIDADES'!AE$58)*($G123/$F123)))</f>
        <v>0</v>
      </c>
      <c r="AJ123" s="632">
        <f>IF($F123=0,0,((($F123/$E123)*'CRONOGRAMA ACTIVIDADES'!AF$58)*($G123/$F123)))</f>
        <v>0</v>
      </c>
      <c r="AK123" s="632">
        <f>IF($F123=0,0,((($F123/$E123)*'CRONOGRAMA ACTIVIDADES'!AG$58)*($G123/$F123)))</f>
        <v>0</v>
      </c>
      <c r="AL123" s="632">
        <f>IF($F123=0,0,((($F123/$E123)*'CRONOGRAMA ACTIVIDADES'!AH$58)*($G123/$F123)))</f>
        <v>0</v>
      </c>
      <c r="AM123" s="632">
        <f>IF($F123=0,0,((($F123/$E123)*'CRONOGRAMA ACTIVIDADES'!AI$58)*($G123/$F123)))</f>
        <v>0</v>
      </c>
      <c r="AN123" s="632">
        <f>IF($F123=0,0,((($F123/$E123)*'CRONOGRAMA ACTIVIDADES'!AJ$58)*($G123/$F123)))</f>
        <v>0</v>
      </c>
      <c r="AO123" s="632">
        <f>IF($F123=0,0,((($F123/$E123)*'CRONOGRAMA ACTIVIDADES'!AK$58)*($G123/$F123)))</f>
        <v>0</v>
      </c>
      <c r="AP123" s="632">
        <f>IF($F123=0,0,((($F123/$E123)*'CRONOGRAMA ACTIVIDADES'!AL$58)*($G123/$F123)))</f>
        <v>0</v>
      </c>
      <c r="AQ123" s="632">
        <f>IF($F123=0,0,((($F123/$E123)*'CRONOGRAMA ACTIVIDADES'!AM$58)*($G123/$F123)))</f>
        <v>0</v>
      </c>
      <c r="AR123" s="632">
        <f>IF($F123=0,0,((($F123/$E123)*'CRONOGRAMA ACTIVIDADES'!AN$58)*($G123/$F123)))</f>
        <v>0</v>
      </c>
      <c r="AS123" s="632">
        <f>IF($F123=0,0,((($F123/$E123)*'CRONOGRAMA ACTIVIDADES'!AO$58)*($G123/$F123)))</f>
        <v>0</v>
      </c>
      <c r="AT123" s="501">
        <f t="shared" si="40"/>
        <v>0</v>
      </c>
      <c r="AU123" s="504">
        <f t="shared" si="41"/>
        <v>0</v>
      </c>
      <c r="AV123" s="470">
        <f t="shared" si="36"/>
        <v>0</v>
      </c>
    </row>
    <row r="124" spans="2:48" s="60" customFormat="1" ht="13.5">
      <c r="B124" s="494" t="str">
        <f>'FORMATO COSTEO C6'!C35</f>
        <v>6.2.6</v>
      </c>
      <c r="C124" s="515">
        <f>'FORMATO COSTEO C6'!B35</f>
        <v>0</v>
      </c>
      <c r="D124" s="506" t="str">
        <f>'FORMATO COSTEO C6'!D35</f>
        <v>Unidad medida</v>
      </c>
      <c r="E124" s="608">
        <f>'FORMATO COSTEO C6'!E35</f>
        <v>0</v>
      </c>
      <c r="F124" s="632">
        <f>'FORMATO COSTEO C6'!G35</f>
        <v>0</v>
      </c>
      <c r="G124" s="574">
        <f>'FORMATO COSTEO C6'!J35</f>
        <v>0</v>
      </c>
      <c r="H124" s="633">
        <f>IF($F124=0,0,((($F124/$E124)*'CRONOGRAMA ACTIVIDADES'!F$59)*($G124/$F124)))</f>
        <v>0</v>
      </c>
      <c r="I124" s="632">
        <f>IF($F124=0,0,((($F124/$E124)*'CRONOGRAMA ACTIVIDADES'!G$59)*($G124/$F124)))</f>
        <v>0</v>
      </c>
      <c r="J124" s="632">
        <f>IF($F124=0,0,((($F124/$E124)*'CRONOGRAMA ACTIVIDADES'!H$59)*($G124/$F124)))</f>
        <v>0</v>
      </c>
      <c r="K124" s="632">
        <f>IF($F124=0,0,((($F124/$E124)*'CRONOGRAMA ACTIVIDADES'!I$59)*($G124/$F124)))</f>
        <v>0</v>
      </c>
      <c r="L124" s="632">
        <f>IF($F124=0,0,((($F124/$E124)*'CRONOGRAMA ACTIVIDADES'!J$59)*($G124/$F124)))</f>
        <v>0</v>
      </c>
      <c r="M124" s="632">
        <f>IF($F124=0,0,((($F124/$E124)*'CRONOGRAMA ACTIVIDADES'!K$59)*($G124/$F124)))</f>
        <v>0</v>
      </c>
      <c r="N124" s="632">
        <f>IF($F124=0,0,((($F124/$E124)*'CRONOGRAMA ACTIVIDADES'!L$59)*($G124/$F124)))</f>
        <v>0</v>
      </c>
      <c r="O124" s="632">
        <f>IF($F124=0,0,((($F124/$E124)*'CRONOGRAMA ACTIVIDADES'!M$59)*($G124/$F124)))</f>
        <v>0</v>
      </c>
      <c r="P124" s="632">
        <f>IF($F124=0,0,((($F124/$E124)*'CRONOGRAMA ACTIVIDADES'!N$59)*($G124/$F124)))</f>
        <v>0</v>
      </c>
      <c r="Q124" s="632">
        <f>IF($F124=0,0,((($F124/$E124)*'CRONOGRAMA ACTIVIDADES'!O$59)*($G124/$F124)))</f>
        <v>0</v>
      </c>
      <c r="R124" s="632">
        <f>IF($F124=0,0,((($F124/$E124)*'CRONOGRAMA ACTIVIDADES'!P$59)*($G124/$F124)))</f>
        <v>0</v>
      </c>
      <c r="S124" s="632">
        <f>IF($F124=0,0,((($F124/$E124)*'CRONOGRAMA ACTIVIDADES'!Q$59)*($G124/$F124)))</f>
        <v>0</v>
      </c>
      <c r="T124" s="501">
        <f t="shared" si="38"/>
        <v>0</v>
      </c>
      <c r="U124" s="634">
        <f>IF($F124=0,0,((($F124/$E124)*'CRONOGRAMA ACTIVIDADES'!R$59)*($G124/$F124)))</f>
        <v>0</v>
      </c>
      <c r="V124" s="632">
        <f>IF($F124=0,0,((($F124/$E124)*'CRONOGRAMA ACTIVIDADES'!S$59)*($G124/$F124)))</f>
        <v>0</v>
      </c>
      <c r="W124" s="632">
        <f>IF($F124=0,0,((($F124/$E124)*'CRONOGRAMA ACTIVIDADES'!T$59)*($G124/$F124)))</f>
        <v>0</v>
      </c>
      <c r="X124" s="632">
        <f>IF($F124=0,0,((($F124/$E124)*'CRONOGRAMA ACTIVIDADES'!U$59)*($G124/$F124)))</f>
        <v>0</v>
      </c>
      <c r="Y124" s="632">
        <f>IF($F124=0,0,((($F124/$E124)*'CRONOGRAMA ACTIVIDADES'!V$59)*($G124/$F124)))</f>
        <v>0</v>
      </c>
      <c r="Z124" s="632">
        <f>IF($F124=0,0,((($F124/$E124)*'CRONOGRAMA ACTIVIDADES'!W$59)*($G124/$F124)))</f>
        <v>0</v>
      </c>
      <c r="AA124" s="632">
        <f>IF($F124=0,0,((($F124/$E124)*'CRONOGRAMA ACTIVIDADES'!X$59)*($G124/$F124)))</f>
        <v>0</v>
      </c>
      <c r="AB124" s="632">
        <f>IF($F124=0,0,((($F124/$E124)*'CRONOGRAMA ACTIVIDADES'!Y$59)*($G124/$F124)))</f>
        <v>0</v>
      </c>
      <c r="AC124" s="632">
        <f>IF($F124=0,0,((($F124/$E124)*'CRONOGRAMA ACTIVIDADES'!Z$59)*($G124/$F124)))</f>
        <v>0</v>
      </c>
      <c r="AD124" s="632">
        <f>IF($F124=0,0,((($F124/$E124)*'CRONOGRAMA ACTIVIDADES'!AA$59)*($G124/$F124)))</f>
        <v>0</v>
      </c>
      <c r="AE124" s="632">
        <f>IF($F124=0,0,((($F124/$E124)*'CRONOGRAMA ACTIVIDADES'!AB$59)*($G124/$F124)))</f>
        <v>0</v>
      </c>
      <c r="AF124" s="632">
        <f>IF($F124=0,0,((($F124/$E124)*'CRONOGRAMA ACTIVIDADES'!AC$59)*($G124/$F124)))</f>
        <v>0</v>
      </c>
      <c r="AG124" s="499">
        <f t="shared" si="39"/>
        <v>0</v>
      </c>
      <c r="AH124" s="633">
        <f>IF($F124=0,0,((($F124/$E124)*'CRONOGRAMA ACTIVIDADES'!AD$59)*($G124/$F124)))</f>
        <v>0</v>
      </c>
      <c r="AI124" s="632">
        <f>IF($F124=0,0,((($F124/$E124)*'CRONOGRAMA ACTIVIDADES'!AE$59)*($G124/$F124)))</f>
        <v>0</v>
      </c>
      <c r="AJ124" s="632">
        <f>IF($F124=0,0,((($F124/$E124)*'CRONOGRAMA ACTIVIDADES'!AF$59)*($G124/$F124)))</f>
        <v>0</v>
      </c>
      <c r="AK124" s="632">
        <f>IF($F124=0,0,((($F124/$E124)*'CRONOGRAMA ACTIVIDADES'!AG$59)*($G124/$F124)))</f>
        <v>0</v>
      </c>
      <c r="AL124" s="632">
        <f>IF($F124=0,0,((($F124/$E124)*'CRONOGRAMA ACTIVIDADES'!AH$59)*($G124/$F124)))</f>
        <v>0</v>
      </c>
      <c r="AM124" s="632">
        <f>IF($F124=0,0,((($F124/$E124)*'CRONOGRAMA ACTIVIDADES'!AI$59)*($G124/$F124)))</f>
        <v>0</v>
      </c>
      <c r="AN124" s="632">
        <f>IF($F124=0,0,((($F124/$E124)*'CRONOGRAMA ACTIVIDADES'!AJ$59)*($G124/$F124)))</f>
        <v>0</v>
      </c>
      <c r="AO124" s="632">
        <f>IF($F124=0,0,((($F124/$E124)*'CRONOGRAMA ACTIVIDADES'!AK$59)*($G124/$F124)))</f>
        <v>0</v>
      </c>
      <c r="AP124" s="632">
        <f>IF($F124=0,0,((($F124/$E124)*'CRONOGRAMA ACTIVIDADES'!AL$59)*($G124/$F124)))</f>
        <v>0</v>
      </c>
      <c r="AQ124" s="632">
        <f>IF($F124=0,0,((($F124/$E124)*'CRONOGRAMA ACTIVIDADES'!AM$59)*($G124/$F124)))</f>
        <v>0</v>
      </c>
      <c r="AR124" s="632">
        <f>IF($F124=0,0,((($F124/$E124)*'CRONOGRAMA ACTIVIDADES'!AN$59)*($G124/$F124)))</f>
        <v>0</v>
      </c>
      <c r="AS124" s="632">
        <f>IF($F124=0,0,((($F124/$E124)*'CRONOGRAMA ACTIVIDADES'!AO$59)*($G124/$F124)))</f>
        <v>0</v>
      </c>
      <c r="AT124" s="501">
        <f t="shared" si="40"/>
        <v>0</v>
      </c>
      <c r="AU124" s="504">
        <f t="shared" si="41"/>
        <v>0</v>
      </c>
      <c r="AV124" s="470">
        <f t="shared" si="36"/>
        <v>0</v>
      </c>
    </row>
    <row r="125" spans="2:48" s="60" customFormat="1" ht="13.5">
      <c r="B125" s="494" t="str">
        <f>'FORMATO COSTEO C6'!C36</f>
        <v>6.2.7</v>
      </c>
      <c r="C125" s="515">
        <f>'FORMATO COSTEO C6'!B36</f>
        <v>0</v>
      </c>
      <c r="D125" s="506" t="str">
        <f>'FORMATO COSTEO C6'!D36</f>
        <v>Unidad medida</v>
      </c>
      <c r="E125" s="608">
        <f>'FORMATO COSTEO C6'!E36</f>
        <v>0</v>
      </c>
      <c r="F125" s="632">
        <f>'FORMATO COSTEO C6'!G36</f>
        <v>0</v>
      </c>
      <c r="G125" s="574">
        <f>'FORMATO COSTEO C6'!J36</f>
        <v>0</v>
      </c>
      <c r="H125" s="633">
        <f>IF($F125=0,0,((($F125/$E125)*'CRONOGRAMA ACTIVIDADES'!F$60)*($G125/$F125)))</f>
        <v>0</v>
      </c>
      <c r="I125" s="632">
        <f>IF($F125=0,0,((($F125/$E125)*'CRONOGRAMA ACTIVIDADES'!G$60)*($G125/$F125)))</f>
        <v>0</v>
      </c>
      <c r="J125" s="632">
        <f>IF($F125=0,0,((($F125/$E125)*'CRONOGRAMA ACTIVIDADES'!H$60)*($G125/$F125)))</f>
        <v>0</v>
      </c>
      <c r="K125" s="632">
        <f>IF($F125=0,0,((($F125/$E125)*'CRONOGRAMA ACTIVIDADES'!I$60)*($G125/$F125)))</f>
        <v>0</v>
      </c>
      <c r="L125" s="632">
        <f>IF($F125=0,0,((($F125/$E125)*'CRONOGRAMA ACTIVIDADES'!J$60)*($G125/$F125)))</f>
        <v>0</v>
      </c>
      <c r="M125" s="632">
        <f>IF($F125=0,0,((($F125/$E125)*'CRONOGRAMA ACTIVIDADES'!K$60)*($G125/$F125)))</f>
        <v>0</v>
      </c>
      <c r="N125" s="632">
        <f>IF($F125=0,0,((($F125/$E125)*'CRONOGRAMA ACTIVIDADES'!L$60)*($G125/$F125)))</f>
        <v>0</v>
      </c>
      <c r="O125" s="632">
        <f>IF($F125=0,0,((($F125/$E125)*'CRONOGRAMA ACTIVIDADES'!M$60)*($G125/$F125)))</f>
        <v>0</v>
      </c>
      <c r="P125" s="632">
        <f>IF($F125=0,0,((($F125/$E125)*'CRONOGRAMA ACTIVIDADES'!N$60)*($G125/$F125)))</f>
        <v>0</v>
      </c>
      <c r="Q125" s="632">
        <f>IF($F125=0,0,((($F125/$E125)*'CRONOGRAMA ACTIVIDADES'!O$60)*($G125/$F125)))</f>
        <v>0</v>
      </c>
      <c r="R125" s="632">
        <f>IF($F125=0,0,((($F125/$E125)*'CRONOGRAMA ACTIVIDADES'!P$60)*($G125/$F125)))</f>
        <v>0</v>
      </c>
      <c r="S125" s="632">
        <f>IF($F125=0,0,((($F125/$E125)*'CRONOGRAMA ACTIVIDADES'!Q$60)*($G125/$F125)))</f>
        <v>0</v>
      </c>
      <c r="T125" s="501">
        <f t="shared" si="38"/>
        <v>0</v>
      </c>
      <c r="U125" s="634">
        <f>IF($F125=0,0,((($F125/$E125)*'CRONOGRAMA ACTIVIDADES'!R$60)*($G125/$F125)))</f>
        <v>0</v>
      </c>
      <c r="V125" s="632">
        <f>IF($F125=0,0,((($F125/$E125)*'CRONOGRAMA ACTIVIDADES'!S$60)*($G125/$F125)))</f>
        <v>0</v>
      </c>
      <c r="W125" s="632">
        <f>IF($F125=0,0,((($F125/$E125)*'CRONOGRAMA ACTIVIDADES'!T$60)*($G125/$F125)))</f>
        <v>0</v>
      </c>
      <c r="X125" s="632">
        <f>IF($F125=0,0,((($F125/$E125)*'CRONOGRAMA ACTIVIDADES'!U$60)*($G125/$F125)))</f>
        <v>0</v>
      </c>
      <c r="Y125" s="632">
        <f>IF($F125=0,0,((($F125/$E125)*'CRONOGRAMA ACTIVIDADES'!V$60)*($G125/$F125)))</f>
        <v>0</v>
      </c>
      <c r="Z125" s="632">
        <f>IF($F125=0,0,((($F125/$E125)*'CRONOGRAMA ACTIVIDADES'!W$60)*($G125/$F125)))</f>
        <v>0</v>
      </c>
      <c r="AA125" s="632">
        <f>IF($F125=0,0,((($F125/$E125)*'CRONOGRAMA ACTIVIDADES'!X$60)*($G125/$F125)))</f>
        <v>0</v>
      </c>
      <c r="AB125" s="632">
        <f>IF($F125=0,0,((($F125/$E125)*'CRONOGRAMA ACTIVIDADES'!Y$60)*($G125/$F125)))</f>
        <v>0</v>
      </c>
      <c r="AC125" s="632">
        <f>IF($F125=0,0,((($F125/$E125)*'CRONOGRAMA ACTIVIDADES'!Z$60)*($G125/$F125)))</f>
        <v>0</v>
      </c>
      <c r="AD125" s="632">
        <f>IF($F125=0,0,((($F125/$E125)*'CRONOGRAMA ACTIVIDADES'!AA$60)*($G125/$F125)))</f>
        <v>0</v>
      </c>
      <c r="AE125" s="632">
        <f>IF($F125=0,0,((($F125/$E125)*'CRONOGRAMA ACTIVIDADES'!AB$60)*($G125/$F125)))</f>
        <v>0</v>
      </c>
      <c r="AF125" s="632">
        <f>IF($F125=0,0,((($F125/$E125)*'CRONOGRAMA ACTIVIDADES'!AC$60)*($G125/$F125)))</f>
        <v>0</v>
      </c>
      <c r="AG125" s="499">
        <f t="shared" si="39"/>
        <v>0</v>
      </c>
      <c r="AH125" s="633">
        <f>IF($F125=0,0,((($F125/$E125)*'CRONOGRAMA ACTIVIDADES'!AD$60)*($G125/$F125)))</f>
        <v>0</v>
      </c>
      <c r="AI125" s="632">
        <f>IF($F125=0,0,((($F125/$E125)*'CRONOGRAMA ACTIVIDADES'!AE$60)*($G125/$F125)))</f>
        <v>0</v>
      </c>
      <c r="AJ125" s="632">
        <f>IF($F125=0,0,((($F125/$E125)*'CRONOGRAMA ACTIVIDADES'!AF$60)*($G125/$F125)))</f>
        <v>0</v>
      </c>
      <c r="AK125" s="632">
        <f>IF($F125=0,0,((($F125/$E125)*'CRONOGRAMA ACTIVIDADES'!AG$60)*($G125/$F125)))</f>
        <v>0</v>
      </c>
      <c r="AL125" s="632">
        <f>IF($F125=0,0,((($F125/$E125)*'CRONOGRAMA ACTIVIDADES'!AH$60)*($G125/$F125)))</f>
        <v>0</v>
      </c>
      <c r="AM125" s="632">
        <f>IF($F125=0,0,((($F125/$E125)*'CRONOGRAMA ACTIVIDADES'!AI$60)*($G125/$F125)))</f>
        <v>0</v>
      </c>
      <c r="AN125" s="632">
        <f>IF($F125=0,0,((($F125/$E125)*'CRONOGRAMA ACTIVIDADES'!AJ$60)*($G125/$F125)))</f>
        <v>0</v>
      </c>
      <c r="AO125" s="632">
        <f>IF($F125=0,0,((($F125/$E125)*'CRONOGRAMA ACTIVIDADES'!AK$60)*($G125/$F125)))</f>
        <v>0</v>
      </c>
      <c r="AP125" s="632">
        <f>IF($F125=0,0,((($F125/$E125)*'CRONOGRAMA ACTIVIDADES'!AL$60)*($G125/$F125)))</f>
        <v>0</v>
      </c>
      <c r="AQ125" s="632">
        <f>IF($F125=0,0,((($F125/$E125)*'CRONOGRAMA ACTIVIDADES'!AM$60)*($G125/$F125)))</f>
        <v>0</v>
      </c>
      <c r="AR125" s="632">
        <f>IF($F125=0,0,((($F125/$E125)*'CRONOGRAMA ACTIVIDADES'!AN$60)*($G125/$F125)))</f>
        <v>0</v>
      </c>
      <c r="AS125" s="632">
        <f>IF($F125=0,0,((($F125/$E125)*'CRONOGRAMA ACTIVIDADES'!AO$60)*($G125/$F125)))</f>
        <v>0</v>
      </c>
      <c r="AT125" s="501">
        <f t="shared" si="40"/>
        <v>0</v>
      </c>
      <c r="AU125" s="504">
        <f t="shared" si="41"/>
        <v>0</v>
      </c>
      <c r="AV125" s="470">
        <f t="shared" si="36"/>
        <v>0</v>
      </c>
    </row>
    <row r="126" spans="2:48" s="60" customFormat="1" ht="13.5">
      <c r="B126" s="494" t="str">
        <f>'FORMATO COSTEO C6'!C37</f>
        <v>6.2.8</v>
      </c>
      <c r="C126" s="515">
        <f>'FORMATO COSTEO C6'!B37</f>
        <v>0</v>
      </c>
      <c r="D126" s="506" t="str">
        <f>'FORMATO COSTEO C6'!D37</f>
        <v>Unidad medida</v>
      </c>
      <c r="E126" s="608">
        <f>'FORMATO COSTEO C6'!E37</f>
        <v>0</v>
      </c>
      <c r="F126" s="632">
        <f>'FORMATO COSTEO C6'!G37</f>
        <v>0</v>
      </c>
      <c r="G126" s="574">
        <f>'FORMATO COSTEO C6'!J37</f>
        <v>0</v>
      </c>
      <c r="H126" s="633">
        <f>IF($F126=0,0,((($F126/$E126)*'CRONOGRAMA ACTIVIDADES'!F$61)*($G126/$F126)))</f>
        <v>0</v>
      </c>
      <c r="I126" s="632">
        <f>IF($F126=0,0,((($F126/$E126)*'CRONOGRAMA ACTIVIDADES'!G$61)*($G126/$F126)))</f>
        <v>0</v>
      </c>
      <c r="J126" s="632">
        <f>IF($F126=0,0,((($F126/$E126)*'CRONOGRAMA ACTIVIDADES'!H$61)*($G126/$F126)))</f>
        <v>0</v>
      </c>
      <c r="K126" s="632">
        <f>IF($F126=0,0,((($F126/$E126)*'CRONOGRAMA ACTIVIDADES'!I$61)*($G126/$F126)))</f>
        <v>0</v>
      </c>
      <c r="L126" s="632">
        <f>IF($F126=0,0,((($F126/$E126)*'CRONOGRAMA ACTIVIDADES'!J$61)*($G126/$F126)))</f>
        <v>0</v>
      </c>
      <c r="M126" s="632">
        <f>IF($F126=0,0,((($F126/$E126)*'CRONOGRAMA ACTIVIDADES'!K$61)*($G126/$F126)))</f>
        <v>0</v>
      </c>
      <c r="N126" s="632">
        <f>IF($F126=0,0,((($F126/$E126)*'CRONOGRAMA ACTIVIDADES'!L$61)*($G126/$F126)))</f>
        <v>0</v>
      </c>
      <c r="O126" s="632">
        <f>IF($F126=0,0,((($F126/$E126)*'CRONOGRAMA ACTIVIDADES'!M$61)*($G126/$F126)))</f>
        <v>0</v>
      </c>
      <c r="P126" s="632">
        <f>IF($F126=0,0,((($F126/$E126)*'CRONOGRAMA ACTIVIDADES'!N$61)*($G126/$F126)))</f>
        <v>0</v>
      </c>
      <c r="Q126" s="632">
        <f>IF($F126=0,0,((($F126/$E126)*'CRONOGRAMA ACTIVIDADES'!O$61)*($G126/$F126)))</f>
        <v>0</v>
      </c>
      <c r="R126" s="632">
        <f>IF($F126=0,0,((($F126/$E126)*'CRONOGRAMA ACTIVIDADES'!P$61)*($G126/$F126)))</f>
        <v>0</v>
      </c>
      <c r="S126" s="632">
        <f>IF($F126=0,0,((($F126/$E126)*'CRONOGRAMA ACTIVIDADES'!Q$61)*($G126/$F126)))</f>
        <v>0</v>
      </c>
      <c r="T126" s="501">
        <f t="shared" si="38"/>
        <v>0</v>
      </c>
      <c r="U126" s="634">
        <f>IF($F126=0,0,((($F126/$E126)*'CRONOGRAMA ACTIVIDADES'!R$61)*($G126/$F126)))</f>
        <v>0</v>
      </c>
      <c r="V126" s="632">
        <f>IF($F126=0,0,((($F126/$E126)*'CRONOGRAMA ACTIVIDADES'!S$61)*($G126/$F126)))</f>
        <v>0</v>
      </c>
      <c r="W126" s="632">
        <f>IF($F126=0,0,((($F126/$E126)*'CRONOGRAMA ACTIVIDADES'!T$61)*($G126/$F126)))</f>
        <v>0</v>
      </c>
      <c r="X126" s="632">
        <f>IF($F126=0,0,((($F126/$E126)*'CRONOGRAMA ACTIVIDADES'!U$61)*($G126/$F126)))</f>
        <v>0</v>
      </c>
      <c r="Y126" s="632">
        <f>IF($F126=0,0,((($F126/$E126)*'CRONOGRAMA ACTIVIDADES'!V$61)*($G126/$F126)))</f>
        <v>0</v>
      </c>
      <c r="Z126" s="632">
        <f>IF($F126=0,0,((($F126/$E126)*'CRONOGRAMA ACTIVIDADES'!W$61)*($G126/$F126)))</f>
        <v>0</v>
      </c>
      <c r="AA126" s="632">
        <f>IF($F126=0,0,((($F126/$E126)*'CRONOGRAMA ACTIVIDADES'!X$61)*($G126/$F126)))</f>
        <v>0</v>
      </c>
      <c r="AB126" s="632">
        <f>IF($F126=0,0,((($F126/$E126)*'CRONOGRAMA ACTIVIDADES'!Y$61)*($G126/$F126)))</f>
        <v>0</v>
      </c>
      <c r="AC126" s="632">
        <f>IF($F126=0,0,((($F126/$E126)*'CRONOGRAMA ACTIVIDADES'!Z$61)*($G126/$F126)))</f>
        <v>0</v>
      </c>
      <c r="AD126" s="632">
        <f>IF($F126=0,0,((($F126/$E126)*'CRONOGRAMA ACTIVIDADES'!AA$61)*($G126/$F126)))</f>
        <v>0</v>
      </c>
      <c r="AE126" s="632">
        <f>IF($F126=0,0,((($F126/$E126)*'CRONOGRAMA ACTIVIDADES'!AB$61)*($G126/$F126)))</f>
        <v>0</v>
      </c>
      <c r="AF126" s="632">
        <f>IF($F126=0,0,((($F126/$E126)*'CRONOGRAMA ACTIVIDADES'!AC$61)*($G126/$F126)))</f>
        <v>0</v>
      </c>
      <c r="AG126" s="499">
        <f t="shared" si="39"/>
        <v>0</v>
      </c>
      <c r="AH126" s="633">
        <f>IF($F126=0,0,((($F126/$E126)*'CRONOGRAMA ACTIVIDADES'!AD$61)*($G126/$F126)))</f>
        <v>0</v>
      </c>
      <c r="AI126" s="632">
        <f>IF($F126=0,0,((($F126/$E126)*'CRONOGRAMA ACTIVIDADES'!AE$61)*($G126/$F126)))</f>
        <v>0</v>
      </c>
      <c r="AJ126" s="632">
        <f>IF($F126=0,0,((($F126/$E126)*'CRONOGRAMA ACTIVIDADES'!AF$61)*($G126/$F126)))</f>
        <v>0</v>
      </c>
      <c r="AK126" s="632">
        <f>IF($F126=0,0,((($F126/$E126)*'CRONOGRAMA ACTIVIDADES'!AG$61)*($G126/$F126)))</f>
        <v>0</v>
      </c>
      <c r="AL126" s="632">
        <f>IF($F126=0,0,((($F126/$E126)*'CRONOGRAMA ACTIVIDADES'!AH$61)*($G126/$F126)))</f>
        <v>0</v>
      </c>
      <c r="AM126" s="632">
        <f>IF($F126=0,0,((($F126/$E126)*'CRONOGRAMA ACTIVIDADES'!AI$61)*($G126/$F126)))</f>
        <v>0</v>
      </c>
      <c r="AN126" s="632">
        <f>IF($F126=0,0,((($F126/$E126)*'CRONOGRAMA ACTIVIDADES'!AJ$61)*($G126/$F126)))</f>
        <v>0</v>
      </c>
      <c r="AO126" s="632">
        <f>IF($F126=0,0,((($F126/$E126)*'CRONOGRAMA ACTIVIDADES'!AK$61)*($G126/$F126)))</f>
        <v>0</v>
      </c>
      <c r="AP126" s="632">
        <f>IF($F126=0,0,((($F126/$E126)*'CRONOGRAMA ACTIVIDADES'!AL$61)*($G126/$F126)))</f>
        <v>0</v>
      </c>
      <c r="AQ126" s="632">
        <f>IF($F126=0,0,((($F126/$E126)*'CRONOGRAMA ACTIVIDADES'!AM$61)*($G126/$F126)))</f>
        <v>0</v>
      </c>
      <c r="AR126" s="632">
        <f>IF($F126=0,0,((($F126/$E126)*'CRONOGRAMA ACTIVIDADES'!AN$61)*($G126/$F126)))</f>
        <v>0</v>
      </c>
      <c r="AS126" s="632">
        <f>IF($F126=0,0,((($F126/$E126)*'CRONOGRAMA ACTIVIDADES'!AO$61)*($G126/$F126)))</f>
        <v>0</v>
      </c>
      <c r="AT126" s="501">
        <f t="shared" si="40"/>
        <v>0</v>
      </c>
      <c r="AU126" s="504">
        <f t="shared" si="41"/>
        <v>0</v>
      </c>
      <c r="AV126" s="470">
        <f t="shared" si="36"/>
        <v>0</v>
      </c>
    </row>
    <row r="127" spans="2:48" s="60" customFormat="1" ht="13.5">
      <c r="B127" s="494" t="str">
        <f>'FORMATO COSTEO C6'!C38</f>
        <v>6.2.9</v>
      </c>
      <c r="C127" s="515">
        <f>'FORMATO COSTEO C6'!B38</f>
        <v>0</v>
      </c>
      <c r="D127" s="506" t="str">
        <f>'FORMATO COSTEO C6'!D38</f>
        <v>Unidad medida</v>
      </c>
      <c r="E127" s="608">
        <f>'FORMATO COSTEO C6'!E38</f>
        <v>0</v>
      </c>
      <c r="F127" s="632">
        <f>'FORMATO COSTEO C6'!G38</f>
        <v>0</v>
      </c>
      <c r="G127" s="574">
        <f>'FORMATO COSTEO C6'!J38</f>
        <v>0</v>
      </c>
      <c r="H127" s="633">
        <f>IF($F127=0,0,((($F127/$E127)*'CRONOGRAMA ACTIVIDADES'!F$62)*($G127/$F127)))</f>
        <v>0</v>
      </c>
      <c r="I127" s="632">
        <f>IF($F127=0,0,((($F127/$E127)*'CRONOGRAMA ACTIVIDADES'!G$62)*($G127/$F127)))</f>
        <v>0</v>
      </c>
      <c r="J127" s="632">
        <f>IF($F127=0,0,((($F127/$E127)*'CRONOGRAMA ACTIVIDADES'!H$62)*($G127/$F127)))</f>
        <v>0</v>
      </c>
      <c r="K127" s="632">
        <f>IF($F127=0,0,((($F127/$E127)*'CRONOGRAMA ACTIVIDADES'!I$62)*($G127/$F127)))</f>
        <v>0</v>
      </c>
      <c r="L127" s="632">
        <f>IF($F127=0,0,((($F127/$E127)*'CRONOGRAMA ACTIVIDADES'!J$62)*($G127/$F127)))</f>
        <v>0</v>
      </c>
      <c r="M127" s="632">
        <f>IF($F127=0,0,((($F127/$E127)*'CRONOGRAMA ACTIVIDADES'!K$62)*($G127/$F127)))</f>
        <v>0</v>
      </c>
      <c r="N127" s="632">
        <f>IF($F127=0,0,((($F127/$E127)*'CRONOGRAMA ACTIVIDADES'!L$62)*($G127/$F127)))</f>
        <v>0</v>
      </c>
      <c r="O127" s="632">
        <f>IF($F127=0,0,((($F127/$E127)*'CRONOGRAMA ACTIVIDADES'!M$62)*($G127/$F127)))</f>
        <v>0</v>
      </c>
      <c r="P127" s="632">
        <f>IF($F127=0,0,((($F127/$E127)*'CRONOGRAMA ACTIVIDADES'!N$62)*($G127/$F127)))</f>
        <v>0</v>
      </c>
      <c r="Q127" s="632">
        <f>IF($F127=0,0,((($F127/$E127)*'CRONOGRAMA ACTIVIDADES'!O$62)*($G127/$F127)))</f>
        <v>0</v>
      </c>
      <c r="R127" s="632">
        <f>IF($F127=0,0,((($F127/$E127)*'CRONOGRAMA ACTIVIDADES'!P$62)*($G127/$F127)))</f>
        <v>0</v>
      </c>
      <c r="S127" s="632">
        <f>IF($F127=0,0,((($F127/$E127)*'CRONOGRAMA ACTIVIDADES'!Q$62)*($G127/$F127)))</f>
        <v>0</v>
      </c>
      <c r="T127" s="501">
        <f t="shared" si="38"/>
        <v>0</v>
      </c>
      <c r="U127" s="634">
        <f>IF($F127=0,0,((($F127/$E127)*'CRONOGRAMA ACTIVIDADES'!R$62)*($G127/$F127)))</f>
        <v>0</v>
      </c>
      <c r="V127" s="632">
        <f>IF($F127=0,0,((($F127/$E127)*'CRONOGRAMA ACTIVIDADES'!S$62)*($G127/$F127)))</f>
        <v>0</v>
      </c>
      <c r="W127" s="632">
        <f>IF($F127=0,0,((($F127/$E127)*'CRONOGRAMA ACTIVIDADES'!T$62)*($G127/$F127)))</f>
        <v>0</v>
      </c>
      <c r="X127" s="632">
        <f>IF($F127=0,0,((($F127/$E127)*'CRONOGRAMA ACTIVIDADES'!U$62)*($G127/$F127)))</f>
        <v>0</v>
      </c>
      <c r="Y127" s="632">
        <f>IF($F127=0,0,((($F127/$E127)*'CRONOGRAMA ACTIVIDADES'!V$62)*($G127/$F127)))</f>
        <v>0</v>
      </c>
      <c r="Z127" s="632">
        <f>IF($F127=0,0,((($F127/$E127)*'CRONOGRAMA ACTIVIDADES'!W$62)*($G127/$F127)))</f>
        <v>0</v>
      </c>
      <c r="AA127" s="632">
        <f>IF($F127=0,0,((($F127/$E127)*'CRONOGRAMA ACTIVIDADES'!X$62)*($G127/$F127)))</f>
        <v>0</v>
      </c>
      <c r="AB127" s="632">
        <f>IF($F127=0,0,((($F127/$E127)*'CRONOGRAMA ACTIVIDADES'!Y$62)*($G127/$F127)))</f>
        <v>0</v>
      </c>
      <c r="AC127" s="632">
        <f>IF($F127=0,0,((($F127/$E127)*'CRONOGRAMA ACTIVIDADES'!Z$62)*($G127/$F127)))</f>
        <v>0</v>
      </c>
      <c r="AD127" s="632">
        <f>IF($F127=0,0,((($F127/$E127)*'CRONOGRAMA ACTIVIDADES'!AA$62)*($G127/$F127)))</f>
        <v>0</v>
      </c>
      <c r="AE127" s="632">
        <f>IF($F127=0,0,((($F127/$E127)*'CRONOGRAMA ACTIVIDADES'!AB$62)*($G127/$F127)))</f>
        <v>0</v>
      </c>
      <c r="AF127" s="632">
        <f>IF($F127=0,0,((($F127/$E127)*'CRONOGRAMA ACTIVIDADES'!AC$62)*($G127/$F127)))</f>
        <v>0</v>
      </c>
      <c r="AG127" s="499">
        <f t="shared" si="39"/>
        <v>0</v>
      </c>
      <c r="AH127" s="633">
        <f>IF($F127=0,0,((($F127/$E127)*'CRONOGRAMA ACTIVIDADES'!AD$62)*($G127/$F127)))</f>
        <v>0</v>
      </c>
      <c r="AI127" s="632">
        <f>IF($F127=0,0,((($F127/$E127)*'CRONOGRAMA ACTIVIDADES'!AE$62)*($G127/$F127)))</f>
        <v>0</v>
      </c>
      <c r="AJ127" s="632">
        <f>IF($F127=0,0,((($F127/$E127)*'CRONOGRAMA ACTIVIDADES'!AF$62)*($G127/$F127)))</f>
        <v>0</v>
      </c>
      <c r="AK127" s="632">
        <f>IF($F127=0,0,((($F127/$E127)*'CRONOGRAMA ACTIVIDADES'!AG$62)*($G127/$F127)))</f>
        <v>0</v>
      </c>
      <c r="AL127" s="632">
        <f>IF($F127=0,0,((($F127/$E127)*'CRONOGRAMA ACTIVIDADES'!AH$62)*($G127/$F127)))</f>
        <v>0</v>
      </c>
      <c r="AM127" s="632">
        <f>IF($F127=0,0,((($F127/$E127)*'CRONOGRAMA ACTIVIDADES'!AI$62)*($G127/$F127)))</f>
        <v>0</v>
      </c>
      <c r="AN127" s="632">
        <f>IF($F127=0,0,((($F127/$E127)*'CRONOGRAMA ACTIVIDADES'!AJ$62)*($G127/$F127)))</f>
        <v>0</v>
      </c>
      <c r="AO127" s="632">
        <f>IF($F127=0,0,((($F127/$E127)*'CRONOGRAMA ACTIVIDADES'!AK$62)*($G127/$F127)))</f>
        <v>0</v>
      </c>
      <c r="AP127" s="632">
        <f>IF($F127=0,0,((($F127/$E127)*'CRONOGRAMA ACTIVIDADES'!AL$62)*($G127/$F127)))</f>
        <v>0</v>
      </c>
      <c r="AQ127" s="632">
        <f>IF($F127=0,0,((($F127/$E127)*'CRONOGRAMA ACTIVIDADES'!AM$62)*($G127/$F127)))</f>
        <v>0</v>
      </c>
      <c r="AR127" s="632">
        <f>IF($F127=0,0,((($F127/$E127)*'CRONOGRAMA ACTIVIDADES'!AN$62)*($G127/$F127)))</f>
        <v>0</v>
      </c>
      <c r="AS127" s="632">
        <f>IF($F127=0,0,((($F127/$E127)*'CRONOGRAMA ACTIVIDADES'!AO$62)*($G127/$F127)))</f>
        <v>0</v>
      </c>
      <c r="AT127" s="501">
        <f t="shared" si="40"/>
        <v>0</v>
      </c>
      <c r="AU127" s="504">
        <f t="shared" si="41"/>
        <v>0</v>
      </c>
      <c r="AV127" s="470">
        <f t="shared" si="36"/>
        <v>0</v>
      </c>
    </row>
    <row r="128" spans="2:48" s="60" customFormat="1" ht="13.5">
      <c r="B128" s="494" t="str">
        <f>'FORMATO COSTEO C6'!C39</f>
        <v>6.2.10</v>
      </c>
      <c r="C128" s="515">
        <f>'FORMATO COSTEO C6'!B39</f>
        <v>0</v>
      </c>
      <c r="D128" s="506" t="str">
        <f>'FORMATO COSTEO C6'!D39</f>
        <v>Unidad medida</v>
      </c>
      <c r="E128" s="608">
        <f>'FORMATO COSTEO C6'!E39</f>
        <v>0</v>
      </c>
      <c r="F128" s="632">
        <f>'FORMATO COSTEO C6'!G39</f>
        <v>0</v>
      </c>
      <c r="G128" s="574">
        <f>'FORMATO COSTEO C6'!J39</f>
        <v>0</v>
      </c>
      <c r="H128" s="633">
        <f>IF($F128=0,0,((($F128/$E128)*'CRONOGRAMA ACTIVIDADES'!F$63)*($G128/$F128)))</f>
        <v>0</v>
      </c>
      <c r="I128" s="632">
        <f>IF($F128=0,0,((($F128/$E128)*'CRONOGRAMA ACTIVIDADES'!G$63)*($G128/$F128)))</f>
        <v>0</v>
      </c>
      <c r="J128" s="632">
        <f>IF($F128=0,0,((($F128/$E128)*'CRONOGRAMA ACTIVIDADES'!H$63)*($G128/$F128)))</f>
        <v>0</v>
      </c>
      <c r="K128" s="632">
        <f>IF($F128=0,0,((($F128/$E128)*'CRONOGRAMA ACTIVIDADES'!I$63)*($G128/$F128)))</f>
        <v>0</v>
      </c>
      <c r="L128" s="632">
        <f>IF($F128=0,0,((($F128/$E128)*'CRONOGRAMA ACTIVIDADES'!J$63)*($G128/$F128)))</f>
        <v>0</v>
      </c>
      <c r="M128" s="632">
        <f>IF($F128=0,0,((($F128/$E128)*'CRONOGRAMA ACTIVIDADES'!K$63)*($G128/$F128)))</f>
        <v>0</v>
      </c>
      <c r="N128" s="632">
        <f>IF($F128=0,0,((($F128/$E128)*'CRONOGRAMA ACTIVIDADES'!L$63)*($G128/$F128)))</f>
        <v>0</v>
      </c>
      <c r="O128" s="632">
        <f>IF($F128=0,0,((($F128/$E128)*'CRONOGRAMA ACTIVIDADES'!M$63)*($G128/$F128)))</f>
        <v>0</v>
      </c>
      <c r="P128" s="632">
        <f>IF($F128=0,0,((($F128/$E128)*'CRONOGRAMA ACTIVIDADES'!N$63)*($G128/$F128)))</f>
        <v>0</v>
      </c>
      <c r="Q128" s="632">
        <f>IF($F128=0,0,((($F128/$E128)*'CRONOGRAMA ACTIVIDADES'!O$63)*($G128/$F128)))</f>
        <v>0</v>
      </c>
      <c r="R128" s="632">
        <f>IF($F128=0,0,((($F128/$E128)*'CRONOGRAMA ACTIVIDADES'!P$63)*($G128/$F128)))</f>
        <v>0</v>
      </c>
      <c r="S128" s="632">
        <f>IF($F128=0,0,((($F128/$E128)*'CRONOGRAMA ACTIVIDADES'!Q$63)*($G128/$F128)))</f>
        <v>0</v>
      </c>
      <c r="T128" s="501">
        <f t="shared" si="38"/>
        <v>0</v>
      </c>
      <c r="U128" s="634">
        <f>IF($F128=0,0,((($F128/$E128)*'CRONOGRAMA ACTIVIDADES'!R$63)*($G128/$F128)))</f>
        <v>0</v>
      </c>
      <c r="V128" s="632">
        <f>IF($F128=0,0,((($F128/$E128)*'CRONOGRAMA ACTIVIDADES'!S$63)*($G128/$F128)))</f>
        <v>0</v>
      </c>
      <c r="W128" s="632">
        <f>IF($F128=0,0,((($F128/$E128)*'CRONOGRAMA ACTIVIDADES'!T$63)*($G128/$F128)))</f>
        <v>0</v>
      </c>
      <c r="X128" s="632">
        <f>IF($F128=0,0,((($F128/$E128)*'CRONOGRAMA ACTIVIDADES'!U$63)*($G128/$F128)))</f>
        <v>0</v>
      </c>
      <c r="Y128" s="632">
        <f>IF($F128=0,0,((($F128/$E128)*'CRONOGRAMA ACTIVIDADES'!V$63)*($G128/$F128)))</f>
        <v>0</v>
      </c>
      <c r="Z128" s="632">
        <f>IF($F128=0,0,((($F128/$E128)*'CRONOGRAMA ACTIVIDADES'!W$63)*($G128/$F128)))</f>
        <v>0</v>
      </c>
      <c r="AA128" s="632">
        <f>IF($F128=0,0,((($F128/$E128)*'CRONOGRAMA ACTIVIDADES'!X$63)*($G128/$F128)))</f>
        <v>0</v>
      </c>
      <c r="AB128" s="632">
        <f>IF($F128=0,0,((($F128/$E128)*'CRONOGRAMA ACTIVIDADES'!Y$63)*($G128/$F128)))</f>
        <v>0</v>
      </c>
      <c r="AC128" s="632">
        <f>IF($F128=0,0,((($F128/$E128)*'CRONOGRAMA ACTIVIDADES'!Z$63)*($G128/$F128)))</f>
        <v>0</v>
      </c>
      <c r="AD128" s="632">
        <f>IF($F128=0,0,((($F128/$E128)*'CRONOGRAMA ACTIVIDADES'!AA$63)*($G128/$F128)))</f>
        <v>0</v>
      </c>
      <c r="AE128" s="632">
        <f>IF($F128=0,0,((($F128/$E128)*'CRONOGRAMA ACTIVIDADES'!AB$63)*($G128/$F128)))</f>
        <v>0</v>
      </c>
      <c r="AF128" s="632">
        <f>IF($F128=0,0,((($F128/$E128)*'CRONOGRAMA ACTIVIDADES'!AC$63)*($G128/$F128)))</f>
        <v>0</v>
      </c>
      <c r="AG128" s="499">
        <f t="shared" si="39"/>
        <v>0</v>
      </c>
      <c r="AH128" s="633">
        <f>IF($F128=0,0,((($F128/$E128)*'CRONOGRAMA ACTIVIDADES'!AD$63)*($G128/$F128)))</f>
        <v>0</v>
      </c>
      <c r="AI128" s="632">
        <f>IF($F128=0,0,((($F128/$E128)*'CRONOGRAMA ACTIVIDADES'!AE$63)*($G128/$F128)))</f>
        <v>0</v>
      </c>
      <c r="AJ128" s="632">
        <f>IF($F128=0,0,((($F128/$E128)*'CRONOGRAMA ACTIVIDADES'!AF$63)*($G128/$F128)))</f>
        <v>0</v>
      </c>
      <c r="AK128" s="632">
        <f>IF($F128=0,0,((($F128/$E128)*'CRONOGRAMA ACTIVIDADES'!AG$63)*($G128/$F128)))</f>
        <v>0</v>
      </c>
      <c r="AL128" s="632">
        <f>IF($F128=0,0,((($F128/$E128)*'CRONOGRAMA ACTIVIDADES'!AH$63)*($G128/$F128)))</f>
        <v>0</v>
      </c>
      <c r="AM128" s="632">
        <f>IF($F128=0,0,((($F128/$E128)*'CRONOGRAMA ACTIVIDADES'!AI$63)*($G128/$F128)))</f>
        <v>0</v>
      </c>
      <c r="AN128" s="632">
        <f>IF($F128=0,0,((($F128/$E128)*'CRONOGRAMA ACTIVIDADES'!AJ$63)*($G128/$F128)))</f>
        <v>0</v>
      </c>
      <c r="AO128" s="632">
        <f>IF($F128=0,0,((($F128/$E128)*'CRONOGRAMA ACTIVIDADES'!AK$63)*($G128/$F128)))</f>
        <v>0</v>
      </c>
      <c r="AP128" s="632">
        <f>IF($F128=0,0,((($F128/$E128)*'CRONOGRAMA ACTIVIDADES'!AL$63)*($G128/$F128)))</f>
        <v>0</v>
      </c>
      <c r="AQ128" s="632">
        <f>IF($F128=0,0,((($F128/$E128)*'CRONOGRAMA ACTIVIDADES'!AM$63)*($G128/$F128)))</f>
        <v>0</v>
      </c>
      <c r="AR128" s="632">
        <f>IF($F128=0,0,((($F128/$E128)*'CRONOGRAMA ACTIVIDADES'!AN$63)*($G128/$F128)))</f>
        <v>0</v>
      </c>
      <c r="AS128" s="632">
        <f>IF($F128=0,0,((($F128/$E128)*'CRONOGRAMA ACTIVIDADES'!AO$63)*($G128/$F128)))</f>
        <v>0</v>
      </c>
      <c r="AT128" s="501">
        <f t="shared" si="40"/>
        <v>0</v>
      </c>
      <c r="AU128" s="504">
        <f t="shared" si="41"/>
        <v>0</v>
      </c>
      <c r="AV128" s="470">
        <f t="shared" si="36"/>
        <v>0</v>
      </c>
    </row>
    <row r="129" spans="2:48" s="60" customFormat="1" ht="13.5">
      <c r="B129" s="473">
        <f>'FORMATO COSTEO C6'!C41</f>
        <v>6.3</v>
      </c>
      <c r="C129" s="474" t="str">
        <f>'FORMATO COSTEO C6'!D41</f>
        <v>GASTOS DE FUNCIONAMIENTO</v>
      </c>
      <c r="D129" s="513"/>
      <c r="E129" s="609"/>
      <c r="F129" s="477">
        <f>F130+F134+F138+F142+F146+F150+F154</f>
        <v>0</v>
      </c>
      <c r="G129" s="478">
        <f>G130+G134+G138+G142+G146+G150+G154</f>
        <v>0</v>
      </c>
      <c r="H129" s="479">
        <f>H130+H134+H138+H142+H146+H150+H154</f>
        <v>0</v>
      </c>
      <c r="I129" s="477">
        <f aca="true" t="shared" si="42" ref="I129:AU129">I130+I134+I138+I142+I146+I150+I154</f>
        <v>0</v>
      </c>
      <c r="J129" s="477">
        <f t="shared" si="42"/>
        <v>0</v>
      </c>
      <c r="K129" s="477">
        <f t="shared" si="42"/>
        <v>0</v>
      </c>
      <c r="L129" s="477">
        <f t="shared" si="42"/>
        <v>0</v>
      </c>
      <c r="M129" s="477">
        <f t="shared" si="42"/>
        <v>0</v>
      </c>
      <c r="N129" s="477">
        <f t="shared" si="42"/>
        <v>0</v>
      </c>
      <c r="O129" s="477">
        <f t="shared" si="42"/>
        <v>0</v>
      </c>
      <c r="P129" s="477">
        <f t="shared" si="42"/>
        <v>0</v>
      </c>
      <c r="Q129" s="477">
        <f t="shared" si="42"/>
        <v>0</v>
      </c>
      <c r="R129" s="477">
        <f t="shared" si="42"/>
        <v>0</v>
      </c>
      <c r="S129" s="477">
        <f t="shared" si="42"/>
        <v>0</v>
      </c>
      <c r="T129" s="480">
        <f t="shared" si="42"/>
        <v>0</v>
      </c>
      <c r="U129" s="481">
        <f t="shared" si="42"/>
        <v>0</v>
      </c>
      <c r="V129" s="477">
        <f t="shared" si="42"/>
        <v>0</v>
      </c>
      <c r="W129" s="477">
        <f t="shared" si="42"/>
        <v>0</v>
      </c>
      <c r="X129" s="477">
        <f t="shared" si="42"/>
        <v>0</v>
      </c>
      <c r="Y129" s="477">
        <f t="shared" si="42"/>
        <v>0</v>
      </c>
      <c r="Z129" s="477">
        <f t="shared" si="42"/>
        <v>0</v>
      </c>
      <c r="AA129" s="477">
        <f t="shared" si="42"/>
        <v>0</v>
      </c>
      <c r="AB129" s="477">
        <f t="shared" si="42"/>
        <v>0</v>
      </c>
      <c r="AC129" s="477">
        <f t="shared" si="42"/>
        <v>0</v>
      </c>
      <c r="AD129" s="477">
        <f t="shared" si="42"/>
        <v>0</v>
      </c>
      <c r="AE129" s="477">
        <f t="shared" si="42"/>
        <v>0</v>
      </c>
      <c r="AF129" s="477">
        <f t="shared" si="42"/>
        <v>0</v>
      </c>
      <c r="AG129" s="478">
        <f>AG130+AG134+AG138+AG142+AG146+AG150+AG154</f>
        <v>0</v>
      </c>
      <c r="AH129" s="479">
        <f t="shared" si="42"/>
        <v>0</v>
      </c>
      <c r="AI129" s="477">
        <f t="shared" si="42"/>
        <v>0</v>
      </c>
      <c r="AJ129" s="477">
        <f t="shared" si="42"/>
        <v>0</v>
      </c>
      <c r="AK129" s="477">
        <f t="shared" si="42"/>
        <v>0</v>
      </c>
      <c r="AL129" s="477">
        <f t="shared" si="42"/>
        <v>0</v>
      </c>
      <c r="AM129" s="477">
        <f t="shared" si="42"/>
        <v>0</v>
      </c>
      <c r="AN129" s="477">
        <f t="shared" si="42"/>
        <v>0</v>
      </c>
      <c r="AO129" s="477">
        <f t="shared" si="42"/>
        <v>0</v>
      </c>
      <c r="AP129" s="477">
        <f t="shared" si="42"/>
        <v>0</v>
      </c>
      <c r="AQ129" s="477">
        <f t="shared" si="42"/>
        <v>0</v>
      </c>
      <c r="AR129" s="477">
        <f t="shared" si="42"/>
        <v>0</v>
      </c>
      <c r="AS129" s="477">
        <f t="shared" si="42"/>
        <v>0</v>
      </c>
      <c r="AT129" s="480">
        <f t="shared" si="42"/>
        <v>0</v>
      </c>
      <c r="AU129" s="482">
        <f t="shared" si="42"/>
        <v>0</v>
      </c>
      <c r="AV129" s="470">
        <f t="shared" si="36"/>
        <v>0</v>
      </c>
    </row>
    <row r="130" spans="2:48" s="60" customFormat="1" ht="13.5">
      <c r="B130" s="522" t="str">
        <f>'FORMATO COSTEO C6'!C43</f>
        <v>6.3.1</v>
      </c>
      <c r="C130" s="523" t="str">
        <f>'FORMATO COSTEO C6'!B43</f>
        <v>Combustibles y lubricantes</v>
      </c>
      <c r="D130" s="524"/>
      <c r="E130" s="617"/>
      <c r="F130" s="526">
        <f>'FORMATO COSTEO C6'!G43</f>
        <v>0</v>
      </c>
      <c r="G130" s="527">
        <f>'FORMATO COSTEO C6'!J43</f>
        <v>0</v>
      </c>
      <c r="H130" s="528">
        <f>SUM(H131:H133)</f>
        <v>0</v>
      </c>
      <c r="I130" s="526">
        <f aca="true" t="shared" si="43" ref="I130:AU130">SUM(I131:I133)</f>
        <v>0</v>
      </c>
      <c r="J130" s="526">
        <f t="shared" si="43"/>
        <v>0</v>
      </c>
      <c r="K130" s="526">
        <f t="shared" si="43"/>
        <v>0</v>
      </c>
      <c r="L130" s="526">
        <f t="shared" si="43"/>
        <v>0</v>
      </c>
      <c r="M130" s="526">
        <f t="shared" si="43"/>
        <v>0</v>
      </c>
      <c r="N130" s="526">
        <f t="shared" si="43"/>
        <v>0</v>
      </c>
      <c r="O130" s="526">
        <f t="shared" si="43"/>
        <v>0</v>
      </c>
      <c r="P130" s="526">
        <f t="shared" si="43"/>
        <v>0</v>
      </c>
      <c r="Q130" s="526">
        <f t="shared" si="43"/>
        <v>0</v>
      </c>
      <c r="R130" s="526">
        <f t="shared" si="43"/>
        <v>0</v>
      </c>
      <c r="S130" s="526">
        <f t="shared" si="43"/>
        <v>0</v>
      </c>
      <c r="T130" s="529">
        <f t="shared" si="43"/>
        <v>0</v>
      </c>
      <c r="U130" s="530">
        <f t="shared" si="43"/>
        <v>0</v>
      </c>
      <c r="V130" s="526">
        <f t="shared" si="43"/>
        <v>0</v>
      </c>
      <c r="W130" s="526">
        <f t="shared" si="43"/>
        <v>0</v>
      </c>
      <c r="X130" s="526">
        <f t="shared" si="43"/>
        <v>0</v>
      </c>
      <c r="Y130" s="526">
        <f t="shared" si="43"/>
        <v>0</v>
      </c>
      <c r="Z130" s="526">
        <f t="shared" si="43"/>
        <v>0</v>
      </c>
      <c r="AA130" s="526">
        <f t="shared" si="43"/>
        <v>0</v>
      </c>
      <c r="AB130" s="526">
        <f t="shared" si="43"/>
        <v>0</v>
      </c>
      <c r="AC130" s="526">
        <f t="shared" si="43"/>
        <v>0</v>
      </c>
      <c r="AD130" s="526">
        <f t="shared" si="43"/>
        <v>0</v>
      </c>
      <c r="AE130" s="526">
        <f t="shared" si="43"/>
        <v>0</v>
      </c>
      <c r="AF130" s="526">
        <f t="shared" si="43"/>
        <v>0</v>
      </c>
      <c r="AG130" s="527">
        <f>SUM(AG131:AG133)</f>
        <v>0</v>
      </c>
      <c r="AH130" s="528">
        <f t="shared" si="43"/>
        <v>0</v>
      </c>
      <c r="AI130" s="526">
        <f t="shared" si="43"/>
        <v>0</v>
      </c>
      <c r="AJ130" s="526">
        <f t="shared" si="43"/>
        <v>0</v>
      </c>
      <c r="AK130" s="526">
        <f t="shared" si="43"/>
        <v>0</v>
      </c>
      <c r="AL130" s="526">
        <f t="shared" si="43"/>
        <v>0</v>
      </c>
      <c r="AM130" s="526">
        <f t="shared" si="43"/>
        <v>0</v>
      </c>
      <c r="AN130" s="526">
        <f t="shared" si="43"/>
        <v>0</v>
      </c>
      <c r="AO130" s="526">
        <f t="shared" si="43"/>
        <v>0</v>
      </c>
      <c r="AP130" s="526">
        <f t="shared" si="43"/>
        <v>0</v>
      </c>
      <c r="AQ130" s="526">
        <f t="shared" si="43"/>
        <v>0</v>
      </c>
      <c r="AR130" s="526">
        <f t="shared" si="43"/>
        <v>0</v>
      </c>
      <c r="AS130" s="526">
        <f t="shared" si="43"/>
        <v>0</v>
      </c>
      <c r="AT130" s="529">
        <f t="shared" si="43"/>
        <v>0</v>
      </c>
      <c r="AU130" s="531">
        <f t="shared" si="43"/>
        <v>0</v>
      </c>
      <c r="AV130" s="470">
        <f t="shared" si="36"/>
        <v>0</v>
      </c>
    </row>
    <row r="131" spans="2:48" s="60" customFormat="1" ht="13.5">
      <c r="B131" s="494" t="str">
        <f>'FORMATO COSTEO C6'!C44</f>
        <v>6.3.1.1</v>
      </c>
      <c r="C131" s="515">
        <f>'FORMATO COSTEO C6'!B44</f>
        <v>0</v>
      </c>
      <c r="D131" s="506" t="str">
        <f>'FORMATO COSTEO C6'!D44</f>
        <v>Unidad medida</v>
      </c>
      <c r="E131" s="608">
        <f>'FORMATO COSTEO C6'!E44</f>
        <v>0</v>
      </c>
      <c r="F131" s="632">
        <f>'FORMATO COSTEO C6'!G44</f>
        <v>0</v>
      </c>
      <c r="G131" s="574">
        <f>'FORMATO COSTEO C6'!J44</f>
        <v>0</v>
      </c>
      <c r="H131" s="633">
        <f>IF($F131=0,0,((($F131/$E131)*'CRONOGRAMA ACTIVIDADES'!F$66)*($G131/$F131)))</f>
        <v>0</v>
      </c>
      <c r="I131" s="632">
        <f>IF($F131=0,0,((($F131/$E131)*'CRONOGRAMA ACTIVIDADES'!G$66)*($G131/$F131)))</f>
        <v>0</v>
      </c>
      <c r="J131" s="632">
        <f>IF($F131=0,0,((($F131/$E131)*'CRONOGRAMA ACTIVIDADES'!H$66)*($G131/$F131)))</f>
        <v>0</v>
      </c>
      <c r="K131" s="632">
        <f>IF($F131=0,0,((($F131/$E131)*'CRONOGRAMA ACTIVIDADES'!I$66)*($G131/$F131)))</f>
        <v>0</v>
      </c>
      <c r="L131" s="632">
        <f>IF($F131=0,0,((($F131/$E131)*'CRONOGRAMA ACTIVIDADES'!J$66)*($G131/$F131)))</f>
        <v>0</v>
      </c>
      <c r="M131" s="632">
        <f>IF($F131=0,0,((($F131/$E131)*'CRONOGRAMA ACTIVIDADES'!K$66)*($G131/$F131)))</f>
        <v>0</v>
      </c>
      <c r="N131" s="632">
        <f>IF($F131=0,0,((($F131/$E131)*'CRONOGRAMA ACTIVIDADES'!L$66)*($G131/$F131)))</f>
        <v>0</v>
      </c>
      <c r="O131" s="632">
        <f>IF($F131=0,0,((($F131/$E131)*'CRONOGRAMA ACTIVIDADES'!M$66)*($G131/$F131)))</f>
        <v>0</v>
      </c>
      <c r="P131" s="632">
        <f>IF($F131=0,0,((($F131/$E131)*'CRONOGRAMA ACTIVIDADES'!N$66)*($G131/$F131)))</f>
        <v>0</v>
      </c>
      <c r="Q131" s="632">
        <f>IF($F131=0,0,((($F131/$E131)*'CRONOGRAMA ACTIVIDADES'!O$66)*($G131/$F131)))</f>
        <v>0</v>
      </c>
      <c r="R131" s="632">
        <f>IF($F131=0,0,((($F131/$E131)*'CRONOGRAMA ACTIVIDADES'!P$66)*($G131/$F131)))</f>
        <v>0</v>
      </c>
      <c r="S131" s="632">
        <f>IF($F131=0,0,((($F131/$E131)*'CRONOGRAMA ACTIVIDADES'!Q$66)*($G131/$F131)))</f>
        <v>0</v>
      </c>
      <c r="T131" s="501">
        <f aca="true" t="shared" si="44" ref="T131:T157">H131+I131+J131+K131+L131+M131+N131+O131+P131+Q131+R131+S131</f>
        <v>0</v>
      </c>
      <c r="U131" s="634">
        <f>IF($F131=0,0,((($F131/$E131)*'CRONOGRAMA ACTIVIDADES'!R$66)*($G131/$F131)))</f>
        <v>0</v>
      </c>
      <c r="V131" s="632">
        <f>IF($F131=0,0,((($F131/$E131)*'CRONOGRAMA ACTIVIDADES'!S$66)*($G131/$F131)))</f>
        <v>0</v>
      </c>
      <c r="W131" s="632">
        <f>IF($F131=0,0,((($F131/$E131)*'CRONOGRAMA ACTIVIDADES'!T$66)*($G131/$F131)))</f>
        <v>0</v>
      </c>
      <c r="X131" s="632">
        <f>IF($F131=0,0,((($F131/$E131)*'CRONOGRAMA ACTIVIDADES'!U$66)*($G131/$F131)))</f>
        <v>0</v>
      </c>
      <c r="Y131" s="632">
        <f>IF($F131=0,0,((($F131/$E131)*'CRONOGRAMA ACTIVIDADES'!V$66)*($G131/$F131)))</f>
        <v>0</v>
      </c>
      <c r="Z131" s="632">
        <f>IF($F131=0,0,((($F131/$E131)*'CRONOGRAMA ACTIVIDADES'!W$66)*($G131/$F131)))</f>
        <v>0</v>
      </c>
      <c r="AA131" s="632">
        <f>IF($F131=0,0,((($F131/$E131)*'CRONOGRAMA ACTIVIDADES'!X$66)*($G131/$F131)))</f>
        <v>0</v>
      </c>
      <c r="AB131" s="632">
        <f>IF($F131=0,0,((($F131/$E131)*'CRONOGRAMA ACTIVIDADES'!Y$66)*($G131/$F131)))</f>
        <v>0</v>
      </c>
      <c r="AC131" s="632">
        <f>IF($F131=0,0,((($F131/$E131)*'CRONOGRAMA ACTIVIDADES'!Z$66)*($G131/$F131)))</f>
        <v>0</v>
      </c>
      <c r="AD131" s="632">
        <f>IF($F131=0,0,((($F131/$E131)*'CRONOGRAMA ACTIVIDADES'!AA$66)*($G131/$F131)))</f>
        <v>0</v>
      </c>
      <c r="AE131" s="632">
        <f>IF($F131=0,0,((($F131/$E131)*'CRONOGRAMA ACTIVIDADES'!AB$66)*($G131/$F131)))</f>
        <v>0</v>
      </c>
      <c r="AF131" s="632">
        <f>IF($F131=0,0,((($F131/$E131)*'CRONOGRAMA ACTIVIDADES'!AC$66)*($G131/$F131)))</f>
        <v>0</v>
      </c>
      <c r="AG131" s="499">
        <f aca="true" t="shared" si="45" ref="AG131:AG157">U131+V131+W131+X131+Y131+Z131+AA131+AB131+AC131+AD131+AE131+AF131</f>
        <v>0</v>
      </c>
      <c r="AH131" s="633">
        <f>IF($F131=0,0,((($F131/$E131)*'CRONOGRAMA ACTIVIDADES'!AD$66)*($G131/$F131)))</f>
        <v>0</v>
      </c>
      <c r="AI131" s="632">
        <f>IF($F131=0,0,((($F131/$E131)*'CRONOGRAMA ACTIVIDADES'!AE$66)*($G131/$F131)))</f>
        <v>0</v>
      </c>
      <c r="AJ131" s="632">
        <f>IF($F131=0,0,((($F131/$E131)*'CRONOGRAMA ACTIVIDADES'!AF$66)*($G131/$F131)))</f>
        <v>0</v>
      </c>
      <c r="AK131" s="632">
        <f>IF($F131=0,0,((($F131/$E131)*'CRONOGRAMA ACTIVIDADES'!AG$66)*($G131/$F131)))</f>
        <v>0</v>
      </c>
      <c r="AL131" s="632">
        <f>IF($F131=0,0,((($F131/$E131)*'CRONOGRAMA ACTIVIDADES'!AH$66)*($G131/$F131)))</f>
        <v>0</v>
      </c>
      <c r="AM131" s="632">
        <f>IF($F131=0,0,((($F131/$E131)*'CRONOGRAMA ACTIVIDADES'!AI$66)*($G131/$F131)))</f>
        <v>0</v>
      </c>
      <c r="AN131" s="632">
        <f>IF($F131=0,0,((($F131/$E131)*'CRONOGRAMA ACTIVIDADES'!AJ$66)*($G131/$F131)))</f>
        <v>0</v>
      </c>
      <c r="AO131" s="632">
        <f>IF($F131=0,0,((($F131/$E131)*'CRONOGRAMA ACTIVIDADES'!AK$66)*($G131/$F131)))</f>
        <v>0</v>
      </c>
      <c r="AP131" s="632">
        <f>IF($F131=0,0,((($F131/$E131)*'CRONOGRAMA ACTIVIDADES'!AL$66)*($G131/$F131)))</f>
        <v>0</v>
      </c>
      <c r="AQ131" s="632">
        <f>IF($F131=0,0,((($F131/$E131)*'CRONOGRAMA ACTIVIDADES'!AM$66)*($G131/$F131)))</f>
        <v>0</v>
      </c>
      <c r="AR131" s="632">
        <f>IF($F131=0,0,((($F131/$E131)*'CRONOGRAMA ACTIVIDADES'!AN$66)*($G131/$F131)))</f>
        <v>0</v>
      </c>
      <c r="AS131" s="632">
        <f>IF($F131=0,0,((($F131/$E131)*'CRONOGRAMA ACTIVIDADES'!AO$66)*($G131/$F131)))</f>
        <v>0</v>
      </c>
      <c r="AT131" s="501">
        <f aca="true" t="shared" si="46" ref="AT131:AT157">AH131+AI131+AJ131+AK131+AL131+AM131+AN131+AO131+AP131+AQ131+AR131+AS131</f>
        <v>0</v>
      </c>
      <c r="AU131" s="504">
        <f>AS131+AR131+AQ131+AP131+AO131+AN131+AM131+AL131+AK131+AJ131+AI131+AH131+AF131+AE131+AD131+AC131+AB131+AA131+Z131+Y131+X131+W131+V131+U131+S131+R131+Q131+P131+O131+N131+M131+L131+K131+J131+I131+H131</f>
        <v>0</v>
      </c>
      <c r="AV131" s="470">
        <f t="shared" si="36"/>
        <v>0</v>
      </c>
    </row>
    <row r="132" spans="2:48" s="60" customFormat="1" ht="13.5">
      <c r="B132" s="494" t="str">
        <f>'FORMATO COSTEO C6'!C45</f>
        <v>6.3.1.2</v>
      </c>
      <c r="C132" s="515">
        <f>'FORMATO COSTEO C6'!B45</f>
        <v>0</v>
      </c>
      <c r="D132" s="506" t="str">
        <f>'FORMATO COSTEO C6'!D45</f>
        <v>Unidad medida</v>
      </c>
      <c r="E132" s="608">
        <f>'FORMATO COSTEO C6'!E45</f>
        <v>0</v>
      </c>
      <c r="F132" s="632">
        <f>'FORMATO COSTEO C6'!G45</f>
        <v>0</v>
      </c>
      <c r="G132" s="574">
        <f>'FORMATO COSTEO C6'!J45</f>
        <v>0</v>
      </c>
      <c r="H132" s="633">
        <f>IF($F132=0,0,((($F132/$E132)*'CRONOGRAMA ACTIVIDADES'!F$67)*($G132/$F132)))</f>
        <v>0</v>
      </c>
      <c r="I132" s="632">
        <f>IF($F132=0,0,((($F132/$E132)*'CRONOGRAMA ACTIVIDADES'!G$67)*($G132/$F132)))</f>
        <v>0</v>
      </c>
      <c r="J132" s="632">
        <f>IF($F132=0,0,((($F132/$E132)*'CRONOGRAMA ACTIVIDADES'!H$67)*($G132/$F132)))</f>
        <v>0</v>
      </c>
      <c r="K132" s="632">
        <f>IF($F132=0,0,((($F132/$E132)*'CRONOGRAMA ACTIVIDADES'!I$67)*($G132/$F132)))</f>
        <v>0</v>
      </c>
      <c r="L132" s="632">
        <f>IF($F132=0,0,((($F132/$E132)*'CRONOGRAMA ACTIVIDADES'!J$67)*($G132/$F132)))</f>
        <v>0</v>
      </c>
      <c r="M132" s="632">
        <f>IF($F132=0,0,((($F132/$E132)*'CRONOGRAMA ACTIVIDADES'!K$67)*($G132/$F132)))</f>
        <v>0</v>
      </c>
      <c r="N132" s="632">
        <f>IF($F132=0,0,((($F132/$E132)*'CRONOGRAMA ACTIVIDADES'!L$67)*($G132/$F132)))</f>
        <v>0</v>
      </c>
      <c r="O132" s="632">
        <f>IF($F132=0,0,((($F132/$E132)*'CRONOGRAMA ACTIVIDADES'!M$67)*($G132/$F132)))</f>
        <v>0</v>
      </c>
      <c r="P132" s="632">
        <f>IF($F132=0,0,((($F132/$E132)*'CRONOGRAMA ACTIVIDADES'!N$67)*($G132/$F132)))</f>
        <v>0</v>
      </c>
      <c r="Q132" s="632">
        <f>IF($F132=0,0,((($F132/$E132)*'CRONOGRAMA ACTIVIDADES'!O$67)*($G132/$F132)))</f>
        <v>0</v>
      </c>
      <c r="R132" s="632">
        <f>IF($F132=0,0,((($F132/$E132)*'CRONOGRAMA ACTIVIDADES'!P$67)*($G132/$F132)))</f>
        <v>0</v>
      </c>
      <c r="S132" s="632">
        <f>IF($F132=0,0,((($F132/$E132)*'CRONOGRAMA ACTIVIDADES'!Q$67)*($G132/$F132)))</f>
        <v>0</v>
      </c>
      <c r="T132" s="501">
        <f t="shared" si="44"/>
        <v>0</v>
      </c>
      <c r="U132" s="634">
        <f>IF($F132=0,0,((($F132/$E132)*'CRONOGRAMA ACTIVIDADES'!R$67)*($G132/$F132)))</f>
        <v>0</v>
      </c>
      <c r="V132" s="632">
        <f>IF($F132=0,0,((($F132/$E132)*'CRONOGRAMA ACTIVIDADES'!S$67)*($G132/$F132)))</f>
        <v>0</v>
      </c>
      <c r="W132" s="632">
        <f>IF($F132=0,0,((($F132/$E132)*'CRONOGRAMA ACTIVIDADES'!T$67)*($G132/$F132)))</f>
        <v>0</v>
      </c>
      <c r="X132" s="632">
        <f>IF($F132=0,0,((($F132/$E132)*'CRONOGRAMA ACTIVIDADES'!U$67)*($G132/$F132)))</f>
        <v>0</v>
      </c>
      <c r="Y132" s="632">
        <f>IF($F132=0,0,((($F132/$E132)*'CRONOGRAMA ACTIVIDADES'!V$67)*($G132/$F132)))</f>
        <v>0</v>
      </c>
      <c r="Z132" s="632">
        <f>IF($F132=0,0,((($F132/$E132)*'CRONOGRAMA ACTIVIDADES'!W$67)*($G132/$F132)))</f>
        <v>0</v>
      </c>
      <c r="AA132" s="632">
        <f>IF($F132=0,0,((($F132/$E132)*'CRONOGRAMA ACTIVIDADES'!X$67)*($G132/$F132)))</f>
        <v>0</v>
      </c>
      <c r="AB132" s="632">
        <f>IF($F132=0,0,((($F132/$E132)*'CRONOGRAMA ACTIVIDADES'!Y$67)*($G132/$F132)))</f>
        <v>0</v>
      </c>
      <c r="AC132" s="632">
        <f>IF($F132=0,0,((($F132/$E132)*'CRONOGRAMA ACTIVIDADES'!Z$67)*($G132/$F132)))</f>
        <v>0</v>
      </c>
      <c r="AD132" s="632">
        <f>IF($F132=0,0,((($F132/$E132)*'CRONOGRAMA ACTIVIDADES'!AA$67)*($G132/$F132)))</f>
        <v>0</v>
      </c>
      <c r="AE132" s="632">
        <f>IF($F132=0,0,((($F132/$E132)*'CRONOGRAMA ACTIVIDADES'!AB$67)*($G132/$F132)))</f>
        <v>0</v>
      </c>
      <c r="AF132" s="632">
        <f>IF($F132=0,0,((($F132/$E132)*'CRONOGRAMA ACTIVIDADES'!AC$67)*($G132/$F132)))</f>
        <v>0</v>
      </c>
      <c r="AG132" s="499">
        <f t="shared" si="45"/>
        <v>0</v>
      </c>
      <c r="AH132" s="633">
        <f>IF($F132=0,0,((($F132/$E132)*'CRONOGRAMA ACTIVIDADES'!AD$67)*($G132/$F132)))</f>
        <v>0</v>
      </c>
      <c r="AI132" s="632">
        <f>IF($F132=0,0,((($F132/$E132)*'CRONOGRAMA ACTIVIDADES'!AE$67)*($G132/$F132)))</f>
        <v>0</v>
      </c>
      <c r="AJ132" s="632">
        <f>IF($F132=0,0,((($F132/$E132)*'CRONOGRAMA ACTIVIDADES'!AF$67)*($G132/$F132)))</f>
        <v>0</v>
      </c>
      <c r="AK132" s="632">
        <f>IF($F132=0,0,((($F132/$E132)*'CRONOGRAMA ACTIVIDADES'!AG$67)*($G132/$F132)))</f>
        <v>0</v>
      </c>
      <c r="AL132" s="632">
        <f>IF($F132=0,0,((($F132/$E132)*'CRONOGRAMA ACTIVIDADES'!AH$67)*($G132/$F132)))</f>
        <v>0</v>
      </c>
      <c r="AM132" s="632">
        <f>IF($F132=0,0,((($F132/$E132)*'CRONOGRAMA ACTIVIDADES'!AI$67)*($G132/$F132)))</f>
        <v>0</v>
      </c>
      <c r="AN132" s="632">
        <f>IF($F132=0,0,((($F132/$E132)*'CRONOGRAMA ACTIVIDADES'!AJ$67)*($G132/$F132)))</f>
        <v>0</v>
      </c>
      <c r="AO132" s="632">
        <f>IF($F132=0,0,((($F132/$E132)*'CRONOGRAMA ACTIVIDADES'!AK$67)*($G132/$F132)))</f>
        <v>0</v>
      </c>
      <c r="AP132" s="632">
        <f>IF($F132=0,0,((($F132/$E132)*'CRONOGRAMA ACTIVIDADES'!AL$67)*($G132/$F132)))</f>
        <v>0</v>
      </c>
      <c r="AQ132" s="632">
        <f>IF($F132=0,0,((($F132/$E132)*'CRONOGRAMA ACTIVIDADES'!AM$67)*($G132/$F132)))</f>
        <v>0</v>
      </c>
      <c r="AR132" s="632">
        <f>IF($F132=0,0,((($F132/$E132)*'CRONOGRAMA ACTIVIDADES'!AN$67)*($G132/$F132)))</f>
        <v>0</v>
      </c>
      <c r="AS132" s="632">
        <f>IF($F132=0,0,((($F132/$E132)*'CRONOGRAMA ACTIVIDADES'!AO$67)*($G132/$F132)))</f>
        <v>0</v>
      </c>
      <c r="AT132" s="501">
        <f t="shared" si="46"/>
        <v>0</v>
      </c>
      <c r="AU132" s="504">
        <f>AS132+AR132+AQ132+AP132+AO132+AN132+AM132+AL132+AK132+AJ132+AI132+AH132+AF132+AE132+AD132+AC132+AB132+AA132+Z132+Y132+X132+W132+V132+U132+S132+R132+Q132+P132+O132+N132+M132+L132+K132+J132+I132+H132</f>
        <v>0</v>
      </c>
      <c r="AV132" s="470">
        <f t="shared" si="36"/>
        <v>0</v>
      </c>
    </row>
    <row r="133" spans="2:48" s="60" customFormat="1" ht="13.5">
      <c r="B133" s="494" t="str">
        <f>'FORMATO COSTEO C6'!C46</f>
        <v>6.3.1.3</v>
      </c>
      <c r="C133" s="515">
        <f>'FORMATO COSTEO C6'!B46</f>
        <v>0</v>
      </c>
      <c r="D133" s="506" t="str">
        <f>'FORMATO COSTEO C6'!D46</f>
        <v>Unidad medida</v>
      </c>
      <c r="E133" s="608">
        <f>'FORMATO COSTEO C6'!E46</f>
        <v>0</v>
      </c>
      <c r="F133" s="632">
        <f>'FORMATO COSTEO C6'!G46</f>
        <v>0</v>
      </c>
      <c r="G133" s="574">
        <f>'FORMATO COSTEO C6'!J46</f>
        <v>0</v>
      </c>
      <c r="H133" s="633">
        <f>IF($F133=0,0,((($F133/$E133)*'CRONOGRAMA ACTIVIDADES'!F$68)*($G133/$F133)))</f>
        <v>0</v>
      </c>
      <c r="I133" s="632">
        <f>IF($F133=0,0,((($F133/$E133)*'CRONOGRAMA ACTIVIDADES'!G$68)*($G133/$F133)))</f>
        <v>0</v>
      </c>
      <c r="J133" s="632">
        <f>IF($F133=0,0,((($F133/$E133)*'CRONOGRAMA ACTIVIDADES'!H$68)*($G133/$F133)))</f>
        <v>0</v>
      </c>
      <c r="K133" s="632">
        <f>IF($F133=0,0,((($F133/$E133)*'CRONOGRAMA ACTIVIDADES'!I$68)*($G133/$F133)))</f>
        <v>0</v>
      </c>
      <c r="L133" s="632">
        <f>IF($F133=0,0,((($F133/$E133)*'CRONOGRAMA ACTIVIDADES'!J$68)*($G133/$F133)))</f>
        <v>0</v>
      </c>
      <c r="M133" s="632">
        <f>IF($F133=0,0,((($F133/$E133)*'CRONOGRAMA ACTIVIDADES'!K$68)*($G133/$F133)))</f>
        <v>0</v>
      </c>
      <c r="N133" s="632">
        <f>IF($F133=0,0,((($F133/$E133)*'CRONOGRAMA ACTIVIDADES'!L$68)*($G133/$F133)))</f>
        <v>0</v>
      </c>
      <c r="O133" s="632">
        <f>IF($F133=0,0,((($F133/$E133)*'CRONOGRAMA ACTIVIDADES'!M$68)*($G133/$F133)))</f>
        <v>0</v>
      </c>
      <c r="P133" s="632">
        <f>IF($F133=0,0,((($F133/$E133)*'CRONOGRAMA ACTIVIDADES'!N$68)*($G133/$F133)))</f>
        <v>0</v>
      </c>
      <c r="Q133" s="632">
        <f>IF($F133=0,0,((($F133/$E133)*'CRONOGRAMA ACTIVIDADES'!O$68)*($G133/$F133)))</f>
        <v>0</v>
      </c>
      <c r="R133" s="632">
        <f>IF($F133=0,0,((($F133/$E133)*'CRONOGRAMA ACTIVIDADES'!P$68)*($G133/$F133)))</f>
        <v>0</v>
      </c>
      <c r="S133" s="632">
        <f>IF($F133=0,0,((($F133/$E133)*'CRONOGRAMA ACTIVIDADES'!Q$68)*($G133/$F133)))</f>
        <v>0</v>
      </c>
      <c r="T133" s="501">
        <f t="shared" si="44"/>
        <v>0</v>
      </c>
      <c r="U133" s="634">
        <f>IF($F133=0,0,((($F133/$E133)*'CRONOGRAMA ACTIVIDADES'!R$68)*($G133/$F133)))</f>
        <v>0</v>
      </c>
      <c r="V133" s="632">
        <f>IF($F133=0,0,((($F133/$E133)*'CRONOGRAMA ACTIVIDADES'!S$68)*($G133/$F133)))</f>
        <v>0</v>
      </c>
      <c r="W133" s="632">
        <f>IF($F133=0,0,((($F133/$E133)*'CRONOGRAMA ACTIVIDADES'!T$68)*($G133/$F133)))</f>
        <v>0</v>
      </c>
      <c r="X133" s="632">
        <f>IF($F133=0,0,((($F133/$E133)*'CRONOGRAMA ACTIVIDADES'!U$68)*($G133/$F133)))</f>
        <v>0</v>
      </c>
      <c r="Y133" s="632">
        <f>IF($F133=0,0,((($F133/$E133)*'CRONOGRAMA ACTIVIDADES'!V$68)*($G133/$F133)))</f>
        <v>0</v>
      </c>
      <c r="Z133" s="632">
        <f>IF($F133=0,0,((($F133/$E133)*'CRONOGRAMA ACTIVIDADES'!W$68)*($G133/$F133)))</f>
        <v>0</v>
      </c>
      <c r="AA133" s="632">
        <f>IF($F133=0,0,((($F133/$E133)*'CRONOGRAMA ACTIVIDADES'!X$68)*($G133/$F133)))</f>
        <v>0</v>
      </c>
      <c r="AB133" s="632">
        <f>IF($F133=0,0,((($F133/$E133)*'CRONOGRAMA ACTIVIDADES'!Y$68)*($G133/$F133)))</f>
        <v>0</v>
      </c>
      <c r="AC133" s="632">
        <f>IF($F133=0,0,((($F133/$E133)*'CRONOGRAMA ACTIVIDADES'!Z$68)*($G133/$F133)))</f>
        <v>0</v>
      </c>
      <c r="AD133" s="632">
        <f>IF($F133=0,0,((($F133/$E133)*'CRONOGRAMA ACTIVIDADES'!AA$68)*($G133/$F133)))</f>
        <v>0</v>
      </c>
      <c r="AE133" s="632">
        <f>IF($F133=0,0,((($F133/$E133)*'CRONOGRAMA ACTIVIDADES'!AB$68)*($G133/$F133)))</f>
        <v>0</v>
      </c>
      <c r="AF133" s="632">
        <f>IF($F133=0,0,((($F133/$E133)*'CRONOGRAMA ACTIVIDADES'!AC$68)*($G133/$F133)))</f>
        <v>0</v>
      </c>
      <c r="AG133" s="499">
        <f t="shared" si="45"/>
        <v>0</v>
      </c>
      <c r="AH133" s="633">
        <f>IF($F133=0,0,((($F133/$E133)*'CRONOGRAMA ACTIVIDADES'!AD$68)*($G133/$F133)))</f>
        <v>0</v>
      </c>
      <c r="AI133" s="632">
        <f>IF($F133=0,0,((($F133/$E133)*'CRONOGRAMA ACTIVIDADES'!AE$68)*($G133/$F133)))</f>
        <v>0</v>
      </c>
      <c r="AJ133" s="632">
        <f>IF($F133=0,0,((($F133/$E133)*'CRONOGRAMA ACTIVIDADES'!AF$68)*($G133/$F133)))</f>
        <v>0</v>
      </c>
      <c r="AK133" s="632">
        <f>IF($F133=0,0,((($F133/$E133)*'CRONOGRAMA ACTIVIDADES'!AG$68)*($G133/$F133)))</f>
        <v>0</v>
      </c>
      <c r="AL133" s="632">
        <f>IF($F133=0,0,((($F133/$E133)*'CRONOGRAMA ACTIVIDADES'!AH$68)*($G133/$F133)))</f>
        <v>0</v>
      </c>
      <c r="AM133" s="632">
        <f>IF($F133=0,0,((($F133/$E133)*'CRONOGRAMA ACTIVIDADES'!AI$68)*($G133/$F133)))</f>
        <v>0</v>
      </c>
      <c r="AN133" s="632">
        <f>IF($F133=0,0,((($F133/$E133)*'CRONOGRAMA ACTIVIDADES'!AJ$68)*($G133/$F133)))</f>
        <v>0</v>
      </c>
      <c r="AO133" s="632">
        <f>IF($F133=0,0,((($F133/$E133)*'CRONOGRAMA ACTIVIDADES'!AK$68)*($G133/$F133)))</f>
        <v>0</v>
      </c>
      <c r="AP133" s="632">
        <f>IF($F133=0,0,((($F133/$E133)*'CRONOGRAMA ACTIVIDADES'!AL$68)*($G133/$F133)))</f>
        <v>0</v>
      </c>
      <c r="AQ133" s="632">
        <f>IF($F133=0,0,((($F133/$E133)*'CRONOGRAMA ACTIVIDADES'!AM$68)*($G133/$F133)))</f>
        <v>0</v>
      </c>
      <c r="AR133" s="632">
        <f>IF($F133=0,0,((($F133/$E133)*'CRONOGRAMA ACTIVIDADES'!AN$68)*($G133/$F133)))</f>
        <v>0</v>
      </c>
      <c r="AS133" s="632">
        <f>IF($F133=0,0,((($F133/$E133)*'CRONOGRAMA ACTIVIDADES'!AO$68)*($G133/$F133)))</f>
        <v>0</v>
      </c>
      <c r="AT133" s="501">
        <f t="shared" si="46"/>
        <v>0</v>
      </c>
      <c r="AU133" s="504">
        <f>AS133+AR133+AQ133+AP133+AO133+AN133+AM133+AL133+AK133+AJ133+AI133+AH133+AF133+AE133+AD133+AC133+AB133+AA133+Z133+Y133+X133+W133+V133+U133+S133+R133+Q133+P133+O133+N133+M133+L133+K133+J133+I133+H133</f>
        <v>0</v>
      </c>
      <c r="AV133" s="470">
        <f t="shared" si="36"/>
        <v>0</v>
      </c>
    </row>
    <row r="134" spans="2:48" s="60" customFormat="1" ht="13.5">
      <c r="B134" s="522" t="str">
        <f>'FORMATO COSTEO C6'!C47</f>
        <v>6.3.2</v>
      </c>
      <c r="C134" s="523" t="str">
        <f>+'FORMATO COSTEO C6'!B47</f>
        <v>Mantenimiento y reparaciones</v>
      </c>
      <c r="D134" s="524"/>
      <c r="E134" s="617"/>
      <c r="F134" s="526">
        <f>+'FORMATO COSTEO C6'!G47</f>
        <v>0</v>
      </c>
      <c r="G134" s="527">
        <f>+'FORMATO COSTEO C6'!J47</f>
        <v>0</v>
      </c>
      <c r="H134" s="528">
        <f>SUM(H135:H137)</f>
        <v>0</v>
      </c>
      <c r="I134" s="526">
        <f aca="true" t="shared" si="47" ref="I134:AU134">SUM(I135:I137)</f>
        <v>0</v>
      </c>
      <c r="J134" s="526">
        <f t="shared" si="47"/>
        <v>0</v>
      </c>
      <c r="K134" s="526">
        <f t="shared" si="47"/>
        <v>0</v>
      </c>
      <c r="L134" s="526">
        <f t="shared" si="47"/>
        <v>0</v>
      </c>
      <c r="M134" s="526">
        <f t="shared" si="47"/>
        <v>0</v>
      </c>
      <c r="N134" s="526">
        <f t="shared" si="47"/>
        <v>0</v>
      </c>
      <c r="O134" s="526">
        <f t="shared" si="47"/>
        <v>0</v>
      </c>
      <c r="P134" s="526">
        <f t="shared" si="47"/>
        <v>0</v>
      </c>
      <c r="Q134" s="526">
        <f t="shared" si="47"/>
        <v>0</v>
      </c>
      <c r="R134" s="526">
        <f t="shared" si="47"/>
        <v>0</v>
      </c>
      <c r="S134" s="526">
        <f t="shared" si="47"/>
        <v>0</v>
      </c>
      <c r="T134" s="529">
        <f t="shared" si="47"/>
        <v>0</v>
      </c>
      <c r="U134" s="530">
        <f t="shared" si="47"/>
        <v>0</v>
      </c>
      <c r="V134" s="526">
        <f t="shared" si="47"/>
        <v>0</v>
      </c>
      <c r="W134" s="526">
        <f t="shared" si="47"/>
        <v>0</v>
      </c>
      <c r="X134" s="526">
        <f t="shared" si="47"/>
        <v>0</v>
      </c>
      <c r="Y134" s="526">
        <f t="shared" si="47"/>
        <v>0</v>
      </c>
      <c r="Z134" s="526">
        <f t="shared" si="47"/>
        <v>0</v>
      </c>
      <c r="AA134" s="526">
        <f t="shared" si="47"/>
        <v>0</v>
      </c>
      <c r="AB134" s="526">
        <f t="shared" si="47"/>
        <v>0</v>
      </c>
      <c r="AC134" s="526">
        <f t="shared" si="47"/>
        <v>0</v>
      </c>
      <c r="AD134" s="526">
        <f t="shared" si="47"/>
        <v>0</v>
      </c>
      <c r="AE134" s="526">
        <f t="shared" si="47"/>
        <v>0</v>
      </c>
      <c r="AF134" s="526">
        <f t="shared" si="47"/>
        <v>0</v>
      </c>
      <c r="AG134" s="527">
        <f>SUM(AG135:AG137)</f>
        <v>0</v>
      </c>
      <c r="AH134" s="528">
        <f t="shared" si="47"/>
        <v>0</v>
      </c>
      <c r="AI134" s="526">
        <f t="shared" si="47"/>
        <v>0</v>
      </c>
      <c r="AJ134" s="526">
        <f t="shared" si="47"/>
        <v>0</v>
      </c>
      <c r="AK134" s="526">
        <f t="shared" si="47"/>
        <v>0</v>
      </c>
      <c r="AL134" s="526">
        <f t="shared" si="47"/>
        <v>0</v>
      </c>
      <c r="AM134" s="526">
        <f t="shared" si="47"/>
        <v>0</v>
      </c>
      <c r="AN134" s="526">
        <f t="shared" si="47"/>
        <v>0</v>
      </c>
      <c r="AO134" s="526">
        <f t="shared" si="47"/>
        <v>0</v>
      </c>
      <c r="AP134" s="526">
        <f t="shared" si="47"/>
        <v>0</v>
      </c>
      <c r="AQ134" s="526">
        <f t="shared" si="47"/>
        <v>0</v>
      </c>
      <c r="AR134" s="526">
        <f t="shared" si="47"/>
        <v>0</v>
      </c>
      <c r="AS134" s="526">
        <f t="shared" si="47"/>
        <v>0</v>
      </c>
      <c r="AT134" s="529">
        <f t="shared" si="47"/>
        <v>0</v>
      </c>
      <c r="AU134" s="531">
        <f t="shared" si="47"/>
        <v>0</v>
      </c>
      <c r="AV134" s="470">
        <f t="shared" si="36"/>
        <v>0</v>
      </c>
    </row>
    <row r="135" spans="2:48" s="60" customFormat="1" ht="13.5">
      <c r="B135" s="494" t="str">
        <f>'FORMATO COSTEO C6'!C48</f>
        <v>6.3.2.1</v>
      </c>
      <c r="C135" s="515">
        <f>'FORMATO COSTEO C6'!B48</f>
        <v>0</v>
      </c>
      <c r="D135" s="506" t="str">
        <f>'FORMATO COSTEO C6'!D48</f>
        <v>Unidad medida</v>
      </c>
      <c r="E135" s="608">
        <f>'FORMATO COSTEO C6'!E48</f>
        <v>0</v>
      </c>
      <c r="F135" s="632">
        <f>'FORMATO COSTEO C6'!G48</f>
        <v>0</v>
      </c>
      <c r="G135" s="574">
        <f>'FORMATO COSTEO C6'!J48</f>
        <v>0</v>
      </c>
      <c r="H135" s="633">
        <f>IF($F135=0,0,((($F135/$E135)*'CRONOGRAMA ACTIVIDADES'!F$70)*($G135/$F135)))</f>
        <v>0</v>
      </c>
      <c r="I135" s="632">
        <f>IF($F135=0,0,((($F135/$E135)*'CRONOGRAMA ACTIVIDADES'!G$70)*($G135/$F135)))</f>
        <v>0</v>
      </c>
      <c r="J135" s="632">
        <f>IF($F135=0,0,((($F135/$E135)*'CRONOGRAMA ACTIVIDADES'!H$70)*($G135/$F135)))</f>
        <v>0</v>
      </c>
      <c r="K135" s="632">
        <f>IF($F135=0,0,((($F135/$E135)*'CRONOGRAMA ACTIVIDADES'!I$70)*($G135/$F135)))</f>
        <v>0</v>
      </c>
      <c r="L135" s="632">
        <f>IF($F135=0,0,((($F135/$E135)*'CRONOGRAMA ACTIVIDADES'!J$70)*($G135/$F135)))</f>
        <v>0</v>
      </c>
      <c r="M135" s="632">
        <f>IF($F135=0,0,((($F135/$E135)*'CRONOGRAMA ACTIVIDADES'!K$70)*($G135/$F135)))</f>
        <v>0</v>
      </c>
      <c r="N135" s="632">
        <f>IF($F135=0,0,((($F135/$E135)*'CRONOGRAMA ACTIVIDADES'!L$70)*($G135/$F135)))</f>
        <v>0</v>
      </c>
      <c r="O135" s="632">
        <f>IF($F135=0,0,((($F135/$E135)*'CRONOGRAMA ACTIVIDADES'!M$70)*($G135/$F135)))</f>
        <v>0</v>
      </c>
      <c r="P135" s="632">
        <f>IF($F135=0,0,((($F135/$E135)*'CRONOGRAMA ACTIVIDADES'!N$70)*($G135/$F135)))</f>
        <v>0</v>
      </c>
      <c r="Q135" s="632">
        <f>IF($F135=0,0,((($F135/$E135)*'CRONOGRAMA ACTIVIDADES'!O$70)*($G135/$F135)))</f>
        <v>0</v>
      </c>
      <c r="R135" s="632">
        <f>IF($F135=0,0,((($F135/$E135)*'CRONOGRAMA ACTIVIDADES'!P$70)*($G135/$F135)))</f>
        <v>0</v>
      </c>
      <c r="S135" s="632">
        <f>IF($F135=0,0,((($F135/$E135)*'CRONOGRAMA ACTIVIDADES'!Q$70)*($G135/$F135)))</f>
        <v>0</v>
      </c>
      <c r="T135" s="501">
        <f t="shared" si="44"/>
        <v>0</v>
      </c>
      <c r="U135" s="634">
        <f>IF($F135=0,0,((($F135/$E135)*'CRONOGRAMA ACTIVIDADES'!R$70)*($G135/$F135)))</f>
        <v>0</v>
      </c>
      <c r="V135" s="632">
        <f>IF($F135=0,0,((($F135/$E135)*'CRONOGRAMA ACTIVIDADES'!S$70)*($G135/$F135)))</f>
        <v>0</v>
      </c>
      <c r="W135" s="632">
        <f>IF($F135=0,0,((($F135/$E135)*'CRONOGRAMA ACTIVIDADES'!T$70)*($G135/$F135)))</f>
        <v>0</v>
      </c>
      <c r="X135" s="632">
        <f>IF($F135=0,0,((($F135/$E135)*'CRONOGRAMA ACTIVIDADES'!U$70)*($G135/$F135)))</f>
        <v>0</v>
      </c>
      <c r="Y135" s="632">
        <f>IF($F135=0,0,((($F135/$E135)*'CRONOGRAMA ACTIVIDADES'!V$70)*($G135/$F135)))</f>
        <v>0</v>
      </c>
      <c r="Z135" s="632">
        <f>IF($F135=0,0,((($F135/$E135)*'CRONOGRAMA ACTIVIDADES'!W$70)*($G135/$F135)))</f>
        <v>0</v>
      </c>
      <c r="AA135" s="632">
        <f>IF($F135=0,0,((($F135/$E135)*'CRONOGRAMA ACTIVIDADES'!X$70)*($G135/$F135)))</f>
        <v>0</v>
      </c>
      <c r="AB135" s="632">
        <f>IF($F135=0,0,((($F135/$E135)*'CRONOGRAMA ACTIVIDADES'!Y$70)*($G135/$F135)))</f>
        <v>0</v>
      </c>
      <c r="AC135" s="632">
        <f>IF($F135=0,0,((($F135/$E135)*'CRONOGRAMA ACTIVIDADES'!Z$70)*($G135/$F135)))</f>
        <v>0</v>
      </c>
      <c r="AD135" s="632">
        <f>IF($F135=0,0,((($F135/$E135)*'CRONOGRAMA ACTIVIDADES'!AA$70)*($G135/$F135)))</f>
        <v>0</v>
      </c>
      <c r="AE135" s="632">
        <f>IF($F135=0,0,((($F135/$E135)*'CRONOGRAMA ACTIVIDADES'!AB$70)*($G135/$F135)))</f>
        <v>0</v>
      </c>
      <c r="AF135" s="632">
        <f>IF($F135=0,0,((($F135/$E135)*'CRONOGRAMA ACTIVIDADES'!AC$70)*($G135/$F135)))</f>
        <v>0</v>
      </c>
      <c r="AG135" s="499">
        <f t="shared" si="45"/>
        <v>0</v>
      </c>
      <c r="AH135" s="633">
        <f>IF($F135=0,0,((($F135/$E135)*'CRONOGRAMA ACTIVIDADES'!AD$70)*($G135/$F135)))</f>
        <v>0</v>
      </c>
      <c r="AI135" s="632">
        <f>IF($F135=0,0,((($F135/$E135)*'CRONOGRAMA ACTIVIDADES'!AE$70)*($G135/$F135)))</f>
        <v>0</v>
      </c>
      <c r="AJ135" s="632">
        <f>IF($F135=0,0,((($F135/$E135)*'CRONOGRAMA ACTIVIDADES'!AF$70)*($G135/$F135)))</f>
        <v>0</v>
      </c>
      <c r="AK135" s="632">
        <f>IF($F135=0,0,((($F135/$E135)*'CRONOGRAMA ACTIVIDADES'!AG$70)*($G135/$F135)))</f>
        <v>0</v>
      </c>
      <c r="AL135" s="632">
        <f>IF($F135=0,0,((($F135/$E135)*'CRONOGRAMA ACTIVIDADES'!AH$70)*($G135/$F135)))</f>
        <v>0</v>
      </c>
      <c r="AM135" s="632">
        <f>IF($F135=0,0,((($F135/$E135)*'CRONOGRAMA ACTIVIDADES'!AI$70)*($G135/$F135)))</f>
        <v>0</v>
      </c>
      <c r="AN135" s="632">
        <f>IF($F135=0,0,((($F135/$E135)*'CRONOGRAMA ACTIVIDADES'!AJ$70)*($G135/$F135)))</f>
        <v>0</v>
      </c>
      <c r="AO135" s="632">
        <f>IF($F135=0,0,((($F135/$E135)*'CRONOGRAMA ACTIVIDADES'!AK$70)*($G135/$F135)))</f>
        <v>0</v>
      </c>
      <c r="AP135" s="632">
        <f>IF($F135=0,0,((($F135/$E135)*'CRONOGRAMA ACTIVIDADES'!AL$70)*($G135/$F135)))</f>
        <v>0</v>
      </c>
      <c r="AQ135" s="632">
        <f>IF($F135=0,0,((($F135/$E135)*'CRONOGRAMA ACTIVIDADES'!AM$70)*($G135/$F135)))</f>
        <v>0</v>
      </c>
      <c r="AR135" s="632">
        <f>IF($F135=0,0,((($F135/$E135)*'CRONOGRAMA ACTIVIDADES'!AN$70)*($G135/$F135)))</f>
        <v>0</v>
      </c>
      <c r="AS135" s="632">
        <f>IF($F135=0,0,((($F135/$E135)*'CRONOGRAMA ACTIVIDADES'!AO$70)*($G135/$F135)))</f>
        <v>0</v>
      </c>
      <c r="AT135" s="501">
        <f t="shared" si="46"/>
        <v>0</v>
      </c>
      <c r="AU135" s="504">
        <f>AS135+AR135+AQ135+AP135+AO135+AN135+AM135+AL135+AK135+AJ135+AI135+AH135+AF135+AE135+AD135+AC135+AB135+AA135+Z135+Y135+X135+W135+V135+U135+S135+R135+Q135+P135+O135+N135+M135+L135+K135+J135+I135+H135</f>
        <v>0</v>
      </c>
      <c r="AV135" s="470">
        <f t="shared" si="36"/>
        <v>0</v>
      </c>
    </row>
    <row r="136" spans="2:48" s="60" customFormat="1" ht="13.5">
      <c r="B136" s="494" t="str">
        <f>'FORMATO COSTEO C6'!C49</f>
        <v>6.3.2.2</v>
      </c>
      <c r="C136" s="515">
        <f>'FORMATO COSTEO C6'!B49</f>
        <v>0</v>
      </c>
      <c r="D136" s="506" t="str">
        <f>'FORMATO COSTEO C6'!D49</f>
        <v>Unidad medida</v>
      </c>
      <c r="E136" s="608">
        <f>'FORMATO COSTEO C6'!E49</f>
        <v>0</v>
      </c>
      <c r="F136" s="632">
        <f>'FORMATO COSTEO C6'!G49</f>
        <v>0</v>
      </c>
      <c r="G136" s="574">
        <f>'FORMATO COSTEO C6'!J49</f>
        <v>0</v>
      </c>
      <c r="H136" s="633">
        <f>IF($F136=0,0,((($F136/$E136)*'CRONOGRAMA ACTIVIDADES'!F$71)*($G136/$F136)))</f>
        <v>0</v>
      </c>
      <c r="I136" s="632">
        <f>IF($F136=0,0,((($F136/$E136)*'CRONOGRAMA ACTIVIDADES'!G$71)*($G136/$F136)))</f>
        <v>0</v>
      </c>
      <c r="J136" s="632">
        <f>IF($F136=0,0,((($F136/$E136)*'CRONOGRAMA ACTIVIDADES'!H$71)*($G136/$F136)))</f>
        <v>0</v>
      </c>
      <c r="K136" s="632">
        <f>IF($F136=0,0,((($F136/$E136)*'CRONOGRAMA ACTIVIDADES'!I$71)*($G136/$F136)))</f>
        <v>0</v>
      </c>
      <c r="L136" s="632">
        <f>IF($F136=0,0,((($F136/$E136)*'CRONOGRAMA ACTIVIDADES'!J$71)*($G136/$F136)))</f>
        <v>0</v>
      </c>
      <c r="M136" s="632">
        <f>IF($F136=0,0,((($F136/$E136)*'CRONOGRAMA ACTIVIDADES'!K$71)*($G136/$F136)))</f>
        <v>0</v>
      </c>
      <c r="N136" s="632">
        <f>IF($F136=0,0,((($F136/$E136)*'CRONOGRAMA ACTIVIDADES'!L$71)*($G136/$F136)))</f>
        <v>0</v>
      </c>
      <c r="O136" s="632">
        <f>IF($F136=0,0,((($F136/$E136)*'CRONOGRAMA ACTIVIDADES'!M$71)*($G136/$F136)))</f>
        <v>0</v>
      </c>
      <c r="P136" s="632">
        <f>IF($F136=0,0,((($F136/$E136)*'CRONOGRAMA ACTIVIDADES'!N$71)*($G136/$F136)))</f>
        <v>0</v>
      </c>
      <c r="Q136" s="632">
        <f>IF($F136=0,0,((($F136/$E136)*'CRONOGRAMA ACTIVIDADES'!O$71)*($G136/$F136)))</f>
        <v>0</v>
      </c>
      <c r="R136" s="632">
        <f>IF($F136=0,0,((($F136/$E136)*'CRONOGRAMA ACTIVIDADES'!P$71)*($G136/$F136)))</f>
        <v>0</v>
      </c>
      <c r="S136" s="632">
        <f>IF($F136=0,0,((($F136/$E136)*'CRONOGRAMA ACTIVIDADES'!Q$71)*($G136/$F136)))</f>
        <v>0</v>
      </c>
      <c r="T136" s="501">
        <f t="shared" si="44"/>
        <v>0</v>
      </c>
      <c r="U136" s="634">
        <f>IF($F136=0,0,((($F136/$E136)*'CRONOGRAMA ACTIVIDADES'!R$71)*($G136/$F136)))</f>
        <v>0</v>
      </c>
      <c r="V136" s="632">
        <f>IF($F136=0,0,((($F136/$E136)*'CRONOGRAMA ACTIVIDADES'!S$71)*($G136/$F136)))</f>
        <v>0</v>
      </c>
      <c r="W136" s="632">
        <f>IF($F136=0,0,((($F136/$E136)*'CRONOGRAMA ACTIVIDADES'!T$71)*($G136/$F136)))</f>
        <v>0</v>
      </c>
      <c r="X136" s="632">
        <f>IF($F136=0,0,((($F136/$E136)*'CRONOGRAMA ACTIVIDADES'!U$71)*($G136/$F136)))</f>
        <v>0</v>
      </c>
      <c r="Y136" s="632">
        <f>IF($F136=0,0,((($F136/$E136)*'CRONOGRAMA ACTIVIDADES'!V$71)*($G136/$F136)))</f>
        <v>0</v>
      </c>
      <c r="Z136" s="632">
        <f>IF($F136=0,0,((($F136/$E136)*'CRONOGRAMA ACTIVIDADES'!W$71)*($G136/$F136)))</f>
        <v>0</v>
      </c>
      <c r="AA136" s="632">
        <f>IF($F136=0,0,((($F136/$E136)*'CRONOGRAMA ACTIVIDADES'!X$71)*($G136/$F136)))</f>
        <v>0</v>
      </c>
      <c r="AB136" s="632">
        <f>IF($F136=0,0,((($F136/$E136)*'CRONOGRAMA ACTIVIDADES'!Y$71)*($G136/$F136)))</f>
        <v>0</v>
      </c>
      <c r="AC136" s="632">
        <f>IF($F136=0,0,((($F136/$E136)*'CRONOGRAMA ACTIVIDADES'!Z$71)*($G136/$F136)))</f>
        <v>0</v>
      </c>
      <c r="AD136" s="632">
        <f>IF($F136=0,0,((($F136/$E136)*'CRONOGRAMA ACTIVIDADES'!AA$71)*($G136/$F136)))</f>
        <v>0</v>
      </c>
      <c r="AE136" s="632">
        <f>IF($F136=0,0,((($F136/$E136)*'CRONOGRAMA ACTIVIDADES'!AB$71)*($G136/$F136)))</f>
        <v>0</v>
      </c>
      <c r="AF136" s="632">
        <f>IF($F136=0,0,((($F136/$E136)*'CRONOGRAMA ACTIVIDADES'!AC$71)*($G136/$F136)))</f>
        <v>0</v>
      </c>
      <c r="AG136" s="499">
        <f t="shared" si="45"/>
        <v>0</v>
      </c>
      <c r="AH136" s="633">
        <f>IF($F136=0,0,((($F136/$E136)*'CRONOGRAMA ACTIVIDADES'!AD$71)*($G136/$F136)))</f>
        <v>0</v>
      </c>
      <c r="AI136" s="632">
        <f>IF($F136=0,0,((($F136/$E136)*'CRONOGRAMA ACTIVIDADES'!AE$71)*($G136/$F136)))</f>
        <v>0</v>
      </c>
      <c r="AJ136" s="632">
        <f>IF($F136=0,0,((($F136/$E136)*'CRONOGRAMA ACTIVIDADES'!AF$71)*($G136/$F136)))</f>
        <v>0</v>
      </c>
      <c r="AK136" s="632">
        <f>IF($F136=0,0,((($F136/$E136)*'CRONOGRAMA ACTIVIDADES'!AG$71)*($G136/$F136)))</f>
        <v>0</v>
      </c>
      <c r="AL136" s="632">
        <f>IF($F136=0,0,((($F136/$E136)*'CRONOGRAMA ACTIVIDADES'!AH$71)*($G136/$F136)))</f>
        <v>0</v>
      </c>
      <c r="AM136" s="632">
        <f>IF($F136=0,0,((($F136/$E136)*'CRONOGRAMA ACTIVIDADES'!AI$71)*($G136/$F136)))</f>
        <v>0</v>
      </c>
      <c r="AN136" s="632">
        <f>IF($F136=0,0,((($F136/$E136)*'CRONOGRAMA ACTIVIDADES'!AJ$71)*($G136/$F136)))</f>
        <v>0</v>
      </c>
      <c r="AO136" s="632">
        <f>IF($F136=0,0,((($F136/$E136)*'CRONOGRAMA ACTIVIDADES'!AK$71)*($G136/$F136)))</f>
        <v>0</v>
      </c>
      <c r="AP136" s="632">
        <f>IF($F136=0,0,((($F136/$E136)*'CRONOGRAMA ACTIVIDADES'!AL$71)*($G136/$F136)))</f>
        <v>0</v>
      </c>
      <c r="AQ136" s="632">
        <f>IF($F136=0,0,((($F136/$E136)*'CRONOGRAMA ACTIVIDADES'!AM$71)*($G136/$F136)))</f>
        <v>0</v>
      </c>
      <c r="AR136" s="632">
        <f>IF($F136=0,0,((($F136/$E136)*'CRONOGRAMA ACTIVIDADES'!AN$71)*($G136/$F136)))</f>
        <v>0</v>
      </c>
      <c r="AS136" s="632">
        <f>IF($F136=0,0,((($F136/$E136)*'CRONOGRAMA ACTIVIDADES'!AO$71)*($G136/$F136)))</f>
        <v>0</v>
      </c>
      <c r="AT136" s="501">
        <f t="shared" si="46"/>
        <v>0</v>
      </c>
      <c r="AU136" s="504">
        <f>AS136+AR136+AQ136+AP136+AO136+AN136+AM136+AL136+AK136+AJ136+AI136+AH136+AF136+AE136+AD136+AC136+AB136+AA136+Z136+Y136+X136+W136+V136+U136+S136+R136+Q136+P136+O136+N136+M136+L136+K136+J136+I136+H136</f>
        <v>0</v>
      </c>
      <c r="AV136" s="470">
        <f t="shared" si="36"/>
        <v>0</v>
      </c>
    </row>
    <row r="137" spans="2:48" s="60" customFormat="1" ht="13.5">
      <c r="B137" s="494" t="str">
        <f>'FORMATO COSTEO C6'!C50</f>
        <v>6.3.2.3</v>
      </c>
      <c r="C137" s="515">
        <f>'FORMATO COSTEO C6'!B50</f>
        <v>0</v>
      </c>
      <c r="D137" s="506" t="str">
        <f>'FORMATO COSTEO C6'!D50</f>
        <v>Unidad medida</v>
      </c>
      <c r="E137" s="608">
        <f>'FORMATO COSTEO C6'!E50</f>
        <v>0</v>
      </c>
      <c r="F137" s="632">
        <f>'FORMATO COSTEO C6'!G50</f>
        <v>0</v>
      </c>
      <c r="G137" s="574">
        <f>'FORMATO COSTEO C6'!J50</f>
        <v>0</v>
      </c>
      <c r="H137" s="633">
        <f>IF($F137=0,0,((($F137/$E137)*'CRONOGRAMA ACTIVIDADES'!F$72)*($G137/$F137)))</f>
        <v>0</v>
      </c>
      <c r="I137" s="632">
        <f>IF($F137=0,0,((($F137/$E137)*'CRONOGRAMA ACTIVIDADES'!G$72)*($G137/$F137)))</f>
        <v>0</v>
      </c>
      <c r="J137" s="632">
        <f>IF($F137=0,0,((($F137/$E137)*'CRONOGRAMA ACTIVIDADES'!H$72)*($G137/$F137)))</f>
        <v>0</v>
      </c>
      <c r="K137" s="632">
        <f>IF($F137=0,0,((($F137/$E137)*'CRONOGRAMA ACTIVIDADES'!I$72)*($G137/$F137)))</f>
        <v>0</v>
      </c>
      <c r="L137" s="632">
        <f>IF($F137=0,0,((($F137/$E137)*'CRONOGRAMA ACTIVIDADES'!J$72)*($G137/$F137)))</f>
        <v>0</v>
      </c>
      <c r="M137" s="632">
        <f>IF($F137=0,0,((($F137/$E137)*'CRONOGRAMA ACTIVIDADES'!K$72)*($G137/$F137)))</f>
        <v>0</v>
      </c>
      <c r="N137" s="632">
        <f>IF($F137=0,0,((($F137/$E137)*'CRONOGRAMA ACTIVIDADES'!L$72)*($G137/$F137)))</f>
        <v>0</v>
      </c>
      <c r="O137" s="632">
        <f>IF($F137=0,0,((($F137/$E137)*'CRONOGRAMA ACTIVIDADES'!M$72)*($G137/$F137)))</f>
        <v>0</v>
      </c>
      <c r="P137" s="632">
        <f>IF($F137=0,0,((($F137/$E137)*'CRONOGRAMA ACTIVIDADES'!N$72)*($G137/$F137)))</f>
        <v>0</v>
      </c>
      <c r="Q137" s="632">
        <f>IF($F137=0,0,((($F137/$E137)*'CRONOGRAMA ACTIVIDADES'!O$72)*($G137/$F137)))</f>
        <v>0</v>
      </c>
      <c r="R137" s="632">
        <f>IF($F137=0,0,((($F137/$E137)*'CRONOGRAMA ACTIVIDADES'!P$72)*($G137/$F137)))</f>
        <v>0</v>
      </c>
      <c r="S137" s="632">
        <f>IF($F137=0,0,((($F137/$E137)*'CRONOGRAMA ACTIVIDADES'!Q$72)*($G137/$F137)))</f>
        <v>0</v>
      </c>
      <c r="T137" s="501">
        <f t="shared" si="44"/>
        <v>0</v>
      </c>
      <c r="U137" s="634">
        <f>IF($F137=0,0,((($F137/$E137)*'CRONOGRAMA ACTIVIDADES'!R$72)*($G137/$F137)))</f>
        <v>0</v>
      </c>
      <c r="V137" s="632">
        <f>IF($F137=0,0,((($F137/$E137)*'CRONOGRAMA ACTIVIDADES'!S$72)*($G137/$F137)))</f>
        <v>0</v>
      </c>
      <c r="W137" s="632">
        <f>IF($F137=0,0,((($F137/$E137)*'CRONOGRAMA ACTIVIDADES'!T$72)*($G137/$F137)))</f>
        <v>0</v>
      </c>
      <c r="X137" s="632">
        <f>IF($F137=0,0,((($F137/$E137)*'CRONOGRAMA ACTIVIDADES'!U$72)*($G137/$F137)))</f>
        <v>0</v>
      </c>
      <c r="Y137" s="632">
        <f>IF($F137=0,0,((($F137/$E137)*'CRONOGRAMA ACTIVIDADES'!V$72)*($G137/$F137)))</f>
        <v>0</v>
      </c>
      <c r="Z137" s="632">
        <f>IF($F137=0,0,((($F137/$E137)*'CRONOGRAMA ACTIVIDADES'!W$72)*($G137/$F137)))</f>
        <v>0</v>
      </c>
      <c r="AA137" s="632">
        <f>IF($F137=0,0,((($F137/$E137)*'CRONOGRAMA ACTIVIDADES'!X$72)*($G137/$F137)))</f>
        <v>0</v>
      </c>
      <c r="AB137" s="632">
        <f>IF($F137=0,0,((($F137/$E137)*'CRONOGRAMA ACTIVIDADES'!Y$72)*($G137/$F137)))</f>
        <v>0</v>
      </c>
      <c r="AC137" s="632">
        <f>IF($F137=0,0,((($F137/$E137)*'CRONOGRAMA ACTIVIDADES'!Z$72)*($G137/$F137)))</f>
        <v>0</v>
      </c>
      <c r="AD137" s="632">
        <f>IF($F137=0,0,((($F137/$E137)*'CRONOGRAMA ACTIVIDADES'!AA$72)*($G137/$F137)))</f>
        <v>0</v>
      </c>
      <c r="AE137" s="632">
        <f>IF($F137=0,0,((($F137/$E137)*'CRONOGRAMA ACTIVIDADES'!AB$72)*($G137/$F137)))</f>
        <v>0</v>
      </c>
      <c r="AF137" s="632">
        <f>IF($F137=0,0,((($F137/$E137)*'CRONOGRAMA ACTIVIDADES'!AC$72)*($G137/$F137)))</f>
        <v>0</v>
      </c>
      <c r="AG137" s="499">
        <f t="shared" si="45"/>
        <v>0</v>
      </c>
      <c r="AH137" s="633">
        <f>IF($F137=0,0,((($F137/$E137)*'CRONOGRAMA ACTIVIDADES'!AD$72)*($G137/$F137)))</f>
        <v>0</v>
      </c>
      <c r="AI137" s="632">
        <f>IF($F137=0,0,((($F137/$E137)*'CRONOGRAMA ACTIVIDADES'!AE$72)*($G137/$F137)))</f>
        <v>0</v>
      </c>
      <c r="AJ137" s="632">
        <f>IF($F137=0,0,((($F137/$E137)*'CRONOGRAMA ACTIVIDADES'!AF$72)*($G137/$F137)))</f>
        <v>0</v>
      </c>
      <c r="AK137" s="632">
        <f>IF($F137=0,0,((($F137/$E137)*'CRONOGRAMA ACTIVIDADES'!AG$72)*($G137/$F137)))</f>
        <v>0</v>
      </c>
      <c r="AL137" s="632">
        <f>IF($F137=0,0,((($F137/$E137)*'CRONOGRAMA ACTIVIDADES'!AH$72)*($G137/$F137)))</f>
        <v>0</v>
      </c>
      <c r="AM137" s="632">
        <f>IF($F137=0,0,((($F137/$E137)*'CRONOGRAMA ACTIVIDADES'!AI$72)*($G137/$F137)))</f>
        <v>0</v>
      </c>
      <c r="AN137" s="632">
        <f>IF($F137=0,0,((($F137/$E137)*'CRONOGRAMA ACTIVIDADES'!AJ$72)*($G137/$F137)))</f>
        <v>0</v>
      </c>
      <c r="AO137" s="632">
        <f>IF($F137=0,0,((($F137/$E137)*'CRONOGRAMA ACTIVIDADES'!AK$72)*($G137/$F137)))</f>
        <v>0</v>
      </c>
      <c r="AP137" s="632">
        <f>IF($F137=0,0,((($F137/$E137)*'CRONOGRAMA ACTIVIDADES'!AL$72)*($G137/$F137)))</f>
        <v>0</v>
      </c>
      <c r="AQ137" s="632">
        <f>IF($F137=0,0,((($F137/$E137)*'CRONOGRAMA ACTIVIDADES'!AM$72)*($G137/$F137)))</f>
        <v>0</v>
      </c>
      <c r="AR137" s="632">
        <f>IF($F137=0,0,((($F137/$E137)*'CRONOGRAMA ACTIVIDADES'!AN$72)*($G137/$F137)))</f>
        <v>0</v>
      </c>
      <c r="AS137" s="632">
        <f>IF($F137=0,0,((($F137/$E137)*'CRONOGRAMA ACTIVIDADES'!AO$72)*($G137/$F137)))</f>
        <v>0</v>
      </c>
      <c r="AT137" s="501">
        <f t="shared" si="46"/>
        <v>0</v>
      </c>
      <c r="AU137" s="504">
        <f>AS137+AR137+AQ137+AP137+AO137+AN137+AM137+AL137+AK137+AJ137+AI137+AH137+AF137+AE137+AD137+AC137+AB137+AA137+Z137+Y137+X137+W137+V137+U137+S137+R137+Q137+P137+O137+N137+M137+L137+K137+J137+I137+H137</f>
        <v>0</v>
      </c>
      <c r="AV137" s="470">
        <f t="shared" si="36"/>
        <v>0</v>
      </c>
    </row>
    <row r="138" spans="2:48" s="60" customFormat="1" ht="13.5">
      <c r="B138" s="522" t="str">
        <f>'FORMATO COSTEO C6'!C51</f>
        <v>6.3.3</v>
      </c>
      <c r="C138" s="523" t="str">
        <f>+'FORMATO COSTEO C6'!B51</f>
        <v>Seguros</v>
      </c>
      <c r="D138" s="524"/>
      <c r="E138" s="617"/>
      <c r="F138" s="526">
        <f>+'FORMATO COSTEO C6'!G51</f>
        <v>0</v>
      </c>
      <c r="G138" s="527">
        <f>+'FORMATO COSTEO C6'!J51</f>
        <v>0</v>
      </c>
      <c r="H138" s="528">
        <f>SUM(H139:H141)</f>
        <v>0</v>
      </c>
      <c r="I138" s="526">
        <f aca="true" t="shared" si="48" ref="I138:AU138">SUM(I139:I141)</f>
        <v>0</v>
      </c>
      <c r="J138" s="526">
        <f t="shared" si="48"/>
        <v>0</v>
      </c>
      <c r="K138" s="526">
        <f t="shared" si="48"/>
        <v>0</v>
      </c>
      <c r="L138" s="526">
        <f t="shared" si="48"/>
        <v>0</v>
      </c>
      <c r="M138" s="526">
        <f t="shared" si="48"/>
        <v>0</v>
      </c>
      <c r="N138" s="526">
        <f t="shared" si="48"/>
        <v>0</v>
      </c>
      <c r="O138" s="526">
        <f t="shared" si="48"/>
        <v>0</v>
      </c>
      <c r="P138" s="526">
        <f t="shared" si="48"/>
        <v>0</v>
      </c>
      <c r="Q138" s="526">
        <f t="shared" si="48"/>
        <v>0</v>
      </c>
      <c r="R138" s="526">
        <f t="shared" si="48"/>
        <v>0</v>
      </c>
      <c r="S138" s="526">
        <f t="shared" si="48"/>
        <v>0</v>
      </c>
      <c r="T138" s="529">
        <f t="shared" si="48"/>
        <v>0</v>
      </c>
      <c r="U138" s="530">
        <f t="shared" si="48"/>
        <v>0</v>
      </c>
      <c r="V138" s="526">
        <f t="shared" si="48"/>
        <v>0</v>
      </c>
      <c r="W138" s="526">
        <f t="shared" si="48"/>
        <v>0</v>
      </c>
      <c r="X138" s="526">
        <f t="shared" si="48"/>
        <v>0</v>
      </c>
      <c r="Y138" s="526">
        <f t="shared" si="48"/>
        <v>0</v>
      </c>
      <c r="Z138" s="526">
        <f t="shared" si="48"/>
        <v>0</v>
      </c>
      <c r="AA138" s="526">
        <f t="shared" si="48"/>
        <v>0</v>
      </c>
      <c r="AB138" s="526">
        <f t="shared" si="48"/>
        <v>0</v>
      </c>
      <c r="AC138" s="526">
        <f t="shared" si="48"/>
        <v>0</v>
      </c>
      <c r="AD138" s="526">
        <f t="shared" si="48"/>
        <v>0</v>
      </c>
      <c r="AE138" s="526">
        <f t="shared" si="48"/>
        <v>0</v>
      </c>
      <c r="AF138" s="526">
        <f t="shared" si="48"/>
        <v>0</v>
      </c>
      <c r="AG138" s="527">
        <f>SUM(AG139:AG141)</f>
        <v>0</v>
      </c>
      <c r="AH138" s="528">
        <f t="shared" si="48"/>
        <v>0</v>
      </c>
      <c r="AI138" s="526">
        <f t="shared" si="48"/>
        <v>0</v>
      </c>
      <c r="AJ138" s="526">
        <f t="shared" si="48"/>
        <v>0</v>
      </c>
      <c r="AK138" s="526">
        <f t="shared" si="48"/>
        <v>0</v>
      </c>
      <c r="AL138" s="526">
        <f t="shared" si="48"/>
        <v>0</v>
      </c>
      <c r="AM138" s="526">
        <f t="shared" si="48"/>
        <v>0</v>
      </c>
      <c r="AN138" s="526">
        <f t="shared" si="48"/>
        <v>0</v>
      </c>
      <c r="AO138" s="526">
        <f t="shared" si="48"/>
        <v>0</v>
      </c>
      <c r="AP138" s="526">
        <f t="shared" si="48"/>
        <v>0</v>
      </c>
      <c r="AQ138" s="526">
        <f t="shared" si="48"/>
        <v>0</v>
      </c>
      <c r="AR138" s="526">
        <f t="shared" si="48"/>
        <v>0</v>
      </c>
      <c r="AS138" s="526">
        <f t="shared" si="48"/>
        <v>0</v>
      </c>
      <c r="AT138" s="529">
        <f t="shared" si="48"/>
        <v>0</v>
      </c>
      <c r="AU138" s="531">
        <f t="shared" si="48"/>
        <v>0</v>
      </c>
      <c r="AV138" s="470">
        <f t="shared" si="36"/>
        <v>0</v>
      </c>
    </row>
    <row r="139" spans="2:48" s="60" customFormat="1" ht="13.5">
      <c r="B139" s="494" t="str">
        <f>'FORMATO COSTEO C6'!C52</f>
        <v>6.3.3.1</v>
      </c>
      <c r="C139" s="515">
        <f>'FORMATO COSTEO C6'!B52</f>
        <v>0</v>
      </c>
      <c r="D139" s="506" t="str">
        <f>'FORMATO COSTEO C6'!D52</f>
        <v>Unidad medida</v>
      </c>
      <c r="E139" s="608">
        <f>'FORMATO COSTEO C6'!E52</f>
        <v>0</v>
      </c>
      <c r="F139" s="632">
        <f>'FORMATO COSTEO C6'!G52</f>
        <v>0</v>
      </c>
      <c r="G139" s="574">
        <f>'FORMATO COSTEO C6'!J52</f>
        <v>0</v>
      </c>
      <c r="H139" s="633">
        <f>IF($F139=0,0,((($F139/$E139)*'CRONOGRAMA ACTIVIDADES'!F$74)*($G139/$F139)))</f>
        <v>0</v>
      </c>
      <c r="I139" s="632">
        <f>IF($F139=0,0,((($F139/$E139)*'CRONOGRAMA ACTIVIDADES'!G$74)*($G139/$F139)))</f>
        <v>0</v>
      </c>
      <c r="J139" s="632">
        <f>IF($F139=0,0,((($F139/$E139)*'CRONOGRAMA ACTIVIDADES'!H$74)*($G139/$F139)))</f>
        <v>0</v>
      </c>
      <c r="K139" s="632">
        <f>IF($F139=0,0,((($F139/$E139)*'CRONOGRAMA ACTIVIDADES'!I$74)*($G139/$F139)))</f>
        <v>0</v>
      </c>
      <c r="L139" s="632">
        <f>IF($F139=0,0,((($F139/$E139)*'CRONOGRAMA ACTIVIDADES'!J$74)*($G139/$F139)))</f>
        <v>0</v>
      </c>
      <c r="M139" s="632">
        <f>IF($F139=0,0,((($F139/$E139)*'CRONOGRAMA ACTIVIDADES'!K$74)*($G139/$F139)))</f>
        <v>0</v>
      </c>
      <c r="N139" s="632">
        <f>IF($F139=0,0,((($F139/$E139)*'CRONOGRAMA ACTIVIDADES'!L$74)*($G139/$F139)))</f>
        <v>0</v>
      </c>
      <c r="O139" s="632">
        <f>IF($F139=0,0,((($F139/$E139)*'CRONOGRAMA ACTIVIDADES'!M$74)*($G139/$F139)))</f>
        <v>0</v>
      </c>
      <c r="P139" s="632">
        <f>IF($F139=0,0,((($F139/$E139)*'CRONOGRAMA ACTIVIDADES'!N$74)*($G139/$F139)))</f>
        <v>0</v>
      </c>
      <c r="Q139" s="632">
        <f>IF($F139=0,0,((($F139/$E139)*'CRONOGRAMA ACTIVIDADES'!O$74)*($G139/$F139)))</f>
        <v>0</v>
      </c>
      <c r="R139" s="632">
        <f>IF($F139=0,0,((($F139/$E139)*'CRONOGRAMA ACTIVIDADES'!P$74)*($G139/$F139)))</f>
        <v>0</v>
      </c>
      <c r="S139" s="632">
        <f>IF($F139=0,0,((($F139/$E139)*'CRONOGRAMA ACTIVIDADES'!Q$74)*($G139/$F139)))</f>
        <v>0</v>
      </c>
      <c r="T139" s="501">
        <f t="shared" si="44"/>
        <v>0</v>
      </c>
      <c r="U139" s="634">
        <f>IF($F139=0,0,((($F139/$E139)*'CRONOGRAMA ACTIVIDADES'!R$74)*($G139/$F139)))</f>
        <v>0</v>
      </c>
      <c r="V139" s="632">
        <f>IF($F139=0,0,((($F139/$E139)*'CRONOGRAMA ACTIVIDADES'!S$74)*($G139/$F139)))</f>
        <v>0</v>
      </c>
      <c r="W139" s="632">
        <f>IF($F139=0,0,((($F139/$E139)*'CRONOGRAMA ACTIVIDADES'!T$74)*($G139/$F139)))</f>
        <v>0</v>
      </c>
      <c r="X139" s="632">
        <f>IF($F139=0,0,((($F139/$E139)*'CRONOGRAMA ACTIVIDADES'!U$74)*($G139/$F139)))</f>
        <v>0</v>
      </c>
      <c r="Y139" s="632">
        <f>IF($F139=0,0,((($F139/$E139)*'CRONOGRAMA ACTIVIDADES'!V$74)*($G139/$F139)))</f>
        <v>0</v>
      </c>
      <c r="Z139" s="632">
        <f>IF($F139=0,0,((($F139/$E139)*'CRONOGRAMA ACTIVIDADES'!W$74)*($G139/$F139)))</f>
        <v>0</v>
      </c>
      <c r="AA139" s="632">
        <f>IF($F139=0,0,((($F139/$E139)*'CRONOGRAMA ACTIVIDADES'!X$74)*($G139/$F139)))</f>
        <v>0</v>
      </c>
      <c r="AB139" s="632">
        <f>IF($F139=0,0,((($F139/$E139)*'CRONOGRAMA ACTIVIDADES'!Y$74)*($G139/$F139)))</f>
        <v>0</v>
      </c>
      <c r="AC139" s="632">
        <f>IF($F139=0,0,((($F139/$E139)*'CRONOGRAMA ACTIVIDADES'!Z$74)*($G139/$F139)))</f>
        <v>0</v>
      </c>
      <c r="AD139" s="632">
        <f>IF($F139=0,0,((($F139/$E139)*'CRONOGRAMA ACTIVIDADES'!AA$74)*($G139/$F139)))</f>
        <v>0</v>
      </c>
      <c r="AE139" s="632">
        <f>IF($F139=0,0,((($F139/$E139)*'CRONOGRAMA ACTIVIDADES'!AB$74)*($G139/$F139)))</f>
        <v>0</v>
      </c>
      <c r="AF139" s="632">
        <f>IF($F139=0,0,((($F139/$E139)*'CRONOGRAMA ACTIVIDADES'!AC$74)*($G139/$F139)))</f>
        <v>0</v>
      </c>
      <c r="AG139" s="499">
        <f t="shared" si="45"/>
        <v>0</v>
      </c>
      <c r="AH139" s="633">
        <f>IF($F139=0,0,((($F139/$E139)*'CRONOGRAMA ACTIVIDADES'!AD$74)*($G139/$F139)))</f>
        <v>0</v>
      </c>
      <c r="AI139" s="632">
        <f>IF($F139=0,0,((($F139/$E139)*'CRONOGRAMA ACTIVIDADES'!AE$74)*($G139/$F139)))</f>
        <v>0</v>
      </c>
      <c r="AJ139" s="632">
        <f>IF($F139=0,0,((($F139/$E139)*'CRONOGRAMA ACTIVIDADES'!AF$74)*($G139/$F139)))</f>
        <v>0</v>
      </c>
      <c r="AK139" s="632">
        <f>IF($F139=0,0,((($F139/$E139)*'CRONOGRAMA ACTIVIDADES'!AG$74)*($G139/$F139)))</f>
        <v>0</v>
      </c>
      <c r="AL139" s="632">
        <f>IF($F139=0,0,((($F139/$E139)*'CRONOGRAMA ACTIVIDADES'!AH$74)*($G139/$F139)))</f>
        <v>0</v>
      </c>
      <c r="AM139" s="632">
        <f>IF($F139=0,0,((($F139/$E139)*'CRONOGRAMA ACTIVIDADES'!AI$74)*($G139/$F139)))</f>
        <v>0</v>
      </c>
      <c r="AN139" s="632">
        <f>IF($F139=0,0,((($F139/$E139)*'CRONOGRAMA ACTIVIDADES'!AJ$74)*($G139/$F139)))</f>
        <v>0</v>
      </c>
      <c r="AO139" s="632">
        <f>IF($F139=0,0,((($F139/$E139)*'CRONOGRAMA ACTIVIDADES'!AK$74)*($G139/$F139)))</f>
        <v>0</v>
      </c>
      <c r="AP139" s="632">
        <f>IF($F139=0,0,((($F139/$E139)*'CRONOGRAMA ACTIVIDADES'!AL$74)*($G139/$F139)))</f>
        <v>0</v>
      </c>
      <c r="AQ139" s="632">
        <f>IF($F139=0,0,((($F139/$E139)*'CRONOGRAMA ACTIVIDADES'!AM$74)*($G139/$F139)))</f>
        <v>0</v>
      </c>
      <c r="AR139" s="632">
        <f>IF($F139=0,0,((($F139/$E139)*'CRONOGRAMA ACTIVIDADES'!AN$74)*($G139/$F139)))</f>
        <v>0</v>
      </c>
      <c r="AS139" s="632">
        <f>IF($F139=0,0,((($F139/$E139)*'CRONOGRAMA ACTIVIDADES'!AO$74)*($G139/$F139)))</f>
        <v>0</v>
      </c>
      <c r="AT139" s="501">
        <f t="shared" si="46"/>
        <v>0</v>
      </c>
      <c r="AU139" s="504">
        <f>AS139+AR139+AQ139+AP139+AO139+AN139+AM139+AL139+AK139+AJ139+AI139+AH139+AF139+AE139+AD139+AC139+AB139+AA139+Z139+Y139+X139+W139+V139+U139+S139+R139+Q139+P139+O139+N139+M139+L139+K139+J139+I139+H139</f>
        <v>0</v>
      </c>
      <c r="AV139" s="470">
        <f t="shared" si="36"/>
        <v>0</v>
      </c>
    </row>
    <row r="140" spans="2:48" s="60" customFormat="1" ht="13.5">
      <c r="B140" s="494" t="str">
        <f>'FORMATO COSTEO C6'!C53</f>
        <v>6.3.3.2</v>
      </c>
      <c r="C140" s="515">
        <f>'FORMATO COSTEO C6'!B53</f>
        <v>0</v>
      </c>
      <c r="D140" s="506" t="str">
        <f>'FORMATO COSTEO C6'!D53</f>
        <v>Unidad medida</v>
      </c>
      <c r="E140" s="608">
        <f>'FORMATO COSTEO C6'!E53</f>
        <v>0</v>
      </c>
      <c r="F140" s="632">
        <f>'FORMATO COSTEO C6'!G53</f>
        <v>0</v>
      </c>
      <c r="G140" s="574">
        <f>'FORMATO COSTEO C6'!J53</f>
        <v>0</v>
      </c>
      <c r="H140" s="633">
        <f>IF($F140=0,0,((($F140/$E140)*'CRONOGRAMA ACTIVIDADES'!F$75)*($G140/$F140)))</f>
        <v>0</v>
      </c>
      <c r="I140" s="632">
        <f>IF($F140=0,0,((($F140/$E140)*'CRONOGRAMA ACTIVIDADES'!G$75)*($G140/$F140)))</f>
        <v>0</v>
      </c>
      <c r="J140" s="632">
        <f>IF($F140=0,0,((($F140/$E140)*'CRONOGRAMA ACTIVIDADES'!H$75)*($G140/$F140)))</f>
        <v>0</v>
      </c>
      <c r="K140" s="632">
        <f>IF($F140=0,0,((($F140/$E140)*'CRONOGRAMA ACTIVIDADES'!I$75)*($G140/$F140)))</f>
        <v>0</v>
      </c>
      <c r="L140" s="632">
        <f>IF($F140=0,0,((($F140/$E140)*'CRONOGRAMA ACTIVIDADES'!J$75)*($G140/$F140)))</f>
        <v>0</v>
      </c>
      <c r="M140" s="632">
        <f>IF($F140=0,0,((($F140/$E140)*'CRONOGRAMA ACTIVIDADES'!K$75)*($G140/$F140)))</f>
        <v>0</v>
      </c>
      <c r="N140" s="632">
        <f>IF($F140=0,0,((($F140/$E140)*'CRONOGRAMA ACTIVIDADES'!L$75)*($G140/$F140)))</f>
        <v>0</v>
      </c>
      <c r="O140" s="632">
        <f>IF($F140=0,0,((($F140/$E140)*'CRONOGRAMA ACTIVIDADES'!M$75)*($G140/$F140)))</f>
        <v>0</v>
      </c>
      <c r="P140" s="632">
        <f>IF($F140=0,0,((($F140/$E140)*'CRONOGRAMA ACTIVIDADES'!N$75)*($G140/$F140)))</f>
        <v>0</v>
      </c>
      <c r="Q140" s="632">
        <f>IF($F140=0,0,((($F140/$E140)*'CRONOGRAMA ACTIVIDADES'!O$75)*($G140/$F140)))</f>
        <v>0</v>
      </c>
      <c r="R140" s="632">
        <f>IF($F140=0,0,((($F140/$E140)*'CRONOGRAMA ACTIVIDADES'!P$75)*($G140/$F140)))</f>
        <v>0</v>
      </c>
      <c r="S140" s="632">
        <f>IF($F140=0,0,((($F140/$E140)*'CRONOGRAMA ACTIVIDADES'!Q$75)*($G140/$F140)))</f>
        <v>0</v>
      </c>
      <c r="T140" s="501">
        <f t="shared" si="44"/>
        <v>0</v>
      </c>
      <c r="U140" s="634">
        <f>IF($F140=0,0,((($F140/$E140)*'CRONOGRAMA ACTIVIDADES'!R$75)*($G140/$F140)))</f>
        <v>0</v>
      </c>
      <c r="V140" s="632">
        <f>IF($F140=0,0,((($F140/$E140)*'CRONOGRAMA ACTIVIDADES'!S$75)*($G140/$F140)))</f>
        <v>0</v>
      </c>
      <c r="W140" s="632">
        <f>IF($F140=0,0,((($F140/$E140)*'CRONOGRAMA ACTIVIDADES'!T$75)*($G140/$F140)))</f>
        <v>0</v>
      </c>
      <c r="X140" s="632">
        <f>IF($F140=0,0,((($F140/$E140)*'CRONOGRAMA ACTIVIDADES'!U$75)*($G140/$F140)))</f>
        <v>0</v>
      </c>
      <c r="Y140" s="632">
        <f>IF($F140=0,0,((($F140/$E140)*'CRONOGRAMA ACTIVIDADES'!V$75)*($G140/$F140)))</f>
        <v>0</v>
      </c>
      <c r="Z140" s="632">
        <f>IF($F140=0,0,((($F140/$E140)*'CRONOGRAMA ACTIVIDADES'!W$75)*($G140/$F140)))</f>
        <v>0</v>
      </c>
      <c r="AA140" s="632">
        <f>IF($F140=0,0,((($F140/$E140)*'CRONOGRAMA ACTIVIDADES'!X$75)*($G140/$F140)))</f>
        <v>0</v>
      </c>
      <c r="AB140" s="632">
        <f>IF($F140=0,0,((($F140/$E140)*'CRONOGRAMA ACTIVIDADES'!Y$75)*($G140/$F140)))</f>
        <v>0</v>
      </c>
      <c r="AC140" s="632">
        <f>IF($F140=0,0,((($F140/$E140)*'CRONOGRAMA ACTIVIDADES'!Z$75)*($G140/$F140)))</f>
        <v>0</v>
      </c>
      <c r="AD140" s="632">
        <f>IF($F140=0,0,((($F140/$E140)*'CRONOGRAMA ACTIVIDADES'!AA$75)*($G140/$F140)))</f>
        <v>0</v>
      </c>
      <c r="AE140" s="632">
        <f>IF($F140=0,0,((($F140/$E140)*'CRONOGRAMA ACTIVIDADES'!AB$75)*($G140/$F140)))</f>
        <v>0</v>
      </c>
      <c r="AF140" s="632">
        <f>IF($F140=0,0,((($F140/$E140)*'CRONOGRAMA ACTIVIDADES'!AC$75)*($G140/$F140)))</f>
        <v>0</v>
      </c>
      <c r="AG140" s="499">
        <f t="shared" si="45"/>
        <v>0</v>
      </c>
      <c r="AH140" s="633">
        <f>IF($F140=0,0,((($F140/$E140)*'CRONOGRAMA ACTIVIDADES'!AD$75)*($G140/$F140)))</f>
        <v>0</v>
      </c>
      <c r="AI140" s="632">
        <f>IF($F140=0,0,((($F140/$E140)*'CRONOGRAMA ACTIVIDADES'!AE$75)*($G140/$F140)))</f>
        <v>0</v>
      </c>
      <c r="AJ140" s="632">
        <f>IF($F140=0,0,((($F140/$E140)*'CRONOGRAMA ACTIVIDADES'!AF$75)*($G140/$F140)))</f>
        <v>0</v>
      </c>
      <c r="AK140" s="632">
        <f>IF($F140=0,0,((($F140/$E140)*'CRONOGRAMA ACTIVIDADES'!AG$75)*($G140/$F140)))</f>
        <v>0</v>
      </c>
      <c r="AL140" s="632">
        <f>IF($F140=0,0,((($F140/$E140)*'CRONOGRAMA ACTIVIDADES'!AH$75)*($G140/$F140)))</f>
        <v>0</v>
      </c>
      <c r="AM140" s="632">
        <f>IF($F140=0,0,((($F140/$E140)*'CRONOGRAMA ACTIVIDADES'!AI$75)*($G140/$F140)))</f>
        <v>0</v>
      </c>
      <c r="AN140" s="632">
        <f>IF($F140=0,0,((($F140/$E140)*'CRONOGRAMA ACTIVIDADES'!AJ$75)*($G140/$F140)))</f>
        <v>0</v>
      </c>
      <c r="AO140" s="632">
        <f>IF($F140=0,0,((($F140/$E140)*'CRONOGRAMA ACTIVIDADES'!AK$75)*($G140/$F140)))</f>
        <v>0</v>
      </c>
      <c r="AP140" s="632">
        <f>IF($F140=0,0,((($F140/$E140)*'CRONOGRAMA ACTIVIDADES'!AL$75)*($G140/$F140)))</f>
        <v>0</v>
      </c>
      <c r="AQ140" s="632">
        <f>IF($F140=0,0,((($F140/$E140)*'CRONOGRAMA ACTIVIDADES'!AM$75)*($G140/$F140)))</f>
        <v>0</v>
      </c>
      <c r="AR140" s="632">
        <f>IF($F140=0,0,((($F140/$E140)*'CRONOGRAMA ACTIVIDADES'!AN$75)*($G140/$F140)))</f>
        <v>0</v>
      </c>
      <c r="AS140" s="632">
        <f>IF($F140=0,0,((($F140/$E140)*'CRONOGRAMA ACTIVIDADES'!AO$75)*($G140/$F140)))</f>
        <v>0</v>
      </c>
      <c r="AT140" s="501">
        <f t="shared" si="46"/>
        <v>0</v>
      </c>
      <c r="AU140" s="504">
        <f>AS140+AR140+AQ140+AP140+AO140+AN140+AM140+AL140+AK140+AJ140+AI140+AH140+AF140+AE140+AD140+AC140+AB140+AA140+Z140+Y140+X140+W140+V140+U140+S140+R140+Q140+P140+O140+N140+M140+L140+K140+J140+I140+H140</f>
        <v>0</v>
      </c>
      <c r="AV140" s="470">
        <f t="shared" si="36"/>
        <v>0</v>
      </c>
    </row>
    <row r="141" spans="2:48" s="60" customFormat="1" ht="13.5">
      <c r="B141" s="494" t="str">
        <f>'FORMATO COSTEO C6'!C54</f>
        <v>6.3.3.3</v>
      </c>
      <c r="C141" s="515">
        <f>'FORMATO COSTEO C6'!B54</f>
        <v>0</v>
      </c>
      <c r="D141" s="506" t="str">
        <f>'FORMATO COSTEO C6'!D54</f>
        <v>Unidad medida</v>
      </c>
      <c r="E141" s="608">
        <f>'FORMATO COSTEO C6'!E54</f>
        <v>0</v>
      </c>
      <c r="F141" s="632">
        <f>'FORMATO COSTEO C6'!G54</f>
        <v>0</v>
      </c>
      <c r="G141" s="574">
        <f>'FORMATO COSTEO C6'!J54</f>
        <v>0</v>
      </c>
      <c r="H141" s="633">
        <f>IF($F141=0,0,((($F141/$E141)*'CRONOGRAMA ACTIVIDADES'!F$76)*($G141/$F141)))</f>
        <v>0</v>
      </c>
      <c r="I141" s="632">
        <f>IF($F141=0,0,((($F141/$E141)*'CRONOGRAMA ACTIVIDADES'!G$76)*($G141/$F141)))</f>
        <v>0</v>
      </c>
      <c r="J141" s="632">
        <f>IF($F141=0,0,((($F141/$E141)*'CRONOGRAMA ACTIVIDADES'!H$76)*($G141/$F141)))</f>
        <v>0</v>
      </c>
      <c r="K141" s="632">
        <f>IF($F141=0,0,((($F141/$E141)*'CRONOGRAMA ACTIVIDADES'!I$76)*($G141/$F141)))</f>
        <v>0</v>
      </c>
      <c r="L141" s="632">
        <f>IF($F141=0,0,((($F141/$E141)*'CRONOGRAMA ACTIVIDADES'!J$76)*($G141/$F141)))</f>
        <v>0</v>
      </c>
      <c r="M141" s="632">
        <f>IF($F141=0,0,((($F141/$E141)*'CRONOGRAMA ACTIVIDADES'!K$76)*($G141/$F141)))</f>
        <v>0</v>
      </c>
      <c r="N141" s="632">
        <f>IF($F141=0,0,((($F141/$E141)*'CRONOGRAMA ACTIVIDADES'!L$76)*($G141/$F141)))</f>
        <v>0</v>
      </c>
      <c r="O141" s="632">
        <f>IF($F141=0,0,((($F141/$E141)*'CRONOGRAMA ACTIVIDADES'!M$76)*($G141/$F141)))</f>
        <v>0</v>
      </c>
      <c r="P141" s="632">
        <f>IF($F141=0,0,((($F141/$E141)*'CRONOGRAMA ACTIVIDADES'!N$76)*($G141/$F141)))</f>
        <v>0</v>
      </c>
      <c r="Q141" s="632">
        <f>IF($F141=0,0,((($F141/$E141)*'CRONOGRAMA ACTIVIDADES'!O$76)*($G141/$F141)))</f>
        <v>0</v>
      </c>
      <c r="R141" s="632">
        <f>IF($F141=0,0,((($F141/$E141)*'CRONOGRAMA ACTIVIDADES'!P$76)*($G141/$F141)))</f>
        <v>0</v>
      </c>
      <c r="S141" s="632">
        <f>IF($F141=0,0,((($F141/$E141)*'CRONOGRAMA ACTIVIDADES'!Q$76)*($G141/$F141)))</f>
        <v>0</v>
      </c>
      <c r="T141" s="501">
        <f t="shared" si="44"/>
        <v>0</v>
      </c>
      <c r="U141" s="634">
        <f>IF($F141=0,0,((($F141/$E141)*'CRONOGRAMA ACTIVIDADES'!R$76)*($G141/$F141)))</f>
        <v>0</v>
      </c>
      <c r="V141" s="632">
        <f>IF($F141=0,0,((($F141/$E141)*'CRONOGRAMA ACTIVIDADES'!S$76)*($G141/$F141)))</f>
        <v>0</v>
      </c>
      <c r="W141" s="632">
        <f>IF($F141=0,0,((($F141/$E141)*'CRONOGRAMA ACTIVIDADES'!T$76)*($G141/$F141)))</f>
        <v>0</v>
      </c>
      <c r="X141" s="632">
        <f>IF($F141=0,0,((($F141/$E141)*'CRONOGRAMA ACTIVIDADES'!U$76)*($G141/$F141)))</f>
        <v>0</v>
      </c>
      <c r="Y141" s="632">
        <f>IF($F141=0,0,((($F141/$E141)*'CRONOGRAMA ACTIVIDADES'!V$76)*($G141/$F141)))</f>
        <v>0</v>
      </c>
      <c r="Z141" s="632">
        <f>IF($F141=0,0,((($F141/$E141)*'CRONOGRAMA ACTIVIDADES'!W$76)*($G141/$F141)))</f>
        <v>0</v>
      </c>
      <c r="AA141" s="632">
        <f>IF($F141=0,0,((($F141/$E141)*'CRONOGRAMA ACTIVIDADES'!X$76)*($G141/$F141)))</f>
        <v>0</v>
      </c>
      <c r="AB141" s="632">
        <f>IF($F141=0,0,((($F141/$E141)*'CRONOGRAMA ACTIVIDADES'!Y$76)*($G141/$F141)))</f>
        <v>0</v>
      </c>
      <c r="AC141" s="632">
        <f>IF($F141=0,0,((($F141/$E141)*'CRONOGRAMA ACTIVIDADES'!Z$76)*($G141/$F141)))</f>
        <v>0</v>
      </c>
      <c r="AD141" s="632">
        <f>IF($F141=0,0,((($F141/$E141)*'CRONOGRAMA ACTIVIDADES'!AA$76)*($G141/$F141)))</f>
        <v>0</v>
      </c>
      <c r="AE141" s="632">
        <f>IF($F141=0,0,((($F141/$E141)*'CRONOGRAMA ACTIVIDADES'!AB$76)*($G141/$F141)))</f>
        <v>0</v>
      </c>
      <c r="AF141" s="632">
        <f>IF($F141=0,0,((($F141/$E141)*'CRONOGRAMA ACTIVIDADES'!AC$76)*($G141/$F141)))</f>
        <v>0</v>
      </c>
      <c r="AG141" s="499">
        <f t="shared" si="45"/>
        <v>0</v>
      </c>
      <c r="AH141" s="633">
        <f>IF($F141=0,0,((($F141/$E141)*'CRONOGRAMA ACTIVIDADES'!AD$76)*($G141/$F141)))</f>
        <v>0</v>
      </c>
      <c r="AI141" s="632">
        <f>IF($F141=0,0,((($F141/$E141)*'CRONOGRAMA ACTIVIDADES'!AE$76)*($G141/$F141)))</f>
        <v>0</v>
      </c>
      <c r="AJ141" s="632">
        <f>IF($F141=0,0,((($F141/$E141)*'CRONOGRAMA ACTIVIDADES'!AF$76)*($G141/$F141)))</f>
        <v>0</v>
      </c>
      <c r="AK141" s="632">
        <f>IF($F141=0,0,((($F141/$E141)*'CRONOGRAMA ACTIVIDADES'!AG$76)*($G141/$F141)))</f>
        <v>0</v>
      </c>
      <c r="AL141" s="632">
        <f>IF($F141=0,0,((($F141/$E141)*'CRONOGRAMA ACTIVIDADES'!AH$76)*($G141/$F141)))</f>
        <v>0</v>
      </c>
      <c r="AM141" s="632">
        <f>IF($F141=0,0,((($F141/$E141)*'CRONOGRAMA ACTIVIDADES'!AI$76)*($G141/$F141)))</f>
        <v>0</v>
      </c>
      <c r="AN141" s="632">
        <f>IF($F141=0,0,((($F141/$E141)*'CRONOGRAMA ACTIVIDADES'!AJ$76)*($G141/$F141)))</f>
        <v>0</v>
      </c>
      <c r="AO141" s="632">
        <f>IF($F141=0,0,((($F141/$E141)*'CRONOGRAMA ACTIVIDADES'!AK$76)*($G141/$F141)))</f>
        <v>0</v>
      </c>
      <c r="AP141" s="632">
        <f>IF($F141=0,0,((($F141/$E141)*'CRONOGRAMA ACTIVIDADES'!AL$76)*($G141/$F141)))</f>
        <v>0</v>
      </c>
      <c r="AQ141" s="632">
        <f>IF($F141=0,0,((($F141/$E141)*'CRONOGRAMA ACTIVIDADES'!AM$76)*($G141/$F141)))</f>
        <v>0</v>
      </c>
      <c r="AR141" s="632">
        <f>IF($F141=0,0,((($F141/$E141)*'CRONOGRAMA ACTIVIDADES'!AN$76)*($G141/$F141)))</f>
        <v>0</v>
      </c>
      <c r="AS141" s="632">
        <f>IF($F141=0,0,((($F141/$E141)*'CRONOGRAMA ACTIVIDADES'!AO$76)*($G141/$F141)))</f>
        <v>0</v>
      </c>
      <c r="AT141" s="501">
        <f t="shared" si="46"/>
        <v>0</v>
      </c>
      <c r="AU141" s="504">
        <f>AS141+AR141+AQ141+AP141+AO141+AN141+AM141+AL141+AK141+AJ141+AI141+AH141+AF141+AE141+AD141+AC141+AB141+AA141+Z141+Y141+X141+W141+V141+U141+S141+R141+Q141+P141+O141+N141+M141+L141+K141+J141+I141+H141</f>
        <v>0</v>
      </c>
      <c r="AV141" s="470">
        <f t="shared" si="36"/>
        <v>0</v>
      </c>
    </row>
    <row r="142" spans="2:48" s="60" customFormat="1" ht="13.5">
      <c r="B142" s="533" t="str">
        <f>'FORMATO COSTEO C6'!C55</f>
        <v>6.3.4</v>
      </c>
      <c r="C142" s="523" t="str">
        <f>+'FORMATO COSTEO C6'!B55</f>
        <v>Oficina de proyecto</v>
      </c>
      <c r="D142" s="534"/>
      <c r="E142" s="617"/>
      <c r="F142" s="526">
        <f>+'FORMATO COSTEO C6'!G55</f>
        <v>0</v>
      </c>
      <c r="G142" s="527">
        <f>+'FORMATO COSTEO C6'!J55</f>
        <v>0</v>
      </c>
      <c r="H142" s="528">
        <f>SUM(H143:H145)</f>
        <v>0</v>
      </c>
      <c r="I142" s="526">
        <f aca="true" t="shared" si="49" ref="I142:AU142">SUM(I143:I145)</f>
        <v>0</v>
      </c>
      <c r="J142" s="526">
        <f t="shared" si="49"/>
        <v>0</v>
      </c>
      <c r="K142" s="526">
        <f t="shared" si="49"/>
        <v>0</v>
      </c>
      <c r="L142" s="526">
        <f t="shared" si="49"/>
        <v>0</v>
      </c>
      <c r="M142" s="526">
        <f t="shared" si="49"/>
        <v>0</v>
      </c>
      <c r="N142" s="526">
        <f t="shared" si="49"/>
        <v>0</v>
      </c>
      <c r="O142" s="526">
        <f t="shared" si="49"/>
        <v>0</v>
      </c>
      <c r="P142" s="526">
        <f t="shared" si="49"/>
        <v>0</v>
      </c>
      <c r="Q142" s="526">
        <f t="shared" si="49"/>
        <v>0</v>
      </c>
      <c r="R142" s="526">
        <f t="shared" si="49"/>
        <v>0</v>
      </c>
      <c r="S142" s="526">
        <f t="shared" si="49"/>
        <v>0</v>
      </c>
      <c r="T142" s="529">
        <f t="shared" si="49"/>
        <v>0</v>
      </c>
      <c r="U142" s="530">
        <f t="shared" si="49"/>
        <v>0</v>
      </c>
      <c r="V142" s="526">
        <f t="shared" si="49"/>
        <v>0</v>
      </c>
      <c r="W142" s="526">
        <f t="shared" si="49"/>
        <v>0</v>
      </c>
      <c r="X142" s="526">
        <f t="shared" si="49"/>
        <v>0</v>
      </c>
      <c r="Y142" s="526">
        <f t="shared" si="49"/>
        <v>0</v>
      </c>
      <c r="Z142" s="526">
        <f t="shared" si="49"/>
        <v>0</v>
      </c>
      <c r="AA142" s="526">
        <f t="shared" si="49"/>
        <v>0</v>
      </c>
      <c r="AB142" s="526">
        <f t="shared" si="49"/>
        <v>0</v>
      </c>
      <c r="AC142" s="526">
        <f t="shared" si="49"/>
        <v>0</v>
      </c>
      <c r="AD142" s="526">
        <f t="shared" si="49"/>
        <v>0</v>
      </c>
      <c r="AE142" s="526">
        <f t="shared" si="49"/>
        <v>0</v>
      </c>
      <c r="AF142" s="526">
        <f t="shared" si="49"/>
        <v>0</v>
      </c>
      <c r="AG142" s="527">
        <f>SUM(AG143:AG145)</f>
        <v>0</v>
      </c>
      <c r="AH142" s="528">
        <f t="shared" si="49"/>
        <v>0</v>
      </c>
      <c r="AI142" s="526">
        <f t="shared" si="49"/>
        <v>0</v>
      </c>
      <c r="AJ142" s="526">
        <f t="shared" si="49"/>
        <v>0</v>
      </c>
      <c r="AK142" s="526">
        <f t="shared" si="49"/>
        <v>0</v>
      </c>
      <c r="AL142" s="526">
        <f t="shared" si="49"/>
        <v>0</v>
      </c>
      <c r="AM142" s="526">
        <f t="shared" si="49"/>
        <v>0</v>
      </c>
      <c r="AN142" s="526">
        <f t="shared" si="49"/>
        <v>0</v>
      </c>
      <c r="AO142" s="526">
        <f t="shared" si="49"/>
        <v>0</v>
      </c>
      <c r="AP142" s="526">
        <f t="shared" si="49"/>
        <v>0</v>
      </c>
      <c r="AQ142" s="526">
        <f t="shared" si="49"/>
        <v>0</v>
      </c>
      <c r="AR142" s="526">
        <f t="shared" si="49"/>
        <v>0</v>
      </c>
      <c r="AS142" s="526">
        <f t="shared" si="49"/>
        <v>0</v>
      </c>
      <c r="AT142" s="529">
        <f t="shared" si="49"/>
        <v>0</v>
      </c>
      <c r="AU142" s="535">
        <f t="shared" si="49"/>
        <v>0</v>
      </c>
      <c r="AV142" s="470">
        <f t="shared" si="36"/>
        <v>0</v>
      </c>
    </row>
    <row r="143" spans="2:48" s="60" customFormat="1" ht="13.5">
      <c r="B143" s="494" t="str">
        <f>'FORMATO COSTEO C6'!C56</f>
        <v>6.3.4.1</v>
      </c>
      <c r="C143" s="515">
        <f>'FORMATO COSTEO C6'!B56</f>
        <v>0</v>
      </c>
      <c r="D143" s="506" t="str">
        <f>'FORMATO COSTEO C6'!D56</f>
        <v>Unidad medida</v>
      </c>
      <c r="E143" s="608">
        <f>'FORMATO COSTEO C6'!E56</f>
        <v>0</v>
      </c>
      <c r="F143" s="632">
        <f>'FORMATO COSTEO C6'!G56</f>
        <v>0</v>
      </c>
      <c r="G143" s="574">
        <f>'FORMATO COSTEO C6'!J56</f>
        <v>0</v>
      </c>
      <c r="H143" s="633">
        <f>IF($F143=0,0,((($F143/$E143)*'CRONOGRAMA ACTIVIDADES'!F$78)*($G143/$F143)))</f>
        <v>0</v>
      </c>
      <c r="I143" s="632">
        <f>IF($F143=0,0,((($F143/$E143)*'CRONOGRAMA ACTIVIDADES'!G$78)*($G143/$F143)))</f>
        <v>0</v>
      </c>
      <c r="J143" s="632">
        <f>IF($F143=0,0,((($F143/$E143)*'CRONOGRAMA ACTIVIDADES'!H$78)*($G143/$F143)))</f>
        <v>0</v>
      </c>
      <c r="K143" s="632">
        <f>IF($F143=0,0,((($F143/$E143)*'CRONOGRAMA ACTIVIDADES'!I$78)*($G143/$F143)))</f>
        <v>0</v>
      </c>
      <c r="L143" s="632">
        <f>IF($F143=0,0,((($F143/$E143)*'CRONOGRAMA ACTIVIDADES'!J$78)*($G143/$F143)))</f>
        <v>0</v>
      </c>
      <c r="M143" s="632">
        <f>IF($F143=0,0,((($F143/$E143)*'CRONOGRAMA ACTIVIDADES'!K$78)*($G143/$F143)))</f>
        <v>0</v>
      </c>
      <c r="N143" s="632">
        <f>IF($F143=0,0,((($F143/$E143)*'CRONOGRAMA ACTIVIDADES'!L$78)*($G143/$F143)))</f>
        <v>0</v>
      </c>
      <c r="O143" s="632">
        <f>IF($F143=0,0,((($F143/$E143)*'CRONOGRAMA ACTIVIDADES'!M$78)*($G143/$F143)))</f>
        <v>0</v>
      </c>
      <c r="P143" s="632">
        <f>IF($F143=0,0,((($F143/$E143)*'CRONOGRAMA ACTIVIDADES'!N$78)*($G143/$F143)))</f>
        <v>0</v>
      </c>
      <c r="Q143" s="632">
        <f>IF($F143=0,0,((($F143/$E143)*'CRONOGRAMA ACTIVIDADES'!O$78)*($G143/$F143)))</f>
        <v>0</v>
      </c>
      <c r="R143" s="632">
        <f>IF($F143=0,0,((($F143/$E143)*'CRONOGRAMA ACTIVIDADES'!P$78)*($G143/$F143)))</f>
        <v>0</v>
      </c>
      <c r="S143" s="632">
        <f>IF($F143=0,0,((($F143/$E143)*'CRONOGRAMA ACTIVIDADES'!Q$78)*($G143/$F143)))</f>
        <v>0</v>
      </c>
      <c r="T143" s="501">
        <f t="shared" si="44"/>
        <v>0</v>
      </c>
      <c r="U143" s="634">
        <f>IF($F143=0,0,((($F143/$E143)*'CRONOGRAMA ACTIVIDADES'!R$78)*($G143/$F143)))</f>
        <v>0</v>
      </c>
      <c r="V143" s="632">
        <f>IF($F143=0,0,((($F143/$E143)*'CRONOGRAMA ACTIVIDADES'!S$78)*($G143/$F143)))</f>
        <v>0</v>
      </c>
      <c r="W143" s="632">
        <f>IF($F143=0,0,((($F143/$E143)*'CRONOGRAMA ACTIVIDADES'!T$78)*($G143/$F143)))</f>
        <v>0</v>
      </c>
      <c r="X143" s="632">
        <f>IF($F143=0,0,((($F143/$E143)*'CRONOGRAMA ACTIVIDADES'!U$78)*($G143/$F143)))</f>
        <v>0</v>
      </c>
      <c r="Y143" s="632">
        <f>IF($F143=0,0,((($F143/$E143)*'CRONOGRAMA ACTIVIDADES'!V$78)*($G143/$F143)))</f>
        <v>0</v>
      </c>
      <c r="Z143" s="632">
        <f>IF($F143=0,0,((($F143/$E143)*'CRONOGRAMA ACTIVIDADES'!W$78)*($G143/$F143)))</f>
        <v>0</v>
      </c>
      <c r="AA143" s="632">
        <f>IF($F143=0,0,((($F143/$E143)*'CRONOGRAMA ACTIVIDADES'!X$78)*($G143/$F143)))</f>
        <v>0</v>
      </c>
      <c r="AB143" s="632">
        <f>IF($F143=0,0,((($F143/$E143)*'CRONOGRAMA ACTIVIDADES'!Y$78)*($G143/$F143)))</f>
        <v>0</v>
      </c>
      <c r="AC143" s="632">
        <f>IF($F143=0,0,((($F143/$E143)*'CRONOGRAMA ACTIVIDADES'!Z$78)*($G143/$F143)))</f>
        <v>0</v>
      </c>
      <c r="AD143" s="632">
        <f>IF($F143=0,0,((($F143/$E143)*'CRONOGRAMA ACTIVIDADES'!AA$78)*($G143/$F143)))</f>
        <v>0</v>
      </c>
      <c r="AE143" s="632">
        <f>IF($F143=0,0,((($F143/$E143)*'CRONOGRAMA ACTIVIDADES'!AB$78)*($G143/$F143)))</f>
        <v>0</v>
      </c>
      <c r="AF143" s="632">
        <f>IF($F143=0,0,((($F143/$E143)*'CRONOGRAMA ACTIVIDADES'!AC$78)*($G143/$F143)))</f>
        <v>0</v>
      </c>
      <c r="AG143" s="499">
        <f t="shared" si="45"/>
        <v>0</v>
      </c>
      <c r="AH143" s="633">
        <f>IF($F143=0,0,((($F143/$E143)*'CRONOGRAMA ACTIVIDADES'!AD$78)*($G143/$F143)))</f>
        <v>0</v>
      </c>
      <c r="AI143" s="632">
        <f>IF($F143=0,0,((($F143/$E143)*'CRONOGRAMA ACTIVIDADES'!AE$78)*($G143/$F143)))</f>
        <v>0</v>
      </c>
      <c r="AJ143" s="632">
        <f>IF($F143=0,0,((($F143/$E143)*'CRONOGRAMA ACTIVIDADES'!AF$78)*($G143/$F143)))</f>
        <v>0</v>
      </c>
      <c r="AK143" s="632">
        <f>IF($F143=0,0,((($F143/$E143)*'CRONOGRAMA ACTIVIDADES'!AG$78)*($G143/$F143)))</f>
        <v>0</v>
      </c>
      <c r="AL143" s="632">
        <f>IF($F143=0,0,((($F143/$E143)*'CRONOGRAMA ACTIVIDADES'!AH$78)*($G143/$F143)))</f>
        <v>0</v>
      </c>
      <c r="AM143" s="632">
        <f>IF($F143=0,0,((($F143/$E143)*'CRONOGRAMA ACTIVIDADES'!AI$78)*($G143/$F143)))</f>
        <v>0</v>
      </c>
      <c r="AN143" s="632">
        <f>IF($F143=0,0,((($F143/$E143)*'CRONOGRAMA ACTIVIDADES'!AJ$78)*($G143/$F143)))</f>
        <v>0</v>
      </c>
      <c r="AO143" s="632">
        <f>IF($F143=0,0,((($F143/$E143)*'CRONOGRAMA ACTIVIDADES'!AK$78)*($G143/$F143)))</f>
        <v>0</v>
      </c>
      <c r="AP143" s="632">
        <f>IF($F143=0,0,((($F143/$E143)*'CRONOGRAMA ACTIVIDADES'!AL$78)*($G143/$F143)))</f>
        <v>0</v>
      </c>
      <c r="AQ143" s="632">
        <f>IF($F143=0,0,((($F143/$E143)*'CRONOGRAMA ACTIVIDADES'!AM$78)*($G143/$F143)))</f>
        <v>0</v>
      </c>
      <c r="AR143" s="632">
        <f>IF($F143=0,0,((($F143/$E143)*'CRONOGRAMA ACTIVIDADES'!AN$78)*($G143/$F143)))</f>
        <v>0</v>
      </c>
      <c r="AS143" s="632">
        <f>IF($F143=0,0,((($F143/$E143)*'CRONOGRAMA ACTIVIDADES'!AO$78)*($G143/$F143)))</f>
        <v>0</v>
      </c>
      <c r="AT143" s="501">
        <f t="shared" si="46"/>
        <v>0</v>
      </c>
      <c r="AU143" s="504">
        <f>AS143+AR143+AQ143+AP143+AO143+AN143+AM143+AL143+AK143+AJ143+AI143+AH143+AF143+AE143+AD143+AC143+AB143+AA143+Z143+Y143+X143+W143+V143+U143+S143+R143+Q143+P143+O143+N143+M143+L143+K143+J143+I143+H143</f>
        <v>0</v>
      </c>
      <c r="AV143" s="470">
        <f t="shared" si="36"/>
        <v>0</v>
      </c>
    </row>
    <row r="144" spans="2:48" s="60" customFormat="1" ht="13.5">
      <c r="B144" s="494" t="str">
        <f>'FORMATO COSTEO C6'!C57</f>
        <v>6.3.4.2</v>
      </c>
      <c r="C144" s="515">
        <f>'FORMATO COSTEO C6'!B57</f>
        <v>0</v>
      </c>
      <c r="D144" s="506" t="str">
        <f>'FORMATO COSTEO C6'!D57</f>
        <v>Unidad medida</v>
      </c>
      <c r="E144" s="608">
        <f>'FORMATO COSTEO C6'!E57</f>
        <v>0</v>
      </c>
      <c r="F144" s="632">
        <f>'FORMATO COSTEO C6'!G57</f>
        <v>0</v>
      </c>
      <c r="G144" s="574">
        <f>'FORMATO COSTEO C6'!J57</f>
        <v>0</v>
      </c>
      <c r="H144" s="633">
        <f>IF($F144=0,0,((($F144/$E144)*'CRONOGRAMA ACTIVIDADES'!F$79)*($G144/$F144)))</f>
        <v>0</v>
      </c>
      <c r="I144" s="632">
        <f>IF($F144=0,0,((($F144/$E144)*'CRONOGRAMA ACTIVIDADES'!G$79)*($G144/$F144)))</f>
        <v>0</v>
      </c>
      <c r="J144" s="632">
        <f>IF($F144=0,0,((($F144/$E144)*'CRONOGRAMA ACTIVIDADES'!H$79)*($G144/$F144)))</f>
        <v>0</v>
      </c>
      <c r="K144" s="632">
        <f>IF($F144=0,0,((($F144/$E144)*'CRONOGRAMA ACTIVIDADES'!I$79)*($G144/$F144)))</f>
        <v>0</v>
      </c>
      <c r="L144" s="632">
        <f>IF($F144=0,0,((($F144/$E144)*'CRONOGRAMA ACTIVIDADES'!J$79)*($G144/$F144)))</f>
        <v>0</v>
      </c>
      <c r="M144" s="632">
        <f>IF($F144=0,0,((($F144/$E144)*'CRONOGRAMA ACTIVIDADES'!K$79)*($G144/$F144)))</f>
        <v>0</v>
      </c>
      <c r="N144" s="632">
        <f>IF($F144=0,0,((($F144/$E144)*'CRONOGRAMA ACTIVIDADES'!L$79)*($G144/$F144)))</f>
        <v>0</v>
      </c>
      <c r="O144" s="632">
        <f>IF($F144=0,0,((($F144/$E144)*'CRONOGRAMA ACTIVIDADES'!M$79)*($G144/$F144)))</f>
        <v>0</v>
      </c>
      <c r="P144" s="632">
        <f>IF($F144=0,0,((($F144/$E144)*'CRONOGRAMA ACTIVIDADES'!N$79)*($G144/$F144)))</f>
        <v>0</v>
      </c>
      <c r="Q144" s="632">
        <f>IF($F144=0,0,((($F144/$E144)*'CRONOGRAMA ACTIVIDADES'!O$79)*($G144/$F144)))</f>
        <v>0</v>
      </c>
      <c r="R144" s="632">
        <f>IF($F144=0,0,((($F144/$E144)*'CRONOGRAMA ACTIVIDADES'!P$79)*($G144/$F144)))</f>
        <v>0</v>
      </c>
      <c r="S144" s="632">
        <f>IF($F144=0,0,((($F144/$E144)*'CRONOGRAMA ACTIVIDADES'!Q$79)*($G144/$F144)))</f>
        <v>0</v>
      </c>
      <c r="T144" s="501">
        <f t="shared" si="44"/>
        <v>0</v>
      </c>
      <c r="U144" s="634">
        <f>IF($F144=0,0,((($F144/$E144)*'CRONOGRAMA ACTIVIDADES'!R$79)*($G144/$F144)))</f>
        <v>0</v>
      </c>
      <c r="V144" s="632">
        <f>IF($F144=0,0,((($F144/$E144)*'CRONOGRAMA ACTIVIDADES'!S$79)*($G144/$F144)))</f>
        <v>0</v>
      </c>
      <c r="W144" s="632">
        <f>IF($F144=0,0,((($F144/$E144)*'CRONOGRAMA ACTIVIDADES'!T$79)*($G144/$F144)))</f>
        <v>0</v>
      </c>
      <c r="X144" s="632">
        <f>IF($F144=0,0,((($F144/$E144)*'CRONOGRAMA ACTIVIDADES'!U$79)*($G144/$F144)))</f>
        <v>0</v>
      </c>
      <c r="Y144" s="632">
        <f>IF($F144=0,0,((($F144/$E144)*'CRONOGRAMA ACTIVIDADES'!V$79)*($G144/$F144)))</f>
        <v>0</v>
      </c>
      <c r="Z144" s="632">
        <f>IF($F144=0,0,((($F144/$E144)*'CRONOGRAMA ACTIVIDADES'!W$79)*($G144/$F144)))</f>
        <v>0</v>
      </c>
      <c r="AA144" s="632">
        <f>IF($F144=0,0,((($F144/$E144)*'CRONOGRAMA ACTIVIDADES'!X$79)*($G144/$F144)))</f>
        <v>0</v>
      </c>
      <c r="AB144" s="632">
        <f>IF($F144=0,0,((($F144/$E144)*'CRONOGRAMA ACTIVIDADES'!Y$79)*($G144/$F144)))</f>
        <v>0</v>
      </c>
      <c r="AC144" s="632">
        <f>IF($F144=0,0,((($F144/$E144)*'CRONOGRAMA ACTIVIDADES'!Z$79)*($G144/$F144)))</f>
        <v>0</v>
      </c>
      <c r="AD144" s="632">
        <f>IF($F144=0,0,((($F144/$E144)*'CRONOGRAMA ACTIVIDADES'!AA$79)*($G144/$F144)))</f>
        <v>0</v>
      </c>
      <c r="AE144" s="632">
        <f>IF($F144=0,0,((($F144/$E144)*'CRONOGRAMA ACTIVIDADES'!AB$79)*($G144/$F144)))</f>
        <v>0</v>
      </c>
      <c r="AF144" s="632">
        <f>IF($F144=0,0,((($F144/$E144)*'CRONOGRAMA ACTIVIDADES'!AC$79)*($G144/$F144)))</f>
        <v>0</v>
      </c>
      <c r="AG144" s="499">
        <f t="shared" si="45"/>
        <v>0</v>
      </c>
      <c r="AH144" s="633">
        <f>IF($F144=0,0,((($F144/$E144)*'CRONOGRAMA ACTIVIDADES'!AD$79)*($G144/$F144)))</f>
        <v>0</v>
      </c>
      <c r="AI144" s="632">
        <f>IF($F144=0,0,((($F144/$E144)*'CRONOGRAMA ACTIVIDADES'!AE$79)*($G144/$F144)))</f>
        <v>0</v>
      </c>
      <c r="AJ144" s="632">
        <f>IF($F144=0,0,((($F144/$E144)*'CRONOGRAMA ACTIVIDADES'!AF$79)*($G144/$F144)))</f>
        <v>0</v>
      </c>
      <c r="AK144" s="632">
        <f>IF($F144=0,0,((($F144/$E144)*'CRONOGRAMA ACTIVIDADES'!AG$79)*($G144/$F144)))</f>
        <v>0</v>
      </c>
      <c r="AL144" s="632">
        <f>IF($F144=0,0,((($F144/$E144)*'CRONOGRAMA ACTIVIDADES'!AH$79)*($G144/$F144)))</f>
        <v>0</v>
      </c>
      <c r="AM144" s="632">
        <f>IF($F144=0,0,((($F144/$E144)*'CRONOGRAMA ACTIVIDADES'!AI$79)*($G144/$F144)))</f>
        <v>0</v>
      </c>
      <c r="AN144" s="632">
        <f>IF($F144=0,0,((($F144/$E144)*'CRONOGRAMA ACTIVIDADES'!AJ$79)*($G144/$F144)))</f>
        <v>0</v>
      </c>
      <c r="AO144" s="632">
        <f>IF($F144=0,0,((($F144/$E144)*'CRONOGRAMA ACTIVIDADES'!AK$79)*($G144/$F144)))</f>
        <v>0</v>
      </c>
      <c r="AP144" s="632">
        <f>IF($F144=0,0,((($F144/$E144)*'CRONOGRAMA ACTIVIDADES'!AL$79)*($G144/$F144)))</f>
        <v>0</v>
      </c>
      <c r="AQ144" s="632">
        <f>IF($F144=0,0,((($F144/$E144)*'CRONOGRAMA ACTIVIDADES'!AM$79)*($G144/$F144)))</f>
        <v>0</v>
      </c>
      <c r="AR144" s="632">
        <f>IF($F144=0,0,((($F144/$E144)*'CRONOGRAMA ACTIVIDADES'!AN$79)*($G144/$F144)))</f>
        <v>0</v>
      </c>
      <c r="AS144" s="632">
        <f>IF($F144=0,0,((($F144/$E144)*'CRONOGRAMA ACTIVIDADES'!AO$79)*($G144/$F144)))</f>
        <v>0</v>
      </c>
      <c r="AT144" s="501">
        <f t="shared" si="46"/>
        <v>0</v>
      </c>
      <c r="AU144" s="504">
        <f>AS144+AR144+AQ144+AP144+AO144+AN144+AM144+AL144+AK144+AJ144+AI144+AH144+AF144+AE144+AD144+AC144+AB144+AA144+Z144+Y144+X144+W144+V144+U144+S144+R144+Q144+P144+O144+N144+M144+L144+K144+J144+I144+H144</f>
        <v>0</v>
      </c>
      <c r="AV144" s="470">
        <f t="shared" si="36"/>
        <v>0</v>
      </c>
    </row>
    <row r="145" spans="2:48" s="60" customFormat="1" ht="13.5">
      <c r="B145" s="494" t="str">
        <f>'FORMATO COSTEO C6'!C58</f>
        <v>6.3.4.3</v>
      </c>
      <c r="C145" s="515">
        <f>'FORMATO COSTEO C6'!B58</f>
        <v>0</v>
      </c>
      <c r="D145" s="506" t="str">
        <f>'FORMATO COSTEO C6'!D58</f>
        <v>Unidad medida</v>
      </c>
      <c r="E145" s="608">
        <f>'FORMATO COSTEO C6'!E58</f>
        <v>0</v>
      </c>
      <c r="F145" s="632">
        <f>'FORMATO COSTEO C6'!G58</f>
        <v>0</v>
      </c>
      <c r="G145" s="574">
        <f>'FORMATO COSTEO C6'!J58</f>
        <v>0</v>
      </c>
      <c r="H145" s="633">
        <f>IF($F145=0,0,((($F145/$E145)*'CRONOGRAMA ACTIVIDADES'!F$80)*($G145/$F145)))</f>
        <v>0</v>
      </c>
      <c r="I145" s="632">
        <f>IF($F145=0,0,((($F145/$E145)*'CRONOGRAMA ACTIVIDADES'!G$80)*($G145/$F145)))</f>
        <v>0</v>
      </c>
      <c r="J145" s="632">
        <f>IF($F145=0,0,((($F145/$E145)*'CRONOGRAMA ACTIVIDADES'!H$80)*($G145/$F145)))</f>
        <v>0</v>
      </c>
      <c r="K145" s="632">
        <f>IF($F145=0,0,((($F145/$E145)*'CRONOGRAMA ACTIVIDADES'!I$80)*($G145/$F145)))</f>
        <v>0</v>
      </c>
      <c r="L145" s="632">
        <f>IF($F145=0,0,((($F145/$E145)*'CRONOGRAMA ACTIVIDADES'!J$80)*($G145/$F145)))</f>
        <v>0</v>
      </c>
      <c r="M145" s="632">
        <f>IF($F145=0,0,((($F145/$E145)*'CRONOGRAMA ACTIVIDADES'!K$80)*($G145/$F145)))</f>
        <v>0</v>
      </c>
      <c r="N145" s="632">
        <f>IF($F145=0,0,((($F145/$E145)*'CRONOGRAMA ACTIVIDADES'!L$80)*($G145/$F145)))</f>
        <v>0</v>
      </c>
      <c r="O145" s="632">
        <f>IF($F145=0,0,((($F145/$E145)*'CRONOGRAMA ACTIVIDADES'!M$80)*($G145/$F145)))</f>
        <v>0</v>
      </c>
      <c r="P145" s="632">
        <f>IF($F145=0,0,((($F145/$E145)*'CRONOGRAMA ACTIVIDADES'!N$80)*($G145/$F145)))</f>
        <v>0</v>
      </c>
      <c r="Q145" s="632">
        <f>IF($F145=0,0,((($F145/$E145)*'CRONOGRAMA ACTIVIDADES'!O$80)*($G145/$F145)))</f>
        <v>0</v>
      </c>
      <c r="R145" s="632">
        <f>IF($F145=0,0,((($F145/$E145)*'CRONOGRAMA ACTIVIDADES'!P$80)*($G145/$F145)))</f>
        <v>0</v>
      </c>
      <c r="S145" s="632">
        <f>IF($F145=0,0,((($F145/$E145)*'CRONOGRAMA ACTIVIDADES'!Q$80)*($G145/$F145)))</f>
        <v>0</v>
      </c>
      <c r="T145" s="501">
        <f t="shared" si="44"/>
        <v>0</v>
      </c>
      <c r="U145" s="634">
        <f>IF($F145=0,0,((($F145/$E145)*'CRONOGRAMA ACTIVIDADES'!R$80)*($G145/$F145)))</f>
        <v>0</v>
      </c>
      <c r="V145" s="632">
        <f>IF($F145=0,0,((($F145/$E145)*'CRONOGRAMA ACTIVIDADES'!S$80)*($G145/$F145)))</f>
        <v>0</v>
      </c>
      <c r="W145" s="632">
        <f>IF($F145=0,0,((($F145/$E145)*'CRONOGRAMA ACTIVIDADES'!T$80)*($G145/$F145)))</f>
        <v>0</v>
      </c>
      <c r="X145" s="632">
        <f>IF($F145=0,0,((($F145/$E145)*'CRONOGRAMA ACTIVIDADES'!U$80)*($G145/$F145)))</f>
        <v>0</v>
      </c>
      <c r="Y145" s="632">
        <f>IF($F145=0,0,((($F145/$E145)*'CRONOGRAMA ACTIVIDADES'!V$80)*($G145/$F145)))</f>
        <v>0</v>
      </c>
      <c r="Z145" s="632">
        <f>IF($F145=0,0,((($F145/$E145)*'CRONOGRAMA ACTIVIDADES'!W$80)*($G145/$F145)))</f>
        <v>0</v>
      </c>
      <c r="AA145" s="632">
        <f>IF($F145=0,0,((($F145/$E145)*'CRONOGRAMA ACTIVIDADES'!X$80)*($G145/$F145)))</f>
        <v>0</v>
      </c>
      <c r="AB145" s="632">
        <f>IF($F145=0,0,((($F145/$E145)*'CRONOGRAMA ACTIVIDADES'!Y$80)*($G145/$F145)))</f>
        <v>0</v>
      </c>
      <c r="AC145" s="632">
        <f>IF($F145=0,0,((($F145/$E145)*'CRONOGRAMA ACTIVIDADES'!Z$80)*($G145/$F145)))</f>
        <v>0</v>
      </c>
      <c r="AD145" s="632">
        <f>IF($F145=0,0,((($F145/$E145)*'CRONOGRAMA ACTIVIDADES'!AA$80)*($G145/$F145)))</f>
        <v>0</v>
      </c>
      <c r="AE145" s="632">
        <f>IF($F145=0,0,((($F145/$E145)*'CRONOGRAMA ACTIVIDADES'!AB$80)*($G145/$F145)))</f>
        <v>0</v>
      </c>
      <c r="AF145" s="632">
        <f>IF($F145=0,0,((($F145/$E145)*'CRONOGRAMA ACTIVIDADES'!AC$80)*($G145/$F145)))</f>
        <v>0</v>
      </c>
      <c r="AG145" s="499">
        <f t="shared" si="45"/>
        <v>0</v>
      </c>
      <c r="AH145" s="633">
        <f>IF($F145=0,0,((($F145/$E145)*'CRONOGRAMA ACTIVIDADES'!AD$80)*($G145/$F145)))</f>
        <v>0</v>
      </c>
      <c r="AI145" s="632">
        <f>IF($F145=0,0,((($F145/$E145)*'CRONOGRAMA ACTIVIDADES'!AE$80)*($G145/$F145)))</f>
        <v>0</v>
      </c>
      <c r="AJ145" s="632">
        <f>IF($F145=0,0,((($F145/$E145)*'CRONOGRAMA ACTIVIDADES'!AF$80)*($G145/$F145)))</f>
        <v>0</v>
      </c>
      <c r="AK145" s="632">
        <f>IF($F145=0,0,((($F145/$E145)*'CRONOGRAMA ACTIVIDADES'!AG$80)*($G145/$F145)))</f>
        <v>0</v>
      </c>
      <c r="AL145" s="632">
        <f>IF($F145=0,0,((($F145/$E145)*'CRONOGRAMA ACTIVIDADES'!AH$80)*($G145/$F145)))</f>
        <v>0</v>
      </c>
      <c r="AM145" s="632">
        <f>IF($F145=0,0,((($F145/$E145)*'CRONOGRAMA ACTIVIDADES'!AI$80)*($G145/$F145)))</f>
        <v>0</v>
      </c>
      <c r="AN145" s="632">
        <f>IF($F145=0,0,((($F145/$E145)*'CRONOGRAMA ACTIVIDADES'!AJ$80)*($G145/$F145)))</f>
        <v>0</v>
      </c>
      <c r="AO145" s="632">
        <f>IF($F145=0,0,((($F145/$E145)*'CRONOGRAMA ACTIVIDADES'!AK$80)*($G145/$F145)))</f>
        <v>0</v>
      </c>
      <c r="AP145" s="632">
        <f>IF($F145=0,0,((($F145/$E145)*'CRONOGRAMA ACTIVIDADES'!AL$80)*($G145/$F145)))</f>
        <v>0</v>
      </c>
      <c r="AQ145" s="632">
        <f>IF($F145=0,0,((($F145/$E145)*'CRONOGRAMA ACTIVIDADES'!AM$80)*($G145/$F145)))</f>
        <v>0</v>
      </c>
      <c r="AR145" s="632">
        <f>IF($F145=0,0,((($F145/$E145)*'CRONOGRAMA ACTIVIDADES'!AN$80)*($G145/$F145)))</f>
        <v>0</v>
      </c>
      <c r="AS145" s="632">
        <f>IF($F145=0,0,((($F145/$E145)*'CRONOGRAMA ACTIVIDADES'!AO$80)*($G145/$F145)))</f>
        <v>0</v>
      </c>
      <c r="AT145" s="501">
        <f t="shared" si="46"/>
        <v>0</v>
      </c>
      <c r="AU145" s="504">
        <f>AS145+AR145+AQ145+AP145+AO145+AN145+AM145+AL145+AK145+AJ145+AI145+AH145+AF145+AE145+AD145+AC145+AB145+AA145+Z145+Y145+X145+W145+V145+U145+S145+R145+Q145+P145+O145+N145+M145+L145+K145+J145+I145+H145</f>
        <v>0</v>
      </c>
      <c r="AV145" s="470">
        <f t="shared" si="36"/>
        <v>0</v>
      </c>
    </row>
    <row r="146" spans="2:48" s="60" customFormat="1" ht="13.5">
      <c r="B146" s="536" t="str">
        <f>+'FORMATO COSTEO C6'!C59</f>
        <v>6.3.5</v>
      </c>
      <c r="C146" s="523" t="str">
        <f>+'FORMATO COSTEO C6'!B59</f>
        <v xml:space="preserve">Servicios básicos para oficina </v>
      </c>
      <c r="D146" s="534"/>
      <c r="E146" s="617"/>
      <c r="F146" s="526">
        <f>+'FORMATO COSTEO C6'!G59</f>
        <v>0</v>
      </c>
      <c r="G146" s="527">
        <f>+'FORMATO COSTEO C6'!J59</f>
        <v>0</v>
      </c>
      <c r="H146" s="528">
        <f>SUM(H147:H149)</f>
        <v>0</v>
      </c>
      <c r="I146" s="526">
        <f aca="true" t="shared" si="50" ref="I146:AU146">SUM(I147:I149)</f>
        <v>0</v>
      </c>
      <c r="J146" s="526">
        <f t="shared" si="50"/>
        <v>0</v>
      </c>
      <c r="K146" s="526">
        <f t="shared" si="50"/>
        <v>0</v>
      </c>
      <c r="L146" s="526">
        <f t="shared" si="50"/>
        <v>0</v>
      </c>
      <c r="M146" s="526">
        <f t="shared" si="50"/>
        <v>0</v>
      </c>
      <c r="N146" s="526">
        <f t="shared" si="50"/>
        <v>0</v>
      </c>
      <c r="O146" s="526">
        <f t="shared" si="50"/>
        <v>0</v>
      </c>
      <c r="P146" s="526">
        <f t="shared" si="50"/>
        <v>0</v>
      </c>
      <c r="Q146" s="526">
        <f t="shared" si="50"/>
        <v>0</v>
      </c>
      <c r="R146" s="526">
        <f t="shared" si="50"/>
        <v>0</v>
      </c>
      <c r="S146" s="526">
        <f t="shared" si="50"/>
        <v>0</v>
      </c>
      <c r="T146" s="529">
        <f t="shared" si="50"/>
        <v>0</v>
      </c>
      <c r="U146" s="530">
        <f t="shared" si="50"/>
        <v>0</v>
      </c>
      <c r="V146" s="526">
        <f t="shared" si="50"/>
        <v>0</v>
      </c>
      <c r="W146" s="526">
        <f t="shared" si="50"/>
        <v>0</v>
      </c>
      <c r="X146" s="526">
        <f t="shared" si="50"/>
        <v>0</v>
      </c>
      <c r="Y146" s="526">
        <f t="shared" si="50"/>
        <v>0</v>
      </c>
      <c r="Z146" s="526">
        <f t="shared" si="50"/>
        <v>0</v>
      </c>
      <c r="AA146" s="526">
        <f t="shared" si="50"/>
        <v>0</v>
      </c>
      <c r="AB146" s="526">
        <f t="shared" si="50"/>
        <v>0</v>
      </c>
      <c r="AC146" s="526">
        <f t="shared" si="50"/>
        <v>0</v>
      </c>
      <c r="AD146" s="526">
        <f t="shared" si="50"/>
        <v>0</v>
      </c>
      <c r="AE146" s="526">
        <f t="shared" si="50"/>
        <v>0</v>
      </c>
      <c r="AF146" s="526">
        <f t="shared" si="50"/>
        <v>0</v>
      </c>
      <c r="AG146" s="527">
        <f>SUM(AG147:AG149)</f>
        <v>0</v>
      </c>
      <c r="AH146" s="528">
        <f t="shared" si="50"/>
        <v>0</v>
      </c>
      <c r="AI146" s="526">
        <f t="shared" si="50"/>
        <v>0</v>
      </c>
      <c r="AJ146" s="526">
        <f t="shared" si="50"/>
        <v>0</v>
      </c>
      <c r="AK146" s="526">
        <f t="shared" si="50"/>
        <v>0</v>
      </c>
      <c r="AL146" s="526">
        <f t="shared" si="50"/>
        <v>0</v>
      </c>
      <c r="AM146" s="526">
        <f t="shared" si="50"/>
        <v>0</v>
      </c>
      <c r="AN146" s="526">
        <f t="shared" si="50"/>
        <v>0</v>
      </c>
      <c r="AO146" s="526">
        <f t="shared" si="50"/>
        <v>0</v>
      </c>
      <c r="AP146" s="526">
        <f t="shared" si="50"/>
        <v>0</v>
      </c>
      <c r="AQ146" s="526">
        <f t="shared" si="50"/>
        <v>0</v>
      </c>
      <c r="AR146" s="526">
        <f t="shared" si="50"/>
        <v>0</v>
      </c>
      <c r="AS146" s="526">
        <f t="shared" si="50"/>
        <v>0</v>
      </c>
      <c r="AT146" s="529">
        <f t="shared" si="50"/>
        <v>0</v>
      </c>
      <c r="AU146" s="531">
        <f t="shared" si="50"/>
        <v>0</v>
      </c>
      <c r="AV146" s="470">
        <f t="shared" si="36"/>
        <v>0</v>
      </c>
    </row>
    <row r="147" spans="2:48" s="60" customFormat="1" ht="13.5">
      <c r="B147" s="494" t="str">
        <f>'FORMATO COSTEO C6'!C60</f>
        <v>6.3.5.1</v>
      </c>
      <c r="C147" s="515">
        <f>'FORMATO COSTEO C6'!B60</f>
        <v>0</v>
      </c>
      <c r="D147" s="506" t="str">
        <f>'FORMATO COSTEO C6'!D60</f>
        <v>Unidad medida</v>
      </c>
      <c r="E147" s="608">
        <f>'FORMATO COSTEO C6'!E60</f>
        <v>0</v>
      </c>
      <c r="F147" s="632">
        <f>'FORMATO COSTEO C6'!G60</f>
        <v>0</v>
      </c>
      <c r="G147" s="574">
        <f>'FORMATO COSTEO C6'!J60</f>
        <v>0</v>
      </c>
      <c r="H147" s="633">
        <f>IF($F147=0,0,((($F147/$E147)*'CRONOGRAMA ACTIVIDADES'!F$82)*($G147/$F147)))</f>
        <v>0</v>
      </c>
      <c r="I147" s="632">
        <f>IF($F147=0,0,((($F147/$E147)*'CRONOGRAMA ACTIVIDADES'!G$82)*($G147/$F147)))</f>
        <v>0</v>
      </c>
      <c r="J147" s="632">
        <f>IF($F147=0,0,((($F147/$E147)*'CRONOGRAMA ACTIVIDADES'!H$82)*($G147/$F147)))</f>
        <v>0</v>
      </c>
      <c r="K147" s="632">
        <f>IF($F147=0,0,((($F147/$E147)*'CRONOGRAMA ACTIVIDADES'!I$82)*($G147/$F147)))</f>
        <v>0</v>
      </c>
      <c r="L147" s="632">
        <f>IF($F147=0,0,((($F147/$E147)*'CRONOGRAMA ACTIVIDADES'!J$82)*($G147/$F147)))</f>
        <v>0</v>
      </c>
      <c r="M147" s="632">
        <f>IF($F147=0,0,((($F147/$E147)*'CRONOGRAMA ACTIVIDADES'!K$82)*($G147/$F147)))</f>
        <v>0</v>
      </c>
      <c r="N147" s="632">
        <f>IF($F147=0,0,((($F147/$E147)*'CRONOGRAMA ACTIVIDADES'!L$82)*($G147/$F147)))</f>
        <v>0</v>
      </c>
      <c r="O147" s="632">
        <f>IF($F147=0,0,((($F147/$E147)*'CRONOGRAMA ACTIVIDADES'!M$82)*($G147/$F147)))</f>
        <v>0</v>
      </c>
      <c r="P147" s="632">
        <f>IF($F147=0,0,((($F147/$E147)*'CRONOGRAMA ACTIVIDADES'!N$82)*($G147/$F147)))</f>
        <v>0</v>
      </c>
      <c r="Q147" s="632">
        <f>IF($F147=0,0,((($F147/$E147)*'CRONOGRAMA ACTIVIDADES'!O$82)*($G147/$F147)))</f>
        <v>0</v>
      </c>
      <c r="R147" s="632">
        <f>IF($F147=0,0,((($F147/$E147)*'CRONOGRAMA ACTIVIDADES'!P$82)*($G147/$F147)))</f>
        <v>0</v>
      </c>
      <c r="S147" s="632">
        <f>IF($F147=0,0,((($F147/$E147)*'CRONOGRAMA ACTIVIDADES'!Q$82)*($G147/$F147)))</f>
        <v>0</v>
      </c>
      <c r="T147" s="501">
        <f t="shared" si="44"/>
        <v>0</v>
      </c>
      <c r="U147" s="634">
        <f>IF($F147=0,0,((($F147/$E147)*'CRONOGRAMA ACTIVIDADES'!R$82)*($G147/$F147)))</f>
        <v>0</v>
      </c>
      <c r="V147" s="632">
        <f>IF($F147=0,0,((($F147/$E147)*'CRONOGRAMA ACTIVIDADES'!S$82)*($G147/$F147)))</f>
        <v>0</v>
      </c>
      <c r="W147" s="632">
        <f>IF($F147=0,0,((($F147/$E147)*'CRONOGRAMA ACTIVIDADES'!T$82)*($G147/$F147)))</f>
        <v>0</v>
      </c>
      <c r="X147" s="632">
        <f>IF($F147=0,0,((($F147/$E147)*'CRONOGRAMA ACTIVIDADES'!U$82)*($G147/$F147)))</f>
        <v>0</v>
      </c>
      <c r="Y147" s="632">
        <f>IF($F147=0,0,((($F147/$E147)*'CRONOGRAMA ACTIVIDADES'!V$82)*($G147/$F147)))</f>
        <v>0</v>
      </c>
      <c r="Z147" s="632">
        <f>IF($F147=0,0,((($F147/$E147)*'CRONOGRAMA ACTIVIDADES'!W$82)*($G147/$F147)))</f>
        <v>0</v>
      </c>
      <c r="AA147" s="632">
        <f>IF($F147=0,0,((($F147/$E147)*'CRONOGRAMA ACTIVIDADES'!X$82)*($G147/$F147)))</f>
        <v>0</v>
      </c>
      <c r="AB147" s="632">
        <f>IF($F147=0,0,((($F147/$E147)*'CRONOGRAMA ACTIVIDADES'!Y$82)*($G147/$F147)))</f>
        <v>0</v>
      </c>
      <c r="AC147" s="632">
        <f>IF($F147=0,0,((($F147/$E147)*'CRONOGRAMA ACTIVIDADES'!Z$82)*($G147/$F147)))</f>
        <v>0</v>
      </c>
      <c r="AD147" s="632">
        <f>IF($F147=0,0,((($F147/$E147)*'CRONOGRAMA ACTIVIDADES'!AA$82)*($G147/$F147)))</f>
        <v>0</v>
      </c>
      <c r="AE147" s="632">
        <f>IF($F147=0,0,((($F147/$E147)*'CRONOGRAMA ACTIVIDADES'!AB$82)*($G147/$F147)))</f>
        <v>0</v>
      </c>
      <c r="AF147" s="632">
        <f>IF($F147=0,0,((($F147/$E147)*'CRONOGRAMA ACTIVIDADES'!AC$82)*($G147/$F147)))</f>
        <v>0</v>
      </c>
      <c r="AG147" s="499">
        <f t="shared" si="45"/>
        <v>0</v>
      </c>
      <c r="AH147" s="633">
        <f>IF($F147=0,0,((($F147/$E147)*'CRONOGRAMA ACTIVIDADES'!AD$82)*($G147/$F147)))</f>
        <v>0</v>
      </c>
      <c r="AI147" s="632">
        <f>IF($F147=0,0,((($F147/$E147)*'CRONOGRAMA ACTIVIDADES'!AE$82)*($G147/$F147)))</f>
        <v>0</v>
      </c>
      <c r="AJ147" s="632">
        <f>IF($F147=0,0,((($F147/$E147)*'CRONOGRAMA ACTIVIDADES'!AF$82)*($G147/$F147)))</f>
        <v>0</v>
      </c>
      <c r="AK147" s="632">
        <f>IF($F147=0,0,((($F147/$E147)*'CRONOGRAMA ACTIVIDADES'!AG$82)*($G147/$F147)))</f>
        <v>0</v>
      </c>
      <c r="AL147" s="632">
        <f>IF($F147=0,0,((($F147/$E147)*'CRONOGRAMA ACTIVIDADES'!AH$82)*($G147/$F147)))</f>
        <v>0</v>
      </c>
      <c r="AM147" s="632">
        <f>IF($F147=0,0,((($F147/$E147)*'CRONOGRAMA ACTIVIDADES'!AI$82)*($G147/$F147)))</f>
        <v>0</v>
      </c>
      <c r="AN147" s="632">
        <f>IF($F147=0,0,((($F147/$E147)*'CRONOGRAMA ACTIVIDADES'!AJ$82)*($G147/$F147)))</f>
        <v>0</v>
      </c>
      <c r="AO147" s="632">
        <f>IF($F147=0,0,((($F147/$E147)*'CRONOGRAMA ACTIVIDADES'!AK$82)*($G147/$F147)))</f>
        <v>0</v>
      </c>
      <c r="AP147" s="632">
        <f>IF($F147=0,0,((($F147/$E147)*'CRONOGRAMA ACTIVIDADES'!AL$82)*($G147/$F147)))</f>
        <v>0</v>
      </c>
      <c r="AQ147" s="632">
        <f>IF($F147=0,0,((($F147/$E147)*'CRONOGRAMA ACTIVIDADES'!AM$82)*($G147/$F147)))</f>
        <v>0</v>
      </c>
      <c r="AR147" s="632">
        <f>IF($F147=0,0,((($F147/$E147)*'CRONOGRAMA ACTIVIDADES'!AN$82)*($G147/$F147)))</f>
        <v>0</v>
      </c>
      <c r="AS147" s="632">
        <f>IF($F147=0,0,((($F147/$E147)*'CRONOGRAMA ACTIVIDADES'!AO$82)*($G147/$F147)))</f>
        <v>0</v>
      </c>
      <c r="AT147" s="501">
        <f t="shared" si="46"/>
        <v>0</v>
      </c>
      <c r="AU147" s="504">
        <f>AS147+AR147+AQ147+AP147+AO147+AN147+AM147+AL147+AK147+AJ147+AI147+AH147+AF147+AE147+AD147+AC147+AB147+AA147+Z147+Y147+X147+W147+V147+U147+S147+R147+Q147+P147+O147+N147+M147+L147+K147+J147+I147+H147</f>
        <v>0</v>
      </c>
      <c r="AV147" s="470">
        <f t="shared" si="36"/>
        <v>0</v>
      </c>
    </row>
    <row r="148" spans="2:48" s="60" customFormat="1" ht="13.5">
      <c r="B148" s="494" t="str">
        <f>'FORMATO COSTEO C6'!C61</f>
        <v>6.3.5.2</v>
      </c>
      <c r="C148" s="515">
        <f>'FORMATO COSTEO C6'!B61</f>
        <v>0</v>
      </c>
      <c r="D148" s="506" t="str">
        <f>'FORMATO COSTEO C6'!D61</f>
        <v>Unidad medida</v>
      </c>
      <c r="E148" s="608">
        <f>'FORMATO COSTEO C6'!E61</f>
        <v>0</v>
      </c>
      <c r="F148" s="632">
        <f>'FORMATO COSTEO C6'!G61</f>
        <v>0</v>
      </c>
      <c r="G148" s="574">
        <f>'FORMATO COSTEO C6'!J61</f>
        <v>0</v>
      </c>
      <c r="H148" s="633">
        <f>IF($F148=0,0,((($F148/$E148)*'CRONOGRAMA ACTIVIDADES'!F$83)*($G148/$F148)))</f>
        <v>0</v>
      </c>
      <c r="I148" s="632">
        <f>IF($F148=0,0,((($F148/$E148)*'CRONOGRAMA ACTIVIDADES'!G$83)*($G148/$F148)))</f>
        <v>0</v>
      </c>
      <c r="J148" s="632">
        <f>IF($F148=0,0,((($F148/$E148)*'CRONOGRAMA ACTIVIDADES'!H$83)*($G148/$F148)))</f>
        <v>0</v>
      </c>
      <c r="K148" s="632">
        <f>IF($F148=0,0,((($F148/$E148)*'CRONOGRAMA ACTIVIDADES'!I$83)*($G148/$F148)))</f>
        <v>0</v>
      </c>
      <c r="L148" s="632">
        <f>IF($F148=0,0,((($F148/$E148)*'CRONOGRAMA ACTIVIDADES'!J$83)*($G148/$F148)))</f>
        <v>0</v>
      </c>
      <c r="M148" s="632">
        <f>IF($F148=0,0,((($F148/$E148)*'CRONOGRAMA ACTIVIDADES'!K$83)*($G148/$F148)))</f>
        <v>0</v>
      </c>
      <c r="N148" s="632">
        <f>IF($F148=0,0,((($F148/$E148)*'CRONOGRAMA ACTIVIDADES'!L$83)*($G148/$F148)))</f>
        <v>0</v>
      </c>
      <c r="O148" s="632">
        <f>IF($F148=0,0,((($F148/$E148)*'CRONOGRAMA ACTIVIDADES'!M$83)*($G148/$F148)))</f>
        <v>0</v>
      </c>
      <c r="P148" s="632">
        <f>IF($F148=0,0,((($F148/$E148)*'CRONOGRAMA ACTIVIDADES'!N$83)*($G148/$F148)))</f>
        <v>0</v>
      </c>
      <c r="Q148" s="632">
        <f>IF($F148=0,0,((($F148/$E148)*'CRONOGRAMA ACTIVIDADES'!O$83)*($G148/$F148)))</f>
        <v>0</v>
      </c>
      <c r="R148" s="632">
        <f>IF($F148=0,0,((($F148/$E148)*'CRONOGRAMA ACTIVIDADES'!P$83)*($G148/$F148)))</f>
        <v>0</v>
      </c>
      <c r="S148" s="632">
        <f>IF($F148=0,0,((($F148/$E148)*'CRONOGRAMA ACTIVIDADES'!Q$83)*($G148/$F148)))</f>
        <v>0</v>
      </c>
      <c r="T148" s="501">
        <f t="shared" si="44"/>
        <v>0</v>
      </c>
      <c r="U148" s="634">
        <f>IF($F148=0,0,((($F148/$E148)*'CRONOGRAMA ACTIVIDADES'!R$83)*($G148/$F148)))</f>
        <v>0</v>
      </c>
      <c r="V148" s="632">
        <f>IF($F148=0,0,((($F148/$E148)*'CRONOGRAMA ACTIVIDADES'!S$83)*($G148/$F148)))</f>
        <v>0</v>
      </c>
      <c r="W148" s="632">
        <f>IF($F148=0,0,((($F148/$E148)*'CRONOGRAMA ACTIVIDADES'!T$83)*($G148/$F148)))</f>
        <v>0</v>
      </c>
      <c r="X148" s="632">
        <f>IF($F148=0,0,((($F148/$E148)*'CRONOGRAMA ACTIVIDADES'!U$83)*($G148/$F148)))</f>
        <v>0</v>
      </c>
      <c r="Y148" s="632">
        <f>IF($F148=0,0,((($F148/$E148)*'CRONOGRAMA ACTIVIDADES'!V$83)*($G148/$F148)))</f>
        <v>0</v>
      </c>
      <c r="Z148" s="632">
        <f>IF($F148=0,0,((($F148/$E148)*'CRONOGRAMA ACTIVIDADES'!W$83)*($G148/$F148)))</f>
        <v>0</v>
      </c>
      <c r="AA148" s="632">
        <f>IF($F148=0,0,((($F148/$E148)*'CRONOGRAMA ACTIVIDADES'!X$83)*($G148/$F148)))</f>
        <v>0</v>
      </c>
      <c r="AB148" s="632">
        <f>IF($F148=0,0,((($F148/$E148)*'CRONOGRAMA ACTIVIDADES'!Y$83)*($G148/$F148)))</f>
        <v>0</v>
      </c>
      <c r="AC148" s="632">
        <f>IF($F148=0,0,((($F148/$E148)*'CRONOGRAMA ACTIVIDADES'!Z$83)*($G148/$F148)))</f>
        <v>0</v>
      </c>
      <c r="AD148" s="632">
        <f>IF($F148=0,0,((($F148/$E148)*'CRONOGRAMA ACTIVIDADES'!AA$83)*($G148/$F148)))</f>
        <v>0</v>
      </c>
      <c r="AE148" s="632">
        <f>IF($F148=0,0,((($F148/$E148)*'CRONOGRAMA ACTIVIDADES'!AB$83)*($G148/$F148)))</f>
        <v>0</v>
      </c>
      <c r="AF148" s="632">
        <f>IF($F148=0,0,((($F148/$E148)*'CRONOGRAMA ACTIVIDADES'!AC$83)*($G148/$F148)))</f>
        <v>0</v>
      </c>
      <c r="AG148" s="499">
        <f t="shared" si="45"/>
        <v>0</v>
      </c>
      <c r="AH148" s="633">
        <f>IF($F148=0,0,((($F148/$E148)*'CRONOGRAMA ACTIVIDADES'!AD$83)*($G148/$F148)))</f>
        <v>0</v>
      </c>
      <c r="AI148" s="632">
        <f>IF($F148=0,0,((($F148/$E148)*'CRONOGRAMA ACTIVIDADES'!AE$83)*($G148/$F148)))</f>
        <v>0</v>
      </c>
      <c r="AJ148" s="632">
        <f>IF($F148=0,0,((($F148/$E148)*'CRONOGRAMA ACTIVIDADES'!AF$83)*($G148/$F148)))</f>
        <v>0</v>
      </c>
      <c r="AK148" s="632">
        <f>IF($F148=0,0,((($F148/$E148)*'CRONOGRAMA ACTIVIDADES'!AG$83)*($G148/$F148)))</f>
        <v>0</v>
      </c>
      <c r="AL148" s="632">
        <f>IF($F148=0,0,((($F148/$E148)*'CRONOGRAMA ACTIVIDADES'!AH$83)*($G148/$F148)))</f>
        <v>0</v>
      </c>
      <c r="AM148" s="632">
        <f>IF($F148=0,0,((($F148/$E148)*'CRONOGRAMA ACTIVIDADES'!AI$83)*($G148/$F148)))</f>
        <v>0</v>
      </c>
      <c r="AN148" s="632">
        <f>IF($F148=0,0,((($F148/$E148)*'CRONOGRAMA ACTIVIDADES'!AJ$83)*($G148/$F148)))</f>
        <v>0</v>
      </c>
      <c r="AO148" s="632">
        <f>IF($F148=0,0,((($F148/$E148)*'CRONOGRAMA ACTIVIDADES'!AK$83)*($G148/$F148)))</f>
        <v>0</v>
      </c>
      <c r="AP148" s="632">
        <f>IF($F148=0,0,((($F148/$E148)*'CRONOGRAMA ACTIVIDADES'!AL$83)*($G148/$F148)))</f>
        <v>0</v>
      </c>
      <c r="AQ148" s="632">
        <f>IF($F148=0,0,((($F148/$E148)*'CRONOGRAMA ACTIVIDADES'!AM$83)*($G148/$F148)))</f>
        <v>0</v>
      </c>
      <c r="AR148" s="632">
        <f>IF($F148=0,0,((($F148/$E148)*'CRONOGRAMA ACTIVIDADES'!AN$83)*($G148/$F148)))</f>
        <v>0</v>
      </c>
      <c r="AS148" s="632">
        <f>IF($F148=0,0,((($F148/$E148)*'CRONOGRAMA ACTIVIDADES'!AO$83)*($G148/$F148)))</f>
        <v>0</v>
      </c>
      <c r="AT148" s="501">
        <f t="shared" si="46"/>
        <v>0</v>
      </c>
      <c r="AU148" s="504">
        <f>AS148+AR148+AQ148+AP148+AO148+AN148+AM148+AL148+AK148+AJ148+AI148+AH148+AF148+AE148+AD148+AC148+AB148+AA148+Z148+Y148+X148+W148+V148+U148+S148+R148+Q148+P148+O148+N148+M148+L148+K148+J148+I148+H148</f>
        <v>0</v>
      </c>
      <c r="AV148" s="470">
        <f t="shared" si="36"/>
        <v>0</v>
      </c>
    </row>
    <row r="149" spans="2:48" s="60" customFormat="1" ht="13.5">
      <c r="B149" s="494" t="str">
        <f>'FORMATO COSTEO C6'!C62</f>
        <v>6.3.5.3</v>
      </c>
      <c r="C149" s="515">
        <f>'FORMATO COSTEO C6'!B62</f>
        <v>0</v>
      </c>
      <c r="D149" s="506" t="str">
        <f>'FORMATO COSTEO C6'!D62</f>
        <v>Unidad medida</v>
      </c>
      <c r="E149" s="608">
        <f>'FORMATO COSTEO C6'!E62</f>
        <v>0</v>
      </c>
      <c r="F149" s="632">
        <f>'FORMATO COSTEO C6'!G62</f>
        <v>0</v>
      </c>
      <c r="G149" s="574">
        <f>'FORMATO COSTEO C6'!J62</f>
        <v>0</v>
      </c>
      <c r="H149" s="633">
        <f>IF($F149=0,0,((($F149/$E149)*'CRONOGRAMA ACTIVIDADES'!F$84)*($G149/$F149)))</f>
        <v>0</v>
      </c>
      <c r="I149" s="632">
        <f>IF($F149=0,0,((($F149/$E149)*'CRONOGRAMA ACTIVIDADES'!G$84)*($G149/$F149)))</f>
        <v>0</v>
      </c>
      <c r="J149" s="632">
        <f>IF($F149=0,0,((($F149/$E149)*'CRONOGRAMA ACTIVIDADES'!H$84)*($G149/$F149)))</f>
        <v>0</v>
      </c>
      <c r="K149" s="632">
        <f>IF($F149=0,0,((($F149/$E149)*'CRONOGRAMA ACTIVIDADES'!I$84)*($G149/$F149)))</f>
        <v>0</v>
      </c>
      <c r="L149" s="632">
        <f>IF($F149=0,0,((($F149/$E149)*'CRONOGRAMA ACTIVIDADES'!J$84)*($G149/$F149)))</f>
        <v>0</v>
      </c>
      <c r="M149" s="632">
        <f>IF($F149=0,0,((($F149/$E149)*'CRONOGRAMA ACTIVIDADES'!K$84)*($G149/$F149)))</f>
        <v>0</v>
      </c>
      <c r="N149" s="632">
        <f>IF($F149=0,0,((($F149/$E149)*'CRONOGRAMA ACTIVIDADES'!L$84)*($G149/$F149)))</f>
        <v>0</v>
      </c>
      <c r="O149" s="632">
        <f>IF($F149=0,0,((($F149/$E149)*'CRONOGRAMA ACTIVIDADES'!M$84)*($G149/$F149)))</f>
        <v>0</v>
      </c>
      <c r="P149" s="632">
        <f>IF($F149=0,0,((($F149/$E149)*'CRONOGRAMA ACTIVIDADES'!N$84)*($G149/$F149)))</f>
        <v>0</v>
      </c>
      <c r="Q149" s="632">
        <f>IF($F149=0,0,((($F149/$E149)*'CRONOGRAMA ACTIVIDADES'!O$84)*($G149/$F149)))</f>
        <v>0</v>
      </c>
      <c r="R149" s="632">
        <f>IF($F149=0,0,((($F149/$E149)*'CRONOGRAMA ACTIVIDADES'!P$84)*($G149/$F149)))</f>
        <v>0</v>
      </c>
      <c r="S149" s="632">
        <f>IF($F149=0,0,((($F149/$E149)*'CRONOGRAMA ACTIVIDADES'!Q$84)*($G149/$F149)))</f>
        <v>0</v>
      </c>
      <c r="T149" s="501">
        <f t="shared" si="44"/>
        <v>0</v>
      </c>
      <c r="U149" s="634">
        <f>IF($F149=0,0,((($F149/$E149)*'CRONOGRAMA ACTIVIDADES'!R$84)*($G149/$F149)))</f>
        <v>0</v>
      </c>
      <c r="V149" s="632">
        <f>IF($F149=0,0,((($F149/$E149)*'CRONOGRAMA ACTIVIDADES'!S$84)*($G149/$F149)))</f>
        <v>0</v>
      </c>
      <c r="W149" s="632">
        <f>IF($F149=0,0,((($F149/$E149)*'CRONOGRAMA ACTIVIDADES'!T$84)*($G149/$F149)))</f>
        <v>0</v>
      </c>
      <c r="X149" s="632">
        <f>IF($F149=0,0,((($F149/$E149)*'CRONOGRAMA ACTIVIDADES'!U$84)*($G149/$F149)))</f>
        <v>0</v>
      </c>
      <c r="Y149" s="632">
        <f>IF($F149=0,0,((($F149/$E149)*'CRONOGRAMA ACTIVIDADES'!V$84)*($G149/$F149)))</f>
        <v>0</v>
      </c>
      <c r="Z149" s="632">
        <f>IF($F149=0,0,((($F149/$E149)*'CRONOGRAMA ACTIVIDADES'!W$84)*($G149/$F149)))</f>
        <v>0</v>
      </c>
      <c r="AA149" s="632">
        <f>IF($F149=0,0,((($F149/$E149)*'CRONOGRAMA ACTIVIDADES'!X$84)*($G149/$F149)))</f>
        <v>0</v>
      </c>
      <c r="AB149" s="632">
        <f>IF($F149=0,0,((($F149/$E149)*'CRONOGRAMA ACTIVIDADES'!Y$84)*($G149/$F149)))</f>
        <v>0</v>
      </c>
      <c r="AC149" s="632">
        <f>IF($F149=0,0,((($F149/$E149)*'CRONOGRAMA ACTIVIDADES'!Z$84)*($G149/$F149)))</f>
        <v>0</v>
      </c>
      <c r="AD149" s="632">
        <f>IF($F149=0,0,((($F149/$E149)*'CRONOGRAMA ACTIVIDADES'!AA$84)*($G149/$F149)))</f>
        <v>0</v>
      </c>
      <c r="AE149" s="632">
        <f>IF($F149=0,0,((($F149/$E149)*'CRONOGRAMA ACTIVIDADES'!AB$84)*($G149/$F149)))</f>
        <v>0</v>
      </c>
      <c r="AF149" s="632">
        <f>IF($F149=0,0,((($F149/$E149)*'CRONOGRAMA ACTIVIDADES'!AC$84)*($G149/$F149)))</f>
        <v>0</v>
      </c>
      <c r="AG149" s="499">
        <f t="shared" si="45"/>
        <v>0</v>
      </c>
      <c r="AH149" s="633">
        <f>IF($F149=0,0,((($F149/$E149)*'CRONOGRAMA ACTIVIDADES'!AD$84)*($G149/$F149)))</f>
        <v>0</v>
      </c>
      <c r="AI149" s="632">
        <f>IF($F149=0,0,((($F149/$E149)*'CRONOGRAMA ACTIVIDADES'!AE$84)*($G149/$F149)))</f>
        <v>0</v>
      </c>
      <c r="AJ149" s="632">
        <f>IF($F149=0,0,((($F149/$E149)*'CRONOGRAMA ACTIVIDADES'!AF$84)*($G149/$F149)))</f>
        <v>0</v>
      </c>
      <c r="AK149" s="632">
        <f>IF($F149=0,0,((($F149/$E149)*'CRONOGRAMA ACTIVIDADES'!AG$84)*($G149/$F149)))</f>
        <v>0</v>
      </c>
      <c r="AL149" s="632">
        <f>IF($F149=0,0,((($F149/$E149)*'CRONOGRAMA ACTIVIDADES'!AH$84)*($G149/$F149)))</f>
        <v>0</v>
      </c>
      <c r="AM149" s="632">
        <f>IF($F149=0,0,((($F149/$E149)*'CRONOGRAMA ACTIVIDADES'!AI$84)*($G149/$F149)))</f>
        <v>0</v>
      </c>
      <c r="AN149" s="632">
        <f>IF($F149=0,0,((($F149/$E149)*'CRONOGRAMA ACTIVIDADES'!AJ$84)*($G149/$F149)))</f>
        <v>0</v>
      </c>
      <c r="AO149" s="632">
        <f>IF($F149=0,0,((($F149/$E149)*'CRONOGRAMA ACTIVIDADES'!AK$84)*($G149/$F149)))</f>
        <v>0</v>
      </c>
      <c r="AP149" s="632">
        <f>IF($F149=0,0,((($F149/$E149)*'CRONOGRAMA ACTIVIDADES'!AL$84)*($G149/$F149)))</f>
        <v>0</v>
      </c>
      <c r="AQ149" s="632">
        <f>IF($F149=0,0,((($F149/$E149)*'CRONOGRAMA ACTIVIDADES'!AM$84)*($G149/$F149)))</f>
        <v>0</v>
      </c>
      <c r="AR149" s="632">
        <f>IF($F149=0,0,((($F149/$E149)*'CRONOGRAMA ACTIVIDADES'!AN$84)*($G149/$F149)))</f>
        <v>0</v>
      </c>
      <c r="AS149" s="632">
        <f>IF($F149=0,0,((($F149/$E149)*'CRONOGRAMA ACTIVIDADES'!AO$84)*($G149/$F149)))</f>
        <v>0</v>
      </c>
      <c r="AT149" s="501">
        <f t="shared" si="46"/>
        <v>0</v>
      </c>
      <c r="AU149" s="504">
        <f>AS149+AR149+AQ149+AP149+AO149+AN149+AM149+AL149+AK149+AJ149+AI149+AH149+AF149+AE149+AD149+AC149+AB149+AA149+Z149+Y149+X149+W149+V149+U149+S149+R149+Q149+P149+O149+N149+M149+L149+K149+J149+I149+H149</f>
        <v>0</v>
      </c>
      <c r="AV149" s="470">
        <f t="shared" si="36"/>
        <v>0</v>
      </c>
    </row>
    <row r="150" spans="2:48" s="60" customFormat="1" ht="13.5">
      <c r="B150" s="537" t="str">
        <f>+'FORMATO COSTEO C6'!C63</f>
        <v>6.3.6</v>
      </c>
      <c r="C150" s="523" t="str">
        <f>+'FORMATO COSTEO C6'!B63</f>
        <v>Materiales y suministros de oficina</v>
      </c>
      <c r="D150" s="534"/>
      <c r="E150" s="617"/>
      <c r="F150" s="526">
        <f>+'FORMATO COSTEO C6'!G63</f>
        <v>0</v>
      </c>
      <c r="G150" s="527">
        <f>+'FORMATO COSTEO C6'!J63</f>
        <v>0</v>
      </c>
      <c r="H150" s="528">
        <f>SUM(H151:H153)</f>
        <v>0</v>
      </c>
      <c r="I150" s="526">
        <f aca="true" t="shared" si="51" ref="I150:AU150">SUM(I151:I153)</f>
        <v>0</v>
      </c>
      <c r="J150" s="526">
        <f t="shared" si="51"/>
        <v>0</v>
      </c>
      <c r="K150" s="526">
        <f t="shared" si="51"/>
        <v>0</v>
      </c>
      <c r="L150" s="526">
        <f t="shared" si="51"/>
        <v>0</v>
      </c>
      <c r="M150" s="526">
        <f t="shared" si="51"/>
        <v>0</v>
      </c>
      <c r="N150" s="526">
        <f t="shared" si="51"/>
        <v>0</v>
      </c>
      <c r="O150" s="526">
        <f t="shared" si="51"/>
        <v>0</v>
      </c>
      <c r="P150" s="526">
        <f t="shared" si="51"/>
        <v>0</v>
      </c>
      <c r="Q150" s="526">
        <f t="shared" si="51"/>
        <v>0</v>
      </c>
      <c r="R150" s="526">
        <f t="shared" si="51"/>
        <v>0</v>
      </c>
      <c r="S150" s="526">
        <f t="shared" si="51"/>
        <v>0</v>
      </c>
      <c r="T150" s="529">
        <f t="shared" si="51"/>
        <v>0</v>
      </c>
      <c r="U150" s="530">
        <f t="shared" si="51"/>
        <v>0</v>
      </c>
      <c r="V150" s="526">
        <f t="shared" si="51"/>
        <v>0</v>
      </c>
      <c r="W150" s="526">
        <f t="shared" si="51"/>
        <v>0</v>
      </c>
      <c r="X150" s="526">
        <f t="shared" si="51"/>
        <v>0</v>
      </c>
      <c r="Y150" s="526">
        <f t="shared" si="51"/>
        <v>0</v>
      </c>
      <c r="Z150" s="526">
        <f t="shared" si="51"/>
        <v>0</v>
      </c>
      <c r="AA150" s="526">
        <f t="shared" si="51"/>
        <v>0</v>
      </c>
      <c r="AB150" s="526">
        <f t="shared" si="51"/>
        <v>0</v>
      </c>
      <c r="AC150" s="526">
        <f t="shared" si="51"/>
        <v>0</v>
      </c>
      <c r="AD150" s="526">
        <f t="shared" si="51"/>
        <v>0</v>
      </c>
      <c r="AE150" s="526">
        <f t="shared" si="51"/>
        <v>0</v>
      </c>
      <c r="AF150" s="526">
        <f t="shared" si="51"/>
        <v>0</v>
      </c>
      <c r="AG150" s="527">
        <f>SUM(AG151:AG153)</f>
        <v>0</v>
      </c>
      <c r="AH150" s="528">
        <f t="shared" si="51"/>
        <v>0</v>
      </c>
      <c r="AI150" s="526">
        <f t="shared" si="51"/>
        <v>0</v>
      </c>
      <c r="AJ150" s="526">
        <f t="shared" si="51"/>
        <v>0</v>
      </c>
      <c r="AK150" s="526">
        <f t="shared" si="51"/>
        <v>0</v>
      </c>
      <c r="AL150" s="526">
        <f t="shared" si="51"/>
        <v>0</v>
      </c>
      <c r="AM150" s="526">
        <f t="shared" si="51"/>
        <v>0</v>
      </c>
      <c r="AN150" s="526">
        <f t="shared" si="51"/>
        <v>0</v>
      </c>
      <c r="AO150" s="526">
        <f t="shared" si="51"/>
        <v>0</v>
      </c>
      <c r="AP150" s="526">
        <f t="shared" si="51"/>
        <v>0</v>
      </c>
      <c r="AQ150" s="526">
        <f t="shared" si="51"/>
        <v>0</v>
      </c>
      <c r="AR150" s="526">
        <f t="shared" si="51"/>
        <v>0</v>
      </c>
      <c r="AS150" s="526">
        <f t="shared" si="51"/>
        <v>0</v>
      </c>
      <c r="AT150" s="529">
        <f t="shared" si="51"/>
        <v>0</v>
      </c>
      <c r="AU150" s="531">
        <f t="shared" si="51"/>
        <v>0</v>
      </c>
      <c r="AV150" s="470">
        <f t="shared" si="36"/>
        <v>0</v>
      </c>
    </row>
    <row r="151" spans="2:48" s="60" customFormat="1" ht="13.5">
      <c r="B151" s="494" t="str">
        <f>'FORMATO COSTEO C6'!C64</f>
        <v>6.3.6.1</v>
      </c>
      <c r="C151" s="515">
        <f>'FORMATO COSTEO C6'!B64</f>
        <v>0</v>
      </c>
      <c r="D151" s="506" t="str">
        <f>'FORMATO COSTEO C6'!D64</f>
        <v>Unidad medida</v>
      </c>
      <c r="E151" s="608">
        <f>'FORMATO COSTEO C6'!E64</f>
        <v>0</v>
      </c>
      <c r="F151" s="632">
        <f>'FORMATO COSTEO C6'!G64</f>
        <v>0</v>
      </c>
      <c r="G151" s="574">
        <f>'FORMATO COSTEO C6'!J64</f>
        <v>0</v>
      </c>
      <c r="H151" s="633">
        <f>IF($F151=0,0,((($F151/$E151)*'CRONOGRAMA ACTIVIDADES'!F$86)*($G151/$F151)))</f>
        <v>0</v>
      </c>
      <c r="I151" s="632">
        <f>IF($F151=0,0,((($F151/$E151)*'CRONOGRAMA ACTIVIDADES'!G$86)*($G151/$F151)))</f>
        <v>0</v>
      </c>
      <c r="J151" s="632">
        <f>IF($F151=0,0,((($F151/$E151)*'CRONOGRAMA ACTIVIDADES'!H$86)*($G151/$F151)))</f>
        <v>0</v>
      </c>
      <c r="K151" s="632">
        <f>IF($F151=0,0,((($F151/$E151)*'CRONOGRAMA ACTIVIDADES'!I$86)*($G151/$F151)))</f>
        <v>0</v>
      </c>
      <c r="L151" s="632">
        <f>IF($F151=0,0,((($F151/$E151)*'CRONOGRAMA ACTIVIDADES'!J$86)*($G151/$F151)))</f>
        <v>0</v>
      </c>
      <c r="M151" s="632">
        <f>IF($F151=0,0,((($F151/$E151)*'CRONOGRAMA ACTIVIDADES'!K$86)*($G151/$F151)))</f>
        <v>0</v>
      </c>
      <c r="N151" s="632">
        <f>IF($F151=0,0,((($F151/$E151)*'CRONOGRAMA ACTIVIDADES'!L$86)*($G151/$F151)))</f>
        <v>0</v>
      </c>
      <c r="O151" s="632">
        <f>IF($F151=0,0,((($F151/$E151)*'CRONOGRAMA ACTIVIDADES'!M$86)*($G151/$F151)))</f>
        <v>0</v>
      </c>
      <c r="P151" s="632">
        <f>IF($F151=0,0,((($F151/$E151)*'CRONOGRAMA ACTIVIDADES'!N$86)*($G151/$F151)))</f>
        <v>0</v>
      </c>
      <c r="Q151" s="632">
        <f>IF($F151=0,0,((($F151/$E151)*'CRONOGRAMA ACTIVIDADES'!O$86)*($G151/$F151)))</f>
        <v>0</v>
      </c>
      <c r="R151" s="632">
        <f>IF($F151=0,0,((($F151/$E151)*'CRONOGRAMA ACTIVIDADES'!P$86)*($G151/$F151)))</f>
        <v>0</v>
      </c>
      <c r="S151" s="632">
        <f>IF($F151=0,0,((($F151/$E151)*'CRONOGRAMA ACTIVIDADES'!Q$86)*($G151/$F151)))</f>
        <v>0</v>
      </c>
      <c r="T151" s="501">
        <f t="shared" si="44"/>
        <v>0</v>
      </c>
      <c r="U151" s="634">
        <f>IF($F151=0,0,((($F151/$E151)*'CRONOGRAMA ACTIVIDADES'!R$86)*($G151/$F151)))</f>
        <v>0</v>
      </c>
      <c r="V151" s="632">
        <f>IF($F151=0,0,((($F151/$E151)*'CRONOGRAMA ACTIVIDADES'!S$86)*($G151/$F151)))</f>
        <v>0</v>
      </c>
      <c r="W151" s="632">
        <f>IF($F151=0,0,((($F151/$E151)*'CRONOGRAMA ACTIVIDADES'!T$86)*($G151/$F151)))</f>
        <v>0</v>
      </c>
      <c r="X151" s="632">
        <f>IF($F151=0,0,((($F151/$E151)*'CRONOGRAMA ACTIVIDADES'!U$86)*($G151/$F151)))</f>
        <v>0</v>
      </c>
      <c r="Y151" s="632">
        <f>IF($F151=0,0,((($F151/$E151)*'CRONOGRAMA ACTIVIDADES'!V$86)*($G151/$F151)))</f>
        <v>0</v>
      </c>
      <c r="Z151" s="632">
        <f>IF($F151=0,0,((($F151/$E151)*'CRONOGRAMA ACTIVIDADES'!W$86)*($G151/$F151)))</f>
        <v>0</v>
      </c>
      <c r="AA151" s="632">
        <f>IF($F151=0,0,((($F151/$E151)*'CRONOGRAMA ACTIVIDADES'!X$86)*($G151/$F151)))</f>
        <v>0</v>
      </c>
      <c r="AB151" s="632">
        <f>IF($F151=0,0,((($F151/$E151)*'CRONOGRAMA ACTIVIDADES'!Y$86)*($G151/$F151)))</f>
        <v>0</v>
      </c>
      <c r="AC151" s="632">
        <f>IF($F151=0,0,((($F151/$E151)*'CRONOGRAMA ACTIVIDADES'!Z$86)*($G151/$F151)))</f>
        <v>0</v>
      </c>
      <c r="AD151" s="632">
        <f>IF($F151=0,0,((($F151/$E151)*'CRONOGRAMA ACTIVIDADES'!AA$86)*($G151/$F151)))</f>
        <v>0</v>
      </c>
      <c r="AE151" s="632">
        <f>IF($F151=0,0,((($F151/$E151)*'CRONOGRAMA ACTIVIDADES'!AB$86)*($G151/$F151)))</f>
        <v>0</v>
      </c>
      <c r="AF151" s="632">
        <f>IF($F151=0,0,((($F151/$E151)*'CRONOGRAMA ACTIVIDADES'!AC$86)*($G151/$F151)))</f>
        <v>0</v>
      </c>
      <c r="AG151" s="499">
        <f t="shared" si="45"/>
        <v>0</v>
      </c>
      <c r="AH151" s="633">
        <f>IF($F151=0,0,((($F151/$E151)*'CRONOGRAMA ACTIVIDADES'!AD$86)*($G151/$F151)))</f>
        <v>0</v>
      </c>
      <c r="AI151" s="632">
        <f>IF($F151=0,0,((($F151/$E151)*'CRONOGRAMA ACTIVIDADES'!AE$86)*($G151/$F151)))</f>
        <v>0</v>
      </c>
      <c r="AJ151" s="632">
        <f>IF($F151=0,0,((($F151/$E151)*'CRONOGRAMA ACTIVIDADES'!AF$86)*($G151/$F151)))</f>
        <v>0</v>
      </c>
      <c r="AK151" s="632">
        <f>IF($F151=0,0,((($F151/$E151)*'CRONOGRAMA ACTIVIDADES'!AG$86)*($G151/$F151)))</f>
        <v>0</v>
      </c>
      <c r="AL151" s="632">
        <f>IF($F151=0,0,((($F151/$E151)*'CRONOGRAMA ACTIVIDADES'!AH$86)*($G151/$F151)))</f>
        <v>0</v>
      </c>
      <c r="AM151" s="632">
        <f>IF($F151=0,0,((($F151/$E151)*'CRONOGRAMA ACTIVIDADES'!AI$86)*($G151/$F151)))</f>
        <v>0</v>
      </c>
      <c r="AN151" s="632">
        <f>IF($F151=0,0,((($F151/$E151)*'CRONOGRAMA ACTIVIDADES'!AJ$86)*($G151/$F151)))</f>
        <v>0</v>
      </c>
      <c r="AO151" s="632">
        <f>IF($F151=0,0,((($F151/$E151)*'CRONOGRAMA ACTIVIDADES'!AK$86)*($G151/$F151)))</f>
        <v>0</v>
      </c>
      <c r="AP151" s="632">
        <f>IF($F151=0,0,((($F151/$E151)*'CRONOGRAMA ACTIVIDADES'!AL$86)*($G151/$F151)))</f>
        <v>0</v>
      </c>
      <c r="AQ151" s="632">
        <f>IF($F151=0,0,((($F151/$E151)*'CRONOGRAMA ACTIVIDADES'!AM$86)*($G151/$F151)))</f>
        <v>0</v>
      </c>
      <c r="AR151" s="632">
        <f>IF($F151=0,0,((($F151/$E151)*'CRONOGRAMA ACTIVIDADES'!AN$86)*($G151/$F151)))</f>
        <v>0</v>
      </c>
      <c r="AS151" s="632">
        <f>IF($F151=0,0,((($F151/$E151)*'CRONOGRAMA ACTIVIDADES'!AO$86)*($G151/$F151)))</f>
        <v>0</v>
      </c>
      <c r="AT151" s="501">
        <f t="shared" si="46"/>
        <v>0</v>
      </c>
      <c r="AU151" s="504">
        <f>AS151+AR151+AQ151+AP151+AO151+AN151+AM151+AL151+AK151+AJ151+AI151+AH151+AF151+AE151+AD151+AC151+AB151+AA151+Z151+Y151+X151+W151+V151+U151+S151+R151+Q151+P151+O151+N151+M151+L151+K151+J151+I151+H151</f>
        <v>0</v>
      </c>
      <c r="AV151" s="470">
        <f t="shared" si="36"/>
        <v>0</v>
      </c>
    </row>
    <row r="152" spans="2:48" s="60" customFormat="1" ht="13.5">
      <c r="B152" s="494" t="str">
        <f>'FORMATO COSTEO C6'!C65</f>
        <v>6.3.6.2</v>
      </c>
      <c r="C152" s="515">
        <f>'FORMATO COSTEO C6'!B65</f>
        <v>0</v>
      </c>
      <c r="D152" s="506" t="str">
        <f>'FORMATO COSTEO C6'!D65</f>
        <v>Unidad medida</v>
      </c>
      <c r="E152" s="608">
        <f>'FORMATO COSTEO C6'!E65</f>
        <v>0</v>
      </c>
      <c r="F152" s="632">
        <f>'FORMATO COSTEO C6'!G65</f>
        <v>0</v>
      </c>
      <c r="G152" s="574">
        <f>'FORMATO COSTEO C6'!J65</f>
        <v>0</v>
      </c>
      <c r="H152" s="633">
        <f>IF($F152=0,0,((($F152/$E152)*'CRONOGRAMA ACTIVIDADES'!F$87)*($G152/$F152)))</f>
        <v>0</v>
      </c>
      <c r="I152" s="632">
        <f>IF($F152=0,0,((($F152/$E152)*'CRONOGRAMA ACTIVIDADES'!G$87)*($G152/$F152)))</f>
        <v>0</v>
      </c>
      <c r="J152" s="632">
        <f>IF($F152=0,0,((($F152/$E152)*'CRONOGRAMA ACTIVIDADES'!H$87)*($G152/$F152)))</f>
        <v>0</v>
      </c>
      <c r="K152" s="632">
        <f>IF($F152=0,0,((($F152/$E152)*'CRONOGRAMA ACTIVIDADES'!I$87)*($G152/$F152)))</f>
        <v>0</v>
      </c>
      <c r="L152" s="632">
        <f>IF($F152=0,0,((($F152/$E152)*'CRONOGRAMA ACTIVIDADES'!J$87)*($G152/$F152)))</f>
        <v>0</v>
      </c>
      <c r="M152" s="632">
        <f>IF($F152=0,0,((($F152/$E152)*'CRONOGRAMA ACTIVIDADES'!K$87)*($G152/$F152)))</f>
        <v>0</v>
      </c>
      <c r="N152" s="632">
        <f>IF($F152=0,0,((($F152/$E152)*'CRONOGRAMA ACTIVIDADES'!L$87)*($G152/$F152)))</f>
        <v>0</v>
      </c>
      <c r="O152" s="632">
        <f>IF($F152=0,0,((($F152/$E152)*'CRONOGRAMA ACTIVIDADES'!M$87)*($G152/$F152)))</f>
        <v>0</v>
      </c>
      <c r="P152" s="632">
        <f>IF($F152=0,0,((($F152/$E152)*'CRONOGRAMA ACTIVIDADES'!N$87)*($G152/$F152)))</f>
        <v>0</v>
      </c>
      <c r="Q152" s="632">
        <f>IF($F152=0,0,((($F152/$E152)*'CRONOGRAMA ACTIVIDADES'!O$87)*($G152/$F152)))</f>
        <v>0</v>
      </c>
      <c r="R152" s="632">
        <f>IF($F152=0,0,((($F152/$E152)*'CRONOGRAMA ACTIVIDADES'!P$87)*($G152/$F152)))</f>
        <v>0</v>
      </c>
      <c r="S152" s="632">
        <f>IF($F152=0,0,((($F152/$E152)*'CRONOGRAMA ACTIVIDADES'!Q$87)*($G152/$F152)))</f>
        <v>0</v>
      </c>
      <c r="T152" s="501">
        <f t="shared" si="44"/>
        <v>0</v>
      </c>
      <c r="U152" s="634">
        <f>IF($F152=0,0,((($F152/$E152)*'CRONOGRAMA ACTIVIDADES'!R$87)*($G152/$F152)))</f>
        <v>0</v>
      </c>
      <c r="V152" s="632">
        <f>IF($F152=0,0,((($F152/$E152)*'CRONOGRAMA ACTIVIDADES'!S$87)*($G152/$F152)))</f>
        <v>0</v>
      </c>
      <c r="W152" s="632">
        <f>IF($F152=0,0,((($F152/$E152)*'CRONOGRAMA ACTIVIDADES'!T$87)*($G152/$F152)))</f>
        <v>0</v>
      </c>
      <c r="X152" s="632">
        <f>IF($F152=0,0,((($F152/$E152)*'CRONOGRAMA ACTIVIDADES'!U$87)*($G152/$F152)))</f>
        <v>0</v>
      </c>
      <c r="Y152" s="632">
        <f>IF($F152=0,0,((($F152/$E152)*'CRONOGRAMA ACTIVIDADES'!V$87)*($G152/$F152)))</f>
        <v>0</v>
      </c>
      <c r="Z152" s="632">
        <f>IF($F152=0,0,((($F152/$E152)*'CRONOGRAMA ACTIVIDADES'!W$87)*($G152/$F152)))</f>
        <v>0</v>
      </c>
      <c r="AA152" s="632">
        <f>IF($F152=0,0,((($F152/$E152)*'CRONOGRAMA ACTIVIDADES'!X$87)*($G152/$F152)))</f>
        <v>0</v>
      </c>
      <c r="AB152" s="632">
        <f>IF($F152=0,0,((($F152/$E152)*'CRONOGRAMA ACTIVIDADES'!Y$87)*($G152/$F152)))</f>
        <v>0</v>
      </c>
      <c r="AC152" s="632">
        <f>IF($F152=0,0,((($F152/$E152)*'CRONOGRAMA ACTIVIDADES'!Z$87)*($G152/$F152)))</f>
        <v>0</v>
      </c>
      <c r="AD152" s="632">
        <f>IF($F152=0,0,((($F152/$E152)*'CRONOGRAMA ACTIVIDADES'!AA$87)*($G152/$F152)))</f>
        <v>0</v>
      </c>
      <c r="AE152" s="632">
        <f>IF($F152=0,0,((($F152/$E152)*'CRONOGRAMA ACTIVIDADES'!AB$87)*($G152/$F152)))</f>
        <v>0</v>
      </c>
      <c r="AF152" s="632">
        <f>IF($F152=0,0,((($F152/$E152)*'CRONOGRAMA ACTIVIDADES'!AC$87)*($G152/$F152)))</f>
        <v>0</v>
      </c>
      <c r="AG152" s="499">
        <f t="shared" si="45"/>
        <v>0</v>
      </c>
      <c r="AH152" s="633">
        <f>IF($F152=0,0,((($F152/$E152)*'CRONOGRAMA ACTIVIDADES'!AD$87)*($G152/$F152)))</f>
        <v>0</v>
      </c>
      <c r="AI152" s="632">
        <f>IF($F152=0,0,((($F152/$E152)*'CRONOGRAMA ACTIVIDADES'!AE$87)*($G152/$F152)))</f>
        <v>0</v>
      </c>
      <c r="AJ152" s="632">
        <f>IF($F152=0,0,((($F152/$E152)*'CRONOGRAMA ACTIVIDADES'!AF$87)*($G152/$F152)))</f>
        <v>0</v>
      </c>
      <c r="AK152" s="632">
        <f>IF($F152=0,0,((($F152/$E152)*'CRONOGRAMA ACTIVIDADES'!AG$87)*($G152/$F152)))</f>
        <v>0</v>
      </c>
      <c r="AL152" s="632">
        <f>IF($F152=0,0,((($F152/$E152)*'CRONOGRAMA ACTIVIDADES'!AH$87)*($G152/$F152)))</f>
        <v>0</v>
      </c>
      <c r="AM152" s="632">
        <f>IF($F152=0,0,((($F152/$E152)*'CRONOGRAMA ACTIVIDADES'!AI$87)*($G152/$F152)))</f>
        <v>0</v>
      </c>
      <c r="AN152" s="632">
        <f>IF($F152=0,0,((($F152/$E152)*'CRONOGRAMA ACTIVIDADES'!AJ$87)*($G152/$F152)))</f>
        <v>0</v>
      </c>
      <c r="AO152" s="632">
        <f>IF($F152=0,0,((($F152/$E152)*'CRONOGRAMA ACTIVIDADES'!AK$87)*($G152/$F152)))</f>
        <v>0</v>
      </c>
      <c r="AP152" s="632">
        <f>IF($F152=0,0,((($F152/$E152)*'CRONOGRAMA ACTIVIDADES'!AL$87)*($G152/$F152)))</f>
        <v>0</v>
      </c>
      <c r="AQ152" s="632">
        <f>IF($F152=0,0,((($F152/$E152)*'CRONOGRAMA ACTIVIDADES'!AM$87)*($G152/$F152)))</f>
        <v>0</v>
      </c>
      <c r="AR152" s="632">
        <f>IF($F152=0,0,((($F152/$E152)*'CRONOGRAMA ACTIVIDADES'!AN$87)*($G152/$F152)))</f>
        <v>0</v>
      </c>
      <c r="AS152" s="632">
        <f>IF($F152=0,0,((($F152/$E152)*'CRONOGRAMA ACTIVIDADES'!AO$87)*($G152/$F152)))</f>
        <v>0</v>
      </c>
      <c r="AT152" s="501">
        <f t="shared" si="46"/>
        <v>0</v>
      </c>
      <c r="AU152" s="504">
        <f>AS152+AR152+AQ152+AP152+AO152+AN152+AM152+AL152+AK152+AJ152+AI152+AH152+AF152+AE152+AD152+AC152+AB152+AA152+Z152+Y152+X152+W152+V152+U152+S152+R152+Q152+P152+O152+N152+M152+L152+K152+J152+I152+H152</f>
        <v>0</v>
      </c>
      <c r="AV152" s="470">
        <f t="shared" si="36"/>
        <v>0</v>
      </c>
    </row>
    <row r="153" spans="2:48" s="60" customFormat="1" ht="13.5">
      <c r="B153" s="494" t="str">
        <f>'FORMATO COSTEO C6'!C66</f>
        <v>6.3.6.3</v>
      </c>
      <c r="C153" s="515">
        <f>'FORMATO COSTEO C6'!B66</f>
        <v>0</v>
      </c>
      <c r="D153" s="506" t="str">
        <f>'FORMATO COSTEO C6'!D66</f>
        <v>Unidad medida</v>
      </c>
      <c r="E153" s="608">
        <f>'FORMATO COSTEO C6'!E66</f>
        <v>0</v>
      </c>
      <c r="F153" s="632">
        <f>'FORMATO COSTEO C6'!G66</f>
        <v>0</v>
      </c>
      <c r="G153" s="574">
        <f>'FORMATO COSTEO C6'!J66</f>
        <v>0</v>
      </c>
      <c r="H153" s="633">
        <f>IF($F153=0,0,((($F153/$E153)*'CRONOGRAMA ACTIVIDADES'!F$88)*($G153/$F153)))</f>
        <v>0</v>
      </c>
      <c r="I153" s="632">
        <f>IF($F153=0,0,((($F153/$E153)*'CRONOGRAMA ACTIVIDADES'!G$88)*($G153/$F153)))</f>
        <v>0</v>
      </c>
      <c r="J153" s="632">
        <f>IF($F153=0,0,((($F153/$E153)*'CRONOGRAMA ACTIVIDADES'!H$88)*($G153/$F153)))</f>
        <v>0</v>
      </c>
      <c r="K153" s="632">
        <f>IF($F153=0,0,((($F153/$E153)*'CRONOGRAMA ACTIVIDADES'!I$88)*($G153/$F153)))</f>
        <v>0</v>
      </c>
      <c r="L153" s="632">
        <f>IF($F153=0,0,((($F153/$E153)*'CRONOGRAMA ACTIVIDADES'!J$88)*($G153/$F153)))</f>
        <v>0</v>
      </c>
      <c r="M153" s="632">
        <f>IF($F153=0,0,((($F153/$E153)*'CRONOGRAMA ACTIVIDADES'!K$88)*($G153/$F153)))</f>
        <v>0</v>
      </c>
      <c r="N153" s="632">
        <f>IF($F153=0,0,((($F153/$E153)*'CRONOGRAMA ACTIVIDADES'!L$88)*($G153/$F153)))</f>
        <v>0</v>
      </c>
      <c r="O153" s="632">
        <f>IF($F153=0,0,((($F153/$E153)*'CRONOGRAMA ACTIVIDADES'!M$88)*($G153/$F153)))</f>
        <v>0</v>
      </c>
      <c r="P153" s="632">
        <f>IF($F153=0,0,((($F153/$E153)*'CRONOGRAMA ACTIVIDADES'!N$88)*($G153/$F153)))</f>
        <v>0</v>
      </c>
      <c r="Q153" s="632">
        <f>IF($F153=0,0,((($F153/$E153)*'CRONOGRAMA ACTIVIDADES'!O$88)*($G153/$F153)))</f>
        <v>0</v>
      </c>
      <c r="R153" s="632">
        <f>IF($F153=0,0,((($F153/$E153)*'CRONOGRAMA ACTIVIDADES'!P$88)*($G153/$F153)))</f>
        <v>0</v>
      </c>
      <c r="S153" s="632">
        <f>IF($F153=0,0,((($F153/$E153)*'CRONOGRAMA ACTIVIDADES'!Q$88)*($G153/$F153)))</f>
        <v>0</v>
      </c>
      <c r="T153" s="501">
        <f t="shared" si="44"/>
        <v>0</v>
      </c>
      <c r="U153" s="634">
        <f>IF($F153=0,0,((($F153/$E153)*'CRONOGRAMA ACTIVIDADES'!R$88)*($G153/$F153)))</f>
        <v>0</v>
      </c>
      <c r="V153" s="632">
        <f>IF($F153=0,0,((($F153/$E153)*'CRONOGRAMA ACTIVIDADES'!S$88)*($G153/$F153)))</f>
        <v>0</v>
      </c>
      <c r="W153" s="632">
        <f>IF($F153=0,0,((($F153/$E153)*'CRONOGRAMA ACTIVIDADES'!T$88)*($G153/$F153)))</f>
        <v>0</v>
      </c>
      <c r="X153" s="632">
        <f>IF($F153=0,0,((($F153/$E153)*'CRONOGRAMA ACTIVIDADES'!U$88)*($G153/$F153)))</f>
        <v>0</v>
      </c>
      <c r="Y153" s="632">
        <f>IF($F153=0,0,((($F153/$E153)*'CRONOGRAMA ACTIVIDADES'!V$88)*($G153/$F153)))</f>
        <v>0</v>
      </c>
      <c r="Z153" s="632">
        <f>IF($F153=0,0,((($F153/$E153)*'CRONOGRAMA ACTIVIDADES'!W$88)*($G153/$F153)))</f>
        <v>0</v>
      </c>
      <c r="AA153" s="632">
        <f>IF($F153=0,0,((($F153/$E153)*'CRONOGRAMA ACTIVIDADES'!X$88)*($G153/$F153)))</f>
        <v>0</v>
      </c>
      <c r="AB153" s="632">
        <f>IF($F153=0,0,((($F153/$E153)*'CRONOGRAMA ACTIVIDADES'!Y$88)*($G153/$F153)))</f>
        <v>0</v>
      </c>
      <c r="AC153" s="632">
        <f>IF($F153=0,0,((($F153/$E153)*'CRONOGRAMA ACTIVIDADES'!Z$88)*($G153/$F153)))</f>
        <v>0</v>
      </c>
      <c r="AD153" s="632">
        <f>IF($F153=0,0,((($F153/$E153)*'CRONOGRAMA ACTIVIDADES'!AA$88)*($G153/$F153)))</f>
        <v>0</v>
      </c>
      <c r="AE153" s="632">
        <f>IF($F153=0,0,((($F153/$E153)*'CRONOGRAMA ACTIVIDADES'!AB$88)*($G153/$F153)))</f>
        <v>0</v>
      </c>
      <c r="AF153" s="632">
        <f>IF($F153=0,0,((($F153/$E153)*'CRONOGRAMA ACTIVIDADES'!AC$88)*($G153/$F153)))</f>
        <v>0</v>
      </c>
      <c r="AG153" s="499">
        <f t="shared" si="45"/>
        <v>0</v>
      </c>
      <c r="AH153" s="633">
        <f>IF($F153=0,0,((($F153/$E153)*'CRONOGRAMA ACTIVIDADES'!AD$88)*($G153/$F153)))</f>
        <v>0</v>
      </c>
      <c r="AI153" s="632">
        <f>IF($F153=0,0,((($F153/$E153)*'CRONOGRAMA ACTIVIDADES'!AE$88)*($G153/$F153)))</f>
        <v>0</v>
      </c>
      <c r="AJ153" s="632">
        <f>IF($F153=0,0,((($F153/$E153)*'CRONOGRAMA ACTIVIDADES'!AF$88)*($G153/$F153)))</f>
        <v>0</v>
      </c>
      <c r="AK153" s="632">
        <f>IF($F153=0,0,((($F153/$E153)*'CRONOGRAMA ACTIVIDADES'!AG$88)*($G153/$F153)))</f>
        <v>0</v>
      </c>
      <c r="AL153" s="632">
        <f>IF($F153=0,0,((($F153/$E153)*'CRONOGRAMA ACTIVIDADES'!AH$88)*($G153/$F153)))</f>
        <v>0</v>
      </c>
      <c r="AM153" s="632">
        <f>IF($F153=0,0,((($F153/$E153)*'CRONOGRAMA ACTIVIDADES'!AI$88)*($G153/$F153)))</f>
        <v>0</v>
      </c>
      <c r="AN153" s="632">
        <f>IF($F153=0,0,((($F153/$E153)*'CRONOGRAMA ACTIVIDADES'!AJ$88)*($G153/$F153)))</f>
        <v>0</v>
      </c>
      <c r="AO153" s="632">
        <f>IF($F153=0,0,((($F153/$E153)*'CRONOGRAMA ACTIVIDADES'!AK$88)*($G153/$F153)))</f>
        <v>0</v>
      </c>
      <c r="AP153" s="632">
        <f>IF($F153=0,0,((($F153/$E153)*'CRONOGRAMA ACTIVIDADES'!AL$88)*($G153/$F153)))</f>
        <v>0</v>
      </c>
      <c r="AQ153" s="632">
        <f>IF($F153=0,0,((($F153/$E153)*'CRONOGRAMA ACTIVIDADES'!AM$88)*($G153/$F153)))</f>
        <v>0</v>
      </c>
      <c r="AR153" s="632">
        <f>IF($F153=0,0,((($F153/$E153)*'CRONOGRAMA ACTIVIDADES'!AN$88)*($G153/$F153)))</f>
        <v>0</v>
      </c>
      <c r="AS153" s="632">
        <f>IF($F153=0,0,((($F153/$E153)*'CRONOGRAMA ACTIVIDADES'!AO$88)*($G153/$F153)))</f>
        <v>0</v>
      </c>
      <c r="AT153" s="501">
        <f t="shared" si="46"/>
        <v>0</v>
      </c>
      <c r="AU153" s="504">
        <f>AS153+AR153+AQ153+AP153+AO153+AN153+AM153+AL153+AK153+AJ153+AI153+AH153+AF153+AE153+AD153+AC153+AB153+AA153+Z153+Y153+X153+W153+V153+U153+S153+R153+Q153+P153+O153+N153+M153+L153+K153+J153+I153+H153</f>
        <v>0</v>
      </c>
      <c r="AV153" s="470">
        <f t="shared" si="36"/>
        <v>0</v>
      </c>
    </row>
    <row r="154" spans="2:48" s="60" customFormat="1" ht="13.5">
      <c r="B154" s="537" t="str">
        <f>+'FORMATO COSTEO C6'!C67</f>
        <v>6.3.7</v>
      </c>
      <c r="C154" s="523" t="str">
        <f>+'FORMATO COSTEO C6'!B67</f>
        <v>Coordinaciones con FONDOEMPLEO</v>
      </c>
      <c r="D154" s="534"/>
      <c r="E154" s="617"/>
      <c r="F154" s="526">
        <f>+'FORMATO COSTEO C6'!G67</f>
        <v>0</v>
      </c>
      <c r="G154" s="527">
        <f>+'FORMATO COSTEO C6'!J67</f>
        <v>0</v>
      </c>
      <c r="H154" s="528">
        <f>SUM(H155:H157)</f>
        <v>0</v>
      </c>
      <c r="I154" s="526">
        <f aca="true" t="shared" si="52" ref="I154:AU154">SUM(I155:I157)</f>
        <v>0</v>
      </c>
      <c r="J154" s="526">
        <f t="shared" si="52"/>
        <v>0</v>
      </c>
      <c r="K154" s="526">
        <f t="shared" si="52"/>
        <v>0</v>
      </c>
      <c r="L154" s="526">
        <f t="shared" si="52"/>
        <v>0</v>
      </c>
      <c r="M154" s="526">
        <f t="shared" si="52"/>
        <v>0</v>
      </c>
      <c r="N154" s="526">
        <f t="shared" si="52"/>
        <v>0</v>
      </c>
      <c r="O154" s="526">
        <f t="shared" si="52"/>
        <v>0</v>
      </c>
      <c r="P154" s="526">
        <f t="shared" si="52"/>
        <v>0</v>
      </c>
      <c r="Q154" s="526">
        <f t="shared" si="52"/>
        <v>0</v>
      </c>
      <c r="R154" s="526">
        <f t="shared" si="52"/>
        <v>0</v>
      </c>
      <c r="S154" s="526">
        <f t="shared" si="52"/>
        <v>0</v>
      </c>
      <c r="T154" s="529">
        <f t="shared" si="52"/>
        <v>0</v>
      </c>
      <c r="U154" s="530">
        <f t="shared" si="52"/>
        <v>0</v>
      </c>
      <c r="V154" s="526">
        <f t="shared" si="52"/>
        <v>0</v>
      </c>
      <c r="W154" s="526">
        <f t="shared" si="52"/>
        <v>0</v>
      </c>
      <c r="X154" s="526">
        <f t="shared" si="52"/>
        <v>0</v>
      </c>
      <c r="Y154" s="526">
        <f t="shared" si="52"/>
        <v>0</v>
      </c>
      <c r="Z154" s="526">
        <f t="shared" si="52"/>
        <v>0</v>
      </c>
      <c r="AA154" s="526">
        <f t="shared" si="52"/>
        <v>0</v>
      </c>
      <c r="AB154" s="526">
        <f t="shared" si="52"/>
        <v>0</v>
      </c>
      <c r="AC154" s="526">
        <f t="shared" si="52"/>
        <v>0</v>
      </c>
      <c r="AD154" s="526">
        <f t="shared" si="52"/>
        <v>0</v>
      </c>
      <c r="AE154" s="526">
        <f t="shared" si="52"/>
        <v>0</v>
      </c>
      <c r="AF154" s="526">
        <f t="shared" si="52"/>
        <v>0</v>
      </c>
      <c r="AG154" s="527">
        <f>SUM(AG155:AG157)</f>
        <v>0</v>
      </c>
      <c r="AH154" s="528">
        <f t="shared" si="52"/>
        <v>0</v>
      </c>
      <c r="AI154" s="526">
        <f t="shared" si="52"/>
        <v>0</v>
      </c>
      <c r="AJ154" s="526">
        <f t="shared" si="52"/>
        <v>0</v>
      </c>
      <c r="AK154" s="526">
        <f t="shared" si="52"/>
        <v>0</v>
      </c>
      <c r="AL154" s="526">
        <f t="shared" si="52"/>
        <v>0</v>
      </c>
      <c r="AM154" s="526">
        <f t="shared" si="52"/>
        <v>0</v>
      </c>
      <c r="AN154" s="526">
        <f t="shared" si="52"/>
        <v>0</v>
      </c>
      <c r="AO154" s="526">
        <f t="shared" si="52"/>
        <v>0</v>
      </c>
      <c r="AP154" s="526">
        <f t="shared" si="52"/>
        <v>0</v>
      </c>
      <c r="AQ154" s="526">
        <f t="shared" si="52"/>
        <v>0</v>
      </c>
      <c r="AR154" s="526">
        <f t="shared" si="52"/>
        <v>0</v>
      </c>
      <c r="AS154" s="526">
        <f t="shared" si="52"/>
        <v>0</v>
      </c>
      <c r="AT154" s="529">
        <f t="shared" si="52"/>
        <v>0</v>
      </c>
      <c r="AU154" s="531">
        <f t="shared" si="52"/>
        <v>0</v>
      </c>
      <c r="AV154" s="470">
        <f t="shared" si="36"/>
        <v>0</v>
      </c>
    </row>
    <row r="155" spans="2:48" s="60" customFormat="1" ht="13.5">
      <c r="B155" s="494" t="str">
        <f>'FORMATO COSTEO C6'!C68</f>
        <v>6.3.7.1</v>
      </c>
      <c r="C155" s="515">
        <f>'FORMATO COSTEO C6'!B68</f>
        <v>0</v>
      </c>
      <c r="D155" s="506" t="str">
        <f>'FORMATO COSTEO C6'!D68</f>
        <v>Unidad medida</v>
      </c>
      <c r="E155" s="608">
        <f>'FORMATO COSTEO C6'!E68</f>
        <v>0</v>
      </c>
      <c r="F155" s="632">
        <f>'FORMATO COSTEO C6'!G68</f>
        <v>0</v>
      </c>
      <c r="G155" s="574">
        <f>'FORMATO COSTEO C6'!J68</f>
        <v>0</v>
      </c>
      <c r="H155" s="633">
        <f>IF($F155=0,0,((($F155/$E155)*'CRONOGRAMA ACTIVIDADES'!F$90)*($G155/$F155)))</f>
        <v>0</v>
      </c>
      <c r="I155" s="632">
        <f>IF($F155=0,0,((($F155/$E155)*'CRONOGRAMA ACTIVIDADES'!G$90)*($G155/$F155)))</f>
        <v>0</v>
      </c>
      <c r="J155" s="632">
        <f>IF($F155=0,0,((($F155/$E155)*'CRONOGRAMA ACTIVIDADES'!H$90)*($G155/$F155)))</f>
        <v>0</v>
      </c>
      <c r="K155" s="632">
        <f>IF($F155=0,0,((($F155/$E155)*'CRONOGRAMA ACTIVIDADES'!I$90)*($G155/$F155)))</f>
        <v>0</v>
      </c>
      <c r="L155" s="632">
        <f>IF($F155=0,0,((($F155/$E155)*'CRONOGRAMA ACTIVIDADES'!J$90)*($G155/$F155)))</f>
        <v>0</v>
      </c>
      <c r="M155" s="632">
        <f>IF($F155=0,0,((($F155/$E155)*'CRONOGRAMA ACTIVIDADES'!K$90)*($G155/$F155)))</f>
        <v>0</v>
      </c>
      <c r="N155" s="632">
        <f>IF($F155=0,0,((($F155/$E155)*'CRONOGRAMA ACTIVIDADES'!L$90)*($G155/$F155)))</f>
        <v>0</v>
      </c>
      <c r="O155" s="632">
        <f>IF($F155=0,0,((($F155/$E155)*'CRONOGRAMA ACTIVIDADES'!M$90)*($G155/$F155)))</f>
        <v>0</v>
      </c>
      <c r="P155" s="632">
        <f>IF($F155=0,0,((($F155/$E155)*'CRONOGRAMA ACTIVIDADES'!N$90)*($G155/$F155)))</f>
        <v>0</v>
      </c>
      <c r="Q155" s="632">
        <f>IF($F155=0,0,((($F155/$E155)*'CRONOGRAMA ACTIVIDADES'!O$90)*($G155/$F155)))</f>
        <v>0</v>
      </c>
      <c r="R155" s="632">
        <f>IF($F155=0,0,((($F155/$E155)*'CRONOGRAMA ACTIVIDADES'!P$90)*($G155/$F155)))</f>
        <v>0</v>
      </c>
      <c r="S155" s="632">
        <f>IF($F155=0,0,((($F155/$E155)*'CRONOGRAMA ACTIVIDADES'!Q$90)*($G155/$F155)))</f>
        <v>0</v>
      </c>
      <c r="T155" s="501">
        <f t="shared" si="44"/>
        <v>0</v>
      </c>
      <c r="U155" s="634">
        <f>IF($F155=0,0,((($F155/$E155)*'CRONOGRAMA ACTIVIDADES'!R$90)*($G155/$F155)))</f>
        <v>0</v>
      </c>
      <c r="V155" s="632">
        <f>IF($F155=0,0,((($F155/$E155)*'CRONOGRAMA ACTIVIDADES'!S$90)*($G155/$F155)))</f>
        <v>0</v>
      </c>
      <c r="W155" s="632">
        <f>IF($F155=0,0,((($F155/$E155)*'CRONOGRAMA ACTIVIDADES'!T$90)*($G155/$F155)))</f>
        <v>0</v>
      </c>
      <c r="X155" s="632">
        <f>IF($F155=0,0,((($F155/$E155)*'CRONOGRAMA ACTIVIDADES'!U$90)*($G155/$F155)))</f>
        <v>0</v>
      </c>
      <c r="Y155" s="632">
        <f>IF($F155=0,0,((($F155/$E155)*'CRONOGRAMA ACTIVIDADES'!V$90)*($G155/$F155)))</f>
        <v>0</v>
      </c>
      <c r="Z155" s="632">
        <f>IF($F155=0,0,((($F155/$E155)*'CRONOGRAMA ACTIVIDADES'!W$90)*($G155/$F155)))</f>
        <v>0</v>
      </c>
      <c r="AA155" s="632">
        <f>IF($F155=0,0,((($F155/$E155)*'CRONOGRAMA ACTIVIDADES'!X$90)*($G155/$F155)))</f>
        <v>0</v>
      </c>
      <c r="AB155" s="632">
        <f>IF($F155=0,0,((($F155/$E155)*'CRONOGRAMA ACTIVIDADES'!Y$90)*($G155/$F155)))</f>
        <v>0</v>
      </c>
      <c r="AC155" s="632">
        <f>IF($F155=0,0,((($F155/$E155)*'CRONOGRAMA ACTIVIDADES'!Z$90)*($G155/$F155)))</f>
        <v>0</v>
      </c>
      <c r="AD155" s="632">
        <f>IF($F155=0,0,((($F155/$E155)*'CRONOGRAMA ACTIVIDADES'!AA$90)*($G155/$F155)))</f>
        <v>0</v>
      </c>
      <c r="AE155" s="632">
        <f>IF($F155=0,0,((($F155/$E155)*'CRONOGRAMA ACTIVIDADES'!AB$90)*($G155/$F155)))</f>
        <v>0</v>
      </c>
      <c r="AF155" s="632">
        <f>IF($F155=0,0,((($F155/$E155)*'CRONOGRAMA ACTIVIDADES'!AC$90)*($G155/$F155)))</f>
        <v>0</v>
      </c>
      <c r="AG155" s="499">
        <f t="shared" si="45"/>
        <v>0</v>
      </c>
      <c r="AH155" s="633">
        <f>IF($F155=0,0,((($F155/$E155)*'CRONOGRAMA ACTIVIDADES'!AD$90)*($G155/$F155)))</f>
        <v>0</v>
      </c>
      <c r="AI155" s="632">
        <f>IF($F155=0,0,((($F155/$E155)*'CRONOGRAMA ACTIVIDADES'!AE$90)*($G155/$F155)))</f>
        <v>0</v>
      </c>
      <c r="AJ155" s="632">
        <f>IF($F155=0,0,((($F155/$E155)*'CRONOGRAMA ACTIVIDADES'!AF$90)*($G155/$F155)))</f>
        <v>0</v>
      </c>
      <c r="AK155" s="632">
        <f>IF($F155=0,0,((($F155/$E155)*'CRONOGRAMA ACTIVIDADES'!AG$90)*($G155/$F155)))</f>
        <v>0</v>
      </c>
      <c r="AL155" s="632">
        <f>IF($F155=0,0,((($F155/$E155)*'CRONOGRAMA ACTIVIDADES'!AH$90)*($G155/$F155)))</f>
        <v>0</v>
      </c>
      <c r="AM155" s="632">
        <f>IF($F155=0,0,((($F155/$E155)*'CRONOGRAMA ACTIVIDADES'!AI$90)*($G155/$F155)))</f>
        <v>0</v>
      </c>
      <c r="AN155" s="632">
        <f>IF($F155=0,0,((($F155/$E155)*'CRONOGRAMA ACTIVIDADES'!AJ$90)*($G155/$F155)))</f>
        <v>0</v>
      </c>
      <c r="AO155" s="632">
        <f>IF($F155=0,0,((($F155/$E155)*'CRONOGRAMA ACTIVIDADES'!AK$90)*($G155/$F155)))</f>
        <v>0</v>
      </c>
      <c r="AP155" s="632">
        <f>IF($F155=0,0,((($F155/$E155)*'CRONOGRAMA ACTIVIDADES'!AL$90)*($G155/$F155)))</f>
        <v>0</v>
      </c>
      <c r="AQ155" s="632">
        <f>IF($F155=0,0,((($F155/$E155)*'CRONOGRAMA ACTIVIDADES'!AM$90)*($G155/$F155)))</f>
        <v>0</v>
      </c>
      <c r="AR155" s="632">
        <f>IF($F155=0,0,((($F155/$E155)*'CRONOGRAMA ACTIVIDADES'!AN$90)*($G155/$F155)))</f>
        <v>0</v>
      </c>
      <c r="AS155" s="632">
        <f>IF($F155=0,0,((($F155/$E155)*'CRONOGRAMA ACTIVIDADES'!AO$90)*($G155/$F155)))</f>
        <v>0</v>
      </c>
      <c r="AT155" s="501">
        <f t="shared" si="46"/>
        <v>0</v>
      </c>
      <c r="AU155" s="504">
        <f>AS155+AR155+AQ155+AP155+AO155+AN155+AM155+AL155+AK155+AJ155+AI155+AH155+AF155+AE155+AD155+AC155+AB155+AA155+Z155+Y155+X155+W155+V155+U155+S155+R155+Q155+P155+O155+N155+M155+L155+K155+J155+I155+H155</f>
        <v>0</v>
      </c>
      <c r="AV155" s="470">
        <f t="shared" si="36"/>
        <v>0</v>
      </c>
    </row>
    <row r="156" spans="2:48" s="60" customFormat="1" ht="13.5">
      <c r="B156" s="494" t="str">
        <f>'FORMATO COSTEO C6'!C69</f>
        <v>6.3.7.2</v>
      </c>
      <c r="C156" s="515">
        <f>'FORMATO COSTEO C6'!B69</f>
        <v>0</v>
      </c>
      <c r="D156" s="506" t="str">
        <f>'FORMATO COSTEO C6'!D69</f>
        <v>Unidad medida</v>
      </c>
      <c r="E156" s="608">
        <f>'FORMATO COSTEO C6'!E69</f>
        <v>0</v>
      </c>
      <c r="F156" s="632">
        <f>'FORMATO COSTEO C6'!G69</f>
        <v>0</v>
      </c>
      <c r="G156" s="574">
        <f>'FORMATO COSTEO C6'!J69</f>
        <v>0</v>
      </c>
      <c r="H156" s="633">
        <f>IF($F156=0,0,((($F156/$E156)*'CRONOGRAMA ACTIVIDADES'!F$91)*($G156/$F156)))</f>
        <v>0</v>
      </c>
      <c r="I156" s="632">
        <f>IF($F156=0,0,((($F156/$E156)*'CRONOGRAMA ACTIVIDADES'!G$91)*($G156/$F156)))</f>
        <v>0</v>
      </c>
      <c r="J156" s="632">
        <f>IF($F156=0,0,((($F156/$E156)*'CRONOGRAMA ACTIVIDADES'!H$91)*($G156/$F156)))</f>
        <v>0</v>
      </c>
      <c r="K156" s="632">
        <f>IF($F156=0,0,((($F156/$E156)*'CRONOGRAMA ACTIVIDADES'!I$91)*($G156/$F156)))</f>
        <v>0</v>
      </c>
      <c r="L156" s="632">
        <f>IF($F156=0,0,((($F156/$E156)*'CRONOGRAMA ACTIVIDADES'!J$91)*($G156/$F156)))</f>
        <v>0</v>
      </c>
      <c r="M156" s="632">
        <f>IF($F156=0,0,((($F156/$E156)*'CRONOGRAMA ACTIVIDADES'!K$91)*($G156/$F156)))</f>
        <v>0</v>
      </c>
      <c r="N156" s="632">
        <f>IF($F156=0,0,((($F156/$E156)*'CRONOGRAMA ACTIVIDADES'!L$91)*($G156/$F156)))</f>
        <v>0</v>
      </c>
      <c r="O156" s="632">
        <f>IF($F156=0,0,((($F156/$E156)*'CRONOGRAMA ACTIVIDADES'!M$91)*($G156/$F156)))</f>
        <v>0</v>
      </c>
      <c r="P156" s="632">
        <f>IF($F156=0,0,((($F156/$E156)*'CRONOGRAMA ACTIVIDADES'!N$91)*($G156/$F156)))</f>
        <v>0</v>
      </c>
      <c r="Q156" s="632">
        <f>IF($F156=0,0,((($F156/$E156)*'CRONOGRAMA ACTIVIDADES'!O$91)*($G156/$F156)))</f>
        <v>0</v>
      </c>
      <c r="R156" s="632">
        <f>IF($F156=0,0,((($F156/$E156)*'CRONOGRAMA ACTIVIDADES'!P$91)*($G156/$F156)))</f>
        <v>0</v>
      </c>
      <c r="S156" s="632">
        <f>IF($F156=0,0,((($F156/$E156)*'CRONOGRAMA ACTIVIDADES'!Q$91)*($G156/$F156)))</f>
        <v>0</v>
      </c>
      <c r="T156" s="501">
        <f t="shared" si="44"/>
        <v>0</v>
      </c>
      <c r="U156" s="634">
        <f>IF($F156=0,0,((($F156/$E156)*'CRONOGRAMA ACTIVIDADES'!R$91)*($G156/$F156)))</f>
        <v>0</v>
      </c>
      <c r="V156" s="632">
        <f>IF($F156=0,0,((($F156/$E156)*'CRONOGRAMA ACTIVIDADES'!S$91)*($G156/$F156)))</f>
        <v>0</v>
      </c>
      <c r="W156" s="632">
        <f>IF($F156=0,0,((($F156/$E156)*'CRONOGRAMA ACTIVIDADES'!T$91)*($G156/$F156)))</f>
        <v>0</v>
      </c>
      <c r="X156" s="632">
        <f>IF($F156=0,0,((($F156/$E156)*'CRONOGRAMA ACTIVIDADES'!U$91)*($G156/$F156)))</f>
        <v>0</v>
      </c>
      <c r="Y156" s="632">
        <f>IF($F156=0,0,((($F156/$E156)*'CRONOGRAMA ACTIVIDADES'!V$91)*($G156/$F156)))</f>
        <v>0</v>
      </c>
      <c r="Z156" s="632">
        <f>IF($F156=0,0,((($F156/$E156)*'CRONOGRAMA ACTIVIDADES'!W$91)*($G156/$F156)))</f>
        <v>0</v>
      </c>
      <c r="AA156" s="632">
        <f>IF($F156=0,0,((($F156/$E156)*'CRONOGRAMA ACTIVIDADES'!X$91)*($G156/$F156)))</f>
        <v>0</v>
      </c>
      <c r="AB156" s="632">
        <f>IF($F156=0,0,((($F156/$E156)*'CRONOGRAMA ACTIVIDADES'!Y$91)*($G156/$F156)))</f>
        <v>0</v>
      </c>
      <c r="AC156" s="632">
        <f>IF($F156=0,0,((($F156/$E156)*'CRONOGRAMA ACTIVIDADES'!Z$91)*($G156/$F156)))</f>
        <v>0</v>
      </c>
      <c r="AD156" s="632">
        <f>IF($F156=0,0,((($F156/$E156)*'CRONOGRAMA ACTIVIDADES'!AA$91)*($G156/$F156)))</f>
        <v>0</v>
      </c>
      <c r="AE156" s="632">
        <f>IF($F156=0,0,((($F156/$E156)*'CRONOGRAMA ACTIVIDADES'!AB$91)*($G156/$F156)))</f>
        <v>0</v>
      </c>
      <c r="AF156" s="632">
        <f>IF($F156=0,0,((($F156/$E156)*'CRONOGRAMA ACTIVIDADES'!AC$91)*($G156/$F156)))</f>
        <v>0</v>
      </c>
      <c r="AG156" s="499">
        <f t="shared" si="45"/>
        <v>0</v>
      </c>
      <c r="AH156" s="633">
        <f>IF($F156=0,0,((($F156/$E156)*'CRONOGRAMA ACTIVIDADES'!AD$91)*($G156/$F156)))</f>
        <v>0</v>
      </c>
      <c r="AI156" s="632">
        <f>IF($F156=0,0,((($F156/$E156)*'CRONOGRAMA ACTIVIDADES'!AE$91)*($G156/$F156)))</f>
        <v>0</v>
      </c>
      <c r="AJ156" s="632">
        <f>IF($F156=0,0,((($F156/$E156)*'CRONOGRAMA ACTIVIDADES'!AF$91)*($G156/$F156)))</f>
        <v>0</v>
      </c>
      <c r="AK156" s="632">
        <f>IF($F156=0,0,((($F156/$E156)*'CRONOGRAMA ACTIVIDADES'!AG$91)*($G156/$F156)))</f>
        <v>0</v>
      </c>
      <c r="AL156" s="632">
        <f>IF($F156=0,0,((($F156/$E156)*'CRONOGRAMA ACTIVIDADES'!AH$91)*($G156/$F156)))</f>
        <v>0</v>
      </c>
      <c r="AM156" s="632">
        <f>IF($F156=0,0,((($F156/$E156)*'CRONOGRAMA ACTIVIDADES'!AI$91)*($G156/$F156)))</f>
        <v>0</v>
      </c>
      <c r="AN156" s="632">
        <f>IF($F156=0,0,((($F156/$E156)*'CRONOGRAMA ACTIVIDADES'!AJ$91)*($G156/$F156)))</f>
        <v>0</v>
      </c>
      <c r="AO156" s="632">
        <f>IF($F156=0,0,((($F156/$E156)*'CRONOGRAMA ACTIVIDADES'!AK$91)*($G156/$F156)))</f>
        <v>0</v>
      </c>
      <c r="AP156" s="632">
        <f>IF($F156=0,0,((($F156/$E156)*'CRONOGRAMA ACTIVIDADES'!AL$91)*($G156/$F156)))</f>
        <v>0</v>
      </c>
      <c r="AQ156" s="632">
        <f>IF($F156=0,0,((($F156/$E156)*'CRONOGRAMA ACTIVIDADES'!AM$91)*($G156/$F156)))</f>
        <v>0</v>
      </c>
      <c r="AR156" s="632">
        <f>IF($F156=0,0,((($F156/$E156)*'CRONOGRAMA ACTIVIDADES'!AN$91)*($G156/$F156)))</f>
        <v>0</v>
      </c>
      <c r="AS156" s="632">
        <f>IF($F156=0,0,((($F156/$E156)*'CRONOGRAMA ACTIVIDADES'!AO$91)*($G156/$F156)))</f>
        <v>0</v>
      </c>
      <c r="AT156" s="501">
        <f t="shared" si="46"/>
        <v>0</v>
      </c>
      <c r="AU156" s="504">
        <f>AS156+AR156+AQ156+AP156+AO156+AN156+AM156+AL156+AK156+AJ156+AI156+AH156+AF156+AE156+AD156+AC156+AB156+AA156+Z156+Y156+X156+W156+V156+U156+S156+R156+Q156+P156+O156+N156+M156+L156+K156+J156+I156+H156</f>
        <v>0</v>
      </c>
      <c r="AV156" s="470">
        <f t="shared" si="36"/>
        <v>0</v>
      </c>
    </row>
    <row r="157" spans="2:48" s="60" customFormat="1" ht="13.5">
      <c r="B157" s="494" t="str">
        <f>'FORMATO COSTEO C6'!C70</f>
        <v>6.3.7.3</v>
      </c>
      <c r="C157" s="515">
        <f>'FORMATO COSTEO C6'!B70</f>
        <v>0</v>
      </c>
      <c r="D157" s="506" t="str">
        <f>'FORMATO COSTEO C6'!D70</f>
        <v>Unidad medida</v>
      </c>
      <c r="E157" s="608">
        <f>'FORMATO COSTEO C6'!E70</f>
        <v>0</v>
      </c>
      <c r="F157" s="632">
        <f>'FORMATO COSTEO C6'!G70</f>
        <v>0</v>
      </c>
      <c r="G157" s="574">
        <f>'FORMATO COSTEO C6'!J70</f>
        <v>0</v>
      </c>
      <c r="H157" s="633">
        <f>IF($F157=0,0,((($F157/$E157)*'CRONOGRAMA ACTIVIDADES'!F$92)*($G157/$F157)))</f>
        <v>0</v>
      </c>
      <c r="I157" s="632">
        <f>IF($F157=0,0,((($F157/$E157)*'CRONOGRAMA ACTIVIDADES'!G$92)*($G157/$F157)))</f>
        <v>0</v>
      </c>
      <c r="J157" s="632">
        <f>IF($F157=0,0,((($F157/$E157)*'CRONOGRAMA ACTIVIDADES'!H$92)*($G157/$F157)))</f>
        <v>0</v>
      </c>
      <c r="K157" s="632">
        <f>IF($F157=0,0,((($F157/$E157)*'CRONOGRAMA ACTIVIDADES'!I$92)*($G157/$F157)))</f>
        <v>0</v>
      </c>
      <c r="L157" s="632">
        <f>IF($F157=0,0,((($F157/$E157)*'CRONOGRAMA ACTIVIDADES'!J$92)*($G157/$F157)))</f>
        <v>0</v>
      </c>
      <c r="M157" s="632">
        <f>IF($F157=0,0,((($F157/$E157)*'CRONOGRAMA ACTIVIDADES'!K$92)*($G157/$F157)))</f>
        <v>0</v>
      </c>
      <c r="N157" s="632">
        <f>IF($F157=0,0,((($F157/$E157)*'CRONOGRAMA ACTIVIDADES'!L$92)*($G157/$F157)))</f>
        <v>0</v>
      </c>
      <c r="O157" s="632">
        <f>IF($F157=0,0,((($F157/$E157)*'CRONOGRAMA ACTIVIDADES'!M$92)*($G157/$F157)))</f>
        <v>0</v>
      </c>
      <c r="P157" s="632">
        <f>IF($F157=0,0,((($F157/$E157)*'CRONOGRAMA ACTIVIDADES'!N$92)*($G157/$F157)))</f>
        <v>0</v>
      </c>
      <c r="Q157" s="632">
        <f>IF($F157=0,0,((($F157/$E157)*'CRONOGRAMA ACTIVIDADES'!O$92)*($G157/$F157)))</f>
        <v>0</v>
      </c>
      <c r="R157" s="632">
        <f>IF($F157=0,0,((($F157/$E157)*'CRONOGRAMA ACTIVIDADES'!P$92)*($G157/$F157)))</f>
        <v>0</v>
      </c>
      <c r="S157" s="632">
        <f>IF($F157=0,0,((($F157/$E157)*'CRONOGRAMA ACTIVIDADES'!Q$92)*($G157/$F157)))</f>
        <v>0</v>
      </c>
      <c r="T157" s="501">
        <f t="shared" si="44"/>
        <v>0</v>
      </c>
      <c r="U157" s="634">
        <f>IF($F157=0,0,((($F157/$E157)*'CRONOGRAMA ACTIVIDADES'!R$92)*($G157/$F157)))</f>
        <v>0</v>
      </c>
      <c r="V157" s="632">
        <f>IF($F157=0,0,((($F157/$E157)*'CRONOGRAMA ACTIVIDADES'!S$92)*($G157/$F157)))</f>
        <v>0</v>
      </c>
      <c r="W157" s="632">
        <f>IF($F157=0,0,((($F157/$E157)*'CRONOGRAMA ACTIVIDADES'!T$92)*($G157/$F157)))</f>
        <v>0</v>
      </c>
      <c r="X157" s="632">
        <f>IF($F157=0,0,((($F157/$E157)*'CRONOGRAMA ACTIVIDADES'!U$92)*($G157/$F157)))</f>
        <v>0</v>
      </c>
      <c r="Y157" s="632">
        <f>IF($F157=0,0,((($F157/$E157)*'CRONOGRAMA ACTIVIDADES'!V$92)*($G157/$F157)))</f>
        <v>0</v>
      </c>
      <c r="Z157" s="632">
        <f>IF($F157=0,0,((($F157/$E157)*'CRONOGRAMA ACTIVIDADES'!W$92)*($G157/$F157)))</f>
        <v>0</v>
      </c>
      <c r="AA157" s="632">
        <f>IF($F157=0,0,((($F157/$E157)*'CRONOGRAMA ACTIVIDADES'!X$92)*($G157/$F157)))</f>
        <v>0</v>
      </c>
      <c r="AB157" s="632">
        <f>IF($F157=0,0,((($F157/$E157)*'CRONOGRAMA ACTIVIDADES'!Y$92)*($G157/$F157)))</f>
        <v>0</v>
      </c>
      <c r="AC157" s="632">
        <f>IF($F157=0,0,((($F157/$E157)*'CRONOGRAMA ACTIVIDADES'!Z$92)*($G157/$F157)))</f>
        <v>0</v>
      </c>
      <c r="AD157" s="632">
        <f>IF($F157=0,0,((($F157/$E157)*'CRONOGRAMA ACTIVIDADES'!AA$92)*($G157/$F157)))</f>
        <v>0</v>
      </c>
      <c r="AE157" s="632">
        <f>IF($F157=0,0,((($F157/$E157)*'CRONOGRAMA ACTIVIDADES'!AB$92)*($G157/$F157)))</f>
        <v>0</v>
      </c>
      <c r="AF157" s="632">
        <f>IF($F157=0,0,((($F157/$E157)*'CRONOGRAMA ACTIVIDADES'!AC$92)*($G157/$F157)))</f>
        <v>0</v>
      </c>
      <c r="AG157" s="499">
        <f t="shared" si="45"/>
        <v>0</v>
      </c>
      <c r="AH157" s="633">
        <f>IF($F157=0,0,((($F157/$E157)*'CRONOGRAMA ACTIVIDADES'!AD$92)*($G157/$F157)))</f>
        <v>0</v>
      </c>
      <c r="AI157" s="632">
        <f>IF($F157=0,0,((($F157/$E157)*'CRONOGRAMA ACTIVIDADES'!AE$92)*($G157/$F157)))</f>
        <v>0</v>
      </c>
      <c r="AJ157" s="632">
        <f>IF($F157=0,0,((($F157/$E157)*'CRONOGRAMA ACTIVIDADES'!AF$92)*($G157/$F157)))</f>
        <v>0</v>
      </c>
      <c r="AK157" s="632">
        <f>IF($F157=0,0,((($F157/$E157)*'CRONOGRAMA ACTIVIDADES'!AG$92)*($G157/$F157)))</f>
        <v>0</v>
      </c>
      <c r="AL157" s="632">
        <f>IF($F157=0,0,((($F157/$E157)*'CRONOGRAMA ACTIVIDADES'!AH$92)*($G157/$F157)))</f>
        <v>0</v>
      </c>
      <c r="AM157" s="632">
        <f>IF($F157=0,0,((($F157/$E157)*'CRONOGRAMA ACTIVIDADES'!AI$92)*($G157/$F157)))</f>
        <v>0</v>
      </c>
      <c r="AN157" s="632">
        <f>IF($F157=0,0,((($F157/$E157)*'CRONOGRAMA ACTIVIDADES'!AJ$92)*($G157/$F157)))</f>
        <v>0</v>
      </c>
      <c r="AO157" s="632">
        <f>IF($F157=0,0,((($F157/$E157)*'CRONOGRAMA ACTIVIDADES'!AK$92)*($G157/$F157)))</f>
        <v>0</v>
      </c>
      <c r="AP157" s="632">
        <f>IF($F157=0,0,((($F157/$E157)*'CRONOGRAMA ACTIVIDADES'!AL$92)*($G157/$F157)))</f>
        <v>0</v>
      </c>
      <c r="AQ157" s="632">
        <f>IF($F157=0,0,((($F157/$E157)*'CRONOGRAMA ACTIVIDADES'!AM$92)*($G157/$F157)))</f>
        <v>0</v>
      </c>
      <c r="AR157" s="632">
        <f>IF($F157=0,0,((($F157/$E157)*'CRONOGRAMA ACTIVIDADES'!AN$92)*($G157/$F157)))</f>
        <v>0</v>
      </c>
      <c r="AS157" s="632">
        <f>IF($F157=0,0,((($F157/$E157)*'CRONOGRAMA ACTIVIDADES'!AO$92)*($G157/$F157)))</f>
        <v>0</v>
      </c>
      <c r="AT157" s="501">
        <f t="shared" si="46"/>
        <v>0</v>
      </c>
      <c r="AU157" s="504">
        <f>AS157+AR157+AQ157+AP157+AO157+AN157+AM157+AL157+AK157+AJ157+AI157+AH157+AF157+AE157+AD157+AC157+AB157+AA157+Z157+Y157+X157+W157+V157+U157+S157+R157+Q157+P157+O157+N157+M157+L157+K157+J157+I157+H157</f>
        <v>0</v>
      </c>
      <c r="AV157" s="470">
        <f t="shared" si="36"/>
        <v>0</v>
      </c>
    </row>
    <row r="158" spans="2:48" s="60" customFormat="1" ht="30" customHeight="1" thickBot="1">
      <c r="B158" s="1849" t="s">
        <v>197</v>
      </c>
      <c r="C158" s="1850"/>
      <c r="D158" s="1850"/>
      <c r="E158" s="1850"/>
      <c r="F158" s="539">
        <f>+F12+F106</f>
        <v>0</v>
      </c>
      <c r="G158" s="540">
        <f aca="true" t="shared" si="53" ref="G158:AT158">+G12+G106</f>
        <v>0</v>
      </c>
      <c r="H158" s="541">
        <f t="shared" si="53"/>
        <v>0</v>
      </c>
      <c r="I158" s="539">
        <f t="shared" si="53"/>
        <v>0</v>
      </c>
      <c r="J158" s="539">
        <f t="shared" si="53"/>
        <v>0</v>
      </c>
      <c r="K158" s="539">
        <f t="shared" si="53"/>
        <v>0</v>
      </c>
      <c r="L158" s="539">
        <f t="shared" si="53"/>
        <v>0</v>
      </c>
      <c r="M158" s="539">
        <f t="shared" si="53"/>
        <v>0</v>
      </c>
      <c r="N158" s="539">
        <f t="shared" si="53"/>
        <v>0</v>
      </c>
      <c r="O158" s="539">
        <f t="shared" si="53"/>
        <v>0</v>
      </c>
      <c r="P158" s="539">
        <f t="shared" si="53"/>
        <v>0</v>
      </c>
      <c r="Q158" s="539">
        <f t="shared" si="53"/>
        <v>0</v>
      </c>
      <c r="R158" s="539">
        <f t="shared" si="53"/>
        <v>0</v>
      </c>
      <c r="S158" s="539">
        <f t="shared" si="53"/>
        <v>0</v>
      </c>
      <c r="T158" s="542">
        <f t="shared" si="53"/>
        <v>0</v>
      </c>
      <c r="U158" s="543">
        <f t="shared" si="53"/>
        <v>0</v>
      </c>
      <c r="V158" s="539">
        <f t="shared" si="53"/>
        <v>0</v>
      </c>
      <c r="W158" s="539">
        <f t="shared" si="53"/>
        <v>0</v>
      </c>
      <c r="X158" s="539">
        <f t="shared" si="53"/>
        <v>0</v>
      </c>
      <c r="Y158" s="539">
        <f t="shared" si="53"/>
        <v>0</v>
      </c>
      <c r="Z158" s="539">
        <f t="shared" si="53"/>
        <v>0</v>
      </c>
      <c r="AA158" s="539">
        <f t="shared" si="53"/>
        <v>0</v>
      </c>
      <c r="AB158" s="539">
        <f t="shared" si="53"/>
        <v>0</v>
      </c>
      <c r="AC158" s="539">
        <f t="shared" si="53"/>
        <v>0</v>
      </c>
      <c r="AD158" s="539">
        <f t="shared" si="53"/>
        <v>0</v>
      </c>
      <c r="AE158" s="539">
        <f t="shared" si="53"/>
        <v>0</v>
      </c>
      <c r="AF158" s="539">
        <f t="shared" si="53"/>
        <v>0</v>
      </c>
      <c r="AG158" s="540">
        <f t="shared" si="53"/>
        <v>0</v>
      </c>
      <c r="AH158" s="541">
        <f t="shared" si="53"/>
        <v>0</v>
      </c>
      <c r="AI158" s="539">
        <f t="shared" si="53"/>
        <v>0</v>
      </c>
      <c r="AJ158" s="539">
        <f t="shared" si="53"/>
        <v>0</v>
      </c>
      <c r="AK158" s="539">
        <f t="shared" si="53"/>
        <v>0</v>
      </c>
      <c r="AL158" s="539">
        <f t="shared" si="53"/>
        <v>0</v>
      </c>
      <c r="AM158" s="539">
        <f t="shared" si="53"/>
        <v>0</v>
      </c>
      <c r="AN158" s="539">
        <f t="shared" si="53"/>
        <v>0</v>
      </c>
      <c r="AO158" s="539">
        <f t="shared" si="53"/>
        <v>0</v>
      </c>
      <c r="AP158" s="539">
        <f t="shared" si="53"/>
        <v>0</v>
      </c>
      <c r="AQ158" s="539">
        <f t="shared" si="53"/>
        <v>0</v>
      </c>
      <c r="AR158" s="539">
        <f t="shared" si="53"/>
        <v>0</v>
      </c>
      <c r="AS158" s="539">
        <f t="shared" si="53"/>
        <v>0</v>
      </c>
      <c r="AT158" s="542">
        <f t="shared" si="53"/>
        <v>0</v>
      </c>
      <c r="AU158" s="544">
        <f>+AU12+AU106</f>
        <v>0</v>
      </c>
      <c r="AV158" s="470">
        <f>+G158-AU158</f>
        <v>0</v>
      </c>
    </row>
    <row r="159" spans="2:48" s="60" customFormat="1" ht="10.5" customHeight="1" thickBot="1">
      <c r="B159" s="545"/>
      <c r="C159" s="545"/>
      <c r="D159" s="545"/>
      <c r="E159" s="630"/>
      <c r="F159" s="546"/>
      <c r="G159" s="546"/>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1"/>
      <c r="AL159" s="591"/>
      <c r="AM159" s="591"/>
      <c r="AN159" s="591"/>
      <c r="AO159" s="591"/>
      <c r="AP159" s="591"/>
      <c r="AQ159" s="591"/>
      <c r="AR159" s="591"/>
      <c r="AS159" s="591"/>
      <c r="AT159" s="591"/>
      <c r="AU159" s="547"/>
      <c r="AV159" s="470"/>
    </row>
    <row r="160" spans="2:48" s="60" customFormat="1" ht="13.5" customHeight="1">
      <c r="B160" s="642">
        <f>+'FORMATO COSTEO C6'!C78</f>
        <v>6.4</v>
      </c>
      <c r="C160" s="643" t="str">
        <f>+'FORMATO COSTEO C6'!D78</f>
        <v>Gastos administrativos del proyecto</v>
      </c>
      <c r="D160" s="644" t="str">
        <f>+'FORMATO COSTEO C6'!D80</f>
        <v>Mes</v>
      </c>
      <c r="E160" s="645">
        <f>+'FORMATO COSTEO C6'!E80</f>
        <v>0</v>
      </c>
      <c r="F160" s="594">
        <f>+'FORMATO COSTEO C6'!G81</f>
        <v>0</v>
      </c>
      <c r="G160" s="597">
        <f>+'FORMATO COSTEO C6'!J81</f>
        <v>0</v>
      </c>
      <c r="H160" s="593">
        <f>IF($F160=0,0,((($F160/$E160)*'CRONOGRAMA ACTIVIDADES'!F$93)*($G160/$F160)))</f>
        <v>0</v>
      </c>
      <c r="I160" s="594">
        <f>IF($F160=0,0,((($F160/$E160)*'CRONOGRAMA ACTIVIDADES'!G$93)*($G160/$F160)))</f>
        <v>0</v>
      </c>
      <c r="J160" s="594">
        <f>IF($F160=0,0,((($F160/$E160)*'CRONOGRAMA ACTIVIDADES'!H$93)*($G160/$F160)))</f>
        <v>0</v>
      </c>
      <c r="K160" s="594">
        <f>IF($F160=0,0,((($F160/$E160)*'CRONOGRAMA ACTIVIDADES'!I$93)*($G160/$F160)))</f>
        <v>0</v>
      </c>
      <c r="L160" s="594">
        <f>IF($F160=0,0,((($F160/$E160)*'CRONOGRAMA ACTIVIDADES'!J$93)*($G160/$F160)))</f>
        <v>0</v>
      </c>
      <c r="M160" s="594">
        <f>IF($F160=0,0,((($F160/$E160)*'CRONOGRAMA ACTIVIDADES'!K$93)*($G160/$F160)))</f>
        <v>0</v>
      </c>
      <c r="N160" s="594">
        <f>IF($F160=0,0,((($F160/$E160)*'CRONOGRAMA ACTIVIDADES'!L$93)*($G160/$F160)))</f>
        <v>0</v>
      </c>
      <c r="O160" s="594">
        <f>IF($F160=0,0,((($F160/$E160)*'CRONOGRAMA ACTIVIDADES'!M$93)*($G160/$F160)))</f>
        <v>0</v>
      </c>
      <c r="P160" s="594">
        <f>IF($F160=0,0,((($F160/$E160)*'CRONOGRAMA ACTIVIDADES'!N$93)*($G160/$F160)))</f>
        <v>0</v>
      </c>
      <c r="Q160" s="594">
        <f>IF($F160=0,0,((($F160/$E160)*'CRONOGRAMA ACTIVIDADES'!O$93)*($G160/$F160)))</f>
        <v>0</v>
      </c>
      <c r="R160" s="594">
        <f>IF($F160=0,0,((($F160/$E160)*'CRONOGRAMA ACTIVIDADES'!P$93)*($G160/$F160)))</f>
        <v>0</v>
      </c>
      <c r="S160" s="594">
        <f>IF($F160=0,0,((($F160/$E160)*'CRONOGRAMA ACTIVIDADES'!Q$93)*($G160/$F160)))</f>
        <v>0</v>
      </c>
      <c r="T160" s="597">
        <f>H160+I160+J160+K160+L160+M160+N160+O160+P160+Q160+R160+S160</f>
        <v>0</v>
      </c>
      <c r="U160" s="593">
        <f>IF($F160=0,0,((($F160/$E160)*'CRONOGRAMA ACTIVIDADES'!R$93)*($G160/$F160)))</f>
        <v>0</v>
      </c>
      <c r="V160" s="594">
        <f>IF($F160=0,0,((($F160/$E160)*'CRONOGRAMA ACTIVIDADES'!S$93)*($G160/$F160)))</f>
        <v>0</v>
      </c>
      <c r="W160" s="594">
        <f>IF($F160=0,0,((($F160/$E160)*'CRONOGRAMA ACTIVIDADES'!T$93)*($G160/$F160)))</f>
        <v>0</v>
      </c>
      <c r="X160" s="594">
        <f>IF($F160=0,0,((($F160/$E160)*'CRONOGRAMA ACTIVIDADES'!U$93)*($G160/$F160)))</f>
        <v>0</v>
      </c>
      <c r="Y160" s="594">
        <f>IF($F160=0,0,((($F160/$E160)*'CRONOGRAMA ACTIVIDADES'!V$93)*($G160/$F160)))</f>
        <v>0</v>
      </c>
      <c r="Z160" s="594">
        <f>IF($F160=0,0,((($F160/$E160)*'CRONOGRAMA ACTIVIDADES'!W$93)*($G160/$F160)))</f>
        <v>0</v>
      </c>
      <c r="AA160" s="594">
        <f>IF($F160=0,0,((($F160/$E160)*'CRONOGRAMA ACTIVIDADES'!X$93)*($G160/$F160)))</f>
        <v>0</v>
      </c>
      <c r="AB160" s="594">
        <f>IF($F160=0,0,((($F160/$E160)*'CRONOGRAMA ACTIVIDADES'!Y$93)*($G160/$F160)))</f>
        <v>0</v>
      </c>
      <c r="AC160" s="594">
        <f>IF($F160=0,0,((($F160/$E160)*'CRONOGRAMA ACTIVIDADES'!Z$93)*($G160/$F160)))</f>
        <v>0</v>
      </c>
      <c r="AD160" s="594">
        <f>IF($F160=0,0,((($F160/$E160)*'CRONOGRAMA ACTIVIDADES'!AA$93)*($G160/$F160)))</f>
        <v>0</v>
      </c>
      <c r="AE160" s="594">
        <f>IF($F160=0,0,((($F160/$E160)*'CRONOGRAMA ACTIVIDADES'!AB$93)*($G160/$F160)))</f>
        <v>0</v>
      </c>
      <c r="AF160" s="594">
        <f>IF($F160=0,0,((($F160/$E160)*'CRONOGRAMA ACTIVIDADES'!AC$93)*($G160/$F160)))</f>
        <v>0</v>
      </c>
      <c r="AG160" s="597">
        <f>U160+V160+W160+X160+Y160+Z160+AA160+AB160+AC160+AD160+AE160+AF160</f>
        <v>0</v>
      </c>
      <c r="AH160" s="593">
        <f>IF($F160=0,0,((($F160/$E160)*'CRONOGRAMA ACTIVIDADES'!AD$93)*($G160/$F160)))</f>
        <v>0</v>
      </c>
      <c r="AI160" s="594">
        <f>IF($F160=0,0,((($F160/$E160)*'CRONOGRAMA ACTIVIDADES'!AE$93)*($G160/$F160)))</f>
        <v>0</v>
      </c>
      <c r="AJ160" s="594">
        <f>IF($F160=0,0,((($F160/$E160)*'CRONOGRAMA ACTIVIDADES'!AF$93)*($G160/$F160)))</f>
        <v>0</v>
      </c>
      <c r="AK160" s="594">
        <f>IF($F160=0,0,((($F160/$E160)*'CRONOGRAMA ACTIVIDADES'!AG$93)*($G160/$F160)))</f>
        <v>0</v>
      </c>
      <c r="AL160" s="594">
        <f>IF($F160=0,0,((($F160/$E160)*'CRONOGRAMA ACTIVIDADES'!AH$93)*($G160/$F160)))</f>
        <v>0</v>
      </c>
      <c r="AM160" s="594">
        <f>IF($F160=0,0,((($F160/$E160)*'CRONOGRAMA ACTIVIDADES'!AI$93)*($G160/$F160)))</f>
        <v>0</v>
      </c>
      <c r="AN160" s="594">
        <f>IF($F160=0,0,((($F160/$E160)*'CRONOGRAMA ACTIVIDADES'!AJ$93)*($G160/$F160)))</f>
        <v>0</v>
      </c>
      <c r="AO160" s="594">
        <f>IF($F160=0,0,((($F160/$E160)*'CRONOGRAMA ACTIVIDADES'!AK$93)*($G160/$F160)))</f>
        <v>0</v>
      </c>
      <c r="AP160" s="594">
        <f>IF($F160=0,0,((($F160/$E160)*'CRONOGRAMA ACTIVIDADES'!AL$93)*($G160/$F160)))</f>
        <v>0</v>
      </c>
      <c r="AQ160" s="594">
        <f>IF($F160=0,0,((($F160/$E160)*'CRONOGRAMA ACTIVIDADES'!AM$93)*($G160/$F160)))</f>
        <v>0</v>
      </c>
      <c r="AR160" s="594">
        <f>IF($F160=0,0,((($F160/$E160)*'CRONOGRAMA ACTIVIDADES'!AN$93)*($G160/$F160)))</f>
        <v>0</v>
      </c>
      <c r="AS160" s="594">
        <f>IF($F160=0,0,((($F160/$E160)*'CRONOGRAMA ACTIVIDADES'!AO$93)*($G160/$F160)))</f>
        <v>0</v>
      </c>
      <c r="AT160" s="595">
        <f>AH160+AI160+AJ160+AK160+AL160+AM160+AN160+AO160+AP160+AQ160+AR160+AS160</f>
        <v>0</v>
      </c>
      <c r="AU160" s="598">
        <f>AS160+AR160+AQ160+AP160+AO160+AN160+AM160+AL160+AK160+AJ160+AI160+AH160+AF160+AE160+AD160+AC160+AB160+AA160+Z160+Y160+X160+W160+V160+U160+S160+R160+Q160+P160+O160+N160+M160+L160+K160+J160+I160+H160</f>
        <v>0</v>
      </c>
      <c r="AV160" s="470">
        <f aca="true" t="shared" si="54" ref="AV160:AV165">+G160-AU160</f>
        <v>0</v>
      </c>
    </row>
    <row r="161" spans="2:48" s="60" customFormat="1" ht="13.5">
      <c r="B161" s="473">
        <f>'FORMATO COSTEO C6'!C82</f>
        <v>6.5</v>
      </c>
      <c r="C161" s="474" t="str">
        <f>'FORMATO COSTEO C6'!D82</f>
        <v>Línea de base y evaluaciones del proyecto</v>
      </c>
      <c r="D161" s="475" t="str">
        <f>+'FORMATO COSTEO C6'!D84</f>
        <v>Documento</v>
      </c>
      <c r="E161" s="612">
        <f>+'FORMATO COSTEO C6'!E84</f>
        <v>0</v>
      </c>
      <c r="F161" s="477">
        <f>+'FORMATO COSTEO C6'!G85</f>
        <v>0</v>
      </c>
      <c r="G161" s="478">
        <f>+'FORMATO COSTEO C6'!J85</f>
        <v>0</v>
      </c>
      <c r="H161" s="479"/>
      <c r="I161" s="477">
        <v>0</v>
      </c>
      <c r="J161" s="477"/>
      <c r="K161" s="477"/>
      <c r="L161" s="477"/>
      <c r="M161" s="477"/>
      <c r="N161" s="477"/>
      <c r="O161" s="477"/>
      <c r="P161" s="477"/>
      <c r="Q161" s="477"/>
      <c r="R161" s="477"/>
      <c r="S161" s="477"/>
      <c r="T161" s="478">
        <f>H161+I161+J161+K161+L161+M161+N161+O161+P161+Q161+R161+S161</f>
        <v>0</v>
      </c>
      <c r="U161" s="479"/>
      <c r="V161" s="477"/>
      <c r="W161" s="477"/>
      <c r="X161" s="477"/>
      <c r="Y161" s="477"/>
      <c r="Z161" s="477"/>
      <c r="AA161" s="477"/>
      <c r="AB161" s="477"/>
      <c r="AC161" s="477"/>
      <c r="AD161" s="477"/>
      <c r="AE161" s="477"/>
      <c r="AF161" s="477"/>
      <c r="AG161" s="478">
        <f>U161+V161+W161+X161+Y161+Z161+AA161+AB161+AC161+AD161+AE161+AF161</f>
        <v>0</v>
      </c>
      <c r="AH161" s="479"/>
      <c r="AI161" s="477"/>
      <c r="AJ161" s="477"/>
      <c r="AK161" s="477"/>
      <c r="AL161" s="477"/>
      <c r="AM161" s="477"/>
      <c r="AN161" s="477"/>
      <c r="AO161" s="477"/>
      <c r="AP161" s="477"/>
      <c r="AQ161" s="477"/>
      <c r="AR161" s="477">
        <v>0</v>
      </c>
      <c r="AS161" s="477"/>
      <c r="AT161" s="480">
        <f>AH161+AI161+AJ161+AK161+AL161+AM161+AN161+AO161+AP161+AQ161+AR161+AS161</f>
        <v>0</v>
      </c>
      <c r="AU161" s="482">
        <f>+G161</f>
        <v>0</v>
      </c>
      <c r="AV161" s="470">
        <f t="shared" si="54"/>
        <v>0</v>
      </c>
    </row>
    <row r="162" spans="2:48" s="60" customFormat="1" ht="13.5">
      <c r="B162" s="473">
        <f>'FORMATO COSTEO C6'!C86</f>
        <v>6.6</v>
      </c>
      <c r="C162" s="474" t="str">
        <f>'FORMATO COSTEO C6'!D86</f>
        <v>Imprevistos</v>
      </c>
      <c r="D162" s="558" t="str">
        <f>+'FORMATO COSTEO C6'!D88</f>
        <v>Mes</v>
      </c>
      <c r="E162" s="612">
        <f>+'FORMATO COSTEO C6'!E88</f>
        <v>0</v>
      </c>
      <c r="F162" s="477">
        <f>+'FORMATO COSTEO C6'!G89</f>
        <v>0</v>
      </c>
      <c r="G162" s="478">
        <f>+'FORMATO COSTEO C6'!J89</f>
        <v>0</v>
      </c>
      <c r="H162" s="479">
        <f>IF($F162=0,0,((($F162/$E162)*'CRONOGRAMA ACTIVIDADES'!F$95)*($G162/$F162)))</f>
        <v>0</v>
      </c>
      <c r="I162" s="477">
        <f>IF($F162=0,0,((($F162/$E162)*'CRONOGRAMA ACTIVIDADES'!G$95)*($G162/$F162)))</f>
        <v>0</v>
      </c>
      <c r="J162" s="477">
        <f>IF($F162=0,0,((($F162/$E162)*'CRONOGRAMA ACTIVIDADES'!H$95)*($G162/$F162)))</f>
        <v>0</v>
      </c>
      <c r="K162" s="477">
        <f>IF($F162=0,0,((($F162/$E162)*'CRONOGRAMA ACTIVIDADES'!I$95)*($G162/$F162)))</f>
        <v>0</v>
      </c>
      <c r="L162" s="477">
        <f>IF($F162=0,0,((($F162/$E162)*'CRONOGRAMA ACTIVIDADES'!J$95)*($G162/$F162)))</f>
        <v>0</v>
      </c>
      <c r="M162" s="477">
        <f>IF($F162=0,0,((($F162/$E162)*'CRONOGRAMA ACTIVIDADES'!K$95)*($G162/$F162)))</f>
        <v>0</v>
      </c>
      <c r="N162" s="477">
        <f>IF($F162=0,0,((($F162/$E162)*'CRONOGRAMA ACTIVIDADES'!L$95)*($G162/$F162)))</f>
        <v>0</v>
      </c>
      <c r="O162" s="477">
        <f>IF($F162=0,0,((($F162/$E162)*'CRONOGRAMA ACTIVIDADES'!M$95)*($G162/$F162)))</f>
        <v>0</v>
      </c>
      <c r="P162" s="477">
        <f>IF($F162=0,0,((($F162/$E162)*'CRONOGRAMA ACTIVIDADES'!N$95)*($G162/$F162)))</f>
        <v>0</v>
      </c>
      <c r="Q162" s="477">
        <f>IF($F162=0,0,((($F162/$E162)*'CRONOGRAMA ACTIVIDADES'!O$95)*($G162/$F162)))</f>
        <v>0</v>
      </c>
      <c r="R162" s="477">
        <f>IF($F162=0,0,((($F162/$E162)*'CRONOGRAMA ACTIVIDADES'!P$95)*($G162/$F162)))</f>
        <v>0</v>
      </c>
      <c r="S162" s="477">
        <f>IF($F162=0,0,((($F162/$E162)*'CRONOGRAMA ACTIVIDADES'!Q$95)*($G162/$F162)))</f>
        <v>0</v>
      </c>
      <c r="T162" s="478">
        <f>H162+I162+J162+K162+L162+M162+N162+O162+P162+Q162+R162+S162</f>
        <v>0</v>
      </c>
      <c r="U162" s="479">
        <f>IF($F162=0,0,((($F162/$E162)*'CRONOGRAMA ACTIVIDADES'!R$95)*($G162/$F162)))</f>
        <v>0</v>
      </c>
      <c r="V162" s="477">
        <f>IF($F162=0,0,((($F162/$E162)*'CRONOGRAMA ACTIVIDADES'!S$95)*($G162/$F162)))</f>
        <v>0</v>
      </c>
      <c r="W162" s="477">
        <f>IF($F162=0,0,((($F162/$E162)*'CRONOGRAMA ACTIVIDADES'!T$95)*($G162/$F162)))</f>
        <v>0</v>
      </c>
      <c r="X162" s="477">
        <f>IF($F162=0,0,((($F162/$E162)*'CRONOGRAMA ACTIVIDADES'!U$95)*($G162/$F162)))</f>
        <v>0</v>
      </c>
      <c r="Y162" s="477">
        <f>IF($F162=0,0,((($F162/$E162)*'CRONOGRAMA ACTIVIDADES'!V$95)*($G162/$F162)))</f>
        <v>0</v>
      </c>
      <c r="Z162" s="477">
        <f>IF($F162=0,0,((($F162/$E162)*'CRONOGRAMA ACTIVIDADES'!W$95)*($G162/$F162)))</f>
        <v>0</v>
      </c>
      <c r="AA162" s="477">
        <f>IF($F162=0,0,((($F162/$E162)*'CRONOGRAMA ACTIVIDADES'!X$95)*($G162/$F162)))</f>
        <v>0</v>
      </c>
      <c r="AB162" s="477">
        <f>IF($F162=0,0,((($F162/$E162)*'CRONOGRAMA ACTIVIDADES'!Y$95)*($G162/$F162)))</f>
        <v>0</v>
      </c>
      <c r="AC162" s="477">
        <f>IF($F162=0,0,((($F162/$E162)*'CRONOGRAMA ACTIVIDADES'!Z$95)*($G162/$F162)))</f>
        <v>0</v>
      </c>
      <c r="AD162" s="477">
        <f>IF($F162=0,0,((($F162/$E162)*'CRONOGRAMA ACTIVIDADES'!AA$95)*($G162/$F162)))</f>
        <v>0</v>
      </c>
      <c r="AE162" s="477">
        <f>IF($F162=0,0,((($F162/$E162)*'CRONOGRAMA ACTIVIDADES'!AB$95)*($G162/$F162)))</f>
        <v>0</v>
      </c>
      <c r="AF162" s="477">
        <f>IF($F162=0,0,((($F162/$E162)*'CRONOGRAMA ACTIVIDADES'!AC$95)*($G162/$F162)))</f>
        <v>0</v>
      </c>
      <c r="AG162" s="478">
        <f>U162+V162+W162+X162+Y162+Z162+AA162+AB162+AC162+AD162+AE162+AF162</f>
        <v>0</v>
      </c>
      <c r="AH162" s="479">
        <f>IF($F162=0,0,((($F162/$E162)*'CRONOGRAMA ACTIVIDADES'!AD$95)*($G162/$F162)))</f>
        <v>0</v>
      </c>
      <c r="AI162" s="477">
        <f>IF($F162=0,0,((($F162/$E162)*'CRONOGRAMA ACTIVIDADES'!AE$95)*($G162/$F162)))</f>
        <v>0</v>
      </c>
      <c r="AJ162" s="477">
        <f>IF($F162=0,0,((($F162/$E162)*'CRONOGRAMA ACTIVIDADES'!AF$95)*($G162/$F162)))</f>
        <v>0</v>
      </c>
      <c r="AK162" s="477">
        <f>IF($F162=0,0,((($F162/$E162)*'CRONOGRAMA ACTIVIDADES'!AG$95)*($G162/$F162)))</f>
        <v>0</v>
      </c>
      <c r="AL162" s="477">
        <f>IF($F162=0,0,((($F162/$E162)*'CRONOGRAMA ACTIVIDADES'!AH$95)*($G162/$F162)))</f>
        <v>0</v>
      </c>
      <c r="AM162" s="477">
        <f>IF($F162=0,0,((($F162/$E162)*'CRONOGRAMA ACTIVIDADES'!AI$95)*($G162/$F162)))</f>
        <v>0</v>
      </c>
      <c r="AN162" s="477">
        <f>IF($F162=0,0,((($F162/$E162)*'CRONOGRAMA ACTIVIDADES'!AJ$95)*($G162/$F162)))</f>
        <v>0</v>
      </c>
      <c r="AO162" s="477">
        <f>IF($F162=0,0,((($F162/$E162)*'CRONOGRAMA ACTIVIDADES'!AK$95)*($G162/$F162)))</f>
        <v>0</v>
      </c>
      <c r="AP162" s="477">
        <f>IF($F162=0,0,((($F162/$E162)*'CRONOGRAMA ACTIVIDADES'!AL$95)*($G162/$F162)))</f>
        <v>0</v>
      </c>
      <c r="AQ162" s="477">
        <f>IF($F162=0,0,((($F162/$E162)*'CRONOGRAMA ACTIVIDADES'!AM$95)*($G162/$F162)))</f>
        <v>0</v>
      </c>
      <c r="AR162" s="477">
        <f>IF($F162=0,0,((($F162/$E162)*'CRONOGRAMA ACTIVIDADES'!AN$95)*($G162/$F162)))</f>
        <v>0</v>
      </c>
      <c r="AS162" s="477">
        <f>IF($F162=0,0,((($F162/$E162)*'CRONOGRAMA ACTIVIDADES'!AO$95)*($G162/$F162)))</f>
        <v>0</v>
      </c>
      <c r="AT162" s="480">
        <f>AH162+AI162+AJ162+AK162+AL162+AM162+AN162+AO162+AP162+AQ162+AR162+AS162</f>
        <v>0</v>
      </c>
      <c r="AU162" s="482">
        <f>AS162+AR162+AQ162+AP162+AO162+AN162+AM162+AL162+AK162+AJ162+AI162+AH162+AF162+AE162+AD162+AC162+AB162+AA162+Z162+Y162+X162+W162+V162+U162+S162+R162+Q162+P162+O162+N162+M162+L162+K162+J162+I162+H162</f>
        <v>0</v>
      </c>
      <c r="AV162" s="470">
        <f t="shared" si="54"/>
        <v>0</v>
      </c>
    </row>
    <row r="163" spans="2:48" s="60" customFormat="1" ht="13.5">
      <c r="B163" s="473">
        <f>'FORMATO COSTEO C6'!C90</f>
        <v>6.7</v>
      </c>
      <c r="C163" s="474" t="str">
        <f>'FORMATO COSTEO C6'!D90</f>
        <v>Supervisión interna</v>
      </c>
      <c r="D163" s="558" t="str">
        <f>+'FORMATO COSTEO C6'!D92</f>
        <v>Visita</v>
      </c>
      <c r="E163" s="612">
        <f>+'FORMATO COSTEO C6'!E92</f>
        <v>0</v>
      </c>
      <c r="F163" s="477">
        <f>+'FORMATO COSTEO C6'!G93</f>
        <v>0</v>
      </c>
      <c r="G163" s="478">
        <f>+'FORMATO COSTEO C6'!J93</f>
        <v>0</v>
      </c>
      <c r="H163" s="479">
        <f>IF($F163=0,0,((($F163/$E163)*'CRONOGRAMA ACTIVIDADES'!F$96)*($G163/$F163)))</f>
        <v>0</v>
      </c>
      <c r="I163" s="477">
        <f>IF($F163=0,0,((($F163/$E163)*'CRONOGRAMA ACTIVIDADES'!G$96)*($G163/$F163)))</f>
        <v>0</v>
      </c>
      <c r="J163" s="477">
        <f>IF($F163=0,0,((($F163/$E163)*'CRONOGRAMA ACTIVIDADES'!H$96)*($G163/$F163)))</f>
        <v>0</v>
      </c>
      <c r="K163" s="477">
        <f>IF($F163=0,0,((($F163/$E163)*'CRONOGRAMA ACTIVIDADES'!I$96)*($G163/$F163)))</f>
        <v>0</v>
      </c>
      <c r="L163" s="477">
        <f>IF($F163=0,0,((($F163/$E163)*'CRONOGRAMA ACTIVIDADES'!J$96)*($G163/$F163)))</f>
        <v>0</v>
      </c>
      <c r="M163" s="477">
        <f>IF($F163=0,0,((($F163/$E163)*'CRONOGRAMA ACTIVIDADES'!K$96)*($G163/$F163)))</f>
        <v>0</v>
      </c>
      <c r="N163" s="477">
        <f>IF($F163=0,0,((($F163/$E163)*'CRONOGRAMA ACTIVIDADES'!L$96)*($G163/$F163)))</f>
        <v>0</v>
      </c>
      <c r="O163" s="477">
        <f>IF($F163=0,0,((($F163/$E163)*'CRONOGRAMA ACTIVIDADES'!M$96)*($G163/$F163)))</f>
        <v>0</v>
      </c>
      <c r="P163" s="477">
        <f>IF($F163=0,0,((($F163/$E163)*'CRONOGRAMA ACTIVIDADES'!N$96)*($G163/$F163)))</f>
        <v>0</v>
      </c>
      <c r="Q163" s="477">
        <f>IF($F163=0,0,((($F163/$E163)*'CRONOGRAMA ACTIVIDADES'!O$96)*($G163/$F163)))</f>
        <v>0</v>
      </c>
      <c r="R163" s="477">
        <f>IF($F163=0,0,((($F163/$E163)*'CRONOGRAMA ACTIVIDADES'!P$96)*($G163/$F163)))</f>
        <v>0</v>
      </c>
      <c r="S163" s="477">
        <f>IF($F163=0,0,((($F163/$E163)*'CRONOGRAMA ACTIVIDADES'!Q$96)*($G163/$F163)))</f>
        <v>0</v>
      </c>
      <c r="T163" s="478">
        <f>H163+I163+J163+K163+L163+M163+N163+O163+P163+Q163+R163+S163</f>
        <v>0</v>
      </c>
      <c r="U163" s="479">
        <f>IF($F163=0,0,((($F163/$E163)*'CRONOGRAMA ACTIVIDADES'!R$96)*($G163/$F163)))</f>
        <v>0</v>
      </c>
      <c r="V163" s="477">
        <f>IF($F163=0,0,((($F163/$E163)*'CRONOGRAMA ACTIVIDADES'!S$96)*($G163/$F163)))</f>
        <v>0</v>
      </c>
      <c r="W163" s="477">
        <f>IF($F163=0,0,((($F163/$E163)*'CRONOGRAMA ACTIVIDADES'!T$96)*($G163/$F163)))</f>
        <v>0</v>
      </c>
      <c r="X163" s="477">
        <f>IF($F163=0,0,((($F163/$E163)*'CRONOGRAMA ACTIVIDADES'!U$96)*($G163/$F163)))</f>
        <v>0</v>
      </c>
      <c r="Y163" s="477">
        <f>IF($F163=0,0,((($F163/$E163)*'CRONOGRAMA ACTIVIDADES'!V$96)*($G163/$F163)))</f>
        <v>0</v>
      </c>
      <c r="Z163" s="477">
        <f>IF($F163=0,0,((($F163/$E163)*'CRONOGRAMA ACTIVIDADES'!W$96)*($G163/$F163)))</f>
        <v>0</v>
      </c>
      <c r="AA163" s="477">
        <f>IF($F163=0,0,((($F163/$E163)*'CRONOGRAMA ACTIVIDADES'!X$96)*($G163/$F163)))</f>
        <v>0</v>
      </c>
      <c r="AB163" s="477">
        <f>IF($F163=0,0,((($F163/$E163)*'CRONOGRAMA ACTIVIDADES'!Y$96)*($G163/$F163)))</f>
        <v>0</v>
      </c>
      <c r="AC163" s="477">
        <f>IF($F163=0,0,((($F163/$E163)*'CRONOGRAMA ACTIVIDADES'!Z$96)*($G163/$F163)))</f>
        <v>0</v>
      </c>
      <c r="AD163" s="477">
        <f>IF($F163=0,0,((($F163/$E163)*'CRONOGRAMA ACTIVIDADES'!AA$96)*($G163/$F163)))</f>
        <v>0</v>
      </c>
      <c r="AE163" s="477">
        <f>IF($F163=0,0,((($F163/$E163)*'CRONOGRAMA ACTIVIDADES'!AB$96)*($G163/$F163)))</f>
        <v>0</v>
      </c>
      <c r="AF163" s="477">
        <f>IF($F163=0,0,((($F163/$E163)*'CRONOGRAMA ACTIVIDADES'!AC$96)*($G163/$F163)))</f>
        <v>0</v>
      </c>
      <c r="AG163" s="478">
        <f>U163+V163+W163+X163+Y163+Z163+AA163+AB163+AC163+AD163+AE163+AF163</f>
        <v>0</v>
      </c>
      <c r="AH163" s="479">
        <f>IF($F163=0,0,((($F163/$E163)*'CRONOGRAMA ACTIVIDADES'!AD$96)*($G163/$F163)))</f>
        <v>0</v>
      </c>
      <c r="AI163" s="477">
        <f>IF($F163=0,0,((($F163/$E163)*'CRONOGRAMA ACTIVIDADES'!AE$96)*($G163/$F163)))</f>
        <v>0</v>
      </c>
      <c r="AJ163" s="477">
        <f>IF($F163=0,0,((($F163/$E163)*'CRONOGRAMA ACTIVIDADES'!AF$96)*($G163/$F163)))</f>
        <v>0</v>
      </c>
      <c r="AK163" s="477">
        <f>IF($F163=0,0,((($F163/$E163)*'CRONOGRAMA ACTIVIDADES'!AG$96)*($G163/$F163)))</f>
        <v>0</v>
      </c>
      <c r="AL163" s="477">
        <f>IF($F163=0,0,((($F163/$E163)*'CRONOGRAMA ACTIVIDADES'!AH$96)*($G163/$F163)))</f>
        <v>0</v>
      </c>
      <c r="AM163" s="477">
        <f>IF($F163=0,0,((($F163/$E163)*'CRONOGRAMA ACTIVIDADES'!AI$96)*($G163/$F163)))</f>
        <v>0</v>
      </c>
      <c r="AN163" s="477">
        <f>IF($F163=0,0,((($F163/$E163)*'CRONOGRAMA ACTIVIDADES'!AJ$96)*($G163/$F163)))</f>
        <v>0</v>
      </c>
      <c r="AO163" s="477">
        <f>IF($F163=0,0,((($F163/$E163)*'CRONOGRAMA ACTIVIDADES'!AK$96)*($G163/$F163)))</f>
        <v>0</v>
      </c>
      <c r="AP163" s="477">
        <f>IF($F163=0,0,((($F163/$E163)*'CRONOGRAMA ACTIVIDADES'!AL$96)*($G163/$F163)))</f>
        <v>0</v>
      </c>
      <c r="AQ163" s="477">
        <f>IF($F163=0,0,((($F163/$E163)*'CRONOGRAMA ACTIVIDADES'!AM$96)*($G163/$F163)))</f>
        <v>0</v>
      </c>
      <c r="AR163" s="477">
        <f>IF($F163=0,0,((($F163/$E163)*'CRONOGRAMA ACTIVIDADES'!AN$96)*($G163/$F163)))</f>
        <v>0</v>
      </c>
      <c r="AS163" s="477">
        <f>IF($F163=0,0,((($F163/$E163)*'CRONOGRAMA ACTIVIDADES'!AO$96)*($G163/$F163)))</f>
        <v>0</v>
      </c>
      <c r="AT163" s="480">
        <f>AH163+AI163+AJ163+AK163+AL163+AM163+AN163+AO163+AP163+AQ163+AR163+AS163</f>
        <v>0</v>
      </c>
      <c r="AU163" s="482">
        <f>AS163+AR163+AQ163+AP163+AO163+AN163+AM163+AL163+AK163+AJ163+AI163+AH163+AF163+AE163+AD163+AC163+AB163+AA163+Z163+Y163+X163+W163+V163+U163+S163+R163+Q163+P163+O163+N163+M163+L163+K163+J163+I163+H163</f>
        <v>0</v>
      </c>
      <c r="AV163" s="470">
        <f t="shared" si="54"/>
        <v>0</v>
      </c>
    </row>
    <row r="164" spans="2:48" s="60" customFormat="1" ht="30" customHeight="1">
      <c r="B164" s="1853" t="s">
        <v>201</v>
      </c>
      <c r="C164" s="1854"/>
      <c r="D164" s="1854"/>
      <c r="E164" s="1854"/>
      <c r="F164" s="559">
        <f aca="true" t="shared" si="55" ref="F164:AS164">+F160+F161+F162+F163</f>
        <v>0</v>
      </c>
      <c r="G164" s="560">
        <f t="shared" si="55"/>
        <v>0</v>
      </c>
      <c r="H164" s="599">
        <f t="shared" si="55"/>
        <v>0</v>
      </c>
      <c r="I164" s="559">
        <f t="shared" si="55"/>
        <v>0</v>
      </c>
      <c r="J164" s="559">
        <f t="shared" si="55"/>
        <v>0</v>
      </c>
      <c r="K164" s="559">
        <f t="shared" si="55"/>
        <v>0</v>
      </c>
      <c r="L164" s="559">
        <f t="shared" si="55"/>
        <v>0</v>
      </c>
      <c r="M164" s="559">
        <f t="shared" si="55"/>
        <v>0</v>
      </c>
      <c r="N164" s="559">
        <f t="shared" si="55"/>
        <v>0</v>
      </c>
      <c r="O164" s="559">
        <f t="shared" si="55"/>
        <v>0</v>
      </c>
      <c r="P164" s="559">
        <f t="shared" si="55"/>
        <v>0</v>
      </c>
      <c r="Q164" s="559">
        <f t="shared" si="55"/>
        <v>0</v>
      </c>
      <c r="R164" s="559">
        <f t="shared" si="55"/>
        <v>0</v>
      </c>
      <c r="S164" s="559">
        <f t="shared" si="55"/>
        <v>0</v>
      </c>
      <c r="T164" s="560">
        <f>T160+T161+T162+T163</f>
        <v>0</v>
      </c>
      <c r="U164" s="599">
        <f t="shared" si="55"/>
        <v>0</v>
      </c>
      <c r="V164" s="559">
        <f t="shared" si="55"/>
        <v>0</v>
      </c>
      <c r="W164" s="559">
        <f t="shared" si="55"/>
        <v>0</v>
      </c>
      <c r="X164" s="559">
        <f t="shared" si="55"/>
        <v>0</v>
      </c>
      <c r="Y164" s="559">
        <f t="shared" si="55"/>
        <v>0</v>
      </c>
      <c r="Z164" s="559">
        <f t="shared" si="55"/>
        <v>0</v>
      </c>
      <c r="AA164" s="559">
        <f t="shared" si="55"/>
        <v>0</v>
      </c>
      <c r="AB164" s="559">
        <f t="shared" si="55"/>
        <v>0</v>
      </c>
      <c r="AC164" s="559">
        <f t="shared" si="55"/>
        <v>0</v>
      </c>
      <c r="AD164" s="559">
        <f t="shared" si="55"/>
        <v>0</v>
      </c>
      <c r="AE164" s="559">
        <f t="shared" si="55"/>
        <v>0</v>
      </c>
      <c r="AF164" s="559">
        <f t="shared" si="55"/>
        <v>0</v>
      </c>
      <c r="AG164" s="560">
        <f>AG160+AG161+AG162+AG163</f>
        <v>0</v>
      </c>
      <c r="AH164" s="599">
        <f t="shared" si="55"/>
        <v>0</v>
      </c>
      <c r="AI164" s="559">
        <f t="shared" si="55"/>
        <v>0</v>
      </c>
      <c r="AJ164" s="559">
        <f t="shared" si="55"/>
        <v>0</v>
      </c>
      <c r="AK164" s="559">
        <f t="shared" si="55"/>
        <v>0</v>
      </c>
      <c r="AL164" s="559">
        <f t="shared" si="55"/>
        <v>0</v>
      </c>
      <c r="AM164" s="559">
        <f t="shared" si="55"/>
        <v>0</v>
      </c>
      <c r="AN164" s="559">
        <f t="shared" si="55"/>
        <v>0</v>
      </c>
      <c r="AO164" s="559">
        <f t="shared" si="55"/>
        <v>0</v>
      </c>
      <c r="AP164" s="559">
        <f t="shared" si="55"/>
        <v>0</v>
      </c>
      <c r="AQ164" s="559">
        <f t="shared" si="55"/>
        <v>0</v>
      </c>
      <c r="AR164" s="559">
        <f t="shared" si="55"/>
        <v>0</v>
      </c>
      <c r="AS164" s="559">
        <f t="shared" si="55"/>
        <v>0</v>
      </c>
      <c r="AT164" s="600">
        <f>AT160+AT161+AT162+AT163</f>
        <v>0</v>
      </c>
      <c r="AU164" s="601">
        <f>AU160+AU161+AU162+AU163</f>
        <v>0</v>
      </c>
      <c r="AV164" s="470">
        <f t="shared" si="54"/>
        <v>0</v>
      </c>
    </row>
    <row r="165" spans="2:48" s="60" customFormat="1" ht="30" customHeight="1" thickBot="1">
      <c r="B165" s="1847" t="s">
        <v>202</v>
      </c>
      <c r="C165" s="1848"/>
      <c r="D165" s="1848"/>
      <c r="E165" s="1848"/>
      <c r="F165" s="563">
        <f aca="true" t="shared" si="56" ref="F165:AS165">+F164+F158</f>
        <v>0</v>
      </c>
      <c r="G165" s="564">
        <f t="shared" si="56"/>
        <v>0</v>
      </c>
      <c r="H165" s="602">
        <f t="shared" si="56"/>
        <v>0</v>
      </c>
      <c r="I165" s="563">
        <f t="shared" si="56"/>
        <v>0</v>
      </c>
      <c r="J165" s="563">
        <f t="shared" si="56"/>
        <v>0</v>
      </c>
      <c r="K165" s="563">
        <f t="shared" si="56"/>
        <v>0</v>
      </c>
      <c r="L165" s="563">
        <f t="shared" si="56"/>
        <v>0</v>
      </c>
      <c r="M165" s="563">
        <f t="shared" si="56"/>
        <v>0</v>
      </c>
      <c r="N165" s="563">
        <f t="shared" si="56"/>
        <v>0</v>
      </c>
      <c r="O165" s="563">
        <f t="shared" si="56"/>
        <v>0</v>
      </c>
      <c r="P165" s="563">
        <f t="shared" si="56"/>
        <v>0</v>
      </c>
      <c r="Q165" s="563">
        <f t="shared" si="56"/>
        <v>0</v>
      </c>
      <c r="R165" s="563">
        <f t="shared" si="56"/>
        <v>0</v>
      </c>
      <c r="S165" s="563">
        <f t="shared" si="56"/>
        <v>0</v>
      </c>
      <c r="T165" s="564">
        <f>T164+T158</f>
        <v>0</v>
      </c>
      <c r="U165" s="602">
        <f t="shared" si="56"/>
        <v>0</v>
      </c>
      <c r="V165" s="563">
        <f t="shared" si="56"/>
        <v>0</v>
      </c>
      <c r="W165" s="563">
        <f t="shared" si="56"/>
        <v>0</v>
      </c>
      <c r="X165" s="563">
        <f t="shared" si="56"/>
        <v>0</v>
      </c>
      <c r="Y165" s="563">
        <f t="shared" si="56"/>
        <v>0</v>
      </c>
      <c r="Z165" s="563">
        <f t="shared" si="56"/>
        <v>0</v>
      </c>
      <c r="AA165" s="563">
        <f t="shared" si="56"/>
        <v>0</v>
      </c>
      <c r="AB165" s="563">
        <f t="shared" si="56"/>
        <v>0</v>
      </c>
      <c r="AC165" s="563">
        <f t="shared" si="56"/>
        <v>0</v>
      </c>
      <c r="AD165" s="563">
        <f t="shared" si="56"/>
        <v>0</v>
      </c>
      <c r="AE165" s="563">
        <f t="shared" si="56"/>
        <v>0</v>
      </c>
      <c r="AF165" s="563">
        <f t="shared" si="56"/>
        <v>0</v>
      </c>
      <c r="AG165" s="564">
        <f>AG164+AG158</f>
        <v>0</v>
      </c>
      <c r="AH165" s="602">
        <f t="shared" si="56"/>
        <v>0</v>
      </c>
      <c r="AI165" s="563">
        <f t="shared" si="56"/>
        <v>0</v>
      </c>
      <c r="AJ165" s="563">
        <f t="shared" si="56"/>
        <v>0</v>
      </c>
      <c r="AK165" s="563">
        <f t="shared" si="56"/>
        <v>0</v>
      </c>
      <c r="AL165" s="563">
        <f t="shared" si="56"/>
        <v>0</v>
      </c>
      <c r="AM165" s="563">
        <f t="shared" si="56"/>
        <v>0</v>
      </c>
      <c r="AN165" s="563">
        <f t="shared" si="56"/>
        <v>0</v>
      </c>
      <c r="AO165" s="563">
        <f t="shared" si="56"/>
        <v>0</v>
      </c>
      <c r="AP165" s="563">
        <f t="shared" si="56"/>
        <v>0</v>
      </c>
      <c r="AQ165" s="563">
        <f t="shared" si="56"/>
        <v>0</v>
      </c>
      <c r="AR165" s="563">
        <f t="shared" si="56"/>
        <v>0</v>
      </c>
      <c r="AS165" s="563">
        <f t="shared" si="56"/>
        <v>0</v>
      </c>
      <c r="AT165" s="603">
        <f>AT164+AT158</f>
        <v>0</v>
      </c>
      <c r="AU165" s="604">
        <f>AU164+AU158</f>
        <v>0</v>
      </c>
      <c r="AV165" s="470">
        <f t="shared" si="54"/>
        <v>0</v>
      </c>
    </row>
    <row r="166" spans="2:48" s="60" customFormat="1" ht="13.5">
      <c r="B166" s="583"/>
      <c r="C166" s="584"/>
      <c r="D166" s="585"/>
      <c r="E166" s="618"/>
      <c r="F166" s="587"/>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470"/>
    </row>
    <row r="167" spans="2:48" s="60" customFormat="1" ht="13.5">
      <c r="B167" s="58"/>
      <c r="C167" s="58"/>
      <c r="D167" s="61"/>
      <c r="E167" s="619"/>
      <c r="F167" s="62"/>
      <c r="G167" s="59">
        <f>+G165-G161</f>
        <v>0</v>
      </c>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470"/>
    </row>
    <row r="168" spans="3:48" ht="10.5">
      <c r="C168" s="1"/>
      <c r="F168" s="356"/>
      <c r="T168" s="5" t="e">
        <f>+#REF!+#REF!+#REF!+#REF!</f>
        <v>#REF!</v>
      </c>
      <c r="AG168" s="5" t="e">
        <f>+#REF!+#REF!+#REF!+#REF!</f>
        <v>#REF!</v>
      </c>
      <c r="AT168" s="5" t="e">
        <f>+#REF!+#REF!+#REF!+#REF!</f>
        <v>#REF!</v>
      </c>
      <c r="AV168" s="348"/>
    </row>
    <row r="169" spans="3:48" ht="10.5">
      <c r="C169" s="1"/>
      <c r="F169" s="356"/>
      <c r="AU169" s="5" t="e">
        <f>+#REF!+#REF!+AT168</f>
        <v>#REF!</v>
      </c>
      <c r="AV169" s="348"/>
    </row>
    <row r="170" spans="3:48" ht="10.5">
      <c r="C170" s="1"/>
      <c r="F170" s="356"/>
      <c r="AV170" s="348"/>
    </row>
    <row r="171" spans="3:48" ht="10.5">
      <c r="C171" s="1"/>
      <c r="AV171" s="348"/>
    </row>
    <row r="172" spans="3:48" ht="10.5">
      <c r="C172" s="1"/>
      <c r="F172" s="356"/>
      <c r="AV172" s="348"/>
    </row>
    <row r="173" spans="3:48" ht="10.5">
      <c r="C173" s="1"/>
      <c r="F173" s="356"/>
      <c r="AV173" s="348"/>
    </row>
    <row r="174" spans="3:48" ht="10.5">
      <c r="C174" s="1"/>
      <c r="F174" s="356"/>
      <c r="AV174" s="348"/>
    </row>
    <row r="175" spans="3:48" ht="10.5">
      <c r="C175" s="1"/>
      <c r="F175" s="356"/>
      <c r="AV175" s="348"/>
    </row>
    <row r="176" spans="3:48" ht="10.5">
      <c r="C176" s="1"/>
      <c r="F176" s="356"/>
      <c r="AV176" s="348"/>
    </row>
    <row r="177" spans="3:48" ht="10.5">
      <c r="C177" s="1"/>
      <c r="F177" s="356"/>
      <c r="AV177" s="348"/>
    </row>
    <row r="178" ht="10.5">
      <c r="AV178" s="348"/>
    </row>
    <row r="179" ht="10.5">
      <c r="AV179" s="348"/>
    </row>
    <row r="180" ht="10.5">
      <c r="AV180" s="348"/>
    </row>
    <row r="181" ht="10.5">
      <c r="AV181" s="348"/>
    </row>
    <row r="182" ht="10.5">
      <c r="AV182" s="348"/>
    </row>
    <row r="183" ht="10.5">
      <c r="AV183" s="348"/>
    </row>
    <row r="184" ht="10.5">
      <c r="AV184" s="348"/>
    </row>
    <row r="185" ht="10.5">
      <c r="AV185" s="348"/>
    </row>
    <row r="186" ht="10.5">
      <c r="AV186" s="348"/>
    </row>
    <row r="187" ht="10.5">
      <c r="AV187" s="348"/>
    </row>
    <row r="188" ht="10.5">
      <c r="AV188" s="348"/>
    </row>
    <row r="189" ht="10.5">
      <c r="AV189" s="348"/>
    </row>
    <row r="190" ht="10.5">
      <c r="AV190" s="348"/>
    </row>
    <row r="191" ht="10.5">
      <c r="AV191" s="348"/>
    </row>
    <row r="192" ht="10.5">
      <c r="AV192" s="348"/>
    </row>
    <row r="193" ht="10.5">
      <c r="AV193" s="348"/>
    </row>
    <row r="194" ht="10.5">
      <c r="AV194" s="348"/>
    </row>
    <row r="195" ht="10.5">
      <c r="AV195" s="348"/>
    </row>
    <row r="196" ht="10.5">
      <c r="AV196" s="348"/>
    </row>
    <row r="197" ht="10.5">
      <c r="AV197" s="348"/>
    </row>
    <row r="198" ht="10.5">
      <c r="AV198" s="348"/>
    </row>
    <row r="199" ht="10.5">
      <c r="AV199" s="348"/>
    </row>
    <row r="200" ht="10.5">
      <c r="AV200" s="348"/>
    </row>
    <row r="201" ht="10.5">
      <c r="AV201" s="348"/>
    </row>
    <row r="202" ht="10.5">
      <c r="AV202" s="348"/>
    </row>
    <row r="203" ht="10.5">
      <c r="AV203" s="348"/>
    </row>
    <row r="204" ht="10.5">
      <c r="AV204" s="348"/>
    </row>
    <row r="205" ht="10.5">
      <c r="AV205" s="348"/>
    </row>
    <row r="206" ht="10.5">
      <c r="AV206" s="348"/>
    </row>
    <row r="207" ht="10.5">
      <c r="AV207" s="348"/>
    </row>
    <row r="208" ht="10.5">
      <c r="AV208" s="348"/>
    </row>
    <row r="209" ht="10.5">
      <c r="AV209" s="348"/>
    </row>
    <row r="210" ht="10.5">
      <c r="AV210" s="348"/>
    </row>
    <row r="211" ht="10.5">
      <c r="AV211" s="348"/>
    </row>
    <row r="212" ht="10.5">
      <c r="AV212" s="348"/>
    </row>
    <row r="213" ht="10.5">
      <c r="AV213" s="348"/>
    </row>
    <row r="214" ht="10.5">
      <c r="AV214" s="348"/>
    </row>
    <row r="215" ht="10.5">
      <c r="AV215" s="348"/>
    </row>
    <row r="216" ht="10.5">
      <c r="AV216" s="348"/>
    </row>
    <row r="217" ht="10.5">
      <c r="AV217" s="348"/>
    </row>
    <row r="218" ht="10.5">
      <c r="AV218" s="348"/>
    </row>
    <row r="219" ht="10.5">
      <c r="AV219" s="348"/>
    </row>
    <row r="220" ht="10.5">
      <c r="AV220" s="348"/>
    </row>
    <row r="221" ht="10.5">
      <c r="AV221" s="348"/>
    </row>
    <row r="222" ht="10.5">
      <c r="AV222" s="348"/>
    </row>
    <row r="223" ht="10.5">
      <c r="AV223" s="348"/>
    </row>
    <row r="224" ht="10.5">
      <c r="AV224" s="348"/>
    </row>
    <row r="225" ht="10.5">
      <c r="AV225" s="348"/>
    </row>
    <row r="226" ht="10.5">
      <c r="AV226" s="348"/>
    </row>
    <row r="227" ht="10.5">
      <c r="AV227" s="348"/>
    </row>
    <row r="228" ht="10.5">
      <c r="AV228" s="348"/>
    </row>
    <row r="229" ht="10.5">
      <c r="AV229" s="348"/>
    </row>
    <row r="230" ht="10.5">
      <c r="AV230" s="348"/>
    </row>
    <row r="231" ht="10.5">
      <c r="AV231" s="348"/>
    </row>
    <row r="232" ht="10.5">
      <c r="AV232" s="348"/>
    </row>
    <row r="233" ht="10.5">
      <c r="AV233" s="348"/>
    </row>
    <row r="234" ht="10.5">
      <c r="AV234" s="348"/>
    </row>
    <row r="235" ht="10.5">
      <c r="AV235" s="348"/>
    </row>
    <row r="236" ht="10.5">
      <c r="AV236" s="348"/>
    </row>
    <row r="237" ht="10.5">
      <c r="AV237" s="348"/>
    </row>
    <row r="238" ht="10.5">
      <c r="AV238" s="348"/>
    </row>
    <row r="239" ht="10.5">
      <c r="AV239" s="348"/>
    </row>
    <row r="240" ht="10.5">
      <c r="AV240" s="348"/>
    </row>
    <row r="241" ht="10.5">
      <c r="AV241" s="348"/>
    </row>
    <row r="242" ht="10.5">
      <c r="AV242" s="348"/>
    </row>
    <row r="243" ht="10.5">
      <c r="AV243" s="348"/>
    </row>
    <row r="244" ht="10.5">
      <c r="AV244" s="348"/>
    </row>
    <row r="245" ht="10.5">
      <c r="AV245" s="348"/>
    </row>
    <row r="246" ht="10.5">
      <c r="AV246" s="348"/>
    </row>
    <row r="247" ht="10.5">
      <c r="AV247" s="348"/>
    </row>
    <row r="248" ht="10.5">
      <c r="AV248" s="348"/>
    </row>
    <row r="249" ht="10.5">
      <c r="AV249" s="348"/>
    </row>
    <row r="250" ht="10.5">
      <c r="AV250" s="348"/>
    </row>
    <row r="251" ht="10.5">
      <c r="AV251" s="348"/>
    </row>
    <row r="252" ht="10.5">
      <c r="AV252" s="348"/>
    </row>
    <row r="253" ht="10.5">
      <c r="AV253" s="348"/>
    </row>
    <row r="254" ht="10.5">
      <c r="AV254" s="348"/>
    </row>
    <row r="255" ht="10.5">
      <c r="AV255" s="348"/>
    </row>
  </sheetData>
  <sheetProtection password="C553" sheet="1" objects="1" scenarios="1" formatColumns="0" formatRows="0"/>
  <mergeCells count="22">
    <mergeCell ref="B1:AU1"/>
    <mergeCell ref="B4:J4"/>
    <mergeCell ref="B6:C6"/>
    <mergeCell ref="B7:C7"/>
    <mergeCell ref="D6:M6"/>
    <mergeCell ref="D7:M7"/>
    <mergeCell ref="B164:E164"/>
    <mergeCell ref="B165:E165"/>
    <mergeCell ref="AU10:AU11"/>
    <mergeCell ref="B158:E158"/>
    <mergeCell ref="B8:C8"/>
    <mergeCell ref="D8:F8"/>
    <mergeCell ref="B10:C11"/>
    <mergeCell ref="D10:D11"/>
    <mergeCell ref="E10:E11"/>
    <mergeCell ref="F10:F11"/>
    <mergeCell ref="G10:G11"/>
    <mergeCell ref="G8:J8"/>
    <mergeCell ref="K8:M8"/>
    <mergeCell ref="H10:T10"/>
    <mergeCell ref="AH10:AT10"/>
    <mergeCell ref="U10:AG10"/>
  </mergeCells>
  <conditionalFormatting sqref="AV12:AV157 AV159:AV165">
    <cfRule type="cellIs" priority="2" dxfId="0" operator="notEqual">
      <formula>0</formula>
    </cfRule>
  </conditionalFormatting>
  <conditionalFormatting sqref="AV158">
    <cfRule type="cellIs" priority="1" dxfId="0" operator="notEqual">
      <formula>0</formula>
    </cfRule>
  </conditionalFormatting>
  <printOptions horizontalCentered="1"/>
  <pageMargins left="0.3937007874015748" right="0.1968503937007874" top="0.5905511811023623" bottom="0.5905511811023623" header="0" footer="0.1968503937007874"/>
  <pageSetup firstPageNumber="1" useFirstPageNumber="1" fitToHeight="3" horizontalDpi="600" verticalDpi="600" orientation="landscape" paperSize="9" scale="60" r:id="rId1"/>
  <headerFooter alignWithMargins="0">
    <oddFooter>&amp;C&amp;"Arial,Normal"&amp;10C -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W255"/>
  <sheetViews>
    <sheetView showGridLines="0" zoomScale="90" zoomScaleNormal="90" zoomScaleSheetLayoutView="100" workbookViewId="0" topLeftCell="A134">
      <selection activeCell="A158" sqref="A158:XFD158"/>
    </sheetView>
  </sheetViews>
  <sheetFormatPr defaultColWidth="11.421875" defaultRowHeight="10.5" outlineLevelRow="1" outlineLevelCol="2"/>
  <cols>
    <col min="1" max="1" width="5.7109375" style="341" customWidth="1"/>
    <col min="2" max="2" width="6.7109375" style="1" customWidth="1"/>
    <col min="3" max="3" width="35.7109375" style="357" customWidth="1"/>
    <col min="4" max="4" width="12.7109375" style="355" customWidth="1" outlineLevel="1"/>
    <col min="5" max="5" width="9.7109375" style="360" customWidth="1" outlineLevel="1"/>
    <col min="6" max="6" width="9.57421875" style="5" customWidth="1"/>
    <col min="7" max="7" width="12.7109375" style="5" customWidth="1"/>
    <col min="8" max="19" width="9.7109375" style="5" customWidth="1" outlineLevel="2"/>
    <col min="20" max="20" width="9.7109375" style="5" customWidth="1"/>
    <col min="21" max="32" width="9.7109375" style="5" customWidth="1" outlineLevel="2"/>
    <col min="33" max="33" width="9.7109375" style="5" customWidth="1"/>
    <col min="34" max="45" width="9.7109375" style="5" customWidth="1" outlineLevel="2"/>
    <col min="46" max="46" width="9.7109375" style="5" customWidth="1"/>
    <col min="47" max="47" width="11.7109375" style="5" customWidth="1"/>
    <col min="48" max="16384" width="11.421875" style="341" customWidth="1"/>
  </cols>
  <sheetData>
    <row r="1" spans="2:47" ht="15" customHeight="1">
      <c r="B1" s="1855" t="s">
        <v>239</v>
      </c>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c r="AC1" s="1855"/>
      <c r="AD1" s="1855"/>
      <c r="AE1" s="1855"/>
      <c r="AF1" s="1855"/>
      <c r="AG1" s="1855"/>
      <c r="AH1" s="1855"/>
      <c r="AI1" s="1855"/>
      <c r="AJ1" s="1855"/>
      <c r="AK1" s="1855"/>
      <c r="AL1" s="1855"/>
      <c r="AM1" s="1855"/>
      <c r="AN1" s="1855"/>
      <c r="AO1" s="1855"/>
      <c r="AP1" s="1855"/>
      <c r="AQ1" s="1855"/>
      <c r="AR1" s="1855"/>
      <c r="AS1" s="1855"/>
      <c r="AT1" s="1855"/>
      <c r="AU1" s="1855"/>
    </row>
    <row r="2" spans="2:47" s="358" customFormat="1" ht="15" customHeight="1">
      <c r="B2" s="255" t="s">
        <v>49</v>
      </c>
      <c r="C2" s="254"/>
      <c r="D2" s="244"/>
      <c r="E2" s="244"/>
      <c r="F2" s="260"/>
      <c r="G2" s="378"/>
      <c r="H2" s="255" t="str">
        <f>+'INFORMACION GENERAL PROYECTO'!$F$2</f>
        <v>Línea 2. Certificación de Competencias Laborales</v>
      </c>
      <c r="I2" s="378"/>
      <c r="J2" s="378"/>
      <c r="K2" s="378"/>
      <c r="L2" s="378"/>
      <c r="M2" s="378"/>
      <c r="N2" s="378"/>
      <c r="O2" s="378"/>
      <c r="P2" s="378"/>
      <c r="Q2" s="378"/>
      <c r="R2" s="378"/>
      <c r="S2" s="378"/>
      <c r="T2" s="407"/>
      <c r="U2" s="378"/>
      <c r="V2" s="378"/>
      <c r="W2" s="378"/>
      <c r="X2" s="378"/>
      <c r="Y2" s="378"/>
      <c r="Z2" s="378"/>
      <c r="AA2" s="378"/>
      <c r="AB2" s="378"/>
      <c r="AC2" s="378"/>
      <c r="AD2" s="378"/>
      <c r="AE2" s="378"/>
      <c r="AF2" s="378"/>
      <c r="AG2" s="407"/>
      <c r="AH2" s="378"/>
      <c r="AI2" s="378"/>
      <c r="AJ2" s="378"/>
      <c r="AK2" s="378"/>
      <c r="AL2" s="378"/>
      <c r="AM2" s="378"/>
      <c r="AN2" s="378"/>
      <c r="AO2" s="378"/>
      <c r="AP2" s="378"/>
      <c r="AQ2" s="378"/>
      <c r="AR2" s="378"/>
      <c r="AS2" s="378"/>
      <c r="AT2" s="378"/>
      <c r="AU2" s="378"/>
    </row>
    <row r="3" spans="2:47" ht="10.5" customHeight="1">
      <c r="B3" s="379"/>
      <c r="C3" s="379"/>
      <c r="D3" s="409"/>
      <c r="E3" s="379"/>
      <c r="F3" s="379"/>
      <c r="G3" s="379"/>
      <c r="H3" s="379"/>
      <c r="I3" s="379"/>
      <c r="J3" s="379"/>
      <c r="K3" s="379"/>
      <c r="L3" s="379"/>
      <c r="M3" s="379"/>
      <c r="N3" s="379"/>
      <c r="O3" s="379"/>
      <c r="P3" s="379"/>
      <c r="Q3" s="379"/>
      <c r="R3" s="379"/>
      <c r="S3" s="379"/>
      <c r="T3" s="408"/>
      <c r="U3" s="379"/>
      <c r="V3" s="379"/>
      <c r="W3" s="379"/>
      <c r="X3" s="379"/>
      <c r="Y3" s="379"/>
      <c r="Z3" s="379"/>
      <c r="AA3" s="379"/>
      <c r="AB3" s="379"/>
      <c r="AC3" s="379"/>
      <c r="AD3" s="379"/>
      <c r="AE3" s="379"/>
      <c r="AF3" s="379"/>
      <c r="AG3" s="408"/>
      <c r="AH3" s="379"/>
      <c r="AI3" s="379"/>
      <c r="AJ3" s="379"/>
      <c r="AK3" s="379"/>
      <c r="AL3" s="379"/>
      <c r="AM3" s="379"/>
      <c r="AN3" s="379"/>
      <c r="AO3" s="379"/>
      <c r="AP3" s="379"/>
      <c r="AQ3" s="379"/>
      <c r="AR3" s="379"/>
      <c r="AS3" s="379"/>
      <c r="AT3" s="379"/>
      <c r="AU3" s="379"/>
    </row>
    <row r="4" spans="2:47" ht="30" customHeight="1">
      <c r="B4" s="1864" t="s">
        <v>510</v>
      </c>
      <c r="C4" s="1864"/>
      <c r="D4" s="1864"/>
      <c r="E4" s="1864"/>
      <c r="F4" s="1864"/>
      <c r="G4" s="1864"/>
      <c r="H4" s="1864"/>
      <c r="I4" s="1864"/>
      <c r="J4" s="1864"/>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2:47" ht="10.5" customHeight="1" thickBot="1">
      <c r="B5" s="66"/>
      <c r="C5" s="66"/>
      <c r="D5" s="329"/>
      <c r="E5" s="329"/>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row>
    <row r="6" spans="2:47" s="60" customFormat="1" ht="30" customHeight="1">
      <c r="B6" s="1858" t="s">
        <v>341</v>
      </c>
      <c r="C6" s="1859"/>
      <c r="D6" s="1869" t="str">
        <f>+'INFORMACION GENERAL PROYECTO'!D6</f>
        <v>[TÍTULO DEL PROYECTO]</v>
      </c>
      <c r="E6" s="1869"/>
      <c r="F6" s="1869"/>
      <c r="G6" s="1869"/>
      <c r="H6" s="1869"/>
      <c r="I6" s="1869"/>
      <c r="J6" s="1869"/>
      <c r="K6" s="1869"/>
      <c r="L6" s="1869"/>
      <c r="M6" s="1870"/>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row>
    <row r="7" spans="2:47" s="60" customFormat="1" ht="30" customHeight="1">
      <c r="B7" s="1865" t="s">
        <v>342</v>
      </c>
      <c r="C7" s="1866"/>
      <c r="D7" s="1871" t="str">
        <f>+'INFORMACION GENERAL PROYECTO'!D7</f>
        <v>[INSTITUCIÓN EJECUTORA]</v>
      </c>
      <c r="E7" s="1871"/>
      <c r="F7" s="1871"/>
      <c r="G7" s="1871"/>
      <c r="H7" s="1871"/>
      <c r="I7" s="1871"/>
      <c r="J7" s="1871"/>
      <c r="K7" s="1871"/>
      <c r="L7" s="1871"/>
      <c r="M7" s="1872"/>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row>
    <row r="8" spans="2:47" s="60" customFormat="1" ht="15" customHeight="1" thickBot="1">
      <c r="B8" s="1867" t="s">
        <v>356</v>
      </c>
      <c r="C8" s="1868"/>
      <c r="D8" s="1860">
        <f>+'INFORMACION GENERAL PROYECTO'!H8</f>
        <v>0</v>
      </c>
      <c r="E8" s="1860"/>
      <c r="F8" s="1860"/>
      <c r="G8" s="1841" t="s">
        <v>345</v>
      </c>
      <c r="H8" s="1846"/>
      <c r="I8" s="1846"/>
      <c r="J8" s="1842"/>
      <c r="K8" s="1882">
        <f>+'INFORMACION GENERAL PROYECTO'!H24</f>
        <v>0.03287671232876713</v>
      </c>
      <c r="L8" s="1883"/>
      <c r="M8" s="188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row>
    <row r="9" spans="2:48" s="60" customFormat="1" ht="10.5" customHeight="1" thickBot="1">
      <c r="B9" s="605"/>
      <c r="C9" s="606"/>
      <c r="D9" s="607"/>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570"/>
    </row>
    <row r="10" spans="2:47" s="454" customFormat="1" ht="15" customHeight="1">
      <c r="B10" s="1828" t="s">
        <v>272</v>
      </c>
      <c r="C10" s="1851"/>
      <c r="D10" s="1791" t="s">
        <v>357</v>
      </c>
      <c r="E10" s="1791" t="s">
        <v>358</v>
      </c>
      <c r="F10" s="1791" t="s">
        <v>274</v>
      </c>
      <c r="G10" s="1880" t="str">
        <f>+'INFORMACION GENERAL PROYECTO'!C14</f>
        <v>[INSTITUCIÓN APORTANTE 2]</v>
      </c>
      <c r="H10" s="1888" t="s">
        <v>53</v>
      </c>
      <c r="I10" s="1886"/>
      <c r="J10" s="1886"/>
      <c r="K10" s="1886"/>
      <c r="L10" s="1886"/>
      <c r="M10" s="1886"/>
      <c r="N10" s="1886"/>
      <c r="O10" s="1886"/>
      <c r="P10" s="1886"/>
      <c r="Q10" s="1886"/>
      <c r="R10" s="1886"/>
      <c r="S10" s="1886"/>
      <c r="T10" s="1889"/>
      <c r="U10" s="1885" t="s">
        <v>54</v>
      </c>
      <c r="V10" s="1886"/>
      <c r="W10" s="1886"/>
      <c r="X10" s="1886"/>
      <c r="Y10" s="1886"/>
      <c r="Z10" s="1886"/>
      <c r="AA10" s="1886"/>
      <c r="AB10" s="1886"/>
      <c r="AC10" s="1886"/>
      <c r="AD10" s="1886"/>
      <c r="AE10" s="1886"/>
      <c r="AF10" s="1886"/>
      <c r="AG10" s="1887"/>
      <c r="AH10" s="1888" t="s">
        <v>55</v>
      </c>
      <c r="AI10" s="1886"/>
      <c r="AJ10" s="1886"/>
      <c r="AK10" s="1886"/>
      <c r="AL10" s="1886"/>
      <c r="AM10" s="1886"/>
      <c r="AN10" s="1886"/>
      <c r="AO10" s="1886"/>
      <c r="AP10" s="1886"/>
      <c r="AQ10" s="1886"/>
      <c r="AR10" s="1886"/>
      <c r="AS10" s="1886"/>
      <c r="AT10" s="1887"/>
      <c r="AU10" s="1891" t="s">
        <v>46</v>
      </c>
    </row>
    <row r="11" spans="2:47" s="454" customFormat="1" ht="15" customHeight="1">
      <c r="B11" s="1830"/>
      <c r="C11" s="1852"/>
      <c r="D11" s="1792"/>
      <c r="E11" s="1792"/>
      <c r="F11" s="1792"/>
      <c r="G11" s="1881" t="str">
        <f>+'INFORMACION GENERAL PROYECTO'!B11</f>
        <v>APORTE FONDOEMPLEO</v>
      </c>
      <c r="H11" s="458">
        <f>'CRONOGRAMA PRODUCTOS'!H31</f>
        <v>0</v>
      </c>
      <c r="I11" s="456">
        <f>'CRONOGRAMA PRODUCTOS'!I31</f>
        <v>31</v>
      </c>
      <c r="J11" s="456">
        <f>'CRONOGRAMA PRODUCTOS'!J31</f>
        <v>62</v>
      </c>
      <c r="K11" s="456">
        <f>'CRONOGRAMA PRODUCTOS'!K31</f>
        <v>93</v>
      </c>
      <c r="L11" s="456">
        <f>'CRONOGRAMA PRODUCTOS'!L31</f>
        <v>123</v>
      </c>
      <c r="M11" s="456">
        <f>'CRONOGRAMA PRODUCTOS'!M31</f>
        <v>154</v>
      </c>
      <c r="N11" s="456">
        <f>'CRONOGRAMA PRODUCTOS'!N31</f>
        <v>184</v>
      </c>
      <c r="O11" s="456">
        <f>'CRONOGRAMA PRODUCTOS'!O31</f>
        <v>215</v>
      </c>
      <c r="P11" s="456">
        <f>'CRONOGRAMA PRODUCTOS'!P31</f>
        <v>246</v>
      </c>
      <c r="Q11" s="456">
        <f>'CRONOGRAMA PRODUCTOS'!Q31</f>
        <v>276</v>
      </c>
      <c r="R11" s="456">
        <f>'CRONOGRAMA PRODUCTOS'!R31</f>
        <v>307</v>
      </c>
      <c r="S11" s="456">
        <f>'CRONOGRAMA PRODUCTOS'!S31</f>
        <v>337</v>
      </c>
      <c r="T11" s="459" t="s">
        <v>496</v>
      </c>
      <c r="U11" s="455">
        <f>'CRONOGRAMA PRODUCTOS'!T31</f>
        <v>368</v>
      </c>
      <c r="V11" s="456">
        <f>'CRONOGRAMA PRODUCTOS'!U31</f>
        <v>399</v>
      </c>
      <c r="W11" s="456">
        <f>'CRONOGRAMA PRODUCTOS'!V31</f>
        <v>427</v>
      </c>
      <c r="X11" s="456">
        <f>'CRONOGRAMA PRODUCTOS'!W31</f>
        <v>458</v>
      </c>
      <c r="Y11" s="456">
        <f>'CRONOGRAMA PRODUCTOS'!X31</f>
        <v>488</v>
      </c>
      <c r="Z11" s="456">
        <f>'CRONOGRAMA PRODUCTOS'!Y31</f>
        <v>519</v>
      </c>
      <c r="AA11" s="456">
        <f>'CRONOGRAMA PRODUCTOS'!Z31</f>
        <v>549</v>
      </c>
      <c r="AB11" s="456">
        <f>'CRONOGRAMA PRODUCTOS'!AA31</f>
        <v>580</v>
      </c>
      <c r="AC11" s="456">
        <f>'CRONOGRAMA PRODUCTOS'!AB31</f>
        <v>611</v>
      </c>
      <c r="AD11" s="456">
        <f>'CRONOGRAMA PRODUCTOS'!AC31</f>
        <v>641</v>
      </c>
      <c r="AE11" s="456">
        <f>'CRONOGRAMA PRODUCTOS'!AD31</f>
        <v>672</v>
      </c>
      <c r="AF11" s="456">
        <f>'CRONOGRAMA PRODUCTOS'!AE31</f>
        <v>702</v>
      </c>
      <c r="AG11" s="457" t="s">
        <v>496</v>
      </c>
      <c r="AH11" s="458">
        <f>'CRONOGRAMA PRODUCTOS'!AF31</f>
        <v>733</v>
      </c>
      <c r="AI11" s="456">
        <f>'CRONOGRAMA PRODUCTOS'!AG31</f>
        <v>764</v>
      </c>
      <c r="AJ11" s="456">
        <f>'CRONOGRAMA PRODUCTOS'!AH31</f>
        <v>792</v>
      </c>
      <c r="AK11" s="456">
        <f>'CRONOGRAMA PRODUCTOS'!AI31</f>
        <v>823</v>
      </c>
      <c r="AL11" s="456">
        <f>'CRONOGRAMA PRODUCTOS'!AJ31</f>
        <v>853</v>
      </c>
      <c r="AM11" s="456">
        <f>'CRONOGRAMA PRODUCTOS'!AK31</f>
        <v>884</v>
      </c>
      <c r="AN11" s="456">
        <f>'CRONOGRAMA PRODUCTOS'!AL31</f>
        <v>914</v>
      </c>
      <c r="AO11" s="456">
        <f>'CRONOGRAMA PRODUCTOS'!AM31</f>
        <v>945</v>
      </c>
      <c r="AP11" s="456">
        <f>'CRONOGRAMA PRODUCTOS'!AN31</f>
        <v>976</v>
      </c>
      <c r="AQ11" s="456">
        <f>'CRONOGRAMA PRODUCTOS'!AO31</f>
        <v>1006</v>
      </c>
      <c r="AR11" s="456">
        <f>'CRONOGRAMA PRODUCTOS'!AP31</f>
        <v>1037</v>
      </c>
      <c r="AS11" s="456">
        <f>'CRONOGRAMA PRODUCTOS'!AQ31</f>
        <v>1067</v>
      </c>
      <c r="AT11" s="457" t="s">
        <v>496</v>
      </c>
      <c r="AU11" s="1892"/>
    </row>
    <row r="12" spans="2:49" s="472" customFormat="1" ht="30" customHeight="1">
      <c r="B12" s="460">
        <f>'FORMATO COSTEO C1'!$C$12</f>
        <v>1</v>
      </c>
      <c r="C12" s="461">
        <f>'FORMATO COSTEO C1'!D$12</f>
        <v>0</v>
      </c>
      <c r="D12" s="462"/>
      <c r="E12" s="463"/>
      <c r="F12" s="464">
        <f>+F13+F44+F75</f>
        <v>0</v>
      </c>
      <c r="G12" s="467">
        <f>+G13+G44+G75</f>
        <v>0</v>
      </c>
      <c r="H12" s="468">
        <f>+H13+H44+H75</f>
        <v>0</v>
      </c>
      <c r="I12" s="464">
        <f aca="true" t="shared" si="0" ref="I12:AS12">+I13+I44+I75</f>
        <v>0</v>
      </c>
      <c r="J12" s="464">
        <f t="shared" si="0"/>
        <v>0</v>
      </c>
      <c r="K12" s="464">
        <f t="shared" si="0"/>
        <v>0</v>
      </c>
      <c r="L12" s="464">
        <f t="shared" si="0"/>
        <v>0</v>
      </c>
      <c r="M12" s="464">
        <f t="shared" si="0"/>
        <v>0</v>
      </c>
      <c r="N12" s="464">
        <f t="shared" si="0"/>
        <v>0</v>
      </c>
      <c r="O12" s="464">
        <f t="shared" si="0"/>
        <v>0</v>
      </c>
      <c r="P12" s="464">
        <f t="shared" si="0"/>
        <v>0</v>
      </c>
      <c r="Q12" s="464">
        <f t="shared" si="0"/>
        <v>0</v>
      </c>
      <c r="R12" s="464">
        <f t="shared" si="0"/>
        <v>0</v>
      </c>
      <c r="S12" s="464">
        <f t="shared" si="0"/>
        <v>0</v>
      </c>
      <c r="T12" s="465">
        <f>+T13+T44+T75</f>
        <v>0</v>
      </c>
      <c r="U12" s="466">
        <f t="shared" si="0"/>
        <v>0</v>
      </c>
      <c r="V12" s="464">
        <f t="shared" si="0"/>
        <v>0</v>
      </c>
      <c r="W12" s="464">
        <f t="shared" si="0"/>
        <v>0</v>
      </c>
      <c r="X12" s="464">
        <f t="shared" si="0"/>
        <v>0</v>
      </c>
      <c r="Y12" s="464">
        <f t="shared" si="0"/>
        <v>0</v>
      </c>
      <c r="Z12" s="464">
        <f t="shared" si="0"/>
        <v>0</v>
      </c>
      <c r="AA12" s="464">
        <f t="shared" si="0"/>
        <v>0</v>
      </c>
      <c r="AB12" s="464">
        <f t="shared" si="0"/>
        <v>0</v>
      </c>
      <c r="AC12" s="464">
        <f t="shared" si="0"/>
        <v>0</v>
      </c>
      <c r="AD12" s="464">
        <f t="shared" si="0"/>
        <v>0</v>
      </c>
      <c r="AE12" s="464">
        <f t="shared" si="0"/>
        <v>0</v>
      </c>
      <c r="AF12" s="464">
        <f t="shared" si="0"/>
        <v>0</v>
      </c>
      <c r="AG12" s="467">
        <f>+AG13+AG44+AG75</f>
        <v>0</v>
      </c>
      <c r="AH12" s="468">
        <f t="shared" si="0"/>
        <v>0</v>
      </c>
      <c r="AI12" s="464">
        <f t="shared" si="0"/>
        <v>0</v>
      </c>
      <c r="AJ12" s="464">
        <f t="shared" si="0"/>
        <v>0</v>
      </c>
      <c r="AK12" s="464">
        <f t="shared" si="0"/>
        <v>0</v>
      </c>
      <c r="AL12" s="464">
        <f t="shared" si="0"/>
        <v>0</v>
      </c>
      <c r="AM12" s="464">
        <f t="shared" si="0"/>
        <v>0</v>
      </c>
      <c r="AN12" s="464">
        <f t="shared" si="0"/>
        <v>0</v>
      </c>
      <c r="AO12" s="464">
        <f t="shared" si="0"/>
        <v>0</v>
      </c>
      <c r="AP12" s="464">
        <f t="shared" si="0"/>
        <v>0</v>
      </c>
      <c r="AQ12" s="464">
        <f t="shared" si="0"/>
        <v>0</v>
      </c>
      <c r="AR12" s="464">
        <f t="shared" si="0"/>
        <v>0</v>
      </c>
      <c r="AS12" s="464">
        <f t="shared" si="0"/>
        <v>0</v>
      </c>
      <c r="AT12" s="467">
        <f>+AT13+AT44+AT75</f>
        <v>0</v>
      </c>
      <c r="AU12" s="510">
        <f>+AU13+AU44+AU75</f>
        <v>0</v>
      </c>
      <c r="AV12" s="470">
        <f aca="true" t="shared" si="1" ref="AV12:AV75">+G12-AU12</f>
        <v>0</v>
      </c>
      <c r="AW12" s="471"/>
    </row>
    <row r="13" spans="2:48" s="483" customFormat="1" ht="12.75" customHeight="1" outlineLevel="1">
      <c r="B13" s="473">
        <f>'FORMATO COSTEO C1'!C$13</f>
        <v>1.1</v>
      </c>
      <c r="C13" s="474">
        <f>'FORMATO COSTEO C1'!D$13</f>
        <v>0</v>
      </c>
      <c r="D13" s="475"/>
      <c r="E13" s="476"/>
      <c r="F13" s="477">
        <f>+F14+F20+F26+F32+F38</f>
        <v>0</v>
      </c>
      <c r="G13" s="480">
        <f aca="true" t="shared" si="2" ref="G13:P13">+G14+G20+G26+G32+G38</f>
        <v>0</v>
      </c>
      <c r="H13" s="481">
        <f t="shared" si="2"/>
        <v>0</v>
      </c>
      <c r="I13" s="477">
        <f>+I14+I20+I26+I32+I38</f>
        <v>0</v>
      </c>
      <c r="J13" s="477">
        <f>+J14+J20+J26+J32+J38</f>
        <v>0</v>
      </c>
      <c r="K13" s="477">
        <f>+K14+K20+K26+K32+K38</f>
        <v>0</v>
      </c>
      <c r="L13" s="477">
        <f>+L14+L20+L26+L32+L38</f>
        <v>0</v>
      </c>
      <c r="M13" s="477">
        <f>+M14+M20+M26+M32+M38</f>
        <v>0</v>
      </c>
      <c r="N13" s="477">
        <f t="shared" si="2"/>
        <v>0</v>
      </c>
      <c r="O13" s="477">
        <f t="shared" si="2"/>
        <v>0</v>
      </c>
      <c r="P13" s="477">
        <f t="shared" si="2"/>
        <v>0</v>
      </c>
      <c r="Q13" s="477">
        <f>+Q14+Q20+Q26+Q32+Q38</f>
        <v>0</v>
      </c>
      <c r="R13" s="477">
        <f>+R14+R20+R26+R32+R38</f>
        <v>0</v>
      </c>
      <c r="S13" s="477">
        <f>+S14+S20+S26+S32+S38</f>
        <v>0</v>
      </c>
      <c r="T13" s="478">
        <f>+T14+T20+T26+T32+T38</f>
        <v>0</v>
      </c>
      <c r="U13" s="479">
        <f aca="true" t="shared" si="3" ref="U13:AS13">+U14+U20+U26+U32+U38</f>
        <v>0</v>
      </c>
      <c r="V13" s="477">
        <f t="shared" si="3"/>
        <v>0</v>
      </c>
      <c r="W13" s="477">
        <f t="shared" si="3"/>
        <v>0</v>
      </c>
      <c r="X13" s="477">
        <f t="shared" si="3"/>
        <v>0</v>
      </c>
      <c r="Y13" s="477">
        <f t="shared" si="3"/>
        <v>0</v>
      </c>
      <c r="Z13" s="477">
        <f t="shared" si="3"/>
        <v>0</v>
      </c>
      <c r="AA13" s="477">
        <f t="shared" si="3"/>
        <v>0</v>
      </c>
      <c r="AB13" s="477">
        <f t="shared" si="3"/>
        <v>0</v>
      </c>
      <c r="AC13" s="477">
        <f t="shared" si="3"/>
        <v>0</v>
      </c>
      <c r="AD13" s="477">
        <f t="shared" si="3"/>
        <v>0</v>
      </c>
      <c r="AE13" s="477">
        <f t="shared" si="3"/>
        <v>0</v>
      </c>
      <c r="AF13" s="477">
        <f t="shared" si="3"/>
        <v>0</v>
      </c>
      <c r="AG13" s="480">
        <f>+AG14+AG20+AG26+AG32+AG38</f>
        <v>0</v>
      </c>
      <c r="AH13" s="481">
        <f t="shared" si="3"/>
        <v>0</v>
      </c>
      <c r="AI13" s="477">
        <f t="shared" si="3"/>
        <v>0</v>
      </c>
      <c r="AJ13" s="477">
        <f t="shared" si="3"/>
        <v>0</v>
      </c>
      <c r="AK13" s="477">
        <f t="shared" si="3"/>
        <v>0</v>
      </c>
      <c r="AL13" s="477">
        <f t="shared" si="3"/>
        <v>0</v>
      </c>
      <c r="AM13" s="477">
        <f t="shared" si="3"/>
        <v>0</v>
      </c>
      <c r="AN13" s="477">
        <f t="shared" si="3"/>
        <v>0</v>
      </c>
      <c r="AO13" s="477">
        <f t="shared" si="3"/>
        <v>0</v>
      </c>
      <c r="AP13" s="477">
        <f t="shared" si="3"/>
        <v>0</v>
      </c>
      <c r="AQ13" s="477">
        <f t="shared" si="3"/>
        <v>0</v>
      </c>
      <c r="AR13" s="477">
        <f t="shared" si="3"/>
        <v>0</v>
      </c>
      <c r="AS13" s="477">
        <f t="shared" si="3"/>
        <v>0</v>
      </c>
      <c r="AT13" s="480">
        <f>+AT14+AT20+AT26+AT32+AT38</f>
        <v>0</v>
      </c>
      <c r="AU13" s="482">
        <f>+AU14+AU20+AU26+AU32+AU38</f>
        <v>0</v>
      </c>
      <c r="AV13" s="470">
        <f t="shared" si="1"/>
        <v>0</v>
      </c>
    </row>
    <row r="14" spans="2:48" s="472" customFormat="1" ht="12.75" customHeight="1">
      <c r="B14" s="484" t="str">
        <f>+'FORMATO COSTEO C1'!C$14</f>
        <v>1.1.1</v>
      </c>
      <c r="C14" s="485">
        <f>+'FORMATO COSTEO C1'!$B$14</f>
        <v>0</v>
      </c>
      <c r="D14" s="486" t="str">
        <f>+'FORMATO COSTEO C1'!$D$14</f>
        <v>Unidad medida</v>
      </c>
      <c r="E14" s="487">
        <f>+'FORMATO COSTEO C1'!$E$14</f>
        <v>0</v>
      </c>
      <c r="F14" s="488">
        <f>SUM(F15:F19)</f>
        <v>0</v>
      </c>
      <c r="G14" s="491">
        <f aca="true" t="shared" si="4" ref="G14:P14">SUM(G15:G19)</f>
        <v>0</v>
      </c>
      <c r="H14" s="492">
        <f t="shared" si="4"/>
        <v>0</v>
      </c>
      <c r="I14" s="488">
        <f>SUM(I15:I19)</f>
        <v>0</v>
      </c>
      <c r="J14" s="488">
        <f>SUM(J15:J19)</f>
        <v>0</v>
      </c>
      <c r="K14" s="488">
        <f>SUM(K15:K19)</f>
        <v>0</v>
      </c>
      <c r="L14" s="488">
        <f>SUM(L15:L19)</f>
        <v>0</v>
      </c>
      <c r="M14" s="488">
        <f>SUM(M15:M19)</f>
        <v>0</v>
      </c>
      <c r="N14" s="488">
        <f t="shared" si="4"/>
        <v>0</v>
      </c>
      <c r="O14" s="488">
        <f t="shared" si="4"/>
        <v>0</v>
      </c>
      <c r="P14" s="488">
        <f t="shared" si="4"/>
        <v>0</v>
      </c>
      <c r="Q14" s="488">
        <f>SUM(Q15:Q19)</f>
        <v>0</v>
      </c>
      <c r="R14" s="488">
        <f>SUM(R15:R19)</f>
        <v>0</v>
      </c>
      <c r="S14" s="488">
        <f>SUM(S15:S19)</f>
        <v>0</v>
      </c>
      <c r="T14" s="489">
        <f>SUM(T15:T19)</f>
        <v>0</v>
      </c>
      <c r="U14" s="490">
        <f aca="true" t="shared" si="5" ref="U14:AU14">SUM(U15:U19)</f>
        <v>0</v>
      </c>
      <c r="V14" s="488">
        <f t="shared" si="5"/>
        <v>0</v>
      </c>
      <c r="W14" s="488">
        <f t="shared" si="5"/>
        <v>0</v>
      </c>
      <c r="X14" s="488">
        <f t="shared" si="5"/>
        <v>0</v>
      </c>
      <c r="Y14" s="488">
        <f t="shared" si="5"/>
        <v>0</v>
      </c>
      <c r="Z14" s="488">
        <f t="shared" si="5"/>
        <v>0</v>
      </c>
      <c r="AA14" s="488">
        <f t="shared" si="5"/>
        <v>0</v>
      </c>
      <c r="AB14" s="488">
        <f t="shared" si="5"/>
        <v>0</v>
      </c>
      <c r="AC14" s="488">
        <f t="shared" si="5"/>
        <v>0</v>
      </c>
      <c r="AD14" s="488">
        <f t="shared" si="5"/>
        <v>0</v>
      </c>
      <c r="AE14" s="488">
        <f t="shared" si="5"/>
        <v>0</v>
      </c>
      <c r="AF14" s="488">
        <f t="shared" si="5"/>
        <v>0</v>
      </c>
      <c r="AG14" s="491">
        <f>SUM(AG15:AG19)</f>
        <v>0</v>
      </c>
      <c r="AH14" s="492">
        <f t="shared" si="5"/>
        <v>0</v>
      </c>
      <c r="AI14" s="488">
        <f t="shared" si="5"/>
        <v>0</v>
      </c>
      <c r="AJ14" s="488">
        <f t="shared" si="5"/>
        <v>0</v>
      </c>
      <c r="AK14" s="488">
        <f t="shared" si="5"/>
        <v>0</v>
      </c>
      <c r="AL14" s="488">
        <f t="shared" si="5"/>
        <v>0</v>
      </c>
      <c r="AM14" s="488">
        <f t="shared" si="5"/>
        <v>0</v>
      </c>
      <c r="AN14" s="488">
        <f t="shared" si="5"/>
        <v>0</v>
      </c>
      <c r="AO14" s="488">
        <f t="shared" si="5"/>
        <v>0</v>
      </c>
      <c r="AP14" s="488">
        <f t="shared" si="5"/>
        <v>0</v>
      </c>
      <c r="AQ14" s="488">
        <f t="shared" si="5"/>
        <v>0</v>
      </c>
      <c r="AR14" s="488">
        <f t="shared" si="5"/>
        <v>0</v>
      </c>
      <c r="AS14" s="488">
        <f t="shared" si="5"/>
        <v>0</v>
      </c>
      <c r="AT14" s="491">
        <f t="shared" si="5"/>
        <v>0</v>
      </c>
      <c r="AU14" s="493">
        <f t="shared" si="5"/>
        <v>0</v>
      </c>
      <c r="AV14" s="470">
        <f t="shared" si="1"/>
        <v>0</v>
      </c>
    </row>
    <row r="15" spans="2:48" s="472" customFormat="1" ht="12.75" customHeight="1">
      <c r="B15" s="494" t="str">
        <f>+'FORMATO COSTEO C1'!C$16</f>
        <v>1.1.1.1</v>
      </c>
      <c r="C15" s="495" t="str">
        <f>+'FORMATO COSTEO C1'!B$16</f>
        <v>Categoría de gasto</v>
      </c>
      <c r="D15" s="496"/>
      <c r="E15" s="497"/>
      <c r="F15" s="498">
        <f>+'FORMATO COSTEO C1'!G16</f>
        <v>0</v>
      </c>
      <c r="G15" s="501">
        <f>+'FORMATO COSTEO C1'!K16</f>
        <v>0</v>
      </c>
      <c r="H15" s="636">
        <f>IF($F15=0,0,((($F15/$E$14)*'CRONOGRAMA ACTIVIDADES'!F$18)*($G15/$F15)))</f>
        <v>0</v>
      </c>
      <c r="I15" s="498">
        <f>IF($F15=0,0,((($F15/$E$14)*'CRONOGRAMA ACTIVIDADES'!G$18)*($G15/$F15)))</f>
        <v>0</v>
      </c>
      <c r="J15" s="498">
        <f>IF($F15=0,0,((($F15/$E$14)*'CRONOGRAMA ACTIVIDADES'!H$18)*($G15/$F15)))</f>
        <v>0</v>
      </c>
      <c r="K15" s="498">
        <f>IF($F15=0,0,((($F15/$E$14)*'CRONOGRAMA ACTIVIDADES'!I$18)*($G15/$F15)))</f>
        <v>0</v>
      </c>
      <c r="L15" s="498">
        <f>IF($F15=0,0,((($F15/$E$14)*'CRONOGRAMA ACTIVIDADES'!J$18)*($G15/$F15)))</f>
        <v>0</v>
      </c>
      <c r="M15" s="498">
        <f>IF($F15=0,0,((($F15/$E$14)*'CRONOGRAMA ACTIVIDADES'!K$18)*($G15/$F15)))</f>
        <v>0</v>
      </c>
      <c r="N15" s="498">
        <f>IF($F15=0,0,((($F15/$E$14)*'CRONOGRAMA ACTIVIDADES'!L$18)*($G15/$F15)))</f>
        <v>0</v>
      </c>
      <c r="O15" s="498">
        <f>IF($F15=0,0,((($F15/$E$14)*'CRONOGRAMA ACTIVIDADES'!M$18)*($G15/$F15)))</f>
        <v>0</v>
      </c>
      <c r="P15" s="498">
        <f>IF($F15=0,0,((($F15/$E$14)*'CRONOGRAMA ACTIVIDADES'!N$18)*($G15/$F15)))</f>
        <v>0</v>
      </c>
      <c r="Q15" s="498">
        <f>IF($F15=0,0,((($F15/$E$14)*'CRONOGRAMA ACTIVIDADES'!O$18)*($G15/$F15)))</f>
        <v>0</v>
      </c>
      <c r="R15" s="498">
        <f>IF($F15=0,0,((($F15/$E$14)*'CRONOGRAMA ACTIVIDADES'!P$18)*($G15/$F15)))</f>
        <v>0</v>
      </c>
      <c r="S15" s="498">
        <f>IF($F15=0,0,((($F15/$E$14)*'CRONOGRAMA ACTIVIDADES'!Q$18)*($G15/$F15)))</f>
        <v>0</v>
      </c>
      <c r="T15" s="499">
        <f>H15+I15+J15+K15+L15+M15+N15+O15+P15+Q15+R15+S15</f>
        <v>0</v>
      </c>
      <c r="U15" s="503">
        <f>IF($F15=0,0,((($F15/$E$14)*'CRONOGRAMA ACTIVIDADES'!R$18)*($G15/$F15)))</f>
        <v>0</v>
      </c>
      <c r="V15" s="498">
        <f>IF($F15=0,0,((($F15/$E$14)*'CRONOGRAMA ACTIVIDADES'!S$18)*($G15/$F15)))</f>
        <v>0</v>
      </c>
      <c r="W15" s="498">
        <f>IF($F15=0,0,((($F15/$E$14)*'CRONOGRAMA ACTIVIDADES'!T$18)*($G15/$F15)))</f>
        <v>0</v>
      </c>
      <c r="X15" s="498">
        <f>IF($F15=0,0,((($F15/$E$14)*'CRONOGRAMA ACTIVIDADES'!U$18)*($G15/$F15)))</f>
        <v>0</v>
      </c>
      <c r="Y15" s="498">
        <f>IF($F15=0,0,((($F15/$E$14)*'CRONOGRAMA ACTIVIDADES'!V$18)*($G15/$F15)))</f>
        <v>0</v>
      </c>
      <c r="Z15" s="498">
        <f>IF($F15=0,0,((($F15/$E$14)*'CRONOGRAMA ACTIVIDADES'!W$18)*($G15/$F15)))</f>
        <v>0</v>
      </c>
      <c r="AA15" s="498">
        <f>IF($F15=0,0,((($F15/$E$14)*'CRONOGRAMA ACTIVIDADES'!X$18)*($G15/$F15)))</f>
        <v>0</v>
      </c>
      <c r="AB15" s="498">
        <f>IF($F15=0,0,((($F15/$E$14)*'CRONOGRAMA ACTIVIDADES'!Y$18)*($G15/$F15)))</f>
        <v>0</v>
      </c>
      <c r="AC15" s="498">
        <f>IF($F15=0,0,((($F15/$E$14)*'CRONOGRAMA ACTIVIDADES'!Z$18)*($G15/$F15)))</f>
        <v>0</v>
      </c>
      <c r="AD15" s="498">
        <f>IF($F15=0,0,((($F15/$E$14)*'CRONOGRAMA ACTIVIDADES'!AA$18)*($G15/$F15)))</f>
        <v>0</v>
      </c>
      <c r="AE15" s="498">
        <f>IF($F15=0,0,((($F15/$E$14)*'CRONOGRAMA ACTIVIDADES'!AB$18)*($G15/$F15)))</f>
        <v>0</v>
      </c>
      <c r="AF15" s="498">
        <f>IF($F15=0,0,((($F15/$E$14)*'CRONOGRAMA ACTIVIDADES'!AC$18)*($G15/$F15)))</f>
        <v>0</v>
      </c>
      <c r="AG15" s="501">
        <f>U15+V15+W15+X15+Y15+Z15+AA15+AB15+AC15+AD15+AE15+AF15</f>
        <v>0</v>
      </c>
      <c r="AH15" s="502">
        <f>IF($F15=0,0,((($F15/$E$14)*'CRONOGRAMA ACTIVIDADES'!AD$18)*($G15/$F15)))</f>
        <v>0</v>
      </c>
      <c r="AI15" s="498">
        <f>IF($F15=0,0,((($F15/$E$14)*'CRONOGRAMA ACTIVIDADES'!AE$18)*($G15/$F15)))</f>
        <v>0</v>
      </c>
      <c r="AJ15" s="498">
        <f>IF($F15=0,0,((($F15/$E$14)*'CRONOGRAMA ACTIVIDADES'!AF$18)*($G15/$F15)))</f>
        <v>0</v>
      </c>
      <c r="AK15" s="498">
        <f>IF($F15=0,0,((($F15/$E$14)*'CRONOGRAMA ACTIVIDADES'!AG$18)*($G15/$F15)))</f>
        <v>0</v>
      </c>
      <c r="AL15" s="498">
        <f>IF($F15=0,0,((($F15/$E$14)*'CRONOGRAMA ACTIVIDADES'!AH$18)*($G15/$F15)))</f>
        <v>0</v>
      </c>
      <c r="AM15" s="498">
        <f>IF($F15=0,0,((($F15/$E$14)*'CRONOGRAMA ACTIVIDADES'!AI$18)*($G15/$F15)))</f>
        <v>0</v>
      </c>
      <c r="AN15" s="498">
        <f>IF($F15=0,0,((($F15/$E$14)*'CRONOGRAMA ACTIVIDADES'!AJ$18)*($G15/$F15)))</f>
        <v>0</v>
      </c>
      <c r="AO15" s="498">
        <f>IF($F15=0,0,((($F15/$E$14)*'CRONOGRAMA ACTIVIDADES'!AK$18)*($G15/$F15)))</f>
        <v>0</v>
      </c>
      <c r="AP15" s="498">
        <f>IF($F15=0,0,((($F15/$E$14)*'CRONOGRAMA ACTIVIDADES'!AL$18)*($G15/$F15)))</f>
        <v>0</v>
      </c>
      <c r="AQ15" s="498">
        <f>IF($F15=0,0,((($F15/$E$14)*'CRONOGRAMA ACTIVIDADES'!AM$18)*($G15/$F15)))</f>
        <v>0</v>
      </c>
      <c r="AR15" s="498">
        <f>IF($F15=0,0,((($F15/$E$14)*'CRONOGRAMA ACTIVIDADES'!AN$18)*($G15/$F15)))</f>
        <v>0</v>
      </c>
      <c r="AS15" s="498">
        <f>IF($F15=0,0,((($F15/$E$14)*'CRONOGRAMA ACTIVIDADES'!AO$18)*($G15/$F15)))</f>
        <v>0</v>
      </c>
      <c r="AT15" s="501">
        <f>AH15+AI15+AJ15+AK15+AL15+AM15+AN15+AO15+AP15+AQ15+AR15+AS15</f>
        <v>0</v>
      </c>
      <c r="AU15" s="504">
        <f>AS15+AR15+AQ15+AP15+AO15+AN15+AM15+AL15+AK15+AJ15+AI15+AH15+AF15+AE15+AD15+AC15+AB15+AA15+Z15+Y15+X15+W15+V15+U15+S15+R15+Q15+P15+O15+N15+M15+L15+K15+J15+I15+H15</f>
        <v>0</v>
      </c>
      <c r="AV15" s="470">
        <f t="shared" si="1"/>
        <v>0</v>
      </c>
    </row>
    <row r="16" spans="2:48" s="472" customFormat="1" ht="12.75" customHeight="1">
      <c r="B16" s="494" t="str">
        <f>'FORMATO COSTEO C1'!C$22</f>
        <v>1.1.1.2</v>
      </c>
      <c r="C16" s="495" t="str">
        <f>+'FORMATO COSTEO C1'!B$22</f>
        <v>Categoría de gasto</v>
      </c>
      <c r="D16" s="496"/>
      <c r="E16" s="497"/>
      <c r="F16" s="498">
        <f>+'FORMATO COSTEO C1'!G22</f>
        <v>0</v>
      </c>
      <c r="G16" s="501">
        <f>+'FORMATO COSTEO C1'!K22</f>
        <v>0</v>
      </c>
      <c r="H16" s="502">
        <f>IF($F16=0,0,((($F16/$E$14)*'CRONOGRAMA ACTIVIDADES'!F$18)*($G16/$F16)))</f>
        <v>0</v>
      </c>
      <c r="I16" s="498">
        <f>IF($F16=0,0,((($F16/$E$14)*'CRONOGRAMA ACTIVIDADES'!G$18)*($G16/$F16)))</f>
        <v>0</v>
      </c>
      <c r="J16" s="498">
        <f>IF($F16=0,0,((($F16/$E$14)*'CRONOGRAMA ACTIVIDADES'!H$18)*($G16/$F16)))</f>
        <v>0</v>
      </c>
      <c r="K16" s="498">
        <f>IF($F16=0,0,((($F16/$E$14)*'CRONOGRAMA ACTIVIDADES'!I$18)*($G16/$F16)))</f>
        <v>0</v>
      </c>
      <c r="L16" s="498">
        <f>IF($F16=0,0,((($F16/$E$14)*'CRONOGRAMA ACTIVIDADES'!J$18)*($G16/$F16)))</f>
        <v>0</v>
      </c>
      <c r="M16" s="498">
        <f>IF($F16=0,0,((($F16/$E$14)*'CRONOGRAMA ACTIVIDADES'!K$18)*($G16/$F16)))</f>
        <v>0</v>
      </c>
      <c r="N16" s="498">
        <f>IF($F16=0,0,((($F16/$E$14)*'CRONOGRAMA ACTIVIDADES'!L$18)*($G16/$F16)))</f>
        <v>0</v>
      </c>
      <c r="O16" s="498">
        <f>IF($F16=0,0,((($F16/$E$14)*'CRONOGRAMA ACTIVIDADES'!M$18)*($G16/$F16)))</f>
        <v>0</v>
      </c>
      <c r="P16" s="498">
        <f>IF($F16=0,0,((($F16/$E$14)*'CRONOGRAMA ACTIVIDADES'!N$18)*($G16/$F16)))</f>
        <v>0</v>
      </c>
      <c r="Q16" s="498">
        <f>IF($F16=0,0,((($F16/$E$14)*'CRONOGRAMA ACTIVIDADES'!O$18)*($G16/$F16)))</f>
        <v>0</v>
      </c>
      <c r="R16" s="498">
        <f>IF($F16=0,0,((($F16/$E$14)*'CRONOGRAMA ACTIVIDADES'!P$18)*($G16/$F16)))</f>
        <v>0</v>
      </c>
      <c r="S16" s="498">
        <f>IF($F16=0,0,((($F16/$E$14)*'CRONOGRAMA ACTIVIDADES'!Q$18)*($G16/$F16)))</f>
        <v>0</v>
      </c>
      <c r="T16" s="499">
        <f>H16+I16+J16+K16+L16+M16+N16+O16+P16+Q16+R16+S16</f>
        <v>0</v>
      </c>
      <c r="U16" s="503">
        <f>IF($F16=0,0,((($F16/$E$14)*'CRONOGRAMA ACTIVIDADES'!R$18)*($G16/$F16)))</f>
        <v>0</v>
      </c>
      <c r="V16" s="498">
        <f>IF($F16=0,0,((($F16/$E$14)*'CRONOGRAMA ACTIVIDADES'!S$18)*($G16/$F16)))</f>
        <v>0</v>
      </c>
      <c r="W16" s="498">
        <f>IF($F16=0,0,((($F16/$E$14)*'CRONOGRAMA ACTIVIDADES'!T$18)*($G16/$F16)))</f>
        <v>0</v>
      </c>
      <c r="X16" s="498">
        <f>IF($F16=0,0,((($F16/$E$14)*'CRONOGRAMA ACTIVIDADES'!U$18)*($G16/$F16)))</f>
        <v>0</v>
      </c>
      <c r="Y16" s="498">
        <f>IF($F16=0,0,((($F16/$E$14)*'CRONOGRAMA ACTIVIDADES'!V$18)*($G16/$F16)))</f>
        <v>0</v>
      </c>
      <c r="Z16" s="498">
        <f>IF($F16=0,0,((($F16/$E$14)*'CRONOGRAMA ACTIVIDADES'!W$18)*($G16/$F16)))</f>
        <v>0</v>
      </c>
      <c r="AA16" s="498">
        <f>IF($F16=0,0,((($F16/$E$14)*'CRONOGRAMA ACTIVIDADES'!X$18)*($G16/$F16)))</f>
        <v>0</v>
      </c>
      <c r="AB16" s="498">
        <f>IF($F16=0,0,((($F16/$E$14)*'CRONOGRAMA ACTIVIDADES'!Y$18)*($G16/$F16)))</f>
        <v>0</v>
      </c>
      <c r="AC16" s="498">
        <f>IF($F16=0,0,((($F16/$E$14)*'CRONOGRAMA ACTIVIDADES'!Z$18)*($G16/$F16)))</f>
        <v>0</v>
      </c>
      <c r="AD16" s="498">
        <f>IF($F16=0,0,((($F16/$E$14)*'CRONOGRAMA ACTIVIDADES'!AA$18)*($G16/$F16)))</f>
        <v>0</v>
      </c>
      <c r="AE16" s="498">
        <f>IF($F16=0,0,((($F16/$E$14)*'CRONOGRAMA ACTIVIDADES'!AB$18)*($G16/$F16)))</f>
        <v>0</v>
      </c>
      <c r="AF16" s="498">
        <f>IF($F16=0,0,((($F16/$E$14)*'CRONOGRAMA ACTIVIDADES'!AC$18)*($G16/$F16)))</f>
        <v>0</v>
      </c>
      <c r="AG16" s="501">
        <f>U16+V16+W16+X16+Y16+Z16+AA16+AB16+AC16+AD16+AE16+AF16</f>
        <v>0</v>
      </c>
      <c r="AH16" s="502">
        <f>IF($F16=0,0,((($F16/$E$14)*'CRONOGRAMA ACTIVIDADES'!AD$18)*($G16/$F16)))</f>
        <v>0</v>
      </c>
      <c r="AI16" s="498">
        <f>IF($F16=0,0,((($F16/$E$14)*'CRONOGRAMA ACTIVIDADES'!AE$18)*($G16/$F16)))</f>
        <v>0</v>
      </c>
      <c r="AJ16" s="498">
        <f>IF($F16=0,0,((($F16/$E$14)*'CRONOGRAMA ACTIVIDADES'!AF$18)*($G16/$F16)))</f>
        <v>0</v>
      </c>
      <c r="AK16" s="498">
        <f>IF($F16=0,0,((($F16/$E$14)*'CRONOGRAMA ACTIVIDADES'!AG$18)*($G16/$F16)))</f>
        <v>0</v>
      </c>
      <c r="AL16" s="498">
        <f>IF($F16=0,0,((($F16/$E$14)*'CRONOGRAMA ACTIVIDADES'!AH$18)*($G16/$F16)))</f>
        <v>0</v>
      </c>
      <c r="AM16" s="498">
        <f>IF($F16=0,0,((($F16/$E$14)*'CRONOGRAMA ACTIVIDADES'!AI$18)*($G16/$F16)))</f>
        <v>0</v>
      </c>
      <c r="AN16" s="498">
        <f>IF($F16=0,0,((($F16/$E$14)*'CRONOGRAMA ACTIVIDADES'!AJ$18)*($G16/$F16)))</f>
        <v>0</v>
      </c>
      <c r="AO16" s="498">
        <f>IF($F16=0,0,((($F16/$E$14)*'CRONOGRAMA ACTIVIDADES'!AK$18)*($G16/$F16)))</f>
        <v>0</v>
      </c>
      <c r="AP16" s="498">
        <f>IF($F16=0,0,((($F16/$E$14)*'CRONOGRAMA ACTIVIDADES'!AL$18)*($G16/$F16)))</f>
        <v>0</v>
      </c>
      <c r="AQ16" s="498">
        <f>IF($F16=0,0,((($F16/$E$14)*'CRONOGRAMA ACTIVIDADES'!AM$18)*($G16/$F16)))</f>
        <v>0</v>
      </c>
      <c r="AR16" s="498">
        <f>IF($F16=0,0,((($F16/$E$14)*'CRONOGRAMA ACTIVIDADES'!AN$18)*($G16/$F16)))</f>
        <v>0</v>
      </c>
      <c r="AS16" s="498">
        <f>IF($F16=0,0,((($F16/$E$14)*'CRONOGRAMA ACTIVIDADES'!AO$18)*($G16/$F16)))</f>
        <v>0</v>
      </c>
      <c r="AT16" s="501">
        <f>AH16+AI16+AJ16+AK16+AL16+AM16+AN16+AO16+AP16+AQ16+AR16+AS16</f>
        <v>0</v>
      </c>
      <c r="AU16" s="504">
        <f>AS16+AR16+AQ16+AP16+AO16+AN16+AM16+AL16+AK16+AJ16+AI16+AH16+AF16+AE16+AD16+AC16+AB16+AA16+Z16+Y16+X16+W16+V16+U16+S16+R16+Q16+P16+O16+N16+M16+L16+K16+J16+I16+H16</f>
        <v>0</v>
      </c>
      <c r="AV16" s="470">
        <f t="shared" si="1"/>
        <v>0</v>
      </c>
    </row>
    <row r="17" spans="2:48" s="472" customFormat="1" ht="12.75" customHeight="1">
      <c r="B17" s="494" t="str">
        <f>'FORMATO COSTEO C1'!C$28</f>
        <v>1.1.1.3</v>
      </c>
      <c r="C17" s="495" t="str">
        <f>+'FORMATO COSTEO C1'!B$28</f>
        <v>Categoría de gasto</v>
      </c>
      <c r="D17" s="496"/>
      <c r="E17" s="497"/>
      <c r="F17" s="498">
        <f>+'FORMATO COSTEO C1'!G28</f>
        <v>0</v>
      </c>
      <c r="G17" s="501">
        <f>+'FORMATO COSTEO C1'!K28</f>
        <v>0</v>
      </c>
      <c r="H17" s="502">
        <f>IF($F17=0,0,((($F17/$E$14)*'CRONOGRAMA ACTIVIDADES'!F$18)*($G17/$F17)))</f>
        <v>0</v>
      </c>
      <c r="I17" s="498">
        <f>IF($F17=0,0,((($F17/$E$14)*'CRONOGRAMA ACTIVIDADES'!G$18)*($G17/$F17)))</f>
        <v>0</v>
      </c>
      <c r="J17" s="498">
        <f>IF($F17=0,0,((($F17/$E$14)*'CRONOGRAMA ACTIVIDADES'!H$18)*($G17/$F17)))</f>
        <v>0</v>
      </c>
      <c r="K17" s="498">
        <f>IF($F17=0,0,((($F17/$E$14)*'CRONOGRAMA ACTIVIDADES'!I$18)*($G17/$F17)))</f>
        <v>0</v>
      </c>
      <c r="L17" s="498">
        <f>IF($F17=0,0,((($F17/$E$14)*'CRONOGRAMA ACTIVIDADES'!J$18)*($G17/$F17)))</f>
        <v>0</v>
      </c>
      <c r="M17" s="498">
        <f>IF($F17=0,0,((($F17/$E$14)*'CRONOGRAMA ACTIVIDADES'!K$18)*($G17/$F17)))</f>
        <v>0</v>
      </c>
      <c r="N17" s="498">
        <f>IF($F17=0,0,((($F17/$E$14)*'CRONOGRAMA ACTIVIDADES'!L$18)*($G17/$F17)))</f>
        <v>0</v>
      </c>
      <c r="O17" s="498">
        <f>IF($F17=0,0,((($F17/$E$14)*'CRONOGRAMA ACTIVIDADES'!M$18)*($G17/$F17)))</f>
        <v>0</v>
      </c>
      <c r="P17" s="498">
        <f>IF($F17=0,0,((($F17/$E$14)*'CRONOGRAMA ACTIVIDADES'!N$18)*($G17/$F17)))</f>
        <v>0</v>
      </c>
      <c r="Q17" s="498">
        <f>IF($F17=0,0,((($F17/$E$14)*'CRONOGRAMA ACTIVIDADES'!O$18)*($G17/$F17)))</f>
        <v>0</v>
      </c>
      <c r="R17" s="498">
        <f>IF($F17=0,0,((($F17/$E$14)*'CRONOGRAMA ACTIVIDADES'!P$18)*($G17/$F17)))</f>
        <v>0</v>
      </c>
      <c r="S17" s="498">
        <f>IF($F17=0,0,((($F17/$E$14)*'CRONOGRAMA ACTIVIDADES'!Q$18)*($G17/$F17)))</f>
        <v>0</v>
      </c>
      <c r="T17" s="499">
        <f>H17+I17+J17+K17+L17+M17+N17+O17+P17+Q17+R17+S17</f>
        <v>0</v>
      </c>
      <c r="U17" s="503">
        <f>IF($F17=0,0,((($F17/$E$14)*'CRONOGRAMA ACTIVIDADES'!R$18)*($G17/$F17)))</f>
        <v>0</v>
      </c>
      <c r="V17" s="498">
        <f>IF($F17=0,0,((($F17/$E$14)*'CRONOGRAMA ACTIVIDADES'!S$18)*($G17/$F17)))</f>
        <v>0</v>
      </c>
      <c r="W17" s="498">
        <f>IF($F17=0,0,((($F17/$E$14)*'CRONOGRAMA ACTIVIDADES'!T$18)*($G17/$F17)))</f>
        <v>0</v>
      </c>
      <c r="X17" s="498">
        <f>IF($F17=0,0,((($F17/$E$14)*'CRONOGRAMA ACTIVIDADES'!U$18)*($G17/$F17)))</f>
        <v>0</v>
      </c>
      <c r="Y17" s="498">
        <f>IF($F17=0,0,((($F17/$E$14)*'CRONOGRAMA ACTIVIDADES'!V$18)*($G17/$F17)))</f>
        <v>0</v>
      </c>
      <c r="Z17" s="498">
        <f>IF($F17=0,0,((($F17/$E$14)*'CRONOGRAMA ACTIVIDADES'!W$18)*($G17/$F17)))</f>
        <v>0</v>
      </c>
      <c r="AA17" s="498">
        <f>IF($F17=0,0,((($F17/$E$14)*'CRONOGRAMA ACTIVIDADES'!X$18)*($G17/$F17)))</f>
        <v>0</v>
      </c>
      <c r="AB17" s="498">
        <f>IF($F17=0,0,((($F17/$E$14)*'CRONOGRAMA ACTIVIDADES'!Y$18)*($G17/$F17)))</f>
        <v>0</v>
      </c>
      <c r="AC17" s="498">
        <f>IF($F17=0,0,((($F17/$E$14)*'CRONOGRAMA ACTIVIDADES'!Z$18)*($G17/$F17)))</f>
        <v>0</v>
      </c>
      <c r="AD17" s="498">
        <f>IF($F17=0,0,((($F17/$E$14)*'CRONOGRAMA ACTIVIDADES'!AA$18)*($G17/$F17)))</f>
        <v>0</v>
      </c>
      <c r="AE17" s="498">
        <f>IF($F17=0,0,((($F17/$E$14)*'CRONOGRAMA ACTIVIDADES'!AB$18)*($G17/$F17)))</f>
        <v>0</v>
      </c>
      <c r="AF17" s="498">
        <f>IF($F17=0,0,((($F17/$E$14)*'CRONOGRAMA ACTIVIDADES'!AC$18)*($G17/$F17)))</f>
        <v>0</v>
      </c>
      <c r="AG17" s="501">
        <f>U17+V17+W17+X17+Y17+Z17+AA17+AB17+AC17+AD17+AE17+AF17</f>
        <v>0</v>
      </c>
      <c r="AH17" s="502">
        <f>IF($F17=0,0,((($F17/$E$14)*'CRONOGRAMA ACTIVIDADES'!AD$18)*($G17/$F17)))</f>
        <v>0</v>
      </c>
      <c r="AI17" s="498">
        <f>IF($F17=0,0,((($F17/$E$14)*'CRONOGRAMA ACTIVIDADES'!AE$18)*($G17/$F17)))</f>
        <v>0</v>
      </c>
      <c r="AJ17" s="498">
        <f>IF($F17=0,0,((($F17/$E$14)*'CRONOGRAMA ACTIVIDADES'!AF$18)*($G17/$F17)))</f>
        <v>0</v>
      </c>
      <c r="AK17" s="498">
        <f>IF($F17=0,0,((($F17/$E$14)*'CRONOGRAMA ACTIVIDADES'!AG$18)*($G17/$F17)))</f>
        <v>0</v>
      </c>
      <c r="AL17" s="498">
        <f>IF($F17=0,0,((($F17/$E$14)*'CRONOGRAMA ACTIVIDADES'!AH$18)*($G17/$F17)))</f>
        <v>0</v>
      </c>
      <c r="AM17" s="498">
        <f>IF($F17=0,0,((($F17/$E$14)*'CRONOGRAMA ACTIVIDADES'!AI$18)*($G17/$F17)))</f>
        <v>0</v>
      </c>
      <c r="AN17" s="498">
        <f>IF($F17=0,0,((($F17/$E$14)*'CRONOGRAMA ACTIVIDADES'!AJ$18)*($G17/$F17)))</f>
        <v>0</v>
      </c>
      <c r="AO17" s="498">
        <f>IF($F17=0,0,((($F17/$E$14)*'CRONOGRAMA ACTIVIDADES'!AK$18)*($G17/$F17)))</f>
        <v>0</v>
      </c>
      <c r="AP17" s="498">
        <f>IF($F17=0,0,((($F17/$E$14)*'CRONOGRAMA ACTIVIDADES'!AL$18)*($G17/$F17)))</f>
        <v>0</v>
      </c>
      <c r="AQ17" s="498">
        <f>IF($F17=0,0,((($F17/$E$14)*'CRONOGRAMA ACTIVIDADES'!AM$18)*($G17/$F17)))</f>
        <v>0</v>
      </c>
      <c r="AR17" s="498">
        <f>IF($F17=0,0,((($F17/$E$14)*'CRONOGRAMA ACTIVIDADES'!AN$18)*($G17/$F17)))</f>
        <v>0</v>
      </c>
      <c r="AS17" s="498">
        <f>IF($F17=0,0,((($F17/$E$14)*'CRONOGRAMA ACTIVIDADES'!AO$18)*($G17/$F17)))</f>
        <v>0</v>
      </c>
      <c r="AT17" s="501">
        <f>AH17+AI17+AJ17+AK17+AL17+AM17+AN17+AO17+AP17+AQ17+AR17+AS17</f>
        <v>0</v>
      </c>
      <c r="AU17" s="504">
        <f>AS17+AR17+AQ17+AP17+AO17+AN17+AM17+AL17+AK17+AJ17+AI17+AH17+AF17+AE17+AD17+AC17+AB17+AA17+Z17+Y17+X17+W17+V17+U17+S17+R17+Q17+P17+O17+N17+M17+L17+K17+J17+I17+H17</f>
        <v>0</v>
      </c>
      <c r="AV17" s="470">
        <f t="shared" si="1"/>
        <v>0</v>
      </c>
    </row>
    <row r="18" spans="2:48" s="472" customFormat="1" ht="12.75" customHeight="1">
      <c r="B18" s="494" t="str">
        <f>+'FORMATO COSTEO C1'!C$34</f>
        <v>1.1.1.4</v>
      </c>
      <c r="C18" s="495" t="str">
        <f>+'FORMATO COSTEO C1'!B$34</f>
        <v>Categoría de gasto</v>
      </c>
      <c r="D18" s="496"/>
      <c r="E18" s="497"/>
      <c r="F18" s="498">
        <f>+'FORMATO COSTEO C1'!G34</f>
        <v>0</v>
      </c>
      <c r="G18" s="501">
        <f>+'FORMATO COSTEO C1'!K34</f>
        <v>0</v>
      </c>
      <c r="H18" s="502">
        <f>IF($F18=0,0,((($F18/$E$14)*'CRONOGRAMA ACTIVIDADES'!F$18)*($G18/$F18)))</f>
        <v>0</v>
      </c>
      <c r="I18" s="498">
        <f>IF($F18=0,0,((($F18/$E$14)*'CRONOGRAMA ACTIVIDADES'!G$18)*($G18/$F18)))</f>
        <v>0</v>
      </c>
      <c r="J18" s="498">
        <f>IF($F18=0,0,((($F18/$E$14)*'CRONOGRAMA ACTIVIDADES'!H$18)*($G18/$F18)))</f>
        <v>0</v>
      </c>
      <c r="K18" s="498">
        <f>IF($F18=0,0,((($F18/$E$14)*'CRONOGRAMA ACTIVIDADES'!I$18)*($G18/$F18)))</f>
        <v>0</v>
      </c>
      <c r="L18" s="498">
        <f>IF($F18=0,0,((($F18/$E$14)*'CRONOGRAMA ACTIVIDADES'!J$18)*($G18/$F18)))</f>
        <v>0</v>
      </c>
      <c r="M18" s="498">
        <f>IF($F18=0,0,((($F18/$E$14)*'CRONOGRAMA ACTIVIDADES'!K$18)*($G18/$F18)))</f>
        <v>0</v>
      </c>
      <c r="N18" s="498">
        <f>IF($F18=0,0,((($F18/$E$14)*'CRONOGRAMA ACTIVIDADES'!L$18)*($G18/$F18)))</f>
        <v>0</v>
      </c>
      <c r="O18" s="498">
        <f>IF($F18=0,0,((($F18/$E$14)*'CRONOGRAMA ACTIVIDADES'!M$18)*($G18/$F18)))</f>
        <v>0</v>
      </c>
      <c r="P18" s="498">
        <f>IF($F18=0,0,((($F18/$E$14)*'CRONOGRAMA ACTIVIDADES'!N$18)*($G18/$F18)))</f>
        <v>0</v>
      </c>
      <c r="Q18" s="498">
        <f>IF($F18=0,0,((($F18/$E$14)*'CRONOGRAMA ACTIVIDADES'!O$18)*($G18/$F18)))</f>
        <v>0</v>
      </c>
      <c r="R18" s="498">
        <f>IF($F18=0,0,((($F18/$E$14)*'CRONOGRAMA ACTIVIDADES'!P$18)*($G18/$F18)))</f>
        <v>0</v>
      </c>
      <c r="S18" s="498">
        <f>IF($F18=0,0,((($F18/$E$14)*'CRONOGRAMA ACTIVIDADES'!Q$18)*($G18/$F18)))</f>
        <v>0</v>
      </c>
      <c r="T18" s="499">
        <f>H18+I18+J18+K18+L18+M18+N18+O18+P18+Q18+R18+S18</f>
        <v>0</v>
      </c>
      <c r="U18" s="503">
        <f>IF($F18=0,0,((($F18/$E$14)*'CRONOGRAMA ACTIVIDADES'!R$18)*($G18/$F18)))</f>
        <v>0</v>
      </c>
      <c r="V18" s="498">
        <f>IF($F18=0,0,((($F18/$E$14)*'CRONOGRAMA ACTIVIDADES'!S$18)*($G18/$F18)))</f>
        <v>0</v>
      </c>
      <c r="W18" s="498">
        <f>IF($F18=0,0,((($F18/$E$14)*'CRONOGRAMA ACTIVIDADES'!T$18)*($G18/$F18)))</f>
        <v>0</v>
      </c>
      <c r="X18" s="498">
        <f>IF($F18=0,0,((($F18/$E$14)*'CRONOGRAMA ACTIVIDADES'!U$18)*($G18/$F18)))</f>
        <v>0</v>
      </c>
      <c r="Y18" s="498">
        <f>IF($F18=0,0,((($F18/$E$14)*'CRONOGRAMA ACTIVIDADES'!V$18)*($G18/$F18)))</f>
        <v>0</v>
      </c>
      <c r="Z18" s="498">
        <f>IF($F18=0,0,((($F18/$E$14)*'CRONOGRAMA ACTIVIDADES'!W$18)*($G18/$F18)))</f>
        <v>0</v>
      </c>
      <c r="AA18" s="498">
        <f>IF($F18=0,0,((($F18/$E$14)*'CRONOGRAMA ACTIVIDADES'!X$18)*($G18/$F18)))</f>
        <v>0</v>
      </c>
      <c r="AB18" s="498">
        <f>IF($F18=0,0,((($F18/$E$14)*'CRONOGRAMA ACTIVIDADES'!Y$18)*($G18/$F18)))</f>
        <v>0</v>
      </c>
      <c r="AC18" s="498">
        <f>IF($F18=0,0,((($F18/$E$14)*'CRONOGRAMA ACTIVIDADES'!Z$18)*($G18/$F18)))</f>
        <v>0</v>
      </c>
      <c r="AD18" s="498">
        <f>IF($F18=0,0,((($F18/$E$14)*'CRONOGRAMA ACTIVIDADES'!AA$18)*($G18/$F18)))</f>
        <v>0</v>
      </c>
      <c r="AE18" s="498">
        <f>IF($F18=0,0,((($F18/$E$14)*'CRONOGRAMA ACTIVIDADES'!AB$18)*($G18/$F18)))</f>
        <v>0</v>
      </c>
      <c r="AF18" s="498">
        <f>IF($F18=0,0,((($F18/$E$14)*'CRONOGRAMA ACTIVIDADES'!AC$18)*($G18/$F18)))</f>
        <v>0</v>
      </c>
      <c r="AG18" s="501">
        <f>U18+V18+W18+X18+Y18+Z18+AA18+AB18+AC18+AD18+AE18+AF18</f>
        <v>0</v>
      </c>
      <c r="AH18" s="502">
        <f>IF($F18=0,0,((($F18/$E$14)*'CRONOGRAMA ACTIVIDADES'!AD$18)*($G18/$F18)))</f>
        <v>0</v>
      </c>
      <c r="AI18" s="498">
        <f>IF($F18=0,0,((($F18/$E$14)*'CRONOGRAMA ACTIVIDADES'!AE$18)*($G18/$F18)))</f>
        <v>0</v>
      </c>
      <c r="AJ18" s="498">
        <f>IF($F18=0,0,((($F18/$E$14)*'CRONOGRAMA ACTIVIDADES'!AF$18)*($G18/$F18)))</f>
        <v>0</v>
      </c>
      <c r="AK18" s="498">
        <f>IF($F18=0,0,((($F18/$E$14)*'CRONOGRAMA ACTIVIDADES'!AG$18)*($G18/$F18)))</f>
        <v>0</v>
      </c>
      <c r="AL18" s="498">
        <f>IF($F18=0,0,((($F18/$E$14)*'CRONOGRAMA ACTIVIDADES'!AH$18)*($G18/$F18)))</f>
        <v>0</v>
      </c>
      <c r="AM18" s="498">
        <f>IF($F18=0,0,((($F18/$E$14)*'CRONOGRAMA ACTIVIDADES'!AI$18)*($G18/$F18)))</f>
        <v>0</v>
      </c>
      <c r="AN18" s="498">
        <f>IF($F18=0,0,((($F18/$E$14)*'CRONOGRAMA ACTIVIDADES'!AJ$18)*($G18/$F18)))</f>
        <v>0</v>
      </c>
      <c r="AO18" s="498">
        <f>IF($F18=0,0,((($F18/$E$14)*'CRONOGRAMA ACTIVIDADES'!AK$18)*($G18/$F18)))</f>
        <v>0</v>
      </c>
      <c r="AP18" s="498">
        <f>IF($F18=0,0,((($F18/$E$14)*'CRONOGRAMA ACTIVIDADES'!AL$18)*($G18/$F18)))</f>
        <v>0</v>
      </c>
      <c r="AQ18" s="498">
        <f>IF($F18=0,0,((($F18/$E$14)*'CRONOGRAMA ACTIVIDADES'!AM$18)*($G18/$F18)))</f>
        <v>0</v>
      </c>
      <c r="AR18" s="498">
        <f>IF($F18=0,0,((($F18/$E$14)*'CRONOGRAMA ACTIVIDADES'!AN$18)*($G18/$F18)))</f>
        <v>0</v>
      </c>
      <c r="AS18" s="498">
        <f>IF($F18=0,0,((($F18/$E$14)*'CRONOGRAMA ACTIVIDADES'!AO$18)*($G18/$F18)))</f>
        <v>0</v>
      </c>
      <c r="AT18" s="501">
        <f>AH18+AI18+AJ18+AK18+AL18+AM18+AN18+AO18+AP18+AQ18+AR18+AS18</f>
        <v>0</v>
      </c>
      <c r="AU18" s="504">
        <f>AS18+AR18+AQ18+AP18+AO18+AN18+AM18+AL18+AK18+AJ18+AI18+AH18+AF18+AE18+AD18+AC18+AB18+AA18+Z18+Y18+X18+W18+V18+U18+S18+R18+Q18+P18+O18+N18+M18+L18+K18+J18+I18+H18</f>
        <v>0</v>
      </c>
      <c r="AV18" s="470">
        <f t="shared" si="1"/>
        <v>0</v>
      </c>
    </row>
    <row r="19" spans="2:48" s="472" customFormat="1" ht="12.75" customHeight="1">
      <c r="B19" s="494" t="str">
        <f>'FORMATO COSTEO C1'!C$40</f>
        <v>1.1.1.5</v>
      </c>
      <c r="C19" s="495" t="str">
        <f>+'FORMATO COSTEO C1'!B$40</f>
        <v>Categoría de gasto</v>
      </c>
      <c r="D19" s="496"/>
      <c r="E19" s="497"/>
      <c r="F19" s="498">
        <f>+'FORMATO COSTEO C1'!G40</f>
        <v>0</v>
      </c>
      <c r="G19" s="501">
        <f>+'FORMATO COSTEO C1'!K40</f>
        <v>0</v>
      </c>
      <c r="H19" s="502">
        <f>IF($F19=0,0,((($F19/$E$14)*'CRONOGRAMA ACTIVIDADES'!F$18)*($G19/$F19)))</f>
        <v>0</v>
      </c>
      <c r="I19" s="498">
        <f>IF($F19=0,0,((($F19/$E$14)*'CRONOGRAMA ACTIVIDADES'!G$18)*($G19/$F19)))</f>
        <v>0</v>
      </c>
      <c r="J19" s="498">
        <f>IF($F19=0,0,((($F19/$E$14)*'CRONOGRAMA ACTIVIDADES'!H$18)*($G19/$F19)))</f>
        <v>0</v>
      </c>
      <c r="K19" s="498">
        <f>IF($F19=0,0,((($F19/$E$14)*'CRONOGRAMA ACTIVIDADES'!I$18)*($G19/$F19)))</f>
        <v>0</v>
      </c>
      <c r="L19" s="498">
        <f>IF($F19=0,0,((($F19/$E$14)*'CRONOGRAMA ACTIVIDADES'!J$18)*($G19/$F19)))</f>
        <v>0</v>
      </c>
      <c r="M19" s="498">
        <f>IF($F19=0,0,((($F19/$E$14)*'CRONOGRAMA ACTIVIDADES'!K$18)*($G19/$F19)))</f>
        <v>0</v>
      </c>
      <c r="N19" s="498">
        <f>IF($F19=0,0,((($F19/$E$14)*'CRONOGRAMA ACTIVIDADES'!L$18)*($G19/$F19)))</f>
        <v>0</v>
      </c>
      <c r="O19" s="498">
        <f>IF($F19=0,0,((($F19/$E$14)*'CRONOGRAMA ACTIVIDADES'!M$18)*($G19/$F19)))</f>
        <v>0</v>
      </c>
      <c r="P19" s="498">
        <f>IF($F19=0,0,((($F19/$E$14)*'CRONOGRAMA ACTIVIDADES'!N$18)*($G19/$F19)))</f>
        <v>0</v>
      </c>
      <c r="Q19" s="498">
        <f>IF($F19=0,0,((($F19/$E$14)*'CRONOGRAMA ACTIVIDADES'!O$18)*($G19/$F19)))</f>
        <v>0</v>
      </c>
      <c r="R19" s="498">
        <f>IF($F19=0,0,((($F19/$E$14)*'CRONOGRAMA ACTIVIDADES'!P$18)*($G19/$F19)))</f>
        <v>0</v>
      </c>
      <c r="S19" s="498">
        <f>IF($F19=0,0,((($F19/$E$14)*'CRONOGRAMA ACTIVIDADES'!Q$18)*($G19/$F19)))</f>
        <v>0</v>
      </c>
      <c r="T19" s="499">
        <f>H19+I19+J19+K19+L19+M19+N19+O19+P19+Q19+R19+S19</f>
        <v>0</v>
      </c>
      <c r="U19" s="503">
        <f>IF($F19=0,0,((($F19/$E$14)*'CRONOGRAMA ACTIVIDADES'!R$18)*($G19/$F19)))</f>
        <v>0</v>
      </c>
      <c r="V19" s="498">
        <f>IF($F19=0,0,((($F19/$E$14)*'CRONOGRAMA ACTIVIDADES'!S$18)*($G19/$F19)))</f>
        <v>0</v>
      </c>
      <c r="W19" s="498">
        <f>IF($F19=0,0,((($F19/$E$14)*'CRONOGRAMA ACTIVIDADES'!T$18)*($G19/$F19)))</f>
        <v>0</v>
      </c>
      <c r="X19" s="498">
        <f>IF($F19=0,0,((($F19/$E$14)*'CRONOGRAMA ACTIVIDADES'!U$18)*($G19/$F19)))</f>
        <v>0</v>
      </c>
      <c r="Y19" s="498">
        <f>IF($F19=0,0,((($F19/$E$14)*'CRONOGRAMA ACTIVIDADES'!V$18)*($G19/$F19)))</f>
        <v>0</v>
      </c>
      <c r="Z19" s="498">
        <f>IF($F19=0,0,((($F19/$E$14)*'CRONOGRAMA ACTIVIDADES'!W$18)*($G19/$F19)))</f>
        <v>0</v>
      </c>
      <c r="AA19" s="498">
        <f>IF($F19=0,0,((($F19/$E$14)*'CRONOGRAMA ACTIVIDADES'!X$18)*($G19/$F19)))</f>
        <v>0</v>
      </c>
      <c r="AB19" s="498">
        <f>IF($F19=0,0,((($F19/$E$14)*'CRONOGRAMA ACTIVIDADES'!Y$18)*($G19/$F19)))</f>
        <v>0</v>
      </c>
      <c r="AC19" s="498">
        <f>IF($F19=0,0,((($F19/$E$14)*'CRONOGRAMA ACTIVIDADES'!Z$18)*($G19/$F19)))</f>
        <v>0</v>
      </c>
      <c r="AD19" s="498">
        <f>IF($F19=0,0,((($F19/$E$14)*'CRONOGRAMA ACTIVIDADES'!AA$18)*($G19/$F19)))</f>
        <v>0</v>
      </c>
      <c r="AE19" s="498">
        <f>IF($F19=0,0,((($F19/$E$14)*'CRONOGRAMA ACTIVIDADES'!AB$18)*($G19/$F19)))</f>
        <v>0</v>
      </c>
      <c r="AF19" s="498">
        <f>IF($F19=0,0,((($F19/$E$14)*'CRONOGRAMA ACTIVIDADES'!AC$18)*($G19/$F19)))</f>
        <v>0</v>
      </c>
      <c r="AG19" s="501">
        <f>U19+V19+W19+X19+Y19+Z19+AA19+AB19+AC19+AD19+AE19+AF19</f>
        <v>0</v>
      </c>
      <c r="AH19" s="502">
        <f>IF($F19=0,0,((($F19/$E$14)*'CRONOGRAMA ACTIVIDADES'!AD$18)*($G19/$F19)))</f>
        <v>0</v>
      </c>
      <c r="AI19" s="498">
        <f>IF($F19=0,0,((($F19/$E$14)*'CRONOGRAMA ACTIVIDADES'!AE$18)*($G19/$F19)))</f>
        <v>0</v>
      </c>
      <c r="AJ19" s="498">
        <f>IF($F19=0,0,((($F19/$E$14)*'CRONOGRAMA ACTIVIDADES'!AF$18)*($G19/$F19)))</f>
        <v>0</v>
      </c>
      <c r="AK19" s="498">
        <f>IF($F19=0,0,((($F19/$E$14)*'CRONOGRAMA ACTIVIDADES'!AG$18)*($G19/$F19)))</f>
        <v>0</v>
      </c>
      <c r="AL19" s="498">
        <f>IF($F19=0,0,((($F19/$E$14)*'CRONOGRAMA ACTIVIDADES'!AH$18)*($G19/$F19)))</f>
        <v>0</v>
      </c>
      <c r="AM19" s="498">
        <f>IF($F19=0,0,((($F19/$E$14)*'CRONOGRAMA ACTIVIDADES'!AI$18)*($G19/$F19)))</f>
        <v>0</v>
      </c>
      <c r="AN19" s="498">
        <f>IF($F19=0,0,((($F19/$E$14)*'CRONOGRAMA ACTIVIDADES'!AJ$18)*($G19/$F19)))</f>
        <v>0</v>
      </c>
      <c r="AO19" s="498">
        <f>IF($F19=0,0,((($F19/$E$14)*'CRONOGRAMA ACTIVIDADES'!AK$18)*($G19/$F19)))</f>
        <v>0</v>
      </c>
      <c r="AP19" s="498">
        <f>IF($F19=0,0,((($F19/$E$14)*'CRONOGRAMA ACTIVIDADES'!AL$18)*($G19/$F19)))</f>
        <v>0</v>
      </c>
      <c r="AQ19" s="498">
        <f>IF($F19=0,0,((($F19/$E$14)*'CRONOGRAMA ACTIVIDADES'!AM$18)*($G19/$F19)))</f>
        <v>0</v>
      </c>
      <c r="AR19" s="498">
        <f>IF($F19=0,0,((($F19/$E$14)*'CRONOGRAMA ACTIVIDADES'!AN$18)*($G19/$F19)))</f>
        <v>0</v>
      </c>
      <c r="AS19" s="498">
        <f>IF($F19=0,0,((($F19/$E$14)*'CRONOGRAMA ACTIVIDADES'!AO$18)*($G19/$F19)))</f>
        <v>0</v>
      </c>
      <c r="AT19" s="501">
        <f>AH19+AI19+AJ19+AK19+AL19+AM19+AN19+AO19+AP19+AQ19+AR19+AS19</f>
        <v>0</v>
      </c>
      <c r="AU19" s="504">
        <f>AS19+AR19+AQ19+AP19+AO19+AN19+AM19+AL19+AK19+AJ19+AI19+AH19+AF19+AE19+AD19+AC19+AB19+AA19+Z19+Y19+X19+W19+V19+U19+S19+R19+Q19+P19+O19+N19+M19+L19+K19+J19+I19+H19</f>
        <v>0</v>
      </c>
      <c r="AV19" s="470">
        <f t="shared" si="1"/>
        <v>0</v>
      </c>
    </row>
    <row r="20" spans="2:48" s="472" customFormat="1" ht="12.75" customHeight="1">
      <c r="B20" s="484" t="str">
        <f>+'FORMATO COSTEO C1'!C$46</f>
        <v>1.1.2</v>
      </c>
      <c r="C20" s="505">
        <f>+'FORMATO COSTEO C1'!B$46</f>
        <v>0</v>
      </c>
      <c r="D20" s="486" t="str">
        <f>+'FORMATO COSTEO C1'!D$46</f>
        <v>Unidad medida</v>
      </c>
      <c r="E20" s="487">
        <f>+'FORMATO COSTEO C1'!E$46</f>
        <v>0</v>
      </c>
      <c r="F20" s="488">
        <f>SUM(F21:F25)</f>
        <v>0</v>
      </c>
      <c r="G20" s="491">
        <f aca="true" t="shared" si="6" ref="G20:P20">SUM(G21:G25)</f>
        <v>0</v>
      </c>
      <c r="H20" s="492">
        <f t="shared" si="6"/>
        <v>0</v>
      </c>
      <c r="I20" s="488">
        <f>SUM(I21:I25)</f>
        <v>0</v>
      </c>
      <c r="J20" s="488">
        <f>SUM(J21:J25)</f>
        <v>0</v>
      </c>
      <c r="K20" s="488">
        <f>SUM(K21:K25)</f>
        <v>0</v>
      </c>
      <c r="L20" s="488">
        <f>SUM(L21:L25)</f>
        <v>0</v>
      </c>
      <c r="M20" s="488">
        <f>SUM(M21:M25)</f>
        <v>0</v>
      </c>
      <c r="N20" s="488">
        <f t="shared" si="6"/>
        <v>0</v>
      </c>
      <c r="O20" s="488">
        <f t="shared" si="6"/>
        <v>0</v>
      </c>
      <c r="P20" s="488">
        <f t="shared" si="6"/>
        <v>0</v>
      </c>
      <c r="Q20" s="488">
        <f>SUM(Q21:Q25)</f>
        <v>0</v>
      </c>
      <c r="R20" s="488">
        <f>SUM(R21:R25)</f>
        <v>0</v>
      </c>
      <c r="S20" s="488">
        <f>SUM(S21:S25)</f>
        <v>0</v>
      </c>
      <c r="T20" s="489">
        <f>SUM(T21:T25)</f>
        <v>0</v>
      </c>
      <c r="U20" s="490">
        <f aca="true" t="shared" si="7" ref="U20:AS20">SUM(U21:U25)</f>
        <v>0</v>
      </c>
      <c r="V20" s="488">
        <f t="shared" si="7"/>
        <v>0</v>
      </c>
      <c r="W20" s="488">
        <f t="shared" si="7"/>
        <v>0</v>
      </c>
      <c r="X20" s="488">
        <f t="shared" si="7"/>
        <v>0</v>
      </c>
      <c r="Y20" s="488">
        <f t="shared" si="7"/>
        <v>0</v>
      </c>
      <c r="Z20" s="488">
        <f t="shared" si="7"/>
        <v>0</v>
      </c>
      <c r="AA20" s="488">
        <f t="shared" si="7"/>
        <v>0</v>
      </c>
      <c r="AB20" s="488">
        <f t="shared" si="7"/>
        <v>0</v>
      </c>
      <c r="AC20" s="488">
        <f t="shared" si="7"/>
        <v>0</v>
      </c>
      <c r="AD20" s="488">
        <f t="shared" si="7"/>
        <v>0</v>
      </c>
      <c r="AE20" s="488">
        <f t="shared" si="7"/>
        <v>0</v>
      </c>
      <c r="AF20" s="488">
        <f t="shared" si="7"/>
        <v>0</v>
      </c>
      <c r="AG20" s="491">
        <f t="shared" si="7"/>
        <v>0</v>
      </c>
      <c r="AH20" s="492">
        <f t="shared" si="7"/>
        <v>0</v>
      </c>
      <c r="AI20" s="488">
        <f t="shared" si="7"/>
        <v>0</v>
      </c>
      <c r="AJ20" s="488">
        <f t="shared" si="7"/>
        <v>0</v>
      </c>
      <c r="AK20" s="488">
        <f t="shared" si="7"/>
        <v>0</v>
      </c>
      <c r="AL20" s="488">
        <f t="shared" si="7"/>
        <v>0</v>
      </c>
      <c r="AM20" s="488">
        <f t="shared" si="7"/>
        <v>0</v>
      </c>
      <c r="AN20" s="488">
        <f t="shared" si="7"/>
        <v>0</v>
      </c>
      <c r="AO20" s="488">
        <f t="shared" si="7"/>
        <v>0</v>
      </c>
      <c r="AP20" s="488">
        <f t="shared" si="7"/>
        <v>0</v>
      </c>
      <c r="AQ20" s="488">
        <f t="shared" si="7"/>
        <v>0</v>
      </c>
      <c r="AR20" s="488">
        <f t="shared" si="7"/>
        <v>0</v>
      </c>
      <c r="AS20" s="488">
        <f t="shared" si="7"/>
        <v>0</v>
      </c>
      <c r="AT20" s="491">
        <f>SUM(AT21:AT25)</f>
        <v>0</v>
      </c>
      <c r="AU20" s="493">
        <f>SUM(AU21:AU25)</f>
        <v>0</v>
      </c>
      <c r="AV20" s="470">
        <f t="shared" si="1"/>
        <v>0</v>
      </c>
    </row>
    <row r="21" spans="2:48" s="472" customFormat="1" ht="12.75" customHeight="1">
      <c r="B21" s="494" t="str">
        <f>+'FORMATO COSTEO C1'!C$48</f>
        <v>1.1.2.1</v>
      </c>
      <c r="C21" s="495" t="str">
        <f>+'FORMATO COSTEO C1'!B$48</f>
        <v>Categoría de gasto</v>
      </c>
      <c r="D21" s="506"/>
      <c r="E21" s="507"/>
      <c r="F21" s="498">
        <f>+'FORMATO COSTEO C1'!G48</f>
        <v>0</v>
      </c>
      <c r="G21" s="501">
        <f>+'FORMATO COSTEO C1'!K48</f>
        <v>0</v>
      </c>
      <c r="H21" s="636">
        <f>IF($F21=0,0,((($F21/$E$20)*'CRONOGRAMA ACTIVIDADES'!F$19)*($G21/$F21)))</f>
        <v>0</v>
      </c>
      <c r="I21" s="498">
        <f>IF($F21=0,0,((($F21/$E$20)*'CRONOGRAMA ACTIVIDADES'!G$19)*($G21/$F21)))</f>
        <v>0</v>
      </c>
      <c r="J21" s="498">
        <f>IF($F21=0,0,((($F21/$E$20)*'CRONOGRAMA ACTIVIDADES'!H$19)*($G21/$F21)))</f>
        <v>0</v>
      </c>
      <c r="K21" s="498">
        <f>IF($F21=0,0,((($F21/$E$20)*'CRONOGRAMA ACTIVIDADES'!I$19)*($G21/$F21)))</f>
        <v>0</v>
      </c>
      <c r="L21" s="498">
        <f>IF($F21=0,0,((($F21/$E$20)*'CRONOGRAMA ACTIVIDADES'!J$19)*($G21/$F21)))</f>
        <v>0</v>
      </c>
      <c r="M21" s="498">
        <f>IF($F21=0,0,((($F21/$E$20)*'CRONOGRAMA ACTIVIDADES'!K$19)*($G21/$F21)))</f>
        <v>0</v>
      </c>
      <c r="N21" s="498">
        <f>IF($F21=0,0,((($F21/$E$20)*'CRONOGRAMA ACTIVIDADES'!L$19)*($G21/$F21)))</f>
        <v>0</v>
      </c>
      <c r="O21" s="498">
        <f>IF($F21=0,0,((($F21/$E$20)*'CRONOGRAMA ACTIVIDADES'!M$19)*($G21/$F21)))</f>
        <v>0</v>
      </c>
      <c r="P21" s="498">
        <f>IF($F21=0,0,((($F21/$E$20)*'CRONOGRAMA ACTIVIDADES'!N$19)*($G21/$F21)))</f>
        <v>0</v>
      </c>
      <c r="Q21" s="498">
        <f>IF($F21=0,0,((($F21/$E$20)*'CRONOGRAMA ACTIVIDADES'!O$19)*($G21/$F21)))</f>
        <v>0</v>
      </c>
      <c r="R21" s="498">
        <f>IF($F21=0,0,((($F21/$E$20)*'CRONOGRAMA ACTIVIDADES'!P$19)*($G21/$F21)))</f>
        <v>0</v>
      </c>
      <c r="S21" s="498">
        <f>IF($F21=0,0,((($F21/$E$20)*'CRONOGRAMA ACTIVIDADES'!Q$19)*($G21/$F21)))</f>
        <v>0</v>
      </c>
      <c r="T21" s="499">
        <f>H21+I21+J21+K21+L21+M21+N21+O21+P21+Q21+R21+S21</f>
        <v>0</v>
      </c>
      <c r="U21" s="503">
        <f>IF($F21=0,0,((($F21/$E$20)*'CRONOGRAMA ACTIVIDADES'!R$19)*($G21/$F21)))</f>
        <v>0</v>
      </c>
      <c r="V21" s="498">
        <f>IF($F21=0,0,((($F21/$E$20)*'CRONOGRAMA ACTIVIDADES'!S$19)*($G21/$F21)))</f>
        <v>0</v>
      </c>
      <c r="W21" s="498">
        <f>IF($F21=0,0,((($F21/$E$20)*'CRONOGRAMA ACTIVIDADES'!T$19)*($G21/$F21)))</f>
        <v>0</v>
      </c>
      <c r="X21" s="498">
        <f>IF($F21=0,0,((($F21/$E$20)*'CRONOGRAMA ACTIVIDADES'!U$19)*($G21/$F21)))</f>
        <v>0</v>
      </c>
      <c r="Y21" s="498">
        <f>IF($F21=0,0,((($F21/$E$20)*'CRONOGRAMA ACTIVIDADES'!V$19)*($G21/$F21)))</f>
        <v>0</v>
      </c>
      <c r="Z21" s="498">
        <f>IF($F21=0,0,((($F21/$E$20)*'CRONOGRAMA ACTIVIDADES'!W$19)*($G21/$F21)))</f>
        <v>0</v>
      </c>
      <c r="AA21" s="498">
        <f>IF($F21=0,0,((($F21/$E$20)*'CRONOGRAMA ACTIVIDADES'!X$19)*($G21/$F21)))</f>
        <v>0</v>
      </c>
      <c r="AB21" s="498">
        <f>IF($F21=0,0,((($F21/$E$20)*'CRONOGRAMA ACTIVIDADES'!Y$19)*($G21/$F21)))</f>
        <v>0</v>
      </c>
      <c r="AC21" s="498">
        <f>IF($F21=0,0,((($F21/$E$20)*'CRONOGRAMA ACTIVIDADES'!Z$19)*($G21/$F21)))</f>
        <v>0</v>
      </c>
      <c r="AD21" s="498">
        <f>IF($F21=0,0,((($F21/$E$20)*'CRONOGRAMA ACTIVIDADES'!AA$19)*($G21/$F21)))</f>
        <v>0</v>
      </c>
      <c r="AE21" s="498">
        <f>IF($F21=0,0,((($F21/$E$20)*'CRONOGRAMA ACTIVIDADES'!AB$19)*($G21/$F21)))</f>
        <v>0</v>
      </c>
      <c r="AF21" s="498">
        <f>IF($F21=0,0,((($F21/$E$20)*'CRONOGRAMA ACTIVIDADES'!AC$19)*($G21/$F21)))</f>
        <v>0</v>
      </c>
      <c r="AG21" s="501">
        <f>U21+V21+W21+X21+Y21+Z21+AA21+AB21+AC21+AD21+AE21+AF21</f>
        <v>0</v>
      </c>
      <c r="AH21" s="502">
        <f>IF($F21=0,0,((($F21/$E$20)*'CRONOGRAMA ACTIVIDADES'!AD$19)*($G21/$F21)))</f>
        <v>0</v>
      </c>
      <c r="AI21" s="498">
        <f>IF($F21=0,0,((($F21/$E$20)*'CRONOGRAMA ACTIVIDADES'!AE$19)*($G21/$F21)))</f>
        <v>0</v>
      </c>
      <c r="AJ21" s="498">
        <f>IF($F21=0,0,((($F21/$E$20)*'CRONOGRAMA ACTIVIDADES'!AF$19)*($G21/$F21)))</f>
        <v>0</v>
      </c>
      <c r="AK21" s="498">
        <f>IF($F21=0,0,((($F21/$E$20)*'CRONOGRAMA ACTIVIDADES'!AG$19)*($G21/$F21)))</f>
        <v>0</v>
      </c>
      <c r="AL21" s="498">
        <f>IF($F21=0,0,((($F21/$E$20)*'CRONOGRAMA ACTIVIDADES'!AH$19)*($G21/$F21)))</f>
        <v>0</v>
      </c>
      <c r="AM21" s="498">
        <f>IF($F21=0,0,((($F21/$E$20)*'CRONOGRAMA ACTIVIDADES'!AI$19)*($G21/$F21)))</f>
        <v>0</v>
      </c>
      <c r="AN21" s="498">
        <f>IF($F21=0,0,((($F21/$E$20)*'CRONOGRAMA ACTIVIDADES'!AJ$19)*($G21/$F21)))</f>
        <v>0</v>
      </c>
      <c r="AO21" s="498">
        <f>IF($F21=0,0,((($F21/$E$20)*'CRONOGRAMA ACTIVIDADES'!AK$19)*($G21/$F21)))</f>
        <v>0</v>
      </c>
      <c r="AP21" s="498">
        <f>IF($F21=0,0,((($F21/$E$20)*'CRONOGRAMA ACTIVIDADES'!AL$19)*($G21/$F21)))</f>
        <v>0</v>
      </c>
      <c r="AQ21" s="498">
        <f>IF($F21=0,0,((($F21/$E$20)*'CRONOGRAMA ACTIVIDADES'!AM$19)*($G21/$F21)))</f>
        <v>0</v>
      </c>
      <c r="AR21" s="498">
        <f>IF($F21=0,0,((($F21/$E$20)*'CRONOGRAMA ACTIVIDADES'!AN$19)*($G21/$F21)))</f>
        <v>0</v>
      </c>
      <c r="AS21" s="498">
        <f>IF($F21=0,0,((($F21/$E$20)*'CRONOGRAMA ACTIVIDADES'!AO$19)*($G21/$F21)))</f>
        <v>0</v>
      </c>
      <c r="AT21" s="501">
        <f>AH21+AI21+AJ21+AK21+AL21+AM21+AN21+AO21+AP21+AQ21+AR21+AS21</f>
        <v>0</v>
      </c>
      <c r="AU21" s="504">
        <f>AS21+AR21+AQ21+AP21+AO21+AN21+AM21+AL21+AK21+AJ21+AI21+AH21+AF21+AE21+AD21+AC21+AB21+AA21+Z21+Y21+X21+W21+V21+U21+S21+R21+Q21+P21+O21+N21+M21+L21+K21+J21+I21+H21</f>
        <v>0</v>
      </c>
      <c r="AV21" s="470">
        <f t="shared" si="1"/>
        <v>0</v>
      </c>
    </row>
    <row r="22" spans="2:48" s="472" customFormat="1" ht="12.75" customHeight="1">
      <c r="B22" s="494" t="str">
        <f>+'FORMATO COSTEO C1'!C$54</f>
        <v>1.1.2.2</v>
      </c>
      <c r="C22" s="495" t="str">
        <f>+'FORMATO COSTEO C1'!B$54</f>
        <v>Categoría de gasto</v>
      </c>
      <c r="D22" s="506"/>
      <c r="E22" s="507"/>
      <c r="F22" s="498">
        <f>+'FORMATO COSTEO C1'!G54</f>
        <v>0</v>
      </c>
      <c r="G22" s="501">
        <f>+'FORMATO COSTEO C1'!K54</f>
        <v>0</v>
      </c>
      <c r="H22" s="502">
        <f>IF($F22=0,0,((($F22/$E$20)*'CRONOGRAMA ACTIVIDADES'!F$19)*($G22/$F22)))</f>
        <v>0</v>
      </c>
      <c r="I22" s="498">
        <f>IF($F22=0,0,((($F22/$E$20)*'CRONOGRAMA ACTIVIDADES'!G$19)*($G22/$F22)))</f>
        <v>0</v>
      </c>
      <c r="J22" s="498">
        <f>IF($F22=0,0,((($F22/$E$20)*'CRONOGRAMA ACTIVIDADES'!H$19)*($G22/$F22)))</f>
        <v>0</v>
      </c>
      <c r="K22" s="498">
        <f>IF($F22=0,0,((($F22/$E$20)*'CRONOGRAMA ACTIVIDADES'!I$19)*($G22/$F22)))</f>
        <v>0</v>
      </c>
      <c r="L22" s="498">
        <f>IF($F22=0,0,((($F22/$E$20)*'CRONOGRAMA ACTIVIDADES'!J$19)*($G22/$F22)))</f>
        <v>0</v>
      </c>
      <c r="M22" s="498">
        <f>IF($F22=0,0,((($F22/$E$20)*'CRONOGRAMA ACTIVIDADES'!K$19)*($G22/$F22)))</f>
        <v>0</v>
      </c>
      <c r="N22" s="498">
        <f>IF($F22=0,0,((($F22/$E$20)*'CRONOGRAMA ACTIVIDADES'!L$19)*($G22/$F22)))</f>
        <v>0</v>
      </c>
      <c r="O22" s="498">
        <f>IF($F22=0,0,((($F22/$E$20)*'CRONOGRAMA ACTIVIDADES'!M$19)*($G22/$F22)))</f>
        <v>0</v>
      </c>
      <c r="P22" s="498">
        <f>IF($F22=0,0,((($F22/$E$20)*'CRONOGRAMA ACTIVIDADES'!N$19)*($G22/$F22)))</f>
        <v>0</v>
      </c>
      <c r="Q22" s="498">
        <f>IF($F22=0,0,((($F22/$E$20)*'CRONOGRAMA ACTIVIDADES'!O$19)*($G22/$F22)))</f>
        <v>0</v>
      </c>
      <c r="R22" s="498">
        <f>IF($F22=0,0,((($F22/$E$20)*'CRONOGRAMA ACTIVIDADES'!P$19)*($G22/$F22)))</f>
        <v>0</v>
      </c>
      <c r="S22" s="498">
        <f>IF($F22=0,0,((($F22/$E$20)*'CRONOGRAMA ACTIVIDADES'!Q$19)*($G22/$F22)))</f>
        <v>0</v>
      </c>
      <c r="T22" s="499">
        <f>H22+I22+J22+K22+L22+M22+N22+O22+P22+Q22+R22+S22</f>
        <v>0</v>
      </c>
      <c r="U22" s="503">
        <f>IF($F22=0,0,((($F22/$E$20)*'CRONOGRAMA ACTIVIDADES'!R$19)*($G22/$F22)))</f>
        <v>0</v>
      </c>
      <c r="V22" s="498">
        <f>IF($F22=0,0,((($F22/$E$20)*'CRONOGRAMA ACTIVIDADES'!S$19)*($G22/$F22)))</f>
        <v>0</v>
      </c>
      <c r="W22" s="498">
        <f>IF($F22=0,0,((($F22/$E$20)*'CRONOGRAMA ACTIVIDADES'!T$19)*($G22/$F22)))</f>
        <v>0</v>
      </c>
      <c r="X22" s="498">
        <f>IF($F22=0,0,((($F22/$E$20)*'CRONOGRAMA ACTIVIDADES'!U$19)*($G22/$F22)))</f>
        <v>0</v>
      </c>
      <c r="Y22" s="498">
        <f>IF($F22=0,0,((($F22/$E$20)*'CRONOGRAMA ACTIVIDADES'!V$19)*($G22/$F22)))</f>
        <v>0</v>
      </c>
      <c r="Z22" s="498">
        <f>IF($F22=0,0,((($F22/$E$20)*'CRONOGRAMA ACTIVIDADES'!W$19)*($G22/$F22)))</f>
        <v>0</v>
      </c>
      <c r="AA22" s="498">
        <f>IF($F22=0,0,((($F22/$E$20)*'CRONOGRAMA ACTIVIDADES'!X$19)*($G22/$F22)))</f>
        <v>0</v>
      </c>
      <c r="AB22" s="498">
        <f>IF($F22=0,0,((($F22/$E$20)*'CRONOGRAMA ACTIVIDADES'!Y$19)*($G22/$F22)))</f>
        <v>0</v>
      </c>
      <c r="AC22" s="498">
        <f>IF($F22=0,0,((($F22/$E$20)*'CRONOGRAMA ACTIVIDADES'!Z$19)*($G22/$F22)))</f>
        <v>0</v>
      </c>
      <c r="AD22" s="498">
        <f>IF($F22=0,0,((($F22/$E$20)*'CRONOGRAMA ACTIVIDADES'!AA$19)*($G22/$F22)))</f>
        <v>0</v>
      </c>
      <c r="AE22" s="498">
        <f>IF($F22=0,0,((($F22/$E$20)*'CRONOGRAMA ACTIVIDADES'!AB$19)*($G22/$F22)))</f>
        <v>0</v>
      </c>
      <c r="AF22" s="498">
        <f>IF($F22=0,0,((($F22/$E$20)*'CRONOGRAMA ACTIVIDADES'!AC$19)*($G22/$F22)))</f>
        <v>0</v>
      </c>
      <c r="AG22" s="501">
        <f>U22+V22+W22+X22+Y22+Z22+AA22+AB22+AC22+AD22+AE22+AF22</f>
        <v>0</v>
      </c>
      <c r="AH22" s="502">
        <f>IF($F22=0,0,((($F22/$E$20)*'CRONOGRAMA ACTIVIDADES'!AD$19)*($G22/$F22)))</f>
        <v>0</v>
      </c>
      <c r="AI22" s="498">
        <f>IF($F22=0,0,((($F22/$E$20)*'CRONOGRAMA ACTIVIDADES'!AE$19)*($G22/$F22)))</f>
        <v>0</v>
      </c>
      <c r="AJ22" s="498">
        <f>IF($F22=0,0,((($F22/$E$20)*'CRONOGRAMA ACTIVIDADES'!AF$19)*($G22/$F22)))</f>
        <v>0</v>
      </c>
      <c r="AK22" s="498">
        <f>IF($F22=0,0,((($F22/$E$20)*'CRONOGRAMA ACTIVIDADES'!AG$19)*($G22/$F22)))</f>
        <v>0</v>
      </c>
      <c r="AL22" s="498">
        <f>IF($F22=0,0,((($F22/$E$20)*'CRONOGRAMA ACTIVIDADES'!AH$19)*($G22/$F22)))</f>
        <v>0</v>
      </c>
      <c r="AM22" s="498">
        <f>IF($F22=0,0,((($F22/$E$20)*'CRONOGRAMA ACTIVIDADES'!AI$19)*($G22/$F22)))</f>
        <v>0</v>
      </c>
      <c r="AN22" s="498">
        <f>IF($F22=0,0,((($F22/$E$20)*'CRONOGRAMA ACTIVIDADES'!AJ$19)*($G22/$F22)))</f>
        <v>0</v>
      </c>
      <c r="AO22" s="498">
        <f>IF($F22=0,0,((($F22/$E$20)*'CRONOGRAMA ACTIVIDADES'!AK$19)*($G22/$F22)))</f>
        <v>0</v>
      </c>
      <c r="AP22" s="498">
        <f>IF($F22=0,0,((($F22/$E$20)*'CRONOGRAMA ACTIVIDADES'!AL$19)*($G22/$F22)))</f>
        <v>0</v>
      </c>
      <c r="AQ22" s="498">
        <f>IF($F22=0,0,((($F22/$E$20)*'CRONOGRAMA ACTIVIDADES'!AM$19)*($G22/$F22)))</f>
        <v>0</v>
      </c>
      <c r="AR22" s="498">
        <f>IF($F22=0,0,((($F22/$E$20)*'CRONOGRAMA ACTIVIDADES'!AN$19)*($G22/$F22)))</f>
        <v>0</v>
      </c>
      <c r="AS22" s="498">
        <f>IF($F22=0,0,((($F22/$E$20)*'CRONOGRAMA ACTIVIDADES'!AO$19)*($G22/$F22)))</f>
        <v>0</v>
      </c>
      <c r="AT22" s="501">
        <f>AH22+AI22+AJ22+AK22+AL22+AM22+AN22+AO22+AP22+AQ22+AR22+AS22</f>
        <v>0</v>
      </c>
      <c r="AU22" s="504">
        <f>AS22+AR22+AQ22+AP22+AO22+AN22+AM22+AL22+AK22+AJ22+AI22+AH22+AF22+AE22+AD22+AC22+AB22+AA22+Z22+Y22+X22+W22+V22+U22+S22+R22+Q22+P22+O22+N22+M22+L22+K22+J22+I22+H22</f>
        <v>0</v>
      </c>
      <c r="AV22" s="470">
        <f t="shared" si="1"/>
        <v>0</v>
      </c>
    </row>
    <row r="23" spans="2:48" s="472" customFormat="1" ht="12.75" customHeight="1">
      <c r="B23" s="494" t="str">
        <f>+'FORMATO COSTEO C1'!C$60</f>
        <v>1.1.2.3.</v>
      </c>
      <c r="C23" s="495" t="str">
        <f>+'FORMATO COSTEO C1'!B$60</f>
        <v>Categoría de gasto</v>
      </c>
      <c r="D23" s="506"/>
      <c r="E23" s="507"/>
      <c r="F23" s="498">
        <f>+'FORMATO COSTEO C1'!G60</f>
        <v>0</v>
      </c>
      <c r="G23" s="501">
        <f>+'FORMATO COSTEO C1'!K60</f>
        <v>0</v>
      </c>
      <c r="H23" s="502">
        <f>IF($F23=0,0,((($F23/$E$20)*'CRONOGRAMA ACTIVIDADES'!F$19)*($G23/$F23)))</f>
        <v>0</v>
      </c>
      <c r="I23" s="498">
        <f>IF($F23=0,0,((($F23/$E$20)*'CRONOGRAMA ACTIVIDADES'!G$19)*($G23/$F23)))</f>
        <v>0</v>
      </c>
      <c r="J23" s="498">
        <f>IF($F23=0,0,((($F23/$E$20)*'CRONOGRAMA ACTIVIDADES'!H$19)*($G23/$F23)))</f>
        <v>0</v>
      </c>
      <c r="K23" s="498">
        <f>IF($F23=0,0,((($F23/$E$20)*'CRONOGRAMA ACTIVIDADES'!I$19)*($G23/$F23)))</f>
        <v>0</v>
      </c>
      <c r="L23" s="498">
        <f>IF($F23=0,0,((($F23/$E$20)*'CRONOGRAMA ACTIVIDADES'!J$19)*($G23/$F23)))</f>
        <v>0</v>
      </c>
      <c r="M23" s="498">
        <f>IF($F23=0,0,((($F23/$E$20)*'CRONOGRAMA ACTIVIDADES'!K$19)*($G23/$F23)))</f>
        <v>0</v>
      </c>
      <c r="N23" s="498">
        <f>IF($F23=0,0,((($F23/$E$20)*'CRONOGRAMA ACTIVIDADES'!L$19)*($G23/$F23)))</f>
        <v>0</v>
      </c>
      <c r="O23" s="498">
        <f>IF($F23=0,0,((($F23/$E$20)*'CRONOGRAMA ACTIVIDADES'!M$19)*($G23/$F23)))</f>
        <v>0</v>
      </c>
      <c r="P23" s="498">
        <f>IF($F23=0,0,((($F23/$E$20)*'CRONOGRAMA ACTIVIDADES'!N$19)*($G23/$F23)))</f>
        <v>0</v>
      </c>
      <c r="Q23" s="498">
        <f>IF($F23=0,0,((($F23/$E$20)*'CRONOGRAMA ACTIVIDADES'!O$19)*($G23/$F23)))</f>
        <v>0</v>
      </c>
      <c r="R23" s="498">
        <f>IF($F23=0,0,((($F23/$E$20)*'CRONOGRAMA ACTIVIDADES'!P$19)*($G23/$F23)))</f>
        <v>0</v>
      </c>
      <c r="S23" s="498">
        <f>IF($F23=0,0,((($F23/$E$20)*'CRONOGRAMA ACTIVIDADES'!Q$19)*($G23/$F23)))</f>
        <v>0</v>
      </c>
      <c r="T23" s="499">
        <f>H23+I23+J23+K23+L23+M23+N23+O23+P23+Q23+R23+S23</f>
        <v>0</v>
      </c>
      <c r="U23" s="503">
        <f>IF($F23=0,0,((($F23/$E$20)*'CRONOGRAMA ACTIVIDADES'!R$19)*($G23/$F23)))</f>
        <v>0</v>
      </c>
      <c r="V23" s="498">
        <f>IF($F23=0,0,((($F23/$E$20)*'CRONOGRAMA ACTIVIDADES'!S$19)*($G23/$F23)))</f>
        <v>0</v>
      </c>
      <c r="W23" s="498">
        <f>IF($F23=0,0,((($F23/$E$20)*'CRONOGRAMA ACTIVIDADES'!T$19)*($G23/$F23)))</f>
        <v>0</v>
      </c>
      <c r="X23" s="498">
        <f>IF($F23=0,0,((($F23/$E$20)*'CRONOGRAMA ACTIVIDADES'!U$19)*($G23/$F23)))</f>
        <v>0</v>
      </c>
      <c r="Y23" s="498">
        <f>IF($F23=0,0,((($F23/$E$20)*'CRONOGRAMA ACTIVIDADES'!V$19)*($G23/$F23)))</f>
        <v>0</v>
      </c>
      <c r="Z23" s="498">
        <f>IF($F23=0,0,((($F23/$E$20)*'CRONOGRAMA ACTIVIDADES'!W$19)*($G23/$F23)))</f>
        <v>0</v>
      </c>
      <c r="AA23" s="498">
        <f>IF($F23=0,0,((($F23/$E$20)*'CRONOGRAMA ACTIVIDADES'!X$19)*($G23/$F23)))</f>
        <v>0</v>
      </c>
      <c r="AB23" s="498">
        <f>IF($F23=0,0,((($F23/$E$20)*'CRONOGRAMA ACTIVIDADES'!Y$19)*($G23/$F23)))</f>
        <v>0</v>
      </c>
      <c r="AC23" s="498">
        <f>IF($F23=0,0,((($F23/$E$20)*'CRONOGRAMA ACTIVIDADES'!Z$19)*($G23/$F23)))</f>
        <v>0</v>
      </c>
      <c r="AD23" s="498">
        <f>IF($F23=0,0,((($F23/$E$20)*'CRONOGRAMA ACTIVIDADES'!AA$19)*($G23/$F23)))</f>
        <v>0</v>
      </c>
      <c r="AE23" s="498">
        <f>IF($F23=0,0,((($F23/$E$20)*'CRONOGRAMA ACTIVIDADES'!AB$19)*($G23/$F23)))</f>
        <v>0</v>
      </c>
      <c r="AF23" s="498">
        <f>IF($F23=0,0,((($F23/$E$20)*'CRONOGRAMA ACTIVIDADES'!AC$19)*($G23/$F23)))</f>
        <v>0</v>
      </c>
      <c r="AG23" s="501">
        <f>U23+V23+W23+X23+Y23+Z23+AA23+AB23+AC23+AD23+AE23+AF23</f>
        <v>0</v>
      </c>
      <c r="AH23" s="502">
        <f>IF($F23=0,0,((($F23/$E$20)*'CRONOGRAMA ACTIVIDADES'!AD$19)*($G23/$F23)))</f>
        <v>0</v>
      </c>
      <c r="AI23" s="498">
        <f>IF($F23=0,0,((($F23/$E$20)*'CRONOGRAMA ACTIVIDADES'!AE$19)*($G23/$F23)))</f>
        <v>0</v>
      </c>
      <c r="AJ23" s="498">
        <f>IF($F23=0,0,((($F23/$E$20)*'CRONOGRAMA ACTIVIDADES'!AF$19)*($G23/$F23)))</f>
        <v>0</v>
      </c>
      <c r="AK23" s="498">
        <f>IF($F23=0,0,((($F23/$E$20)*'CRONOGRAMA ACTIVIDADES'!AG$19)*($G23/$F23)))</f>
        <v>0</v>
      </c>
      <c r="AL23" s="498">
        <f>IF($F23=0,0,((($F23/$E$20)*'CRONOGRAMA ACTIVIDADES'!AH$19)*($G23/$F23)))</f>
        <v>0</v>
      </c>
      <c r="AM23" s="498">
        <f>IF($F23=0,0,((($F23/$E$20)*'CRONOGRAMA ACTIVIDADES'!AI$19)*($G23/$F23)))</f>
        <v>0</v>
      </c>
      <c r="AN23" s="498">
        <f>IF($F23=0,0,((($F23/$E$20)*'CRONOGRAMA ACTIVIDADES'!AJ$19)*($G23/$F23)))</f>
        <v>0</v>
      </c>
      <c r="AO23" s="498">
        <f>IF($F23=0,0,((($F23/$E$20)*'CRONOGRAMA ACTIVIDADES'!AK$19)*($G23/$F23)))</f>
        <v>0</v>
      </c>
      <c r="AP23" s="498">
        <f>IF($F23=0,0,((($F23/$E$20)*'CRONOGRAMA ACTIVIDADES'!AL$19)*($G23/$F23)))</f>
        <v>0</v>
      </c>
      <c r="AQ23" s="498">
        <f>IF($F23=0,0,((($F23/$E$20)*'CRONOGRAMA ACTIVIDADES'!AM$19)*($G23/$F23)))</f>
        <v>0</v>
      </c>
      <c r="AR23" s="498">
        <f>IF($F23=0,0,((($F23/$E$20)*'CRONOGRAMA ACTIVIDADES'!AN$19)*($G23/$F23)))</f>
        <v>0</v>
      </c>
      <c r="AS23" s="498">
        <f>IF($F23=0,0,((($F23/$E$20)*'CRONOGRAMA ACTIVIDADES'!AO$19)*($G23/$F23)))</f>
        <v>0</v>
      </c>
      <c r="AT23" s="501">
        <f>AH23+AI23+AJ23+AK23+AL23+AM23+AN23+AO23+AP23+AQ23+AR23+AS23</f>
        <v>0</v>
      </c>
      <c r="AU23" s="504">
        <f>AS23+AR23+AQ23+AP23+AO23+AN23+AM23+AL23+AK23+AJ23+AI23+AH23+AF23+AE23+AD23+AC23+AB23+AA23+Z23+Y23+X23+W23+V23+U23+S23+R23+Q23+P23+O23+N23+M23+L23+K23+J23+I23+H23</f>
        <v>0</v>
      </c>
      <c r="AV23" s="470">
        <f t="shared" si="1"/>
        <v>0</v>
      </c>
    </row>
    <row r="24" spans="2:48" s="472" customFormat="1" ht="12.75" customHeight="1">
      <c r="B24" s="494" t="str">
        <f>+'FORMATO COSTEO C1'!C$66</f>
        <v>1.1.2.4</v>
      </c>
      <c r="C24" s="495" t="str">
        <f>+'FORMATO COSTEO C1'!B$66</f>
        <v>Categoría de gasto</v>
      </c>
      <c r="D24" s="506"/>
      <c r="E24" s="507"/>
      <c r="F24" s="498">
        <f>+'FORMATO COSTEO C1'!G66</f>
        <v>0</v>
      </c>
      <c r="G24" s="501">
        <f>+'FORMATO COSTEO C1'!K66</f>
        <v>0</v>
      </c>
      <c r="H24" s="502">
        <f>IF($F24=0,0,((($F24/$E$20)*'CRONOGRAMA ACTIVIDADES'!F$19)*($G24/$F24)))</f>
        <v>0</v>
      </c>
      <c r="I24" s="498">
        <f>IF($F24=0,0,((($F24/$E$20)*'CRONOGRAMA ACTIVIDADES'!G$19)*($G24/$F24)))</f>
        <v>0</v>
      </c>
      <c r="J24" s="498">
        <f>IF($F24=0,0,((($F24/$E$20)*'CRONOGRAMA ACTIVIDADES'!H$19)*($G24/$F24)))</f>
        <v>0</v>
      </c>
      <c r="K24" s="498">
        <f>IF($F24=0,0,((($F24/$E$20)*'CRONOGRAMA ACTIVIDADES'!I$19)*($G24/$F24)))</f>
        <v>0</v>
      </c>
      <c r="L24" s="498">
        <f>IF($F24=0,0,((($F24/$E$20)*'CRONOGRAMA ACTIVIDADES'!J$19)*($G24/$F24)))</f>
        <v>0</v>
      </c>
      <c r="M24" s="498">
        <f>IF($F24=0,0,((($F24/$E$20)*'CRONOGRAMA ACTIVIDADES'!K$19)*($G24/$F24)))</f>
        <v>0</v>
      </c>
      <c r="N24" s="498">
        <f>IF($F24=0,0,((($F24/$E$20)*'CRONOGRAMA ACTIVIDADES'!L$19)*($G24/$F24)))</f>
        <v>0</v>
      </c>
      <c r="O24" s="498">
        <f>IF($F24=0,0,((($F24/$E$20)*'CRONOGRAMA ACTIVIDADES'!M$19)*($G24/$F24)))</f>
        <v>0</v>
      </c>
      <c r="P24" s="498">
        <f>IF($F24=0,0,((($F24/$E$20)*'CRONOGRAMA ACTIVIDADES'!N$19)*($G24/$F24)))</f>
        <v>0</v>
      </c>
      <c r="Q24" s="498">
        <f>IF($F24=0,0,((($F24/$E$20)*'CRONOGRAMA ACTIVIDADES'!O$19)*($G24/$F24)))</f>
        <v>0</v>
      </c>
      <c r="R24" s="498">
        <f>IF($F24=0,0,((($F24/$E$20)*'CRONOGRAMA ACTIVIDADES'!P$19)*($G24/$F24)))</f>
        <v>0</v>
      </c>
      <c r="S24" s="498">
        <f>IF($F24=0,0,((($F24/$E$20)*'CRONOGRAMA ACTIVIDADES'!Q$19)*($G24/$F24)))</f>
        <v>0</v>
      </c>
      <c r="T24" s="499">
        <f>H24+I24+J24+K24+L24+M24+N24+O24+P24+Q24+R24+S24</f>
        <v>0</v>
      </c>
      <c r="U24" s="503">
        <f>IF($F24=0,0,((($F24/$E$20)*'CRONOGRAMA ACTIVIDADES'!R$19)*($G24/$F24)))</f>
        <v>0</v>
      </c>
      <c r="V24" s="498">
        <f>IF($F24=0,0,((($F24/$E$20)*'CRONOGRAMA ACTIVIDADES'!S$19)*($G24/$F24)))</f>
        <v>0</v>
      </c>
      <c r="W24" s="498">
        <f>IF($F24=0,0,((($F24/$E$20)*'CRONOGRAMA ACTIVIDADES'!T$19)*($G24/$F24)))</f>
        <v>0</v>
      </c>
      <c r="X24" s="498">
        <f>IF($F24=0,0,((($F24/$E$20)*'CRONOGRAMA ACTIVIDADES'!U$19)*($G24/$F24)))</f>
        <v>0</v>
      </c>
      <c r="Y24" s="498">
        <f>IF($F24=0,0,((($F24/$E$20)*'CRONOGRAMA ACTIVIDADES'!V$19)*($G24/$F24)))</f>
        <v>0</v>
      </c>
      <c r="Z24" s="498">
        <f>IF($F24=0,0,((($F24/$E$20)*'CRONOGRAMA ACTIVIDADES'!W$19)*($G24/$F24)))</f>
        <v>0</v>
      </c>
      <c r="AA24" s="498">
        <f>IF($F24=0,0,((($F24/$E$20)*'CRONOGRAMA ACTIVIDADES'!X$19)*($G24/$F24)))</f>
        <v>0</v>
      </c>
      <c r="AB24" s="498">
        <f>IF($F24=0,0,((($F24/$E$20)*'CRONOGRAMA ACTIVIDADES'!Y$19)*($G24/$F24)))</f>
        <v>0</v>
      </c>
      <c r="AC24" s="498">
        <f>IF($F24=0,0,((($F24/$E$20)*'CRONOGRAMA ACTIVIDADES'!Z$19)*($G24/$F24)))</f>
        <v>0</v>
      </c>
      <c r="AD24" s="498">
        <f>IF($F24=0,0,((($F24/$E$20)*'CRONOGRAMA ACTIVIDADES'!AA$19)*($G24/$F24)))</f>
        <v>0</v>
      </c>
      <c r="AE24" s="498">
        <f>IF($F24=0,0,((($F24/$E$20)*'CRONOGRAMA ACTIVIDADES'!AB$19)*($G24/$F24)))</f>
        <v>0</v>
      </c>
      <c r="AF24" s="498">
        <f>IF($F24=0,0,((($F24/$E$20)*'CRONOGRAMA ACTIVIDADES'!AC$19)*($G24/$F24)))</f>
        <v>0</v>
      </c>
      <c r="AG24" s="501">
        <f>U24+V24+W24+X24+Y24+Z24+AA24+AB24+AC24+AD24+AE24+AF24</f>
        <v>0</v>
      </c>
      <c r="AH24" s="502">
        <f>IF($F24=0,0,((($F24/$E$20)*'CRONOGRAMA ACTIVIDADES'!AD$19)*($G24/$F24)))</f>
        <v>0</v>
      </c>
      <c r="AI24" s="498">
        <f>IF($F24=0,0,((($F24/$E$20)*'CRONOGRAMA ACTIVIDADES'!AE$19)*($G24/$F24)))</f>
        <v>0</v>
      </c>
      <c r="AJ24" s="498">
        <f>IF($F24=0,0,((($F24/$E$20)*'CRONOGRAMA ACTIVIDADES'!AF$19)*($G24/$F24)))</f>
        <v>0</v>
      </c>
      <c r="AK24" s="498">
        <f>IF($F24=0,0,((($F24/$E$20)*'CRONOGRAMA ACTIVIDADES'!AG$19)*($G24/$F24)))</f>
        <v>0</v>
      </c>
      <c r="AL24" s="498">
        <f>IF($F24=0,0,((($F24/$E$20)*'CRONOGRAMA ACTIVIDADES'!AH$19)*($G24/$F24)))</f>
        <v>0</v>
      </c>
      <c r="AM24" s="498">
        <f>IF($F24=0,0,((($F24/$E$20)*'CRONOGRAMA ACTIVIDADES'!AI$19)*($G24/$F24)))</f>
        <v>0</v>
      </c>
      <c r="AN24" s="498">
        <f>IF($F24=0,0,((($F24/$E$20)*'CRONOGRAMA ACTIVIDADES'!AJ$19)*($G24/$F24)))</f>
        <v>0</v>
      </c>
      <c r="AO24" s="498">
        <f>IF($F24=0,0,((($F24/$E$20)*'CRONOGRAMA ACTIVIDADES'!AK$19)*($G24/$F24)))</f>
        <v>0</v>
      </c>
      <c r="AP24" s="498">
        <f>IF($F24=0,0,((($F24/$E$20)*'CRONOGRAMA ACTIVIDADES'!AL$19)*($G24/$F24)))</f>
        <v>0</v>
      </c>
      <c r="AQ24" s="498">
        <f>IF($F24=0,0,((($F24/$E$20)*'CRONOGRAMA ACTIVIDADES'!AM$19)*($G24/$F24)))</f>
        <v>0</v>
      </c>
      <c r="AR24" s="498">
        <f>IF($F24=0,0,((($F24/$E$20)*'CRONOGRAMA ACTIVIDADES'!AN$19)*($G24/$F24)))</f>
        <v>0</v>
      </c>
      <c r="AS24" s="498">
        <f>IF($F24=0,0,((($F24/$E$20)*'CRONOGRAMA ACTIVIDADES'!AO$19)*($G24/$F24)))</f>
        <v>0</v>
      </c>
      <c r="AT24" s="501">
        <f>AH24+AI24+AJ24+AK24+AL24+AM24+AN24+AO24+AP24+AQ24+AR24+AS24</f>
        <v>0</v>
      </c>
      <c r="AU24" s="504">
        <f>AS24+AR24+AQ24+AP24+AO24+AN24+AM24+AL24+AK24+AJ24+AI24+AH24+AF24+AE24+AD24+AC24+AB24+AA24+Z24+Y24+X24+W24+V24+U24+S24+R24+Q24+P24+O24+N24+M24+L24+K24+J24+I24+H24</f>
        <v>0</v>
      </c>
      <c r="AV24" s="470">
        <f t="shared" si="1"/>
        <v>0</v>
      </c>
    </row>
    <row r="25" spans="2:48" s="472" customFormat="1" ht="12.75" customHeight="1">
      <c r="B25" s="494" t="str">
        <f>+'FORMATO COSTEO C1'!C$72</f>
        <v>1.1.2.5</v>
      </c>
      <c r="C25" s="495" t="str">
        <f>+'FORMATO COSTEO C1'!B$72</f>
        <v>Categoría de gasto</v>
      </c>
      <c r="D25" s="506"/>
      <c r="E25" s="507"/>
      <c r="F25" s="498">
        <f>+'FORMATO COSTEO C1'!G72</f>
        <v>0</v>
      </c>
      <c r="G25" s="501">
        <f>+'FORMATO COSTEO C1'!K72</f>
        <v>0</v>
      </c>
      <c r="H25" s="502">
        <f>IF($F25=0,0,((($F25/$E$20)*'CRONOGRAMA ACTIVIDADES'!F$19)*($G25/$F25)))</f>
        <v>0</v>
      </c>
      <c r="I25" s="498">
        <f>IF($F25=0,0,((($F25/$E$20)*'CRONOGRAMA ACTIVIDADES'!G$19)*($G25/$F25)))</f>
        <v>0</v>
      </c>
      <c r="J25" s="498">
        <f>IF($F25=0,0,((($F25/$E$20)*'CRONOGRAMA ACTIVIDADES'!H$19)*($G25/$F25)))</f>
        <v>0</v>
      </c>
      <c r="K25" s="498">
        <f>IF($F25=0,0,((($F25/$E$20)*'CRONOGRAMA ACTIVIDADES'!I$19)*($G25/$F25)))</f>
        <v>0</v>
      </c>
      <c r="L25" s="498">
        <f>IF($F25=0,0,((($F25/$E$20)*'CRONOGRAMA ACTIVIDADES'!J$19)*($G25/$F25)))</f>
        <v>0</v>
      </c>
      <c r="M25" s="498">
        <f>IF($F25=0,0,((($F25/$E$20)*'CRONOGRAMA ACTIVIDADES'!K$19)*($G25/$F25)))</f>
        <v>0</v>
      </c>
      <c r="N25" s="498">
        <f>IF($F25=0,0,((($F25/$E$20)*'CRONOGRAMA ACTIVIDADES'!L$19)*($G25/$F25)))</f>
        <v>0</v>
      </c>
      <c r="O25" s="498">
        <f>IF($F25=0,0,((($F25/$E$20)*'CRONOGRAMA ACTIVIDADES'!M$19)*($G25/$F25)))</f>
        <v>0</v>
      </c>
      <c r="P25" s="498">
        <f>IF($F25=0,0,((($F25/$E$20)*'CRONOGRAMA ACTIVIDADES'!N$19)*($G25/$F25)))</f>
        <v>0</v>
      </c>
      <c r="Q25" s="498">
        <f>IF($F25=0,0,((($F25/$E$20)*'CRONOGRAMA ACTIVIDADES'!O$19)*($G25/$F25)))</f>
        <v>0</v>
      </c>
      <c r="R25" s="498">
        <f>IF($F25=0,0,((($F25/$E$20)*'CRONOGRAMA ACTIVIDADES'!P$19)*($G25/$F25)))</f>
        <v>0</v>
      </c>
      <c r="S25" s="498">
        <f>IF($F25=0,0,((($F25/$E$20)*'CRONOGRAMA ACTIVIDADES'!Q$19)*($G25/$F25)))</f>
        <v>0</v>
      </c>
      <c r="T25" s="499">
        <f>H25+I25+J25+K25+L25+M25+N25+O25+P25+Q25+R25+S25</f>
        <v>0</v>
      </c>
      <c r="U25" s="503">
        <f>IF($F25=0,0,((($F25/$E$20)*'CRONOGRAMA ACTIVIDADES'!R$19)*($G25/$F25)))</f>
        <v>0</v>
      </c>
      <c r="V25" s="498">
        <f>IF($F25=0,0,((($F25/$E$20)*'CRONOGRAMA ACTIVIDADES'!S$19)*($G25/$F25)))</f>
        <v>0</v>
      </c>
      <c r="W25" s="498">
        <f>IF($F25=0,0,((($F25/$E$20)*'CRONOGRAMA ACTIVIDADES'!T$19)*($G25/$F25)))</f>
        <v>0</v>
      </c>
      <c r="X25" s="498">
        <f>IF($F25=0,0,((($F25/$E$20)*'CRONOGRAMA ACTIVIDADES'!U$19)*($G25/$F25)))</f>
        <v>0</v>
      </c>
      <c r="Y25" s="498">
        <f>IF($F25=0,0,((($F25/$E$20)*'CRONOGRAMA ACTIVIDADES'!V$19)*($G25/$F25)))</f>
        <v>0</v>
      </c>
      <c r="Z25" s="498">
        <f>IF($F25=0,0,((($F25/$E$20)*'CRONOGRAMA ACTIVIDADES'!W$19)*($G25/$F25)))</f>
        <v>0</v>
      </c>
      <c r="AA25" s="498">
        <f>IF($F25=0,0,((($F25/$E$20)*'CRONOGRAMA ACTIVIDADES'!X$19)*($G25/$F25)))</f>
        <v>0</v>
      </c>
      <c r="AB25" s="498">
        <f>IF($F25=0,0,((($F25/$E$20)*'CRONOGRAMA ACTIVIDADES'!Y$19)*($G25/$F25)))</f>
        <v>0</v>
      </c>
      <c r="AC25" s="498">
        <f>IF($F25=0,0,((($F25/$E$20)*'CRONOGRAMA ACTIVIDADES'!Z$19)*($G25/$F25)))</f>
        <v>0</v>
      </c>
      <c r="AD25" s="498">
        <f>IF($F25=0,0,((($F25/$E$20)*'CRONOGRAMA ACTIVIDADES'!AA$19)*($G25/$F25)))</f>
        <v>0</v>
      </c>
      <c r="AE25" s="498">
        <f>IF($F25=0,0,((($F25/$E$20)*'CRONOGRAMA ACTIVIDADES'!AB$19)*($G25/$F25)))</f>
        <v>0</v>
      </c>
      <c r="AF25" s="498">
        <f>IF($F25=0,0,((($F25/$E$20)*'CRONOGRAMA ACTIVIDADES'!AC$19)*($G25/$F25)))</f>
        <v>0</v>
      </c>
      <c r="AG25" s="501">
        <f>U25+V25+W25+X25+Y25+Z25+AA25+AB25+AC25+AD25+AE25+AF25</f>
        <v>0</v>
      </c>
      <c r="AH25" s="502">
        <f>IF($F25=0,0,((($F25/$E$20)*'CRONOGRAMA ACTIVIDADES'!AD$19)*($G25/$F25)))</f>
        <v>0</v>
      </c>
      <c r="AI25" s="498">
        <f>IF($F25=0,0,((($F25/$E$20)*'CRONOGRAMA ACTIVIDADES'!AE$19)*($G25/$F25)))</f>
        <v>0</v>
      </c>
      <c r="AJ25" s="498">
        <f>IF($F25=0,0,((($F25/$E$20)*'CRONOGRAMA ACTIVIDADES'!AF$19)*($G25/$F25)))</f>
        <v>0</v>
      </c>
      <c r="AK25" s="498">
        <f>IF($F25=0,0,((($F25/$E$20)*'CRONOGRAMA ACTIVIDADES'!AG$19)*($G25/$F25)))</f>
        <v>0</v>
      </c>
      <c r="AL25" s="498">
        <f>IF($F25=0,0,((($F25/$E$20)*'CRONOGRAMA ACTIVIDADES'!AH$19)*($G25/$F25)))</f>
        <v>0</v>
      </c>
      <c r="AM25" s="498">
        <f>IF($F25=0,0,((($F25/$E$20)*'CRONOGRAMA ACTIVIDADES'!AI$19)*($G25/$F25)))</f>
        <v>0</v>
      </c>
      <c r="AN25" s="498">
        <f>IF($F25=0,0,((($F25/$E$20)*'CRONOGRAMA ACTIVIDADES'!AJ$19)*($G25/$F25)))</f>
        <v>0</v>
      </c>
      <c r="AO25" s="498">
        <f>IF($F25=0,0,((($F25/$E$20)*'CRONOGRAMA ACTIVIDADES'!AK$19)*($G25/$F25)))</f>
        <v>0</v>
      </c>
      <c r="AP25" s="498">
        <f>IF($F25=0,0,((($F25/$E$20)*'CRONOGRAMA ACTIVIDADES'!AL$19)*($G25/$F25)))</f>
        <v>0</v>
      </c>
      <c r="AQ25" s="498">
        <f>IF($F25=0,0,((($F25/$E$20)*'CRONOGRAMA ACTIVIDADES'!AM$19)*($G25/$F25)))</f>
        <v>0</v>
      </c>
      <c r="AR25" s="498">
        <f>IF($F25=0,0,((($F25/$E$20)*'CRONOGRAMA ACTIVIDADES'!AN$19)*($G25/$F25)))</f>
        <v>0</v>
      </c>
      <c r="AS25" s="498">
        <f>IF($F25=0,0,((($F25/$E$20)*'CRONOGRAMA ACTIVIDADES'!AO$19)*($G25/$F25)))</f>
        <v>0</v>
      </c>
      <c r="AT25" s="501">
        <f>AH25+AI25+AJ25+AK25+AL25+AM25+AN25+AO25+AP25+AQ25+AR25+AS25</f>
        <v>0</v>
      </c>
      <c r="AU25" s="504">
        <f>AS25+AR25+AQ25+AP25+AO25+AN25+AM25+AL25+AK25+AJ25+AI25+AH25+AF25+AE25+AD25+AC25+AB25+AA25+Z25+Y25+X25+W25+V25+U25+S25+R25+Q25+P25+O25+N25+M25+L25+K25+J25+I25+H25</f>
        <v>0</v>
      </c>
      <c r="AV25" s="470">
        <f t="shared" si="1"/>
        <v>0</v>
      </c>
    </row>
    <row r="26" spans="2:48" s="472" customFormat="1" ht="12.75" customHeight="1">
      <c r="B26" s="484" t="str">
        <f>+'FORMATO COSTEO C1'!C$78</f>
        <v>1.1.3</v>
      </c>
      <c r="C26" s="508">
        <f>+'FORMATO COSTEO C1'!B$78</f>
        <v>0</v>
      </c>
      <c r="D26" s="486" t="str">
        <f>+'FORMATO COSTEO C1'!D$78</f>
        <v>Unidad medida</v>
      </c>
      <c r="E26" s="487">
        <f>+'FORMATO COSTEO C1'!E$78</f>
        <v>0</v>
      </c>
      <c r="F26" s="488">
        <f>SUM(F27:F31)</f>
        <v>0</v>
      </c>
      <c r="G26" s="491">
        <f aca="true" t="shared" si="8" ref="G26:P26">SUM(G27:G31)</f>
        <v>0</v>
      </c>
      <c r="H26" s="492">
        <f t="shared" si="8"/>
        <v>0</v>
      </c>
      <c r="I26" s="488">
        <f>SUM(I27:I31)</f>
        <v>0</v>
      </c>
      <c r="J26" s="488">
        <f>SUM(J27:J31)</f>
        <v>0</v>
      </c>
      <c r="K26" s="488">
        <f>SUM(K27:K31)</f>
        <v>0</v>
      </c>
      <c r="L26" s="488">
        <f>SUM(L27:L31)</f>
        <v>0</v>
      </c>
      <c r="M26" s="488">
        <f>SUM(M27:M31)</f>
        <v>0</v>
      </c>
      <c r="N26" s="488">
        <f t="shared" si="8"/>
        <v>0</v>
      </c>
      <c r="O26" s="488">
        <f t="shared" si="8"/>
        <v>0</v>
      </c>
      <c r="P26" s="488">
        <f t="shared" si="8"/>
        <v>0</v>
      </c>
      <c r="Q26" s="488">
        <f>SUM(Q27:Q31)</f>
        <v>0</v>
      </c>
      <c r="R26" s="488">
        <f>SUM(R27:R31)</f>
        <v>0</v>
      </c>
      <c r="S26" s="488">
        <f>SUM(S27:S31)</f>
        <v>0</v>
      </c>
      <c r="T26" s="489">
        <f>SUM(T27:T31)</f>
        <v>0</v>
      </c>
      <c r="U26" s="490">
        <f aca="true" t="shared" si="9" ref="U26:AS26">SUM(U27:U31)</f>
        <v>0</v>
      </c>
      <c r="V26" s="488">
        <f t="shared" si="9"/>
        <v>0</v>
      </c>
      <c r="W26" s="488">
        <f t="shared" si="9"/>
        <v>0</v>
      </c>
      <c r="X26" s="488">
        <f t="shared" si="9"/>
        <v>0</v>
      </c>
      <c r="Y26" s="488">
        <f t="shared" si="9"/>
        <v>0</v>
      </c>
      <c r="Z26" s="488">
        <f t="shared" si="9"/>
        <v>0</v>
      </c>
      <c r="AA26" s="488">
        <f t="shared" si="9"/>
        <v>0</v>
      </c>
      <c r="AB26" s="488">
        <f t="shared" si="9"/>
        <v>0</v>
      </c>
      <c r="AC26" s="488">
        <f t="shared" si="9"/>
        <v>0</v>
      </c>
      <c r="AD26" s="488">
        <f t="shared" si="9"/>
        <v>0</v>
      </c>
      <c r="AE26" s="488">
        <f t="shared" si="9"/>
        <v>0</v>
      </c>
      <c r="AF26" s="488">
        <f t="shared" si="9"/>
        <v>0</v>
      </c>
      <c r="AG26" s="491">
        <f t="shared" si="9"/>
        <v>0</v>
      </c>
      <c r="AH26" s="492">
        <f t="shared" si="9"/>
        <v>0</v>
      </c>
      <c r="AI26" s="488">
        <f t="shared" si="9"/>
        <v>0</v>
      </c>
      <c r="AJ26" s="488">
        <f t="shared" si="9"/>
        <v>0</v>
      </c>
      <c r="AK26" s="488">
        <f t="shared" si="9"/>
        <v>0</v>
      </c>
      <c r="AL26" s="488">
        <f t="shared" si="9"/>
        <v>0</v>
      </c>
      <c r="AM26" s="488">
        <f t="shared" si="9"/>
        <v>0</v>
      </c>
      <c r="AN26" s="488">
        <f t="shared" si="9"/>
        <v>0</v>
      </c>
      <c r="AO26" s="488">
        <f t="shared" si="9"/>
        <v>0</v>
      </c>
      <c r="AP26" s="488">
        <f t="shared" si="9"/>
        <v>0</v>
      </c>
      <c r="AQ26" s="488">
        <f t="shared" si="9"/>
        <v>0</v>
      </c>
      <c r="AR26" s="488">
        <f t="shared" si="9"/>
        <v>0</v>
      </c>
      <c r="AS26" s="488">
        <f t="shared" si="9"/>
        <v>0</v>
      </c>
      <c r="AT26" s="491">
        <f>SUM(AT27:AT31)</f>
        <v>0</v>
      </c>
      <c r="AU26" s="493">
        <f>SUM(AU27:AU31)</f>
        <v>0</v>
      </c>
      <c r="AV26" s="470">
        <f t="shared" si="1"/>
        <v>0</v>
      </c>
    </row>
    <row r="27" spans="2:48" s="472" customFormat="1" ht="12.75" customHeight="1">
      <c r="B27" s="494" t="str">
        <f>+'FORMATO COSTEO C1'!C$80</f>
        <v>1.1.3.1</v>
      </c>
      <c r="C27" s="495" t="str">
        <f>+'FORMATO COSTEO C1'!B$80</f>
        <v>Categoría de gasto</v>
      </c>
      <c r="D27" s="506"/>
      <c r="E27" s="507"/>
      <c r="F27" s="498">
        <f>+'FORMATO COSTEO C1'!G80</f>
        <v>0</v>
      </c>
      <c r="G27" s="501">
        <f>+'FORMATO COSTEO C1'!K80</f>
        <v>0</v>
      </c>
      <c r="H27" s="636">
        <f>IF($F27=0,0,((($F27/$E$26)*'CRONOGRAMA ACTIVIDADES'!F$20)*($G27/$F27)))</f>
        <v>0</v>
      </c>
      <c r="I27" s="498">
        <f>IF($F27=0,0,((($F27/$E$26)*'CRONOGRAMA ACTIVIDADES'!G$20)*($G27/$F27)))</f>
        <v>0</v>
      </c>
      <c r="J27" s="498">
        <f>IF($F27=0,0,((($F27/$E$26)*'CRONOGRAMA ACTIVIDADES'!H$20)*($G27/$F27)))</f>
        <v>0</v>
      </c>
      <c r="K27" s="498">
        <f>IF($F27=0,0,((($F27/$E$26)*'CRONOGRAMA ACTIVIDADES'!I$20)*($G27/$F27)))</f>
        <v>0</v>
      </c>
      <c r="L27" s="498">
        <f>IF($F27=0,0,((($F27/$E$26)*'CRONOGRAMA ACTIVIDADES'!J$20)*($G27/$F27)))</f>
        <v>0</v>
      </c>
      <c r="M27" s="498">
        <f>IF($F27=0,0,((($F27/$E$26)*'CRONOGRAMA ACTIVIDADES'!K$20)*($G27/$F27)))</f>
        <v>0</v>
      </c>
      <c r="N27" s="498">
        <f>IF($F27=0,0,((($F27/$E$26)*'CRONOGRAMA ACTIVIDADES'!L$20)*($G27/$F27)))</f>
        <v>0</v>
      </c>
      <c r="O27" s="498">
        <f>IF($F27=0,0,((($F27/$E$26)*'CRONOGRAMA ACTIVIDADES'!M$20)*($G27/$F27)))</f>
        <v>0</v>
      </c>
      <c r="P27" s="498">
        <f>IF($F27=0,0,((($F27/$E$26)*'CRONOGRAMA ACTIVIDADES'!N$20)*($G27/$F27)))</f>
        <v>0</v>
      </c>
      <c r="Q27" s="498">
        <f>IF($F27=0,0,((($F27/$E$26)*'CRONOGRAMA ACTIVIDADES'!O$20)*($G27/$F27)))</f>
        <v>0</v>
      </c>
      <c r="R27" s="498">
        <f>IF($F27=0,0,((($F27/$E$26)*'CRONOGRAMA ACTIVIDADES'!P$20)*($G27/$F27)))</f>
        <v>0</v>
      </c>
      <c r="S27" s="498">
        <f>IF($F27=0,0,((($F27/$E$26)*'CRONOGRAMA ACTIVIDADES'!Q$20)*($G27/$F27)))</f>
        <v>0</v>
      </c>
      <c r="T27" s="499">
        <f>H27+I27+J27+K27+L27+M27+N27+O27+P27+Q27+R27+S27</f>
        <v>0</v>
      </c>
      <c r="U27" s="503">
        <f>IF($F27=0,0,((($F27/$E$26)*'CRONOGRAMA ACTIVIDADES'!R$20)*($G27/$F27)))</f>
        <v>0</v>
      </c>
      <c r="V27" s="498">
        <f>IF($F27=0,0,((($F27/$E$26)*'CRONOGRAMA ACTIVIDADES'!S$20)*($G27/$F27)))</f>
        <v>0</v>
      </c>
      <c r="W27" s="498">
        <f>IF($F27=0,0,((($F27/$E$26)*'CRONOGRAMA ACTIVIDADES'!T$20)*($G27/$F27)))</f>
        <v>0</v>
      </c>
      <c r="X27" s="498">
        <f>IF($F27=0,0,((($F27/$E$26)*'CRONOGRAMA ACTIVIDADES'!U$20)*($G27/$F27)))</f>
        <v>0</v>
      </c>
      <c r="Y27" s="498">
        <f>IF($F27=0,0,((($F27/$E$26)*'CRONOGRAMA ACTIVIDADES'!V$20)*($G27/$F27)))</f>
        <v>0</v>
      </c>
      <c r="Z27" s="498">
        <f>IF($F27=0,0,((($F27/$E$26)*'CRONOGRAMA ACTIVIDADES'!W$20)*($G27/$F27)))</f>
        <v>0</v>
      </c>
      <c r="AA27" s="498">
        <f>IF($F27=0,0,((($F27/$E$26)*'CRONOGRAMA ACTIVIDADES'!X$20)*($G27/$F27)))</f>
        <v>0</v>
      </c>
      <c r="AB27" s="498">
        <f>IF($F27=0,0,((($F27/$E$26)*'CRONOGRAMA ACTIVIDADES'!Y$20)*($G27/$F27)))</f>
        <v>0</v>
      </c>
      <c r="AC27" s="498">
        <f>IF($F27=0,0,((($F27/$E$26)*'CRONOGRAMA ACTIVIDADES'!Z$20)*($G27/$F27)))</f>
        <v>0</v>
      </c>
      <c r="AD27" s="498">
        <f>IF($F27=0,0,((($F27/$E$26)*'CRONOGRAMA ACTIVIDADES'!AA$20)*($G27/$F27)))</f>
        <v>0</v>
      </c>
      <c r="AE27" s="498">
        <f>IF($F27=0,0,((($F27/$E$26)*'CRONOGRAMA ACTIVIDADES'!AB$20)*($G27/$F27)))</f>
        <v>0</v>
      </c>
      <c r="AF27" s="498">
        <f>IF($F27=0,0,((($F27/$E$26)*'CRONOGRAMA ACTIVIDADES'!AC$20)*($G27/$F27)))</f>
        <v>0</v>
      </c>
      <c r="AG27" s="501">
        <f>U27+V27+W27+X27+Y27+Z27+AA27+AB27+AC27+AD27+AE27+AF27</f>
        <v>0</v>
      </c>
      <c r="AH27" s="502">
        <f>IF($F27=0,0,((($F27/$E$26)*'CRONOGRAMA ACTIVIDADES'!AD$20)*($G27/$F27)))</f>
        <v>0</v>
      </c>
      <c r="AI27" s="498">
        <f>IF($F27=0,0,((($F27/$E$26)*'CRONOGRAMA ACTIVIDADES'!AE$20)*($G27/$F27)))</f>
        <v>0</v>
      </c>
      <c r="AJ27" s="498">
        <f>IF($F27=0,0,((($F27/$E$26)*'CRONOGRAMA ACTIVIDADES'!AF$20)*($G27/$F27)))</f>
        <v>0</v>
      </c>
      <c r="AK27" s="498">
        <f>IF($F27=0,0,((($F27/$E$26)*'CRONOGRAMA ACTIVIDADES'!AG$20)*($G27/$F27)))</f>
        <v>0</v>
      </c>
      <c r="AL27" s="498">
        <f>IF($F27=0,0,((($F27/$E$26)*'CRONOGRAMA ACTIVIDADES'!AH$20)*($G27/$F27)))</f>
        <v>0</v>
      </c>
      <c r="AM27" s="498">
        <f>IF($F27=0,0,((($F27/$E$26)*'CRONOGRAMA ACTIVIDADES'!AI$20)*($G27/$F27)))</f>
        <v>0</v>
      </c>
      <c r="AN27" s="498">
        <f>IF($F27=0,0,((($F27/$E$26)*'CRONOGRAMA ACTIVIDADES'!AJ$20)*($G27/$F27)))</f>
        <v>0</v>
      </c>
      <c r="AO27" s="498">
        <f>IF($F27=0,0,((($F27/$E$26)*'CRONOGRAMA ACTIVIDADES'!AK$20)*($G27/$F27)))</f>
        <v>0</v>
      </c>
      <c r="AP27" s="498">
        <f>IF($F27=0,0,((($F27/$E$26)*'CRONOGRAMA ACTIVIDADES'!AL$20)*($G27/$F27)))</f>
        <v>0</v>
      </c>
      <c r="AQ27" s="498">
        <f>IF($F27=0,0,((($F27/$E$26)*'CRONOGRAMA ACTIVIDADES'!AM$20)*($G27/$F27)))</f>
        <v>0</v>
      </c>
      <c r="AR27" s="498">
        <f>IF($F27=0,0,((($F27/$E$26)*'CRONOGRAMA ACTIVIDADES'!AN$20)*($G27/$F27)))</f>
        <v>0</v>
      </c>
      <c r="AS27" s="498">
        <f>IF($F27=0,0,((($F27/$E$26)*'CRONOGRAMA ACTIVIDADES'!AO$20)*($G27/$F27)))</f>
        <v>0</v>
      </c>
      <c r="AT27" s="501">
        <f>AH27+AI27+AJ27+AK27+AL27+AM27+AN27+AO27+AP27+AQ27+AR27+AS27</f>
        <v>0</v>
      </c>
      <c r="AU27" s="504">
        <f>AS27+AR27+AQ27+AP27+AO27+AN27+AM27+AL27+AK27+AJ27+AI27+AH27+AF27+AE27+AD27+AC27+AB27+AA27+Z27+Y27+X27+W27+V27+U27+S27+R27+Q27+P27+O27+N27+M27+L27+K27+J27+I27+H27</f>
        <v>0</v>
      </c>
      <c r="AV27" s="470">
        <f t="shared" si="1"/>
        <v>0</v>
      </c>
    </row>
    <row r="28" spans="2:48" s="472" customFormat="1" ht="12.75" customHeight="1">
      <c r="B28" s="494" t="str">
        <f>+'FORMATO COSTEO C1'!C$86</f>
        <v>1.1.3.2</v>
      </c>
      <c r="C28" s="495" t="str">
        <f>+'FORMATO COSTEO C1'!B$86</f>
        <v>Categoría de gasto</v>
      </c>
      <c r="D28" s="506"/>
      <c r="E28" s="507"/>
      <c r="F28" s="498">
        <f>+'FORMATO COSTEO C1'!G86</f>
        <v>0</v>
      </c>
      <c r="G28" s="501">
        <f>+'FORMATO COSTEO C1'!K86</f>
        <v>0</v>
      </c>
      <c r="H28" s="502">
        <f>IF($F28=0,0,((($F28/$E$26)*'CRONOGRAMA ACTIVIDADES'!F$20)*($G28/$F28)))</f>
        <v>0</v>
      </c>
      <c r="I28" s="498">
        <f>IF($F28=0,0,((($F28/$E$26)*'CRONOGRAMA ACTIVIDADES'!G$20)*($G28/$F28)))</f>
        <v>0</v>
      </c>
      <c r="J28" s="498">
        <f>IF($F28=0,0,((($F28/$E$26)*'CRONOGRAMA ACTIVIDADES'!H$20)*($G28/$F28)))</f>
        <v>0</v>
      </c>
      <c r="K28" s="498">
        <f>IF($F28=0,0,((($F28/$E$26)*'CRONOGRAMA ACTIVIDADES'!I$20)*($G28/$F28)))</f>
        <v>0</v>
      </c>
      <c r="L28" s="498">
        <f>IF($F28=0,0,((($F28/$E$26)*'CRONOGRAMA ACTIVIDADES'!J$20)*($G28/$F28)))</f>
        <v>0</v>
      </c>
      <c r="M28" s="498">
        <f>IF($F28=0,0,((($F28/$E$26)*'CRONOGRAMA ACTIVIDADES'!K$20)*($G28/$F28)))</f>
        <v>0</v>
      </c>
      <c r="N28" s="498">
        <f>IF($F28=0,0,((($F28/$E$26)*'CRONOGRAMA ACTIVIDADES'!L$20)*($G28/$F28)))</f>
        <v>0</v>
      </c>
      <c r="O28" s="498">
        <f>IF($F28=0,0,((($F28/$E$26)*'CRONOGRAMA ACTIVIDADES'!M$20)*($G28/$F28)))</f>
        <v>0</v>
      </c>
      <c r="P28" s="498">
        <f>IF($F28=0,0,((($F28/$E$26)*'CRONOGRAMA ACTIVIDADES'!N$20)*($G28/$F28)))</f>
        <v>0</v>
      </c>
      <c r="Q28" s="498">
        <f>IF($F28=0,0,((($F28/$E$26)*'CRONOGRAMA ACTIVIDADES'!O$20)*($G28/$F28)))</f>
        <v>0</v>
      </c>
      <c r="R28" s="498">
        <f>IF($F28=0,0,((($F28/$E$26)*'CRONOGRAMA ACTIVIDADES'!P$20)*($G28/$F28)))</f>
        <v>0</v>
      </c>
      <c r="S28" s="498">
        <f>IF($F28=0,0,((($F28/$E$26)*'CRONOGRAMA ACTIVIDADES'!Q$20)*($G28/$F28)))</f>
        <v>0</v>
      </c>
      <c r="T28" s="499">
        <f>H28+I28+J28+K28+L28+M28+N28+O28+P28+Q28+R28+S28</f>
        <v>0</v>
      </c>
      <c r="U28" s="503">
        <f>IF($F28=0,0,((($F28/$E$26)*'CRONOGRAMA ACTIVIDADES'!R$20)*($G28/$F28)))</f>
        <v>0</v>
      </c>
      <c r="V28" s="498">
        <f>IF($F28=0,0,((($F28/$E$26)*'CRONOGRAMA ACTIVIDADES'!S$20)*($G28/$F28)))</f>
        <v>0</v>
      </c>
      <c r="W28" s="498">
        <f>IF($F28=0,0,((($F28/$E$26)*'CRONOGRAMA ACTIVIDADES'!T$20)*($G28/$F28)))</f>
        <v>0</v>
      </c>
      <c r="X28" s="498">
        <f>IF($F28=0,0,((($F28/$E$26)*'CRONOGRAMA ACTIVIDADES'!U$20)*($G28/$F28)))</f>
        <v>0</v>
      </c>
      <c r="Y28" s="498">
        <f>IF($F28=0,0,((($F28/$E$26)*'CRONOGRAMA ACTIVIDADES'!V$20)*($G28/$F28)))</f>
        <v>0</v>
      </c>
      <c r="Z28" s="498">
        <f>IF($F28=0,0,((($F28/$E$26)*'CRONOGRAMA ACTIVIDADES'!W$20)*($G28/$F28)))</f>
        <v>0</v>
      </c>
      <c r="AA28" s="498">
        <f>IF($F28=0,0,((($F28/$E$26)*'CRONOGRAMA ACTIVIDADES'!X$20)*($G28/$F28)))</f>
        <v>0</v>
      </c>
      <c r="AB28" s="498">
        <f>IF($F28=0,0,((($F28/$E$26)*'CRONOGRAMA ACTIVIDADES'!Y$20)*($G28/$F28)))</f>
        <v>0</v>
      </c>
      <c r="AC28" s="498">
        <f>IF($F28=0,0,((($F28/$E$26)*'CRONOGRAMA ACTIVIDADES'!Z$20)*($G28/$F28)))</f>
        <v>0</v>
      </c>
      <c r="AD28" s="498">
        <f>IF($F28=0,0,((($F28/$E$26)*'CRONOGRAMA ACTIVIDADES'!AA$20)*($G28/$F28)))</f>
        <v>0</v>
      </c>
      <c r="AE28" s="498">
        <f>IF($F28=0,0,((($F28/$E$26)*'CRONOGRAMA ACTIVIDADES'!AB$20)*($G28/$F28)))</f>
        <v>0</v>
      </c>
      <c r="AF28" s="498">
        <f>IF($F28=0,0,((($F28/$E$26)*'CRONOGRAMA ACTIVIDADES'!AC$20)*($G28/$F28)))</f>
        <v>0</v>
      </c>
      <c r="AG28" s="501">
        <f>U28+V28+W28+X28+Y28+Z28+AA28+AB28+AC28+AD28+AE28+AF28</f>
        <v>0</v>
      </c>
      <c r="AH28" s="502">
        <f>IF($F28=0,0,((($F28/$E$26)*'CRONOGRAMA ACTIVIDADES'!AD$20)*($G28/$F28)))</f>
        <v>0</v>
      </c>
      <c r="AI28" s="498">
        <f>IF($F28=0,0,((($F28/$E$26)*'CRONOGRAMA ACTIVIDADES'!AE$20)*($G28/$F28)))</f>
        <v>0</v>
      </c>
      <c r="AJ28" s="498">
        <f>IF($F28=0,0,((($F28/$E$26)*'CRONOGRAMA ACTIVIDADES'!AF$20)*($G28/$F28)))</f>
        <v>0</v>
      </c>
      <c r="AK28" s="498">
        <f>IF($F28=0,0,((($F28/$E$26)*'CRONOGRAMA ACTIVIDADES'!AG$20)*($G28/$F28)))</f>
        <v>0</v>
      </c>
      <c r="AL28" s="498">
        <f>IF($F28=0,0,((($F28/$E$26)*'CRONOGRAMA ACTIVIDADES'!AH$20)*($G28/$F28)))</f>
        <v>0</v>
      </c>
      <c r="AM28" s="498">
        <f>IF($F28=0,0,((($F28/$E$26)*'CRONOGRAMA ACTIVIDADES'!AI$20)*($G28/$F28)))</f>
        <v>0</v>
      </c>
      <c r="AN28" s="498">
        <f>IF($F28=0,0,((($F28/$E$26)*'CRONOGRAMA ACTIVIDADES'!AJ$20)*($G28/$F28)))</f>
        <v>0</v>
      </c>
      <c r="AO28" s="498">
        <f>IF($F28=0,0,((($F28/$E$26)*'CRONOGRAMA ACTIVIDADES'!AK$20)*($G28/$F28)))</f>
        <v>0</v>
      </c>
      <c r="AP28" s="498">
        <f>IF($F28=0,0,((($F28/$E$26)*'CRONOGRAMA ACTIVIDADES'!AL$20)*($G28/$F28)))</f>
        <v>0</v>
      </c>
      <c r="AQ28" s="498">
        <f>IF($F28=0,0,((($F28/$E$26)*'CRONOGRAMA ACTIVIDADES'!AM$20)*($G28/$F28)))</f>
        <v>0</v>
      </c>
      <c r="AR28" s="498">
        <f>IF($F28=0,0,((($F28/$E$26)*'CRONOGRAMA ACTIVIDADES'!AN$20)*($G28/$F28)))</f>
        <v>0</v>
      </c>
      <c r="AS28" s="498">
        <f>IF($F28=0,0,((($F28/$E$26)*'CRONOGRAMA ACTIVIDADES'!AO$20)*($G28/$F28)))</f>
        <v>0</v>
      </c>
      <c r="AT28" s="501">
        <f>AH28+AI28+AJ28+AK28+AL28+AM28+AN28+AO28+AP28+AQ28+AR28+AS28</f>
        <v>0</v>
      </c>
      <c r="AU28" s="504">
        <f>AS28+AR28+AQ28+AP28+AO28+AN28+AM28+AL28+AK28+AJ28+AI28+AH28+AF28+AE28+AD28+AC28+AB28+AA28+Z28+Y28+X28+W28+V28+U28+S28+R28+Q28+P28+O28+N28+M28+L28+K28+J28+I28+H28</f>
        <v>0</v>
      </c>
      <c r="AV28" s="470">
        <f t="shared" si="1"/>
        <v>0</v>
      </c>
    </row>
    <row r="29" spans="2:48" s="472" customFormat="1" ht="12.75" customHeight="1">
      <c r="B29" s="494" t="str">
        <f>+'FORMATO COSTEO C1'!C$92</f>
        <v>1.1.3.3</v>
      </c>
      <c r="C29" s="495" t="str">
        <f>+'FORMATO COSTEO C1'!B$92</f>
        <v>Categoría de gasto</v>
      </c>
      <c r="D29" s="506"/>
      <c r="E29" s="507"/>
      <c r="F29" s="498">
        <f>+'FORMATO COSTEO C1'!G92</f>
        <v>0</v>
      </c>
      <c r="G29" s="501">
        <f>+'FORMATO COSTEO C1'!K92</f>
        <v>0</v>
      </c>
      <c r="H29" s="502">
        <f>IF($F29=0,0,((($F29/$E$26)*'CRONOGRAMA ACTIVIDADES'!F$20)*($G29/$F29)))</f>
        <v>0</v>
      </c>
      <c r="I29" s="498">
        <f>IF($F29=0,0,((($F29/$E$26)*'CRONOGRAMA ACTIVIDADES'!G$20)*($G29/$F29)))</f>
        <v>0</v>
      </c>
      <c r="J29" s="498">
        <f>IF($F29=0,0,((($F29/$E$26)*'CRONOGRAMA ACTIVIDADES'!H$20)*($G29/$F29)))</f>
        <v>0</v>
      </c>
      <c r="K29" s="498">
        <f>IF($F29=0,0,((($F29/$E$26)*'CRONOGRAMA ACTIVIDADES'!I$20)*($G29/$F29)))</f>
        <v>0</v>
      </c>
      <c r="L29" s="498">
        <f>IF($F29=0,0,((($F29/$E$26)*'CRONOGRAMA ACTIVIDADES'!J$20)*($G29/$F29)))</f>
        <v>0</v>
      </c>
      <c r="M29" s="498">
        <f>IF($F29=0,0,((($F29/$E$26)*'CRONOGRAMA ACTIVIDADES'!K$20)*($G29/$F29)))</f>
        <v>0</v>
      </c>
      <c r="N29" s="498">
        <f>IF($F29=0,0,((($F29/$E$26)*'CRONOGRAMA ACTIVIDADES'!L$20)*($G29/$F29)))</f>
        <v>0</v>
      </c>
      <c r="O29" s="498">
        <f>IF($F29=0,0,((($F29/$E$26)*'CRONOGRAMA ACTIVIDADES'!M$20)*($G29/$F29)))</f>
        <v>0</v>
      </c>
      <c r="P29" s="498">
        <f>IF($F29=0,0,((($F29/$E$26)*'CRONOGRAMA ACTIVIDADES'!N$20)*($G29/$F29)))</f>
        <v>0</v>
      </c>
      <c r="Q29" s="498">
        <f>IF($F29=0,0,((($F29/$E$26)*'CRONOGRAMA ACTIVIDADES'!O$20)*($G29/$F29)))</f>
        <v>0</v>
      </c>
      <c r="R29" s="498">
        <f>IF($F29=0,0,((($F29/$E$26)*'CRONOGRAMA ACTIVIDADES'!P$20)*($G29/$F29)))</f>
        <v>0</v>
      </c>
      <c r="S29" s="498">
        <f>IF($F29=0,0,((($F29/$E$26)*'CRONOGRAMA ACTIVIDADES'!Q$20)*($G29/$F29)))</f>
        <v>0</v>
      </c>
      <c r="T29" s="499">
        <f>H29+I29+J29+K29+L29+M29+N29+O29+P29+Q29+R29+S29</f>
        <v>0</v>
      </c>
      <c r="U29" s="503">
        <f>IF($F29=0,0,((($F29/$E$26)*'CRONOGRAMA ACTIVIDADES'!R$20)*($G29/$F29)))</f>
        <v>0</v>
      </c>
      <c r="V29" s="498">
        <f>IF($F29=0,0,((($F29/$E$26)*'CRONOGRAMA ACTIVIDADES'!S$20)*($G29/$F29)))</f>
        <v>0</v>
      </c>
      <c r="W29" s="498">
        <f>IF($F29=0,0,((($F29/$E$26)*'CRONOGRAMA ACTIVIDADES'!T$20)*($G29/$F29)))</f>
        <v>0</v>
      </c>
      <c r="X29" s="498">
        <f>IF($F29=0,0,((($F29/$E$26)*'CRONOGRAMA ACTIVIDADES'!U$20)*($G29/$F29)))</f>
        <v>0</v>
      </c>
      <c r="Y29" s="498">
        <f>IF($F29=0,0,((($F29/$E$26)*'CRONOGRAMA ACTIVIDADES'!V$20)*($G29/$F29)))</f>
        <v>0</v>
      </c>
      <c r="Z29" s="498">
        <f>IF($F29=0,0,((($F29/$E$26)*'CRONOGRAMA ACTIVIDADES'!W$20)*($G29/$F29)))</f>
        <v>0</v>
      </c>
      <c r="AA29" s="498">
        <f>IF($F29=0,0,((($F29/$E$26)*'CRONOGRAMA ACTIVIDADES'!X$20)*($G29/$F29)))</f>
        <v>0</v>
      </c>
      <c r="AB29" s="498">
        <f>IF($F29=0,0,((($F29/$E$26)*'CRONOGRAMA ACTIVIDADES'!Y$20)*($G29/$F29)))</f>
        <v>0</v>
      </c>
      <c r="AC29" s="498">
        <f>IF($F29=0,0,((($F29/$E$26)*'CRONOGRAMA ACTIVIDADES'!Z$20)*($G29/$F29)))</f>
        <v>0</v>
      </c>
      <c r="AD29" s="498">
        <f>IF($F29=0,0,((($F29/$E$26)*'CRONOGRAMA ACTIVIDADES'!AA$20)*($G29/$F29)))</f>
        <v>0</v>
      </c>
      <c r="AE29" s="498">
        <f>IF($F29=0,0,((($F29/$E$26)*'CRONOGRAMA ACTIVIDADES'!AB$20)*($G29/$F29)))</f>
        <v>0</v>
      </c>
      <c r="AF29" s="498">
        <f>IF($F29=0,0,((($F29/$E$26)*'CRONOGRAMA ACTIVIDADES'!AC$20)*($G29/$F29)))</f>
        <v>0</v>
      </c>
      <c r="AG29" s="501">
        <f>U29+V29+W29+X29+Y29+Z29+AA29+AB29+AC29+AD29+AE29+AF29</f>
        <v>0</v>
      </c>
      <c r="AH29" s="502">
        <f>IF($F29=0,0,((($F29/$E$26)*'CRONOGRAMA ACTIVIDADES'!AD$20)*($G29/$F29)))</f>
        <v>0</v>
      </c>
      <c r="AI29" s="498">
        <f>IF($F29=0,0,((($F29/$E$26)*'CRONOGRAMA ACTIVIDADES'!AE$20)*($G29/$F29)))</f>
        <v>0</v>
      </c>
      <c r="AJ29" s="498">
        <f>IF($F29=0,0,((($F29/$E$26)*'CRONOGRAMA ACTIVIDADES'!AF$20)*($G29/$F29)))</f>
        <v>0</v>
      </c>
      <c r="AK29" s="498">
        <f>IF($F29=0,0,((($F29/$E$26)*'CRONOGRAMA ACTIVIDADES'!AG$20)*($G29/$F29)))</f>
        <v>0</v>
      </c>
      <c r="AL29" s="498">
        <f>IF($F29=0,0,((($F29/$E$26)*'CRONOGRAMA ACTIVIDADES'!AH$20)*($G29/$F29)))</f>
        <v>0</v>
      </c>
      <c r="AM29" s="498">
        <f>IF($F29=0,0,((($F29/$E$26)*'CRONOGRAMA ACTIVIDADES'!AI$20)*($G29/$F29)))</f>
        <v>0</v>
      </c>
      <c r="AN29" s="498">
        <f>IF($F29=0,0,((($F29/$E$26)*'CRONOGRAMA ACTIVIDADES'!AJ$20)*($G29/$F29)))</f>
        <v>0</v>
      </c>
      <c r="AO29" s="498">
        <f>IF($F29=0,0,((($F29/$E$26)*'CRONOGRAMA ACTIVIDADES'!AK$20)*($G29/$F29)))</f>
        <v>0</v>
      </c>
      <c r="AP29" s="498">
        <f>IF($F29=0,0,((($F29/$E$26)*'CRONOGRAMA ACTIVIDADES'!AL$20)*($G29/$F29)))</f>
        <v>0</v>
      </c>
      <c r="AQ29" s="498">
        <f>IF($F29=0,0,((($F29/$E$26)*'CRONOGRAMA ACTIVIDADES'!AM$20)*($G29/$F29)))</f>
        <v>0</v>
      </c>
      <c r="AR29" s="498">
        <f>IF($F29=0,0,((($F29/$E$26)*'CRONOGRAMA ACTIVIDADES'!AN$20)*($G29/$F29)))</f>
        <v>0</v>
      </c>
      <c r="AS29" s="498">
        <f>IF($F29=0,0,((($F29/$E$26)*'CRONOGRAMA ACTIVIDADES'!AO$20)*($G29/$F29)))</f>
        <v>0</v>
      </c>
      <c r="AT29" s="501">
        <f>AH29+AI29+AJ29+AK29+AL29+AM29+AN29+AO29+AP29+AQ29+AR29+AS29</f>
        <v>0</v>
      </c>
      <c r="AU29" s="504">
        <f>AS29+AR29+AQ29+AP29+AO29+AN29+AM29+AL29+AK29+AJ29+AI29+AH29+AF29+AE29+AD29+AC29+AB29+AA29+Z29+Y29+X29+W29+V29+U29+S29+R29+Q29+P29+O29+N29+M29+L29+K29+J29+I29+H29</f>
        <v>0</v>
      </c>
      <c r="AV29" s="470">
        <f t="shared" si="1"/>
        <v>0</v>
      </c>
    </row>
    <row r="30" spans="2:48" s="472" customFormat="1" ht="12.75" customHeight="1">
      <c r="B30" s="494" t="str">
        <f>+'FORMATO COSTEO C1'!C$98</f>
        <v>1.1.3.4</v>
      </c>
      <c r="C30" s="495" t="str">
        <f>+'FORMATO COSTEO C1'!B$98</f>
        <v>Categoría de gasto</v>
      </c>
      <c r="D30" s="506"/>
      <c r="E30" s="507"/>
      <c r="F30" s="498">
        <f>+'FORMATO COSTEO C1'!G98</f>
        <v>0</v>
      </c>
      <c r="G30" s="501">
        <f>+'FORMATO COSTEO C1'!K98</f>
        <v>0</v>
      </c>
      <c r="H30" s="502">
        <f>IF($F30=0,0,((($F30/$E$26)*'CRONOGRAMA ACTIVIDADES'!F$20)*($G30/$F30)))</f>
        <v>0</v>
      </c>
      <c r="I30" s="498">
        <f>IF($F30=0,0,((($F30/$E$26)*'CRONOGRAMA ACTIVIDADES'!G$20)*($G30/$F30)))</f>
        <v>0</v>
      </c>
      <c r="J30" s="498">
        <f>IF($F30=0,0,((($F30/$E$26)*'CRONOGRAMA ACTIVIDADES'!H$20)*($G30/$F30)))</f>
        <v>0</v>
      </c>
      <c r="K30" s="498">
        <f>IF($F30=0,0,((($F30/$E$26)*'CRONOGRAMA ACTIVIDADES'!I$20)*($G30/$F30)))</f>
        <v>0</v>
      </c>
      <c r="L30" s="498">
        <f>IF($F30=0,0,((($F30/$E$26)*'CRONOGRAMA ACTIVIDADES'!J$20)*($G30/$F30)))</f>
        <v>0</v>
      </c>
      <c r="M30" s="498">
        <f>IF($F30=0,0,((($F30/$E$26)*'CRONOGRAMA ACTIVIDADES'!K$20)*($G30/$F30)))</f>
        <v>0</v>
      </c>
      <c r="N30" s="498">
        <f>IF($F30=0,0,((($F30/$E$26)*'CRONOGRAMA ACTIVIDADES'!L$20)*($G30/$F30)))</f>
        <v>0</v>
      </c>
      <c r="O30" s="498">
        <f>IF($F30=0,0,((($F30/$E$26)*'CRONOGRAMA ACTIVIDADES'!M$20)*($G30/$F30)))</f>
        <v>0</v>
      </c>
      <c r="P30" s="498">
        <f>IF($F30=0,0,((($F30/$E$26)*'CRONOGRAMA ACTIVIDADES'!N$20)*($G30/$F30)))</f>
        <v>0</v>
      </c>
      <c r="Q30" s="498">
        <f>IF($F30=0,0,((($F30/$E$26)*'CRONOGRAMA ACTIVIDADES'!O$20)*($G30/$F30)))</f>
        <v>0</v>
      </c>
      <c r="R30" s="498">
        <f>IF($F30=0,0,((($F30/$E$26)*'CRONOGRAMA ACTIVIDADES'!P$20)*($G30/$F30)))</f>
        <v>0</v>
      </c>
      <c r="S30" s="498">
        <f>IF($F30=0,0,((($F30/$E$26)*'CRONOGRAMA ACTIVIDADES'!Q$20)*($G30/$F30)))</f>
        <v>0</v>
      </c>
      <c r="T30" s="499">
        <f>H30+I30+J30+K30+L30+M30+N30+O30+P30+Q30+R30+S30</f>
        <v>0</v>
      </c>
      <c r="U30" s="503">
        <f>IF($F30=0,0,((($F30/$E$26)*'CRONOGRAMA ACTIVIDADES'!R$20)*($G30/$F30)))</f>
        <v>0</v>
      </c>
      <c r="V30" s="498">
        <f>IF($F30=0,0,((($F30/$E$26)*'CRONOGRAMA ACTIVIDADES'!S$20)*($G30/$F30)))</f>
        <v>0</v>
      </c>
      <c r="W30" s="498">
        <f>IF($F30=0,0,((($F30/$E$26)*'CRONOGRAMA ACTIVIDADES'!T$20)*($G30/$F30)))</f>
        <v>0</v>
      </c>
      <c r="X30" s="498">
        <f>IF($F30=0,0,((($F30/$E$26)*'CRONOGRAMA ACTIVIDADES'!U$20)*($G30/$F30)))</f>
        <v>0</v>
      </c>
      <c r="Y30" s="498">
        <f>IF($F30=0,0,((($F30/$E$26)*'CRONOGRAMA ACTIVIDADES'!V$20)*($G30/$F30)))</f>
        <v>0</v>
      </c>
      <c r="Z30" s="498">
        <f>IF($F30=0,0,((($F30/$E$26)*'CRONOGRAMA ACTIVIDADES'!W$20)*($G30/$F30)))</f>
        <v>0</v>
      </c>
      <c r="AA30" s="498">
        <f>IF($F30=0,0,((($F30/$E$26)*'CRONOGRAMA ACTIVIDADES'!X$20)*($G30/$F30)))</f>
        <v>0</v>
      </c>
      <c r="AB30" s="498">
        <f>IF($F30=0,0,((($F30/$E$26)*'CRONOGRAMA ACTIVIDADES'!Y$20)*($G30/$F30)))</f>
        <v>0</v>
      </c>
      <c r="AC30" s="498">
        <f>IF($F30=0,0,((($F30/$E$26)*'CRONOGRAMA ACTIVIDADES'!Z$20)*($G30/$F30)))</f>
        <v>0</v>
      </c>
      <c r="AD30" s="498">
        <f>IF($F30=0,0,((($F30/$E$26)*'CRONOGRAMA ACTIVIDADES'!AA$20)*($G30/$F30)))</f>
        <v>0</v>
      </c>
      <c r="AE30" s="498">
        <f>IF($F30=0,0,((($F30/$E$26)*'CRONOGRAMA ACTIVIDADES'!AB$20)*($G30/$F30)))</f>
        <v>0</v>
      </c>
      <c r="AF30" s="498">
        <f>IF($F30=0,0,((($F30/$E$26)*'CRONOGRAMA ACTIVIDADES'!AC$20)*($G30/$F30)))</f>
        <v>0</v>
      </c>
      <c r="AG30" s="501">
        <f>U30+V30+W30+X30+Y30+Z30+AA30+AB30+AC30+AD30+AE30+AF30</f>
        <v>0</v>
      </c>
      <c r="AH30" s="502">
        <f>IF($F30=0,0,((($F30/$E$26)*'CRONOGRAMA ACTIVIDADES'!AD$20)*($G30/$F30)))</f>
        <v>0</v>
      </c>
      <c r="AI30" s="498">
        <f>IF($F30=0,0,((($F30/$E$26)*'CRONOGRAMA ACTIVIDADES'!AE$20)*($G30/$F30)))</f>
        <v>0</v>
      </c>
      <c r="AJ30" s="498">
        <f>IF($F30=0,0,((($F30/$E$26)*'CRONOGRAMA ACTIVIDADES'!AF$20)*($G30/$F30)))</f>
        <v>0</v>
      </c>
      <c r="AK30" s="498">
        <f>IF($F30=0,0,((($F30/$E$26)*'CRONOGRAMA ACTIVIDADES'!AG$20)*($G30/$F30)))</f>
        <v>0</v>
      </c>
      <c r="AL30" s="498">
        <f>IF($F30=0,0,((($F30/$E$26)*'CRONOGRAMA ACTIVIDADES'!AH$20)*($G30/$F30)))</f>
        <v>0</v>
      </c>
      <c r="AM30" s="498">
        <f>IF($F30=0,0,((($F30/$E$26)*'CRONOGRAMA ACTIVIDADES'!AI$20)*($G30/$F30)))</f>
        <v>0</v>
      </c>
      <c r="AN30" s="498">
        <f>IF($F30=0,0,((($F30/$E$26)*'CRONOGRAMA ACTIVIDADES'!AJ$20)*($G30/$F30)))</f>
        <v>0</v>
      </c>
      <c r="AO30" s="498">
        <f>IF($F30=0,0,((($F30/$E$26)*'CRONOGRAMA ACTIVIDADES'!AK$20)*($G30/$F30)))</f>
        <v>0</v>
      </c>
      <c r="AP30" s="498">
        <f>IF($F30=0,0,((($F30/$E$26)*'CRONOGRAMA ACTIVIDADES'!AL$20)*($G30/$F30)))</f>
        <v>0</v>
      </c>
      <c r="AQ30" s="498">
        <f>IF($F30=0,0,((($F30/$E$26)*'CRONOGRAMA ACTIVIDADES'!AM$20)*($G30/$F30)))</f>
        <v>0</v>
      </c>
      <c r="AR30" s="498">
        <f>IF($F30=0,0,((($F30/$E$26)*'CRONOGRAMA ACTIVIDADES'!AN$20)*($G30/$F30)))</f>
        <v>0</v>
      </c>
      <c r="AS30" s="498">
        <f>IF($F30=0,0,((($F30/$E$26)*'CRONOGRAMA ACTIVIDADES'!AO$20)*($G30/$F30)))</f>
        <v>0</v>
      </c>
      <c r="AT30" s="501">
        <f>AH30+AI30+AJ30+AK30+AL30+AM30+AN30+AO30+AP30+AQ30+AR30+AS30</f>
        <v>0</v>
      </c>
      <c r="AU30" s="504">
        <f>AS30+AR30+AQ30+AP30+AO30+AN30+AM30+AL30+AK30+AJ30+AI30+AH30+AF30+AE30+AD30+AC30+AB30+AA30+Z30+Y30+X30+W30+V30+U30+S30+R30+Q30+P30+O30+N30+M30+L30+K30+J30+I30+H30</f>
        <v>0</v>
      </c>
      <c r="AV30" s="470">
        <f t="shared" si="1"/>
        <v>0</v>
      </c>
    </row>
    <row r="31" spans="2:48" s="472" customFormat="1" ht="12.75" customHeight="1">
      <c r="B31" s="494" t="str">
        <f>+'FORMATO COSTEO C1'!C$104</f>
        <v>1.1.3.5</v>
      </c>
      <c r="C31" s="495" t="str">
        <f>+'FORMATO COSTEO C1'!B$104</f>
        <v>Categoría de gasto</v>
      </c>
      <c r="D31" s="506"/>
      <c r="E31" s="507"/>
      <c r="F31" s="498">
        <f>+'FORMATO COSTEO C1'!G104</f>
        <v>0</v>
      </c>
      <c r="G31" s="501">
        <f>+'FORMATO COSTEO C1'!K104</f>
        <v>0</v>
      </c>
      <c r="H31" s="502">
        <f>IF($F31=0,0,((($F31/$E$26)*'CRONOGRAMA ACTIVIDADES'!F$20)*($G31/$F31)))</f>
        <v>0</v>
      </c>
      <c r="I31" s="498">
        <f>IF($F31=0,0,((($F31/$E$26)*'CRONOGRAMA ACTIVIDADES'!G$20)*($G31/$F31)))</f>
        <v>0</v>
      </c>
      <c r="J31" s="498">
        <f>IF($F31=0,0,((($F31/$E$26)*'CRONOGRAMA ACTIVIDADES'!H$20)*($G31/$F31)))</f>
        <v>0</v>
      </c>
      <c r="K31" s="498">
        <f>IF($F31=0,0,((($F31/$E$26)*'CRONOGRAMA ACTIVIDADES'!I$20)*($G31/$F31)))</f>
        <v>0</v>
      </c>
      <c r="L31" s="498">
        <f>IF($F31=0,0,((($F31/$E$26)*'CRONOGRAMA ACTIVIDADES'!J$20)*($G31/$F31)))</f>
        <v>0</v>
      </c>
      <c r="M31" s="498">
        <f>IF($F31=0,0,((($F31/$E$26)*'CRONOGRAMA ACTIVIDADES'!K$20)*($G31/$F31)))</f>
        <v>0</v>
      </c>
      <c r="N31" s="498">
        <f>IF($F31=0,0,((($F31/$E$26)*'CRONOGRAMA ACTIVIDADES'!L$20)*($G31/$F31)))</f>
        <v>0</v>
      </c>
      <c r="O31" s="498">
        <f>IF($F31=0,0,((($F31/$E$26)*'CRONOGRAMA ACTIVIDADES'!M$20)*($G31/$F31)))</f>
        <v>0</v>
      </c>
      <c r="P31" s="498">
        <f>IF($F31=0,0,((($F31/$E$26)*'CRONOGRAMA ACTIVIDADES'!N$20)*($G31/$F31)))</f>
        <v>0</v>
      </c>
      <c r="Q31" s="498">
        <f>IF($F31=0,0,((($F31/$E$26)*'CRONOGRAMA ACTIVIDADES'!O$20)*($G31/$F31)))</f>
        <v>0</v>
      </c>
      <c r="R31" s="498">
        <f>IF($F31=0,0,((($F31/$E$26)*'CRONOGRAMA ACTIVIDADES'!P$20)*($G31/$F31)))</f>
        <v>0</v>
      </c>
      <c r="S31" s="498">
        <f>IF($F31=0,0,((($F31/$E$26)*'CRONOGRAMA ACTIVIDADES'!Q$20)*($G31/$F31)))</f>
        <v>0</v>
      </c>
      <c r="T31" s="499">
        <f>H31+I31+J31+K31+L31+M31+N31+O31+P31+Q31+R31+S31</f>
        <v>0</v>
      </c>
      <c r="U31" s="503">
        <f>IF($F31=0,0,((($F31/$E$26)*'CRONOGRAMA ACTIVIDADES'!R$20)*($G31/$F31)))</f>
        <v>0</v>
      </c>
      <c r="V31" s="498">
        <f>IF($F31=0,0,((($F31/$E$26)*'CRONOGRAMA ACTIVIDADES'!S$20)*($G31/$F31)))</f>
        <v>0</v>
      </c>
      <c r="W31" s="498">
        <f>IF($F31=0,0,((($F31/$E$26)*'CRONOGRAMA ACTIVIDADES'!T$20)*($G31/$F31)))</f>
        <v>0</v>
      </c>
      <c r="X31" s="498">
        <f>IF($F31=0,0,((($F31/$E$26)*'CRONOGRAMA ACTIVIDADES'!U$20)*($G31/$F31)))</f>
        <v>0</v>
      </c>
      <c r="Y31" s="498">
        <f>IF($F31=0,0,((($F31/$E$26)*'CRONOGRAMA ACTIVIDADES'!V$20)*($G31/$F31)))</f>
        <v>0</v>
      </c>
      <c r="Z31" s="498">
        <f>IF($F31=0,0,((($F31/$E$26)*'CRONOGRAMA ACTIVIDADES'!W$20)*($G31/$F31)))</f>
        <v>0</v>
      </c>
      <c r="AA31" s="498">
        <f>IF($F31=0,0,((($F31/$E$26)*'CRONOGRAMA ACTIVIDADES'!X$20)*($G31/$F31)))</f>
        <v>0</v>
      </c>
      <c r="AB31" s="498">
        <f>IF($F31=0,0,((($F31/$E$26)*'CRONOGRAMA ACTIVIDADES'!Y$20)*($G31/$F31)))</f>
        <v>0</v>
      </c>
      <c r="AC31" s="498">
        <f>IF($F31=0,0,((($F31/$E$26)*'CRONOGRAMA ACTIVIDADES'!Z$20)*($G31/$F31)))</f>
        <v>0</v>
      </c>
      <c r="AD31" s="498">
        <f>IF($F31=0,0,((($F31/$E$26)*'CRONOGRAMA ACTIVIDADES'!AA$20)*($G31/$F31)))</f>
        <v>0</v>
      </c>
      <c r="AE31" s="498">
        <f>IF($F31=0,0,((($F31/$E$26)*'CRONOGRAMA ACTIVIDADES'!AB$20)*($G31/$F31)))</f>
        <v>0</v>
      </c>
      <c r="AF31" s="498">
        <f>IF($F31=0,0,((($F31/$E$26)*'CRONOGRAMA ACTIVIDADES'!AC$20)*($G31/$F31)))</f>
        <v>0</v>
      </c>
      <c r="AG31" s="501">
        <f>U31+V31+W31+X31+Y31+Z31+AA31+AB31+AC31+AD31+AE31+AF31</f>
        <v>0</v>
      </c>
      <c r="AH31" s="502">
        <f>IF($F31=0,0,((($F31/$E$26)*'CRONOGRAMA ACTIVIDADES'!AD$20)*($G31/$F31)))</f>
        <v>0</v>
      </c>
      <c r="AI31" s="498">
        <f>IF($F31=0,0,((($F31/$E$26)*'CRONOGRAMA ACTIVIDADES'!AE$20)*($G31/$F31)))</f>
        <v>0</v>
      </c>
      <c r="AJ31" s="498">
        <f>IF($F31=0,0,((($F31/$E$26)*'CRONOGRAMA ACTIVIDADES'!AF$20)*($G31/$F31)))</f>
        <v>0</v>
      </c>
      <c r="AK31" s="498">
        <f>IF($F31=0,0,((($F31/$E$26)*'CRONOGRAMA ACTIVIDADES'!AG$20)*($G31/$F31)))</f>
        <v>0</v>
      </c>
      <c r="AL31" s="498">
        <f>IF($F31=0,0,((($F31/$E$26)*'CRONOGRAMA ACTIVIDADES'!AH$20)*($G31/$F31)))</f>
        <v>0</v>
      </c>
      <c r="AM31" s="498">
        <f>IF($F31=0,0,((($F31/$E$26)*'CRONOGRAMA ACTIVIDADES'!AI$20)*($G31/$F31)))</f>
        <v>0</v>
      </c>
      <c r="AN31" s="498">
        <f>IF($F31=0,0,((($F31/$E$26)*'CRONOGRAMA ACTIVIDADES'!AJ$20)*($G31/$F31)))</f>
        <v>0</v>
      </c>
      <c r="AO31" s="498">
        <f>IF($F31=0,0,((($F31/$E$26)*'CRONOGRAMA ACTIVIDADES'!AK$20)*($G31/$F31)))</f>
        <v>0</v>
      </c>
      <c r="AP31" s="498">
        <f>IF($F31=0,0,((($F31/$E$26)*'CRONOGRAMA ACTIVIDADES'!AL$20)*($G31/$F31)))</f>
        <v>0</v>
      </c>
      <c r="AQ31" s="498">
        <f>IF($F31=0,0,((($F31/$E$26)*'CRONOGRAMA ACTIVIDADES'!AM$20)*($G31/$F31)))</f>
        <v>0</v>
      </c>
      <c r="AR31" s="498">
        <f>IF($F31=0,0,((($F31/$E$26)*'CRONOGRAMA ACTIVIDADES'!AN$20)*($G31/$F31)))</f>
        <v>0</v>
      </c>
      <c r="AS31" s="498">
        <f>IF($F31=0,0,((($F31/$E$26)*'CRONOGRAMA ACTIVIDADES'!AO$20)*($G31/$F31)))</f>
        <v>0</v>
      </c>
      <c r="AT31" s="501">
        <f>AH31+AI31+AJ31+AK31+AL31+AM31+AN31+AO31+AP31+AQ31+AR31+AS31</f>
        <v>0</v>
      </c>
      <c r="AU31" s="504">
        <f>AS31+AR31+AQ31+AP31+AO31+AN31+AM31+AL31+AK31+AJ31+AI31+AH31+AF31+AE31+AD31+AC31+AB31+AA31+Z31+Y31+X31+W31+V31+U31+S31+R31+Q31+P31+O31+N31+M31+L31+K31+J31+I31+H31</f>
        <v>0</v>
      </c>
      <c r="AV31" s="470">
        <f t="shared" si="1"/>
        <v>0</v>
      </c>
    </row>
    <row r="32" spans="2:48" s="472" customFormat="1" ht="12.75" customHeight="1">
      <c r="B32" s="484" t="str">
        <f>+'FORMATO COSTEO C1'!C$110</f>
        <v>1.1.4</v>
      </c>
      <c r="C32" s="508">
        <f>+'FORMATO COSTEO C1'!B$110</f>
        <v>0</v>
      </c>
      <c r="D32" s="486" t="str">
        <f>+'FORMATO COSTEO C1'!D$110</f>
        <v>Unidad medida</v>
      </c>
      <c r="E32" s="487">
        <f>+'FORMATO COSTEO C1'!E$110</f>
        <v>0</v>
      </c>
      <c r="F32" s="488">
        <f>SUM(F33:F37)</f>
        <v>0</v>
      </c>
      <c r="G32" s="491">
        <f aca="true" t="shared" si="10" ref="G32:P32">SUM(G33:G37)</f>
        <v>0</v>
      </c>
      <c r="H32" s="492">
        <f t="shared" si="10"/>
        <v>0</v>
      </c>
      <c r="I32" s="488">
        <f>SUM(I33:I37)</f>
        <v>0</v>
      </c>
      <c r="J32" s="488">
        <f>SUM(J33:J37)</f>
        <v>0</v>
      </c>
      <c r="K32" s="488">
        <f>SUM(K33:K37)</f>
        <v>0</v>
      </c>
      <c r="L32" s="488">
        <f>SUM(L33:L37)</f>
        <v>0</v>
      </c>
      <c r="M32" s="488">
        <f>SUM(M33:M37)</f>
        <v>0</v>
      </c>
      <c r="N32" s="488">
        <f t="shared" si="10"/>
        <v>0</v>
      </c>
      <c r="O32" s="488">
        <f t="shared" si="10"/>
        <v>0</v>
      </c>
      <c r="P32" s="488">
        <f t="shared" si="10"/>
        <v>0</v>
      </c>
      <c r="Q32" s="488">
        <f>SUM(Q33:Q37)</f>
        <v>0</v>
      </c>
      <c r="R32" s="488">
        <f>SUM(R33:R37)</f>
        <v>0</v>
      </c>
      <c r="S32" s="488">
        <f>SUM(S33:S37)</f>
        <v>0</v>
      </c>
      <c r="T32" s="489">
        <f>SUM(T33:T37)</f>
        <v>0</v>
      </c>
      <c r="U32" s="490">
        <f aca="true" t="shared" si="11" ref="U32:AS32">SUM(U33:U37)</f>
        <v>0</v>
      </c>
      <c r="V32" s="488">
        <f t="shared" si="11"/>
        <v>0</v>
      </c>
      <c r="W32" s="488">
        <f t="shared" si="11"/>
        <v>0</v>
      </c>
      <c r="X32" s="488">
        <f t="shared" si="11"/>
        <v>0</v>
      </c>
      <c r="Y32" s="488">
        <f t="shared" si="11"/>
        <v>0</v>
      </c>
      <c r="Z32" s="488">
        <f t="shared" si="11"/>
        <v>0</v>
      </c>
      <c r="AA32" s="488">
        <f t="shared" si="11"/>
        <v>0</v>
      </c>
      <c r="AB32" s="488">
        <f t="shared" si="11"/>
        <v>0</v>
      </c>
      <c r="AC32" s="488">
        <f t="shared" si="11"/>
        <v>0</v>
      </c>
      <c r="AD32" s="488">
        <f t="shared" si="11"/>
        <v>0</v>
      </c>
      <c r="AE32" s="488">
        <f t="shared" si="11"/>
        <v>0</v>
      </c>
      <c r="AF32" s="488">
        <f t="shared" si="11"/>
        <v>0</v>
      </c>
      <c r="AG32" s="491">
        <f t="shared" si="11"/>
        <v>0</v>
      </c>
      <c r="AH32" s="492">
        <f t="shared" si="11"/>
        <v>0</v>
      </c>
      <c r="AI32" s="488">
        <f t="shared" si="11"/>
        <v>0</v>
      </c>
      <c r="AJ32" s="488">
        <f t="shared" si="11"/>
        <v>0</v>
      </c>
      <c r="AK32" s="488">
        <f t="shared" si="11"/>
        <v>0</v>
      </c>
      <c r="AL32" s="488">
        <f t="shared" si="11"/>
        <v>0</v>
      </c>
      <c r="AM32" s="488">
        <f t="shared" si="11"/>
        <v>0</v>
      </c>
      <c r="AN32" s="488">
        <f t="shared" si="11"/>
        <v>0</v>
      </c>
      <c r="AO32" s="488">
        <f t="shared" si="11"/>
        <v>0</v>
      </c>
      <c r="AP32" s="488">
        <f t="shared" si="11"/>
        <v>0</v>
      </c>
      <c r="AQ32" s="488">
        <f t="shared" si="11"/>
        <v>0</v>
      </c>
      <c r="AR32" s="488">
        <f t="shared" si="11"/>
        <v>0</v>
      </c>
      <c r="AS32" s="488">
        <f t="shared" si="11"/>
        <v>0</v>
      </c>
      <c r="AT32" s="491">
        <f>SUM(AT33:AT37)</f>
        <v>0</v>
      </c>
      <c r="AU32" s="493">
        <f>SUM(AU33:AU37)</f>
        <v>0</v>
      </c>
      <c r="AV32" s="470">
        <f t="shared" si="1"/>
        <v>0</v>
      </c>
    </row>
    <row r="33" spans="2:48" s="472" customFormat="1" ht="12.75" customHeight="1">
      <c r="B33" s="494" t="str">
        <f>+'FORMATO COSTEO C1'!C$112</f>
        <v>1.1.4.1</v>
      </c>
      <c r="C33" s="495" t="str">
        <f>+'FORMATO COSTEO C1'!B$112</f>
        <v>Categoría de gasto</v>
      </c>
      <c r="D33" s="506"/>
      <c r="E33" s="507"/>
      <c r="F33" s="498">
        <f>+'FORMATO COSTEO C1'!G112</f>
        <v>0</v>
      </c>
      <c r="G33" s="501">
        <f>+'FORMATO COSTEO C1'!K112</f>
        <v>0</v>
      </c>
      <c r="H33" s="636">
        <f>IF($F33=0,0,((($F33/$E$32)*'CRONOGRAMA ACTIVIDADES'!F$21)*($G33/$F33)))</f>
        <v>0</v>
      </c>
      <c r="I33" s="498">
        <f>IF($F33=0,0,((($F33/$E$32)*'CRONOGRAMA ACTIVIDADES'!G$21)*($G33/$F33)))</f>
        <v>0</v>
      </c>
      <c r="J33" s="498">
        <f>IF($F33=0,0,((($F33/$E$32)*'CRONOGRAMA ACTIVIDADES'!H$21)*($G33/$F33)))</f>
        <v>0</v>
      </c>
      <c r="K33" s="498">
        <f>IF($F33=0,0,((($F33/$E$32)*'CRONOGRAMA ACTIVIDADES'!I$21)*($G33/$F33)))</f>
        <v>0</v>
      </c>
      <c r="L33" s="498">
        <f>IF($F33=0,0,((($F33/$E$32)*'CRONOGRAMA ACTIVIDADES'!J$21)*($G33/$F33)))</f>
        <v>0</v>
      </c>
      <c r="M33" s="498">
        <f>IF($F33=0,0,((($F33/$E$32)*'CRONOGRAMA ACTIVIDADES'!K$21)*($G33/$F33)))</f>
        <v>0</v>
      </c>
      <c r="N33" s="498">
        <f>IF($F33=0,0,((($F33/$E$32)*'CRONOGRAMA ACTIVIDADES'!L$21)*($G33/$F33)))</f>
        <v>0</v>
      </c>
      <c r="O33" s="498">
        <f>IF($F33=0,0,((($F33/$E$32)*'CRONOGRAMA ACTIVIDADES'!M$21)*($G33/$F33)))</f>
        <v>0</v>
      </c>
      <c r="P33" s="498">
        <f>IF($F33=0,0,((($F33/$E$32)*'CRONOGRAMA ACTIVIDADES'!N$21)*($G33/$F33)))</f>
        <v>0</v>
      </c>
      <c r="Q33" s="498">
        <f>IF($F33=0,0,((($F33/$E$32)*'CRONOGRAMA ACTIVIDADES'!O$21)*($G33/$F33)))</f>
        <v>0</v>
      </c>
      <c r="R33" s="498">
        <f>IF($F33=0,0,((($F33/$E$32)*'CRONOGRAMA ACTIVIDADES'!P$21)*($G33/$F33)))</f>
        <v>0</v>
      </c>
      <c r="S33" s="498">
        <f>IF($F33=0,0,((($F33/$E$32)*'CRONOGRAMA ACTIVIDADES'!Q$21)*($G33/$F33)))</f>
        <v>0</v>
      </c>
      <c r="T33" s="499">
        <f>H33+I33+J33+K33+L33+M33+N33+O33+P33+Q33+R33+S33</f>
        <v>0</v>
      </c>
      <c r="U33" s="503">
        <f>IF($F33=0,0,((($F33/$E$32)*'CRONOGRAMA ACTIVIDADES'!R$21)*($G33/$F33)))</f>
        <v>0</v>
      </c>
      <c r="V33" s="498">
        <f>IF($F33=0,0,((($F33/$E$32)*'CRONOGRAMA ACTIVIDADES'!S$21)*($G33/$F33)))</f>
        <v>0</v>
      </c>
      <c r="W33" s="498">
        <f>IF($F33=0,0,((($F33/$E$32)*'CRONOGRAMA ACTIVIDADES'!T$21)*($G33/$F33)))</f>
        <v>0</v>
      </c>
      <c r="X33" s="498">
        <f>IF($F33=0,0,((($F33/$E$32)*'CRONOGRAMA ACTIVIDADES'!U$21)*($G33/$F33)))</f>
        <v>0</v>
      </c>
      <c r="Y33" s="498">
        <f>IF($F33=0,0,((($F33/$E$32)*'CRONOGRAMA ACTIVIDADES'!V$21)*($G33/$F33)))</f>
        <v>0</v>
      </c>
      <c r="Z33" s="498">
        <f>IF($F33=0,0,((($F33/$E$32)*'CRONOGRAMA ACTIVIDADES'!W$21)*($G33/$F33)))</f>
        <v>0</v>
      </c>
      <c r="AA33" s="498">
        <f>IF($F33=0,0,((($F33/$E$32)*'CRONOGRAMA ACTIVIDADES'!X$21)*($G33/$F33)))</f>
        <v>0</v>
      </c>
      <c r="AB33" s="498">
        <f>IF($F33=0,0,((($F33/$E$32)*'CRONOGRAMA ACTIVIDADES'!Y$21)*($G33/$F33)))</f>
        <v>0</v>
      </c>
      <c r="AC33" s="498">
        <f>IF($F33=0,0,((($F33/$E$32)*'CRONOGRAMA ACTIVIDADES'!Z$21)*($G33/$F33)))</f>
        <v>0</v>
      </c>
      <c r="AD33" s="498">
        <f>IF($F33=0,0,((($F33/$E$32)*'CRONOGRAMA ACTIVIDADES'!AA$21)*($G33/$F33)))</f>
        <v>0</v>
      </c>
      <c r="AE33" s="498">
        <f>IF($F33=0,0,((($F33/$E$32)*'CRONOGRAMA ACTIVIDADES'!AB$21)*($G33/$F33)))</f>
        <v>0</v>
      </c>
      <c r="AF33" s="498">
        <f>IF($F33=0,0,((($F33/$E$32)*'CRONOGRAMA ACTIVIDADES'!AC$21)*($G33/$F33)))</f>
        <v>0</v>
      </c>
      <c r="AG33" s="501">
        <f>U33+V33+W33+X33+Y33+Z33+AA33+AB33+AC33+AD33+AE33+AF33</f>
        <v>0</v>
      </c>
      <c r="AH33" s="502">
        <f>IF($F33=0,0,((($F33/$E$32)*'CRONOGRAMA ACTIVIDADES'!AD$21)*($G33/$F33)))</f>
        <v>0</v>
      </c>
      <c r="AI33" s="498">
        <f>IF($F33=0,0,((($F33/$E$32)*'CRONOGRAMA ACTIVIDADES'!AE$21)*($G33/$F33)))</f>
        <v>0</v>
      </c>
      <c r="AJ33" s="498">
        <f>IF($F33=0,0,((($F33/$E$32)*'CRONOGRAMA ACTIVIDADES'!AF$21)*($G33/$F33)))</f>
        <v>0</v>
      </c>
      <c r="AK33" s="498">
        <f>IF($F33=0,0,((($F33/$E$32)*'CRONOGRAMA ACTIVIDADES'!AG$21)*($G33/$F33)))</f>
        <v>0</v>
      </c>
      <c r="AL33" s="498">
        <f>IF($F33=0,0,((($F33/$E$32)*'CRONOGRAMA ACTIVIDADES'!AH$21)*($G33/$F33)))</f>
        <v>0</v>
      </c>
      <c r="AM33" s="498">
        <f>IF($F33=0,0,((($F33/$E$32)*'CRONOGRAMA ACTIVIDADES'!AI$21)*($G33/$F33)))</f>
        <v>0</v>
      </c>
      <c r="AN33" s="498">
        <f>IF($F33=0,0,((($F33/$E$32)*'CRONOGRAMA ACTIVIDADES'!AJ$21)*($G33/$F33)))</f>
        <v>0</v>
      </c>
      <c r="AO33" s="498">
        <f>IF($F33=0,0,((($F33/$E$32)*'CRONOGRAMA ACTIVIDADES'!AK$21)*($G33/$F33)))</f>
        <v>0</v>
      </c>
      <c r="AP33" s="498">
        <f>IF($F33=0,0,((($F33/$E$32)*'CRONOGRAMA ACTIVIDADES'!AL$21)*($G33/$F33)))</f>
        <v>0</v>
      </c>
      <c r="AQ33" s="498">
        <f>IF($F33=0,0,((($F33/$E$32)*'CRONOGRAMA ACTIVIDADES'!AM$21)*($G33/$F33)))</f>
        <v>0</v>
      </c>
      <c r="AR33" s="498">
        <f>IF($F33=0,0,((($F33/$E$32)*'CRONOGRAMA ACTIVIDADES'!AN$21)*($G33/$F33)))</f>
        <v>0</v>
      </c>
      <c r="AS33" s="498">
        <f>IF($F33=0,0,((($F33/$E$32)*'CRONOGRAMA ACTIVIDADES'!AO$21)*($G33/$F33)))</f>
        <v>0</v>
      </c>
      <c r="AT33" s="501">
        <f>AH33+AI33+AJ33+AK33+AL33+AM33+AN33+AO33+AP33+AQ33+AR33+AS33</f>
        <v>0</v>
      </c>
      <c r="AU33" s="504">
        <f>AS33+AR33+AQ33+AP33+AO33+AN33+AM33+AL33+AK33+AJ33+AI33+AH33+AF33+AE33+AD33+AC33+AB33+AA33+Z33+Y33+X33+W33+V33+U33+S33+R33+Q33+P33+O33+N33+M33+L33+K33+J33+I33+H33</f>
        <v>0</v>
      </c>
      <c r="AV33" s="470">
        <f t="shared" si="1"/>
        <v>0</v>
      </c>
    </row>
    <row r="34" spans="2:48" s="472" customFormat="1" ht="12.75" customHeight="1">
      <c r="B34" s="494" t="str">
        <f>+'FORMATO COSTEO C1'!C$118</f>
        <v>1.1.4.2</v>
      </c>
      <c r="C34" s="495" t="str">
        <f>+'FORMATO COSTEO C1'!B$118</f>
        <v>Categoría de gasto</v>
      </c>
      <c r="D34" s="506"/>
      <c r="E34" s="507"/>
      <c r="F34" s="498">
        <f>+'FORMATO COSTEO C1'!G118</f>
        <v>0</v>
      </c>
      <c r="G34" s="501">
        <f>+'FORMATO COSTEO C1'!K118</f>
        <v>0</v>
      </c>
      <c r="H34" s="502">
        <f>IF($F34=0,0,((($F34/$E$32)*'CRONOGRAMA ACTIVIDADES'!F$21)*($G34/$F34)))</f>
        <v>0</v>
      </c>
      <c r="I34" s="498">
        <f>IF($F34=0,0,((($F34/$E$32)*'CRONOGRAMA ACTIVIDADES'!G$21)*($G34/$F34)))</f>
        <v>0</v>
      </c>
      <c r="J34" s="498">
        <f>IF($F34=0,0,((($F34/$E$32)*'CRONOGRAMA ACTIVIDADES'!H$21)*($G34/$F34)))</f>
        <v>0</v>
      </c>
      <c r="K34" s="498">
        <f>IF($F34=0,0,((($F34/$E$32)*'CRONOGRAMA ACTIVIDADES'!I$21)*($G34/$F34)))</f>
        <v>0</v>
      </c>
      <c r="L34" s="498">
        <f>IF($F34=0,0,((($F34/$E$32)*'CRONOGRAMA ACTIVIDADES'!J$21)*($G34/$F34)))</f>
        <v>0</v>
      </c>
      <c r="M34" s="498">
        <f>IF($F34=0,0,((($F34/$E$32)*'CRONOGRAMA ACTIVIDADES'!K$21)*($G34/$F34)))</f>
        <v>0</v>
      </c>
      <c r="N34" s="498">
        <f>IF($F34=0,0,((($F34/$E$32)*'CRONOGRAMA ACTIVIDADES'!L$21)*($G34/$F34)))</f>
        <v>0</v>
      </c>
      <c r="O34" s="498">
        <f>IF($F34=0,0,((($F34/$E$32)*'CRONOGRAMA ACTIVIDADES'!M$21)*($G34/$F34)))</f>
        <v>0</v>
      </c>
      <c r="P34" s="498">
        <f>IF($F34=0,0,((($F34/$E$32)*'CRONOGRAMA ACTIVIDADES'!N$21)*($G34/$F34)))</f>
        <v>0</v>
      </c>
      <c r="Q34" s="498">
        <f>IF($F34=0,0,((($F34/$E$32)*'CRONOGRAMA ACTIVIDADES'!O$21)*($G34/$F34)))</f>
        <v>0</v>
      </c>
      <c r="R34" s="498">
        <f>IF($F34=0,0,((($F34/$E$32)*'CRONOGRAMA ACTIVIDADES'!P$21)*($G34/$F34)))</f>
        <v>0</v>
      </c>
      <c r="S34" s="498">
        <f>IF($F34=0,0,((($F34/$E$32)*'CRONOGRAMA ACTIVIDADES'!Q$21)*($G34/$F34)))</f>
        <v>0</v>
      </c>
      <c r="T34" s="499">
        <f>H34+I34+J34+K34+L34+M34+N34+O34+P34+Q34+R34+S34</f>
        <v>0</v>
      </c>
      <c r="U34" s="503">
        <f>IF($F34=0,0,((($F34/$E$32)*'CRONOGRAMA ACTIVIDADES'!R$21)*($G34/$F34)))</f>
        <v>0</v>
      </c>
      <c r="V34" s="498">
        <f>IF($F34=0,0,((($F34/$E$32)*'CRONOGRAMA ACTIVIDADES'!S$21)*($G34/$F34)))</f>
        <v>0</v>
      </c>
      <c r="W34" s="498">
        <f>IF($F34=0,0,((($F34/$E$32)*'CRONOGRAMA ACTIVIDADES'!T$21)*($G34/$F34)))</f>
        <v>0</v>
      </c>
      <c r="X34" s="498">
        <f>IF($F34=0,0,((($F34/$E$32)*'CRONOGRAMA ACTIVIDADES'!U$21)*($G34/$F34)))</f>
        <v>0</v>
      </c>
      <c r="Y34" s="498">
        <f>IF($F34=0,0,((($F34/$E$32)*'CRONOGRAMA ACTIVIDADES'!V$21)*($G34/$F34)))</f>
        <v>0</v>
      </c>
      <c r="Z34" s="498">
        <f>IF($F34=0,0,((($F34/$E$32)*'CRONOGRAMA ACTIVIDADES'!W$21)*($G34/$F34)))</f>
        <v>0</v>
      </c>
      <c r="AA34" s="498">
        <f>IF($F34=0,0,((($F34/$E$32)*'CRONOGRAMA ACTIVIDADES'!X$21)*($G34/$F34)))</f>
        <v>0</v>
      </c>
      <c r="AB34" s="498">
        <f>IF($F34=0,0,((($F34/$E$32)*'CRONOGRAMA ACTIVIDADES'!Y$21)*($G34/$F34)))</f>
        <v>0</v>
      </c>
      <c r="AC34" s="498">
        <f>IF($F34=0,0,((($F34/$E$32)*'CRONOGRAMA ACTIVIDADES'!Z$21)*($G34/$F34)))</f>
        <v>0</v>
      </c>
      <c r="AD34" s="498">
        <f>IF($F34=0,0,((($F34/$E$32)*'CRONOGRAMA ACTIVIDADES'!AA$21)*($G34/$F34)))</f>
        <v>0</v>
      </c>
      <c r="AE34" s="498">
        <f>IF($F34=0,0,((($F34/$E$32)*'CRONOGRAMA ACTIVIDADES'!AB$21)*($G34/$F34)))</f>
        <v>0</v>
      </c>
      <c r="AF34" s="498">
        <f>IF($F34=0,0,((($F34/$E$32)*'CRONOGRAMA ACTIVIDADES'!AC$21)*($G34/$F34)))</f>
        <v>0</v>
      </c>
      <c r="AG34" s="501">
        <f>U34+V34+W34+X34+Y34+Z34+AA34+AB34+AC34+AD34+AE34+AF34</f>
        <v>0</v>
      </c>
      <c r="AH34" s="502">
        <f>IF($F34=0,0,((($F34/$E$32)*'CRONOGRAMA ACTIVIDADES'!AD$21)*($G34/$F34)))</f>
        <v>0</v>
      </c>
      <c r="AI34" s="498">
        <f>IF($F34=0,0,((($F34/$E$32)*'CRONOGRAMA ACTIVIDADES'!AE$21)*($G34/$F34)))</f>
        <v>0</v>
      </c>
      <c r="AJ34" s="498">
        <f>IF($F34=0,0,((($F34/$E$32)*'CRONOGRAMA ACTIVIDADES'!AF$21)*($G34/$F34)))</f>
        <v>0</v>
      </c>
      <c r="AK34" s="498">
        <f>IF($F34=0,0,((($F34/$E$32)*'CRONOGRAMA ACTIVIDADES'!AG$21)*($G34/$F34)))</f>
        <v>0</v>
      </c>
      <c r="AL34" s="498">
        <f>IF($F34=0,0,((($F34/$E$32)*'CRONOGRAMA ACTIVIDADES'!AH$21)*($G34/$F34)))</f>
        <v>0</v>
      </c>
      <c r="AM34" s="498">
        <f>IF($F34=0,0,((($F34/$E$32)*'CRONOGRAMA ACTIVIDADES'!AI$21)*($G34/$F34)))</f>
        <v>0</v>
      </c>
      <c r="AN34" s="498">
        <f>IF($F34=0,0,((($F34/$E$32)*'CRONOGRAMA ACTIVIDADES'!AJ$21)*($G34/$F34)))</f>
        <v>0</v>
      </c>
      <c r="AO34" s="498">
        <f>IF($F34=0,0,((($F34/$E$32)*'CRONOGRAMA ACTIVIDADES'!AK$21)*($G34/$F34)))</f>
        <v>0</v>
      </c>
      <c r="AP34" s="498">
        <f>IF($F34=0,0,((($F34/$E$32)*'CRONOGRAMA ACTIVIDADES'!AL$21)*($G34/$F34)))</f>
        <v>0</v>
      </c>
      <c r="AQ34" s="498">
        <f>IF($F34=0,0,((($F34/$E$32)*'CRONOGRAMA ACTIVIDADES'!AM$21)*($G34/$F34)))</f>
        <v>0</v>
      </c>
      <c r="AR34" s="498">
        <f>IF($F34=0,0,((($F34/$E$32)*'CRONOGRAMA ACTIVIDADES'!AN$21)*($G34/$F34)))</f>
        <v>0</v>
      </c>
      <c r="AS34" s="498">
        <f>IF($F34=0,0,((($F34/$E$32)*'CRONOGRAMA ACTIVIDADES'!AO$21)*($G34/$F34)))</f>
        <v>0</v>
      </c>
      <c r="AT34" s="501">
        <f>AH34+AI34+AJ34+AK34+AL34+AM34+AN34+AO34+AP34+AQ34+AR34+AS34</f>
        <v>0</v>
      </c>
      <c r="AU34" s="504">
        <f>AS34+AR34+AQ34+AP34+AO34+AN34+AM34+AL34+AK34+AJ34+AI34+AH34+AF34+AE34+AD34+AC34+AB34+AA34+Z34+Y34+X34+W34+V34+U34+S34+R34+Q34+P34+O34+N34+M34+L34+K34+J34+I34+H34</f>
        <v>0</v>
      </c>
      <c r="AV34" s="470">
        <f t="shared" si="1"/>
        <v>0</v>
      </c>
    </row>
    <row r="35" spans="2:48" s="472" customFormat="1" ht="12.75" customHeight="1">
      <c r="B35" s="494" t="str">
        <f>+'FORMATO COSTEO C1'!C$124</f>
        <v>1.1.4.3</v>
      </c>
      <c r="C35" s="495" t="str">
        <f>+'FORMATO COSTEO C1'!B$124</f>
        <v>Categoría de gasto</v>
      </c>
      <c r="D35" s="506"/>
      <c r="E35" s="507"/>
      <c r="F35" s="498">
        <f>+'FORMATO COSTEO C1'!G124</f>
        <v>0</v>
      </c>
      <c r="G35" s="501">
        <f>+'FORMATO COSTEO C1'!K124</f>
        <v>0</v>
      </c>
      <c r="H35" s="502">
        <f>IF($F35=0,0,((($F35/$E$32)*'CRONOGRAMA ACTIVIDADES'!F$21)*($G35/$F35)))</f>
        <v>0</v>
      </c>
      <c r="I35" s="498">
        <f>IF($F35=0,0,((($F35/$E$32)*'CRONOGRAMA ACTIVIDADES'!G$21)*($G35/$F35)))</f>
        <v>0</v>
      </c>
      <c r="J35" s="498">
        <f>IF($F35=0,0,((($F35/$E$32)*'CRONOGRAMA ACTIVIDADES'!H$21)*($G35/$F35)))</f>
        <v>0</v>
      </c>
      <c r="K35" s="498">
        <f>IF($F35=0,0,((($F35/$E$32)*'CRONOGRAMA ACTIVIDADES'!I$21)*($G35/$F35)))</f>
        <v>0</v>
      </c>
      <c r="L35" s="498">
        <f>IF($F35=0,0,((($F35/$E$32)*'CRONOGRAMA ACTIVIDADES'!J$21)*($G35/$F35)))</f>
        <v>0</v>
      </c>
      <c r="M35" s="498">
        <f>IF($F35=0,0,((($F35/$E$32)*'CRONOGRAMA ACTIVIDADES'!K$21)*($G35/$F35)))</f>
        <v>0</v>
      </c>
      <c r="N35" s="498">
        <f>IF($F35=0,0,((($F35/$E$32)*'CRONOGRAMA ACTIVIDADES'!L$21)*($G35/$F35)))</f>
        <v>0</v>
      </c>
      <c r="O35" s="498">
        <f>IF($F35=0,0,((($F35/$E$32)*'CRONOGRAMA ACTIVIDADES'!M$21)*($G35/$F35)))</f>
        <v>0</v>
      </c>
      <c r="P35" s="498">
        <f>IF($F35=0,0,((($F35/$E$32)*'CRONOGRAMA ACTIVIDADES'!N$21)*($G35/$F35)))</f>
        <v>0</v>
      </c>
      <c r="Q35" s="498">
        <f>IF($F35=0,0,((($F35/$E$32)*'CRONOGRAMA ACTIVIDADES'!O$21)*($G35/$F35)))</f>
        <v>0</v>
      </c>
      <c r="R35" s="498">
        <f>IF($F35=0,0,((($F35/$E$32)*'CRONOGRAMA ACTIVIDADES'!P$21)*($G35/$F35)))</f>
        <v>0</v>
      </c>
      <c r="S35" s="498">
        <f>IF($F35=0,0,((($F35/$E$32)*'CRONOGRAMA ACTIVIDADES'!Q$21)*($G35/$F35)))</f>
        <v>0</v>
      </c>
      <c r="T35" s="499">
        <f>H35+I35+J35+K35+L35+M35+N35+O35+P35+Q35+R35+S35</f>
        <v>0</v>
      </c>
      <c r="U35" s="503">
        <f>IF($F35=0,0,((($F35/$E$32)*'CRONOGRAMA ACTIVIDADES'!R$21)*($G35/$F35)))</f>
        <v>0</v>
      </c>
      <c r="V35" s="498">
        <f>IF($F35=0,0,((($F35/$E$32)*'CRONOGRAMA ACTIVIDADES'!S$21)*($G35/$F35)))</f>
        <v>0</v>
      </c>
      <c r="W35" s="498">
        <f>IF($F35=0,0,((($F35/$E$32)*'CRONOGRAMA ACTIVIDADES'!T$21)*($G35/$F35)))</f>
        <v>0</v>
      </c>
      <c r="X35" s="498">
        <f>IF($F35=0,0,((($F35/$E$32)*'CRONOGRAMA ACTIVIDADES'!U$21)*($G35/$F35)))</f>
        <v>0</v>
      </c>
      <c r="Y35" s="498">
        <f>IF($F35=0,0,((($F35/$E$32)*'CRONOGRAMA ACTIVIDADES'!V$21)*($G35/$F35)))</f>
        <v>0</v>
      </c>
      <c r="Z35" s="498">
        <f>IF($F35=0,0,((($F35/$E$32)*'CRONOGRAMA ACTIVIDADES'!W$21)*($G35/$F35)))</f>
        <v>0</v>
      </c>
      <c r="AA35" s="498">
        <f>IF($F35=0,0,((($F35/$E$32)*'CRONOGRAMA ACTIVIDADES'!X$21)*($G35/$F35)))</f>
        <v>0</v>
      </c>
      <c r="AB35" s="498">
        <f>IF($F35=0,0,((($F35/$E$32)*'CRONOGRAMA ACTIVIDADES'!Y$21)*($G35/$F35)))</f>
        <v>0</v>
      </c>
      <c r="AC35" s="498">
        <f>IF($F35=0,0,((($F35/$E$32)*'CRONOGRAMA ACTIVIDADES'!Z$21)*($G35/$F35)))</f>
        <v>0</v>
      </c>
      <c r="AD35" s="498">
        <f>IF($F35=0,0,((($F35/$E$32)*'CRONOGRAMA ACTIVIDADES'!AA$21)*($G35/$F35)))</f>
        <v>0</v>
      </c>
      <c r="AE35" s="498">
        <f>IF($F35=0,0,((($F35/$E$32)*'CRONOGRAMA ACTIVIDADES'!AB$21)*($G35/$F35)))</f>
        <v>0</v>
      </c>
      <c r="AF35" s="498">
        <f>IF($F35=0,0,((($F35/$E$32)*'CRONOGRAMA ACTIVIDADES'!AC$21)*($G35/$F35)))</f>
        <v>0</v>
      </c>
      <c r="AG35" s="501">
        <f>U35+V35+W35+X35+Y35+Z35+AA35+AB35+AC35+AD35+AE35+AF35</f>
        <v>0</v>
      </c>
      <c r="AH35" s="502">
        <f>IF($F35=0,0,((($F35/$E$32)*'CRONOGRAMA ACTIVIDADES'!AD$21)*($G35/$F35)))</f>
        <v>0</v>
      </c>
      <c r="AI35" s="498">
        <f>IF($F35=0,0,((($F35/$E$32)*'CRONOGRAMA ACTIVIDADES'!AE$21)*($G35/$F35)))</f>
        <v>0</v>
      </c>
      <c r="AJ35" s="498">
        <f>IF($F35=0,0,((($F35/$E$32)*'CRONOGRAMA ACTIVIDADES'!AF$21)*($G35/$F35)))</f>
        <v>0</v>
      </c>
      <c r="AK35" s="498">
        <f>IF($F35=0,0,((($F35/$E$32)*'CRONOGRAMA ACTIVIDADES'!AG$21)*($G35/$F35)))</f>
        <v>0</v>
      </c>
      <c r="AL35" s="498">
        <f>IF($F35=0,0,((($F35/$E$32)*'CRONOGRAMA ACTIVIDADES'!AH$21)*($G35/$F35)))</f>
        <v>0</v>
      </c>
      <c r="AM35" s="498">
        <f>IF($F35=0,0,((($F35/$E$32)*'CRONOGRAMA ACTIVIDADES'!AI$21)*($G35/$F35)))</f>
        <v>0</v>
      </c>
      <c r="AN35" s="498">
        <f>IF($F35=0,0,((($F35/$E$32)*'CRONOGRAMA ACTIVIDADES'!AJ$21)*($G35/$F35)))</f>
        <v>0</v>
      </c>
      <c r="AO35" s="498">
        <f>IF($F35=0,0,((($F35/$E$32)*'CRONOGRAMA ACTIVIDADES'!AK$21)*($G35/$F35)))</f>
        <v>0</v>
      </c>
      <c r="AP35" s="498">
        <f>IF($F35=0,0,((($F35/$E$32)*'CRONOGRAMA ACTIVIDADES'!AL$21)*($G35/$F35)))</f>
        <v>0</v>
      </c>
      <c r="AQ35" s="498">
        <f>IF($F35=0,0,((($F35/$E$32)*'CRONOGRAMA ACTIVIDADES'!AM$21)*($G35/$F35)))</f>
        <v>0</v>
      </c>
      <c r="AR35" s="498">
        <f>IF($F35=0,0,((($F35/$E$32)*'CRONOGRAMA ACTIVIDADES'!AN$21)*($G35/$F35)))</f>
        <v>0</v>
      </c>
      <c r="AS35" s="498">
        <f>IF($F35=0,0,((($F35/$E$32)*'CRONOGRAMA ACTIVIDADES'!AO$21)*($G35/$F35)))</f>
        <v>0</v>
      </c>
      <c r="AT35" s="501">
        <f>AH35+AI35+AJ35+AK35+AL35+AM35+AN35+AO35+AP35+AQ35+AR35+AS35</f>
        <v>0</v>
      </c>
      <c r="AU35" s="504">
        <f>AS35+AR35+AQ35+AP35+AO35+AN35+AM35+AL35+AK35+AJ35+AI35+AH35+AF35+AE35+AD35+AC35+AB35+AA35+Z35+Y35+X35+W35+V35+U35+S35+R35+Q35+P35+O35+N35+M35+L35+K35+J35+I35+H35</f>
        <v>0</v>
      </c>
      <c r="AV35" s="470">
        <f t="shared" si="1"/>
        <v>0</v>
      </c>
    </row>
    <row r="36" spans="2:48" s="472" customFormat="1" ht="12.75" customHeight="1">
      <c r="B36" s="494" t="str">
        <f>+'FORMATO COSTEO C1'!C$130</f>
        <v>1.1.4.4</v>
      </c>
      <c r="C36" s="495" t="str">
        <f>++'FORMATO COSTEO C1'!B$130</f>
        <v>Categoría de gasto</v>
      </c>
      <c r="D36" s="506"/>
      <c r="E36" s="507"/>
      <c r="F36" s="498">
        <f>+'FORMATO COSTEO C1'!G130</f>
        <v>0</v>
      </c>
      <c r="G36" s="501">
        <f>+'FORMATO COSTEO C1'!K130</f>
        <v>0</v>
      </c>
      <c r="H36" s="502">
        <f>IF($F36=0,0,((($F36/$E$32)*'CRONOGRAMA ACTIVIDADES'!F$21)*($G36/$F36)))</f>
        <v>0</v>
      </c>
      <c r="I36" s="498">
        <f>IF($F36=0,0,((($F36/$E$32)*'CRONOGRAMA ACTIVIDADES'!G$21)*($G36/$F36)))</f>
        <v>0</v>
      </c>
      <c r="J36" s="498">
        <f>IF($F36=0,0,((($F36/$E$32)*'CRONOGRAMA ACTIVIDADES'!H$21)*($G36/$F36)))</f>
        <v>0</v>
      </c>
      <c r="K36" s="498">
        <f>IF($F36=0,0,((($F36/$E$32)*'CRONOGRAMA ACTIVIDADES'!I$21)*($G36/$F36)))</f>
        <v>0</v>
      </c>
      <c r="L36" s="498">
        <f>IF($F36=0,0,((($F36/$E$32)*'CRONOGRAMA ACTIVIDADES'!J$21)*($G36/$F36)))</f>
        <v>0</v>
      </c>
      <c r="M36" s="498">
        <f>IF($F36=0,0,((($F36/$E$32)*'CRONOGRAMA ACTIVIDADES'!K$21)*($G36/$F36)))</f>
        <v>0</v>
      </c>
      <c r="N36" s="498">
        <f>IF($F36=0,0,((($F36/$E$32)*'CRONOGRAMA ACTIVIDADES'!L$21)*($G36/$F36)))</f>
        <v>0</v>
      </c>
      <c r="O36" s="498">
        <f>IF($F36=0,0,((($F36/$E$32)*'CRONOGRAMA ACTIVIDADES'!M$21)*($G36/$F36)))</f>
        <v>0</v>
      </c>
      <c r="P36" s="498">
        <f>IF($F36=0,0,((($F36/$E$32)*'CRONOGRAMA ACTIVIDADES'!N$21)*($G36/$F36)))</f>
        <v>0</v>
      </c>
      <c r="Q36" s="498">
        <f>IF($F36=0,0,((($F36/$E$32)*'CRONOGRAMA ACTIVIDADES'!O$21)*($G36/$F36)))</f>
        <v>0</v>
      </c>
      <c r="R36" s="498">
        <f>IF($F36=0,0,((($F36/$E$32)*'CRONOGRAMA ACTIVIDADES'!P$21)*($G36/$F36)))</f>
        <v>0</v>
      </c>
      <c r="S36" s="498">
        <f>IF($F36=0,0,((($F36/$E$32)*'CRONOGRAMA ACTIVIDADES'!Q$21)*($G36/$F36)))</f>
        <v>0</v>
      </c>
      <c r="T36" s="499">
        <f>H36+I36+J36+K36+L36+M36+N36+O36+P36+Q36+R36+S36</f>
        <v>0</v>
      </c>
      <c r="U36" s="503">
        <f>IF($F36=0,0,((($F36/$E$32)*'CRONOGRAMA ACTIVIDADES'!R$21)*($G36/$F36)))</f>
        <v>0</v>
      </c>
      <c r="V36" s="498">
        <f>IF($F36=0,0,((($F36/$E$32)*'CRONOGRAMA ACTIVIDADES'!S$21)*($G36/$F36)))</f>
        <v>0</v>
      </c>
      <c r="W36" s="498">
        <f>IF($F36=0,0,((($F36/$E$32)*'CRONOGRAMA ACTIVIDADES'!T$21)*($G36/$F36)))</f>
        <v>0</v>
      </c>
      <c r="X36" s="498">
        <f>IF($F36=0,0,((($F36/$E$32)*'CRONOGRAMA ACTIVIDADES'!U$21)*($G36/$F36)))</f>
        <v>0</v>
      </c>
      <c r="Y36" s="498">
        <f>IF($F36=0,0,((($F36/$E$32)*'CRONOGRAMA ACTIVIDADES'!V$21)*($G36/$F36)))</f>
        <v>0</v>
      </c>
      <c r="Z36" s="498">
        <f>IF($F36=0,0,((($F36/$E$32)*'CRONOGRAMA ACTIVIDADES'!W$21)*($G36/$F36)))</f>
        <v>0</v>
      </c>
      <c r="AA36" s="498">
        <f>IF($F36=0,0,((($F36/$E$32)*'CRONOGRAMA ACTIVIDADES'!X$21)*($G36/$F36)))</f>
        <v>0</v>
      </c>
      <c r="AB36" s="498">
        <f>IF($F36=0,0,((($F36/$E$32)*'CRONOGRAMA ACTIVIDADES'!Y$21)*($G36/$F36)))</f>
        <v>0</v>
      </c>
      <c r="AC36" s="498">
        <f>IF($F36=0,0,((($F36/$E$32)*'CRONOGRAMA ACTIVIDADES'!Z$21)*($G36/$F36)))</f>
        <v>0</v>
      </c>
      <c r="AD36" s="498">
        <f>IF($F36=0,0,((($F36/$E$32)*'CRONOGRAMA ACTIVIDADES'!AA$21)*($G36/$F36)))</f>
        <v>0</v>
      </c>
      <c r="AE36" s="498">
        <f>IF($F36=0,0,((($F36/$E$32)*'CRONOGRAMA ACTIVIDADES'!AB$21)*($G36/$F36)))</f>
        <v>0</v>
      </c>
      <c r="AF36" s="498">
        <f>IF($F36=0,0,((($F36/$E$32)*'CRONOGRAMA ACTIVIDADES'!AC$21)*($G36/$F36)))</f>
        <v>0</v>
      </c>
      <c r="AG36" s="501">
        <f>U36+V36+W36+X36+Y36+Z36+AA36+AB36+AC36+AD36+AE36+AF36</f>
        <v>0</v>
      </c>
      <c r="AH36" s="502">
        <f>IF($F36=0,0,((($F36/$E$32)*'CRONOGRAMA ACTIVIDADES'!AD$21)*($G36/$F36)))</f>
        <v>0</v>
      </c>
      <c r="AI36" s="498">
        <f>IF($F36=0,0,((($F36/$E$32)*'CRONOGRAMA ACTIVIDADES'!AE$21)*($G36/$F36)))</f>
        <v>0</v>
      </c>
      <c r="AJ36" s="498">
        <f>IF($F36=0,0,((($F36/$E$32)*'CRONOGRAMA ACTIVIDADES'!AF$21)*($G36/$F36)))</f>
        <v>0</v>
      </c>
      <c r="AK36" s="498">
        <f>IF($F36=0,0,((($F36/$E$32)*'CRONOGRAMA ACTIVIDADES'!AG$21)*($G36/$F36)))</f>
        <v>0</v>
      </c>
      <c r="AL36" s="498">
        <f>IF($F36=0,0,((($F36/$E$32)*'CRONOGRAMA ACTIVIDADES'!AH$21)*($G36/$F36)))</f>
        <v>0</v>
      </c>
      <c r="AM36" s="498">
        <f>IF($F36=0,0,((($F36/$E$32)*'CRONOGRAMA ACTIVIDADES'!AI$21)*($G36/$F36)))</f>
        <v>0</v>
      </c>
      <c r="AN36" s="498">
        <f>IF($F36=0,0,((($F36/$E$32)*'CRONOGRAMA ACTIVIDADES'!AJ$21)*($G36/$F36)))</f>
        <v>0</v>
      </c>
      <c r="AO36" s="498">
        <f>IF($F36=0,0,((($F36/$E$32)*'CRONOGRAMA ACTIVIDADES'!AK$21)*($G36/$F36)))</f>
        <v>0</v>
      </c>
      <c r="AP36" s="498">
        <f>IF($F36=0,0,((($F36/$E$32)*'CRONOGRAMA ACTIVIDADES'!AL$21)*($G36/$F36)))</f>
        <v>0</v>
      </c>
      <c r="AQ36" s="498">
        <f>IF($F36=0,0,((($F36/$E$32)*'CRONOGRAMA ACTIVIDADES'!AM$21)*($G36/$F36)))</f>
        <v>0</v>
      </c>
      <c r="AR36" s="498">
        <f>IF($F36=0,0,((($F36/$E$32)*'CRONOGRAMA ACTIVIDADES'!AN$21)*($G36/$F36)))</f>
        <v>0</v>
      </c>
      <c r="AS36" s="498">
        <f>IF($F36=0,0,((($F36/$E$32)*'CRONOGRAMA ACTIVIDADES'!AO$21)*($G36/$F36)))</f>
        <v>0</v>
      </c>
      <c r="AT36" s="501">
        <f>AH36+AI36+AJ36+AK36+AL36+AM36+AN36+AO36+AP36+AQ36+AR36+AS36</f>
        <v>0</v>
      </c>
      <c r="AU36" s="504">
        <f>AS36+AR36+AQ36+AP36+AO36+AN36+AM36+AL36+AK36+AJ36+AI36+AH36+AF36+AE36+AD36+AC36+AB36+AA36+Z36+Y36+X36+W36+V36+U36+S36+R36+Q36+P36+O36+N36+M36+L36+K36+J36+I36+H36</f>
        <v>0</v>
      </c>
      <c r="AV36" s="470">
        <f t="shared" si="1"/>
        <v>0</v>
      </c>
    </row>
    <row r="37" spans="2:48" s="472" customFormat="1" ht="12.75" customHeight="1">
      <c r="B37" s="494" t="str">
        <f>+'FORMATO COSTEO C1'!C$136</f>
        <v>1.1.4.5</v>
      </c>
      <c r="C37" s="495" t="str">
        <f>+'FORMATO COSTEO C1'!B$136</f>
        <v>Categoría de gasto</v>
      </c>
      <c r="D37" s="506"/>
      <c r="E37" s="507"/>
      <c r="F37" s="498">
        <f>+'FORMATO COSTEO C1'!G136</f>
        <v>0</v>
      </c>
      <c r="G37" s="501">
        <f>+'FORMATO COSTEO C1'!K136</f>
        <v>0</v>
      </c>
      <c r="H37" s="502">
        <f>IF($F37=0,0,((($F37/$E$32)*'CRONOGRAMA ACTIVIDADES'!F$21)*($G37/$F37)))</f>
        <v>0</v>
      </c>
      <c r="I37" s="498">
        <f>IF($F37=0,0,((($F37/$E$32)*'CRONOGRAMA ACTIVIDADES'!G$21)*($G37/$F37)))</f>
        <v>0</v>
      </c>
      <c r="J37" s="498">
        <f>IF($F37=0,0,((($F37/$E$32)*'CRONOGRAMA ACTIVIDADES'!H$21)*($G37/$F37)))</f>
        <v>0</v>
      </c>
      <c r="K37" s="498">
        <f>IF($F37=0,0,((($F37/$E$32)*'CRONOGRAMA ACTIVIDADES'!I$21)*($G37/$F37)))</f>
        <v>0</v>
      </c>
      <c r="L37" s="498">
        <f>IF($F37=0,0,((($F37/$E$32)*'CRONOGRAMA ACTIVIDADES'!J$21)*($G37/$F37)))</f>
        <v>0</v>
      </c>
      <c r="M37" s="498">
        <f>IF($F37=0,0,((($F37/$E$32)*'CRONOGRAMA ACTIVIDADES'!K$21)*($G37/$F37)))</f>
        <v>0</v>
      </c>
      <c r="N37" s="498">
        <f>IF($F37=0,0,((($F37/$E$32)*'CRONOGRAMA ACTIVIDADES'!L$21)*($G37/$F37)))</f>
        <v>0</v>
      </c>
      <c r="O37" s="498">
        <f>IF($F37=0,0,((($F37/$E$32)*'CRONOGRAMA ACTIVIDADES'!M$21)*($G37/$F37)))</f>
        <v>0</v>
      </c>
      <c r="P37" s="498">
        <f>IF($F37=0,0,((($F37/$E$32)*'CRONOGRAMA ACTIVIDADES'!N$21)*($G37/$F37)))</f>
        <v>0</v>
      </c>
      <c r="Q37" s="498">
        <f>IF($F37=0,0,((($F37/$E$32)*'CRONOGRAMA ACTIVIDADES'!O$21)*($G37/$F37)))</f>
        <v>0</v>
      </c>
      <c r="R37" s="498">
        <f>IF($F37=0,0,((($F37/$E$32)*'CRONOGRAMA ACTIVIDADES'!P$21)*($G37/$F37)))</f>
        <v>0</v>
      </c>
      <c r="S37" s="498">
        <f>IF($F37=0,0,((($F37/$E$32)*'CRONOGRAMA ACTIVIDADES'!Q$21)*($G37/$F37)))</f>
        <v>0</v>
      </c>
      <c r="T37" s="499">
        <f>H37+I37+J37+K37+L37+M37+N37+O37+P37+Q37+R37+S37</f>
        <v>0</v>
      </c>
      <c r="U37" s="503">
        <f>IF($F37=0,0,((($F37/$E$32)*'CRONOGRAMA ACTIVIDADES'!R$21)*($G37/$F37)))</f>
        <v>0</v>
      </c>
      <c r="V37" s="498">
        <f>IF($F37=0,0,((($F37/$E$32)*'CRONOGRAMA ACTIVIDADES'!S$21)*($G37/$F37)))</f>
        <v>0</v>
      </c>
      <c r="W37" s="498">
        <f>IF($F37=0,0,((($F37/$E$32)*'CRONOGRAMA ACTIVIDADES'!T$21)*($G37/$F37)))</f>
        <v>0</v>
      </c>
      <c r="X37" s="498">
        <f>IF($F37=0,0,((($F37/$E$32)*'CRONOGRAMA ACTIVIDADES'!U$21)*($G37/$F37)))</f>
        <v>0</v>
      </c>
      <c r="Y37" s="498">
        <f>IF($F37=0,0,((($F37/$E$32)*'CRONOGRAMA ACTIVIDADES'!V$21)*($G37/$F37)))</f>
        <v>0</v>
      </c>
      <c r="Z37" s="498">
        <f>IF($F37=0,0,((($F37/$E$32)*'CRONOGRAMA ACTIVIDADES'!W$21)*($G37/$F37)))</f>
        <v>0</v>
      </c>
      <c r="AA37" s="498">
        <f>IF($F37=0,0,((($F37/$E$32)*'CRONOGRAMA ACTIVIDADES'!X$21)*($G37/$F37)))</f>
        <v>0</v>
      </c>
      <c r="AB37" s="498">
        <f>IF($F37=0,0,((($F37/$E$32)*'CRONOGRAMA ACTIVIDADES'!Y$21)*($G37/$F37)))</f>
        <v>0</v>
      </c>
      <c r="AC37" s="498">
        <f>IF($F37=0,0,((($F37/$E$32)*'CRONOGRAMA ACTIVIDADES'!Z$21)*($G37/$F37)))</f>
        <v>0</v>
      </c>
      <c r="AD37" s="498">
        <f>IF($F37=0,0,((($F37/$E$32)*'CRONOGRAMA ACTIVIDADES'!AA$21)*($G37/$F37)))</f>
        <v>0</v>
      </c>
      <c r="AE37" s="498">
        <f>IF($F37=0,0,((($F37/$E$32)*'CRONOGRAMA ACTIVIDADES'!AB$21)*($G37/$F37)))</f>
        <v>0</v>
      </c>
      <c r="AF37" s="498">
        <f>IF($F37=0,0,((($F37/$E$32)*'CRONOGRAMA ACTIVIDADES'!AC$21)*($G37/$F37)))</f>
        <v>0</v>
      </c>
      <c r="AG37" s="501">
        <f>U37+V37+W37+X37+Y37+Z37+AA37+AB37+AC37+AD37+AE37+AF37</f>
        <v>0</v>
      </c>
      <c r="AH37" s="502">
        <f>IF($F37=0,0,((($F37/$E$32)*'CRONOGRAMA ACTIVIDADES'!AD$21)*($G37/$F37)))</f>
        <v>0</v>
      </c>
      <c r="AI37" s="498">
        <f>IF($F37=0,0,((($F37/$E$32)*'CRONOGRAMA ACTIVIDADES'!AE$21)*($G37/$F37)))</f>
        <v>0</v>
      </c>
      <c r="AJ37" s="498">
        <f>IF($F37=0,0,((($F37/$E$32)*'CRONOGRAMA ACTIVIDADES'!AF$21)*($G37/$F37)))</f>
        <v>0</v>
      </c>
      <c r="AK37" s="498">
        <f>IF($F37=0,0,((($F37/$E$32)*'CRONOGRAMA ACTIVIDADES'!AG$21)*($G37/$F37)))</f>
        <v>0</v>
      </c>
      <c r="AL37" s="498">
        <f>IF($F37=0,0,((($F37/$E$32)*'CRONOGRAMA ACTIVIDADES'!AH$21)*($G37/$F37)))</f>
        <v>0</v>
      </c>
      <c r="AM37" s="498">
        <f>IF($F37=0,0,((($F37/$E$32)*'CRONOGRAMA ACTIVIDADES'!AI$21)*($G37/$F37)))</f>
        <v>0</v>
      </c>
      <c r="AN37" s="498">
        <f>IF($F37=0,0,((($F37/$E$32)*'CRONOGRAMA ACTIVIDADES'!AJ$21)*($G37/$F37)))</f>
        <v>0</v>
      </c>
      <c r="AO37" s="498">
        <f>IF($F37=0,0,((($F37/$E$32)*'CRONOGRAMA ACTIVIDADES'!AK$21)*($G37/$F37)))</f>
        <v>0</v>
      </c>
      <c r="AP37" s="498">
        <f>IF($F37=0,0,((($F37/$E$32)*'CRONOGRAMA ACTIVIDADES'!AL$21)*($G37/$F37)))</f>
        <v>0</v>
      </c>
      <c r="AQ37" s="498">
        <f>IF($F37=0,0,((($F37/$E$32)*'CRONOGRAMA ACTIVIDADES'!AM$21)*($G37/$F37)))</f>
        <v>0</v>
      </c>
      <c r="AR37" s="498">
        <f>IF($F37=0,0,((($F37/$E$32)*'CRONOGRAMA ACTIVIDADES'!AN$21)*($G37/$F37)))</f>
        <v>0</v>
      </c>
      <c r="AS37" s="498">
        <f>IF($F37=0,0,((($F37/$E$32)*'CRONOGRAMA ACTIVIDADES'!AO$21)*($G37/$F37)))</f>
        <v>0</v>
      </c>
      <c r="AT37" s="501">
        <f>AH37+AI37+AJ37+AK37+AL37+AM37+AN37+AO37+AP37+AQ37+AR37+AS37</f>
        <v>0</v>
      </c>
      <c r="AU37" s="504">
        <f>AS37+AR37+AQ37+AP37+AO37+AN37+AM37+AL37+AK37+AJ37+AI37+AH37+AF37+AE37+AD37+AC37+AB37+AA37+Z37+Y37+X37+W37+V37+U37+S37+R37+Q37+P37+O37+N37+M37+L37+K37+J37+I37+H37</f>
        <v>0</v>
      </c>
      <c r="AV37" s="470">
        <f t="shared" si="1"/>
        <v>0</v>
      </c>
    </row>
    <row r="38" spans="2:48" s="472" customFormat="1" ht="12.75" customHeight="1">
      <c r="B38" s="484" t="str">
        <f>+'FORMATO COSTEO C1'!C$142</f>
        <v>1.1.5</v>
      </c>
      <c r="C38" s="508">
        <f>+'FORMATO COSTEO C1'!B$142</f>
        <v>0</v>
      </c>
      <c r="D38" s="486" t="str">
        <f>+'FORMATO COSTEO C1'!D$142</f>
        <v>Unidad medida</v>
      </c>
      <c r="E38" s="487">
        <f>+'FORMATO COSTEO C1'!E$142</f>
        <v>0</v>
      </c>
      <c r="F38" s="488">
        <f>SUM(F39:F43)</f>
        <v>0</v>
      </c>
      <c r="G38" s="491">
        <f aca="true" t="shared" si="12" ref="G38:P38">SUM(G39:G43)</f>
        <v>0</v>
      </c>
      <c r="H38" s="492">
        <f t="shared" si="12"/>
        <v>0</v>
      </c>
      <c r="I38" s="488">
        <f>SUM(I39:I43)</f>
        <v>0</v>
      </c>
      <c r="J38" s="488">
        <f>SUM(J39:J43)</f>
        <v>0</v>
      </c>
      <c r="K38" s="488">
        <f>SUM(K39:K43)</f>
        <v>0</v>
      </c>
      <c r="L38" s="488">
        <f>SUM(L39:L43)</f>
        <v>0</v>
      </c>
      <c r="M38" s="488">
        <f>SUM(M39:M43)</f>
        <v>0</v>
      </c>
      <c r="N38" s="488">
        <f t="shared" si="12"/>
        <v>0</v>
      </c>
      <c r="O38" s="488">
        <f t="shared" si="12"/>
        <v>0</v>
      </c>
      <c r="P38" s="488">
        <f t="shared" si="12"/>
        <v>0</v>
      </c>
      <c r="Q38" s="488">
        <f>SUM(Q39:Q43)</f>
        <v>0</v>
      </c>
      <c r="R38" s="488">
        <f>SUM(R39:R43)</f>
        <v>0</v>
      </c>
      <c r="S38" s="488">
        <f>SUM(S39:S43)</f>
        <v>0</v>
      </c>
      <c r="T38" s="489">
        <f>SUM(T39:T43)</f>
        <v>0</v>
      </c>
      <c r="U38" s="490">
        <f aca="true" t="shared" si="13" ref="U38:AS38">SUM(U39:U43)</f>
        <v>0</v>
      </c>
      <c r="V38" s="488">
        <f t="shared" si="13"/>
        <v>0</v>
      </c>
      <c r="W38" s="488">
        <f t="shared" si="13"/>
        <v>0</v>
      </c>
      <c r="X38" s="488">
        <f t="shared" si="13"/>
        <v>0</v>
      </c>
      <c r="Y38" s="488">
        <f t="shared" si="13"/>
        <v>0</v>
      </c>
      <c r="Z38" s="488">
        <f t="shared" si="13"/>
        <v>0</v>
      </c>
      <c r="AA38" s="488">
        <f t="shared" si="13"/>
        <v>0</v>
      </c>
      <c r="AB38" s="488">
        <f t="shared" si="13"/>
        <v>0</v>
      </c>
      <c r="AC38" s="488">
        <f t="shared" si="13"/>
        <v>0</v>
      </c>
      <c r="AD38" s="488">
        <f t="shared" si="13"/>
        <v>0</v>
      </c>
      <c r="AE38" s="488">
        <f t="shared" si="13"/>
        <v>0</v>
      </c>
      <c r="AF38" s="488">
        <f t="shared" si="13"/>
        <v>0</v>
      </c>
      <c r="AG38" s="491">
        <f t="shared" si="13"/>
        <v>0</v>
      </c>
      <c r="AH38" s="492">
        <f t="shared" si="13"/>
        <v>0</v>
      </c>
      <c r="AI38" s="488">
        <f t="shared" si="13"/>
        <v>0</v>
      </c>
      <c r="AJ38" s="488">
        <f t="shared" si="13"/>
        <v>0</v>
      </c>
      <c r="AK38" s="488">
        <f t="shared" si="13"/>
        <v>0</v>
      </c>
      <c r="AL38" s="488">
        <f t="shared" si="13"/>
        <v>0</v>
      </c>
      <c r="AM38" s="488">
        <f t="shared" si="13"/>
        <v>0</v>
      </c>
      <c r="AN38" s="488">
        <f t="shared" si="13"/>
        <v>0</v>
      </c>
      <c r="AO38" s="488">
        <f t="shared" si="13"/>
        <v>0</v>
      </c>
      <c r="AP38" s="488">
        <f t="shared" si="13"/>
        <v>0</v>
      </c>
      <c r="AQ38" s="488">
        <f t="shared" si="13"/>
        <v>0</v>
      </c>
      <c r="AR38" s="488">
        <f t="shared" si="13"/>
        <v>0</v>
      </c>
      <c r="AS38" s="488">
        <f t="shared" si="13"/>
        <v>0</v>
      </c>
      <c r="AT38" s="491">
        <f>SUM(AT39:AT43)</f>
        <v>0</v>
      </c>
      <c r="AU38" s="493">
        <f>SUM(AU39:AU43)</f>
        <v>0</v>
      </c>
      <c r="AV38" s="470">
        <f t="shared" si="1"/>
        <v>0</v>
      </c>
    </row>
    <row r="39" spans="2:48" s="472" customFormat="1" ht="12.75" customHeight="1">
      <c r="B39" s="494" t="str">
        <f>+'FORMATO COSTEO C1'!C$144</f>
        <v>1.1.5.1</v>
      </c>
      <c r="C39" s="495" t="str">
        <f>+'FORMATO COSTEO C1'!B$144</f>
        <v>Categoría de gasto</v>
      </c>
      <c r="D39" s="506"/>
      <c r="E39" s="507"/>
      <c r="F39" s="498">
        <f>+'FORMATO COSTEO C1'!G144</f>
        <v>0</v>
      </c>
      <c r="G39" s="501">
        <f>+'FORMATO COSTEO C1'!K144</f>
        <v>0</v>
      </c>
      <c r="H39" s="636">
        <f>IF($F39=0,0,((($F39/$E$38)*'CRONOGRAMA ACTIVIDADES'!F$22)*($G39/$F39)))</f>
        <v>0</v>
      </c>
      <c r="I39" s="498">
        <f>IF($F39=0,0,((($F39/$E$38)*'CRONOGRAMA ACTIVIDADES'!G$22)*($G39/$F39)))</f>
        <v>0</v>
      </c>
      <c r="J39" s="498">
        <f>IF($F39=0,0,((($F39/$E$38)*'CRONOGRAMA ACTIVIDADES'!H$22)*($G39/$F39)))</f>
        <v>0</v>
      </c>
      <c r="K39" s="498">
        <f>IF($F39=0,0,((($F39/$E$38)*'CRONOGRAMA ACTIVIDADES'!I$22)*($G39/$F39)))</f>
        <v>0</v>
      </c>
      <c r="L39" s="498">
        <f>IF($F39=0,0,((($F39/$E$38)*'CRONOGRAMA ACTIVIDADES'!J$22)*($G39/$F39)))</f>
        <v>0</v>
      </c>
      <c r="M39" s="498">
        <f>IF($F39=0,0,((($F39/$E$38)*'CRONOGRAMA ACTIVIDADES'!K$22)*($G39/$F39)))</f>
        <v>0</v>
      </c>
      <c r="N39" s="498">
        <f>IF($F39=0,0,((($F39/$E$38)*'CRONOGRAMA ACTIVIDADES'!L$22)*($G39/$F39)))</f>
        <v>0</v>
      </c>
      <c r="O39" s="498">
        <f>IF($F39=0,0,((($F39/$E$38)*'CRONOGRAMA ACTIVIDADES'!M$22)*($G39/$F39)))</f>
        <v>0</v>
      </c>
      <c r="P39" s="498">
        <f>IF($F39=0,0,((($F39/$E$38)*'CRONOGRAMA ACTIVIDADES'!N$22)*($G39/$F39)))</f>
        <v>0</v>
      </c>
      <c r="Q39" s="498">
        <f>IF($F39=0,0,((($F39/$E$38)*'CRONOGRAMA ACTIVIDADES'!O$22)*($G39/$F39)))</f>
        <v>0</v>
      </c>
      <c r="R39" s="498">
        <f>IF($F39=0,0,((($F39/$E$38)*'CRONOGRAMA ACTIVIDADES'!P$22)*($G39/$F39)))</f>
        <v>0</v>
      </c>
      <c r="S39" s="498">
        <f>IF($F39=0,0,((($F39/$E$38)*'CRONOGRAMA ACTIVIDADES'!Q$22)*($G39/$F39)))</f>
        <v>0</v>
      </c>
      <c r="T39" s="499">
        <f>H39+I39+J39+K39+L39+M39+N39+O39+P39+Q39+R39+S39</f>
        <v>0</v>
      </c>
      <c r="U39" s="503">
        <f>IF($F39=0,0,((($F39/$E$38)*'CRONOGRAMA ACTIVIDADES'!R$22)*($G39/$F39)))</f>
        <v>0</v>
      </c>
      <c r="V39" s="498">
        <f>IF($F39=0,0,((($F39/$E$38)*'CRONOGRAMA ACTIVIDADES'!S$22)*($G39/$F39)))</f>
        <v>0</v>
      </c>
      <c r="W39" s="498">
        <f>IF($F39=0,0,((($F39/$E$38)*'CRONOGRAMA ACTIVIDADES'!T$22)*($G39/$F39)))</f>
        <v>0</v>
      </c>
      <c r="X39" s="498">
        <f>IF($F39=0,0,((($F39/$E$38)*'CRONOGRAMA ACTIVIDADES'!U$22)*($G39/$F39)))</f>
        <v>0</v>
      </c>
      <c r="Y39" s="498">
        <f>IF($F39=0,0,((($F39/$E$38)*'CRONOGRAMA ACTIVIDADES'!V$22)*($G39/$F39)))</f>
        <v>0</v>
      </c>
      <c r="Z39" s="498">
        <f>IF($F39=0,0,((($F39/$E$38)*'CRONOGRAMA ACTIVIDADES'!W$22)*($G39/$F39)))</f>
        <v>0</v>
      </c>
      <c r="AA39" s="498">
        <f>IF($F39=0,0,((($F39/$E$38)*'CRONOGRAMA ACTIVIDADES'!X$22)*($G39/$F39)))</f>
        <v>0</v>
      </c>
      <c r="AB39" s="498">
        <f>IF($F39=0,0,((($F39/$E$38)*'CRONOGRAMA ACTIVIDADES'!Y$22)*($G39/$F39)))</f>
        <v>0</v>
      </c>
      <c r="AC39" s="498">
        <f>IF($F39=0,0,((($F39/$E$38)*'CRONOGRAMA ACTIVIDADES'!Z$22)*($G39/$F39)))</f>
        <v>0</v>
      </c>
      <c r="AD39" s="498">
        <f>IF($F39=0,0,((($F39/$E$38)*'CRONOGRAMA ACTIVIDADES'!AA$22)*($G39/$F39)))</f>
        <v>0</v>
      </c>
      <c r="AE39" s="498">
        <f>IF($F39=0,0,((($F39/$E$38)*'CRONOGRAMA ACTIVIDADES'!AB$22)*($G39/$F39)))</f>
        <v>0</v>
      </c>
      <c r="AF39" s="498">
        <f>IF($F39=0,0,((($F39/$E$38)*'CRONOGRAMA ACTIVIDADES'!AC$22)*($G39/$F39)))</f>
        <v>0</v>
      </c>
      <c r="AG39" s="501">
        <f>U39+V39+W39+X39+Y39+Z39+AA39+AB39+AC39+AD39+AE39+AF39</f>
        <v>0</v>
      </c>
      <c r="AH39" s="502">
        <f>IF($F39=0,0,((($F39/$E$38)*'CRONOGRAMA ACTIVIDADES'!AD$22)*($G39/$F39)))</f>
        <v>0</v>
      </c>
      <c r="AI39" s="498">
        <f>IF($F39=0,0,((($F39/$E$38)*'CRONOGRAMA ACTIVIDADES'!AE$22)*($G39/$F39)))</f>
        <v>0</v>
      </c>
      <c r="AJ39" s="498">
        <f>IF($F39=0,0,((($F39/$E$38)*'CRONOGRAMA ACTIVIDADES'!AF$22)*($G39/$F39)))</f>
        <v>0</v>
      </c>
      <c r="AK39" s="498">
        <f>IF($F39=0,0,((($F39/$E$38)*'CRONOGRAMA ACTIVIDADES'!AG$22)*($G39/$F39)))</f>
        <v>0</v>
      </c>
      <c r="AL39" s="498">
        <f>IF($F39=0,0,((($F39/$E$38)*'CRONOGRAMA ACTIVIDADES'!AH$22)*($G39/$F39)))</f>
        <v>0</v>
      </c>
      <c r="AM39" s="498">
        <f>IF($F39=0,0,((($F39/$E$38)*'CRONOGRAMA ACTIVIDADES'!AI$22)*($G39/$F39)))</f>
        <v>0</v>
      </c>
      <c r="AN39" s="498">
        <f>IF($F39=0,0,((($F39/$E$38)*'CRONOGRAMA ACTIVIDADES'!AJ$22)*($G39/$F39)))</f>
        <v>0</v>
      </c>
      <c r="AO39" s="498">
        <f>IF($F39=0,0,((($F39/$E$38)*'CRONOGRAMA ACTIVIDADES'!AK$22)*($G39/$F39)))</f>
        <v>0</v>
      </c>
      <c r="AP39" s="498">
        <f>IF($F39=0,0,((($F39/$E$38)*'CRONOGRAMA ACTIVIDADES'!AL$22)*($G39/$F39)))</f>
        <v>0</v>
      </c>
      <c r="AQ39" s="498">
        <f>IF($F39=0,0,((($F39/$E$38)*'CRONOGRAMA ACTIVIDADES'!AM$22)*($G39/$F39)))</f>
        <v>0</v>
      </c>
      <c r="AR39" s="498">
        <f>IF($F39=0,0,((($F39/$E$38)*'CRONOGRAMA ACTIVIDADES'!AN$22)*($G39/$F39)))</f>
        <v>0</v>
      </c>
      <c r="AS39" s="498">
        <f>IF($F39=0,0,((($F39/$E$38)*'CRONOGRAMA ACTIVIDADES'!AO$22)*($G39/$F39)))</f>
        <v>0</v>
      </c>
      <c r="AT39" s="501">
        <f>AH39+AI39+AJ39+AK39+AL39+AM39+AN39+AO39+AP39+AQ39+AR39+AS39</f>
        <v>0</v>
      </c>
      <c r="AU39" s="504">
        <f>AS39+AR39+AQ39+AP39+AO39+AN39+AM39+AL39+AK39+AJ39+AI39+AH39+AF39+AE39+AD39+AC39+AB39+AA39+Z39+Y39+X39+W39+V39+U39+S39+R39+Q39+P39+O39+N39+M39+L39+K39+J39+I39+H39</f>
        <v>0</v>
      </c>
      <c r="AV39" s="470">
        <f t="shared" si="1"/>
        <v>0</v>
      </c>
    </row>
    <row r="40" spans="2:48" s="472" customFormat="1" ht="12.75" customHeight="1">
      <c r="B40" s="494" t="str">
        <f>+'FORMATO COSTEO C1'!C$150</f>
        <v>1.1.5.2</v>
      </c>
      <c r="C40" s="495" t="str">
        <f>+'FORMATO COSTEO C1'!B$150</f>
        <v>Categoría de gasto</v>
      </c>
      <c r="D40" s="506"/>
      <c r="E40" s="507"/>
      <c r="F40" s="498">
        <f>+'FORMATO COSTEO C1'!G150</f>
        <v>0</v>
      </c>
      <c r="G40" s="501">
        <f>+'FORMATO COSTEO C1'!K150</f>
        <v>0</v>
      </c>
      <c r="H40" s="502">
        <f>IF($F40=0,0,((($F40/$E$38)*'CRONOGRAMA ACTIVIDADES'!F$22)*($G40/$F40)))</f>
        <v>0</v>
      </c>
      <c r="I40" s="498">
        <f>IF($F40=0,0,((($F40/$E$38)*'CRONOGRAMA ACTIVIDADES'!G$22)*($G40/$F40)))</f>
        <v>0</v>
      </c>
      <c r="J40" s="498">
        <f>IF($F40=0,0,((($F40/$E$38)*'CRONOGRAMA ACTIVIDADES'!H$22)*($G40/$F40)))</f>
        <v>0</v>
      </c>
      <c r="K40" s="498">
        <f>IF($F40=0,0,((($F40/$E$38)*'CRONOGRAMA ACTIVIDADES'!I$22)*($G40/$F40)))</f>
        <v>0</v>
      </c>
      <c r="L40" s="498">
        <f>IF($F40=0,0,((($F40/$E$38)*'CRONOGRAMA ACTIVIDADES'!J$22)*($G40/$F40)))</f>
        <v>0</v>
      </c>
      <c r="M40" s="498">
        <f>IF($F40=0,0,((($F40/$E$38)*'CRONOGRAMA ACTIVIDADES'!K$22)*($G40/$F40)))</f>
        <v>0</v>
      </c>
      <c r="N40" s="498">
        <f>IF($F40=0,0,((($F40/$E$38)*'CRONOGRAMA ACTIVIDADES'!L$22)*($G40/$F40)))</f>
        <v>0</v>
      </c>
      <c r="O40" s="498">
        <f>IF($F40=0,0,((($F40/$E$38)*'CRONOGRAMA ACTIVIDADES'!M$22)*($G40/$F40)))</f>
        <v>0</v>
      </c>
      <c r="P40" s="498">
        <f>IF($F40=0,0,((($F40/$E$38)*'CRONOGRAMA ACTIVIDADES'!N$22)*($G40/$F40)))</f>
        <v>0</v>
      </c>
      <c r="Q40" s="498">
        <f>IF($F40=0,0,((($F40/$E$38)*'CRONOGRAMA ACTIVIDADES'!O$22)*($G40/$F40)))</f>
        <v>0</v>
      </c>
      <c r="R40" s="498">
        <f>IF($F40=0,0,((($F40/$E$38)*'CRONOGRAMA ACTIVIDADES'!P$22)*($G40/$F40)))</f>
        <v>0</v>
      </c>
      <c r="S40" s="498">
        <f>IF($F40=0,0,((($F40/$E$38)*'CRONOGRAMA ACTIVIDADES'!Q$22)*($G40/$F40)))</f>
        <v>0</v>
      </c>
      <c r="T40" s="499">
        <f>H40+I40+J40+K40+L40+M40+N40+O40+P40+Q40+R40+S40</f>
        <v>0</v>
      </c>
      <c r="U40" s="503">
        <f>IF($F40=0,0,((($F40/$E$38)*'CRONOGRAMA ACTIVIDADES'!R$22)*($G40/$F40)))</f>
        <v>0</v>
      </c>
      <c r="V40" s="498">
        <f>IF($F40=0,0,((($F40/$E$38)*'CRONOGRAMA ACTIVIDADES'!S$22)*($G40/$F40)))</f>
        <v>0</v>
      </c>
      <c r="W40" s="498">
        <f>IF($F40=0,0,((($F40/$E$38)*'CRONOGRAMA ACTIVIDADES'!T$22)*($G40/$F40)))</f>
        <v>0</v>
      </c>
      <c r="X40" s="498">
        <f>IF($F40=0,0,((($F40/$E$38)*'CRONOGRAMA ACTIVIDADES'!U$22)*($G40/$F40)))</f>
        <v>0</v>
      </c>
      <c r="Y40" s="498">
        <f>IF($F40=0,0,((($F40/$E$38)*'CRONOGRAMA ACTIVIDADES'!V$22)*($G40/$F40)))</f>
        <v>0</v>
      </c>
      <c r="Z40" s="498">
        <f>IF($F40=0,0,((($F40/$E$38)*'CRONOGRAMA ACTIVIDADES'!W$22)*($G40/$F40)))</f>
        <v>0</v>
      </c>
      <c r="AA40" s="498">
        <f>IF($F40=0,0,((($F40/$E$38)*'CRONOGRAMA ACTIVIDADES'!X$22)*($G40/$F40)))</f>
        <v>0</v>
      </c>
      <c r="AB40" s="498">
        <f>IF($F40=0,0,((($F40/$E$38)*'CRONOGRAMA ACTIVIDADES'!Y$22)*($G40/$F40)))</f>
        <v>0</v>
      </c>
      <c r="AC40" s="498">
        <f>IF($F40=0,0,((($F40/$E$38)*'CRONOGRAMA ACTIVIDADES'!Z$22)*($G40/$F40)))</f>
        <v>0</v>
      </c>
      <c r="AD40" s="498">
        <f>IF($F40=0,0,((($F40/$E$38)*'CRONOGRAMA ACTIVIDADES'!AA$22)*($G40/$F40)))</f>
        <v>0</v>
      </c>
      <c r="AE40" s="498">
        <f>IF($F40=0,0,((($F40/$E$38)*'CRONOGRAMA ACTIVIDADES'!AB$22)*($G40/$F40)))</f>
        <v>0</v>
      </c>
      <c r="AF40" s="498">
        <f>IF($F40=0,0,((($F40/$E$38)*'CRONOGRAMA ACTIVIDADES'!AC$22)*($G40/$F40)))</f>
        <v>0</v>
      </c>
      <c r="AG40" s="501">
        <f>U40+V40+W40+X40+Y40+Z40+AA40+AB40+AC40+AD40+AE40+AF40</f>
        <v>0</v>
      </c>
      <c r="AH40" s="502">
        <f>IF($F40=0,0,((($F40/$E$38)*'CRONOGRAMA ACTIVIDADES'!AD$22)*($G40/$F40)))</f>
        <v>0</v>
      </c>
      <c r="AI40" s="498">
        <f>IF($F40=0,0,((($F40/$E$38)*'CRONOGRAMA ACTIVIDADES'!AE$22)*($G40/$F40)))</f>
        <v>0</v>
      </c>
      <c r="AJ40" s="498">
        <f>IF($F40=0,0,((($F40/$E$38)*'CRONOGRAMA ACTIVIDADES'!AF$22)*($G40/$F40)))</f>
        <v>0</v>
      </c>
      <c r="AK40" s="498">
        <f>IF($F40=0,0,((($F40/$E$38)*'CRONOGRAMA ACTIVIDADES'!AG$22)*($G40/$F40)))</f>
        <v>0</v>
      </c>
      <c r="AL40" s="498">
        <f>IF($F40=0,0,((($F40/$E$38)*'CRONOGRAMA ACTIVIDADES'!AH$22)*($G40/$F40)))</f>
        <v>0</v>
      </c>
      <c r="AM40" s="498">
        <f>IF($F40=0,0,((($F40/$E$38)*'CRONOGRAMA ACTIVIDADES'!AI$22)*($G40/$F40)))</f>
        <v>0</v>
      </c>
      <c r="AN40" s="498">
        <f>IF($F40=0,0,((($F40/$E$38)*'CRONOGRAMA ACTIVIDADES'!AJ$22)*($G40/$F40)))</f>
        <v>0</v>
      </c>
      <c r="AO40" s="498">
        <f>IF($F40=0,0,((($F40/$E$38)*'CRONOGRAMA ACTIVIDADES'!AK$22)*($G40/$F40)))</f>
        <v>0</v>
      </c>
      <c r="AP40" s="498">
        <f>IF($F40=0,0,((($F40/$E$38)*'CRONOGRAMA ACTIVIDADES'!AL$22)*($G40/$F40)))</f>
        <v>0</v>
      </c>
      <c r="AQ40" s="498">
        <f>IF($F40=0,0,((($F40/$E$38)*'CRONOGRAMA ACTIVIDADES'!AM$22)*($G40/$F40)))</f>
        <v>0</v>
      </c>
      <c r="AR40" s="498">
        <f>IF($F40=0,0,((($F40/$E$38)*'CRONOGRAMA ACTIVIDADES'!AN$22)*($G40/$F40)))</f>
        <v>0</v>
      </c>
      <c r="AS40" s="498">
        <f>IF($F40=0,0,((($F40/$E$38)*'CRONOGRAMA ACTIVIDADES'!AO$22)*($G40/$F40)))</f>
        <v>0</v>
      </c>
      <c r="AT40" s="501">
        <f>AH40+AI40+AJ40+AK40+AL40+AM40+AN40+AO40+AP40+AQ40+AR40+AS40</f>
        <v>0</v>
      </c>
      <c r="AU40" s="504">
        <f>AS40+AR40+AQ40+AP40+AO40+AN40+AM40+AL40+AK40+AJ40+AI40+AH40+AF40+AE40+AD40+AC40+AB40+AA40+Z40+Y40+X40+W40+V40+U40+S40+R40+Q40+P40+O40+N40+M40+L40+K40+J40+I40+H40</f>
        <v>0</v>
      </c>
      <c r="AV40" s="470">
        <f t="shared" si="1"/>
        <v>0</v>
      </c>
    </row>
    <row r="41" spans="2:48" s="483" customFormat="1" ht="12.75" customHeight="1" outlineLevel="1">
      <c r="B41" s="494" t="str">
        <f>+'FORMATO COSTEO C1'!C$156</f>
        <v>1.1.5.3</v>
      </c>
      <c r="C41" s="495" t="str">
        <f>+'FORMATO COSTEO C1'!B$156</f>
        <v>Categoría de gasto</v>
      </c>
      <c r="D41" s="506"/>
      <c r="E41" s="507"/>
      <c r="F41" s="498">
        <f>+'FORMATO COSTEO C1'!G156</f>
        <v>0</v>
      </c>
      <c r="G41" s="501">
        <f>+'FORMATO COSTEO C1'!K156</f>
        <v>0</v>
      </c>
      <c r="H41" s="502">
        <f>IF($F41=0,0,((($F41/$E$38)*'CRONOGRAMA ACTIVIDADES'!F$22)*($G41/$F41)))</f>
        <v>0</v>
      </c>
      <c r="I41" s="498">
        <f>IF($F41=0,0,((($F41/$E$38)*'CRONOGRAMA ACTIVIDADES'!G$22)*($G41/$F41)))</f>
        <v>0</v>
      </c>
      <c r="J41" s="498">
        <f>IF($F41=0,0,((($F41/$E$38)*'CRONOGRAMA ACTIVIDADES'!H$22)*($G41/$F41)))</f>
        <v>0</v>
      </c>
      <c r="K41" s="498">
        <f>IF($F41=0,0,((($F41/$E$38)*'CRONOGRAMA ACTIVIDADES'!I$22)*($G41/$F41)))</f>
        <v>0</v>
      </c>
      <c r="L41" s="498">
        <f>IF($F41=0,0,((($F41/$E$38)*'CRONOGRAMA ACTIVIDADES'!J$22)*($G41/$F41)))</f>
        <v>0</v>
      </c>
      <c r="M41" s="498">
        <f>IF($F41=0,0,((($F41/$E$38)*'CRONOGRAMA ACTIVIDADES'!K$22)*($G41/$F41)))</f>
        <v>0</v>
      </c>
      <c r="N41" s="498">
        <f>IF($F41=0,0,((($F41/$E$38)*'CRONOGRAMA ACTIVIDADES'!L$22)*($G41/$F41)))</f>
        <v>0</v>
      </c>
      <c r="O41" s="498">
        <f>IF($F41=0,0,((($F41/$E$38)*'CRONOGRAMA ACTIVIDADES'!M$22)*($G41/$F41)))</f>
        <v>0</v>
      </c>
      <c r="P41" s="498">
        <f>IF($F41=0,0,((($F41/$E$38)*'CRONOGRAMA ACTIVIDADES'!N$22)*($G41/$F41)))</f>
        <v>0</v>
      </c>
      <c r="Q41" s="498">
        <f>IF($F41=0,0,((($F41/$E$38)*'CRONOGRAMA ACTIVIDADES'!O$22)*($G41/$F41)))</f>
        <v>0</v>
      </c>
      <c r="R41" s="498">
        <f>IF($F41=0,0,((($F41/$E$38)*'CRONOGRAMA ACTIVIDADES'!P$22)*($G41/$F41)))</f>
        <v>0</v>
      </c>
      <c r="S41" s="498">
        <f>IF($F41=0,0,((($F41/$E$38)*'CRONOGRAMA ACTIVIDADES'!Q$22)*($G41/$F41)))</f>
        <v>0</v>
      </c>
      <c r="T41" s="499">
        <f>H41+I41+J41+K41+L41+M41+N41+O41+P41+Q41+R41+S41</f>
        <v>0</v>
      </c>
      <c r="U41" s="503">
        <f>IF($F41=0,0,((($F41/$E$38)*'CRONOGRAMA ACTIVIDADES'!R$22)*($G41/$F41)))</f>
        <v>0</v>
      </c>
      <c r="V41" s="498">
        <f>IF($F41=0,0,((($F41/$E$38)*'CRONOGRAMA ACTIVIDADES'!S$22)*($G41/$F41)))</f>
        <v>0</v>
      </c>
      <c r="W41" s="498">
        <f>IF($F41=0,0,((($F41/$E$38)*'CRONOGRAMA ACTIVIDADES'!T$22)*($G41/$F41)))</f>
        <v>0</v>
      </c>
      <c r="X41" s="498">
        <f>IF($F41=0,0,((($F41/$E$38)*'CRONOGRAMA ACTIVIDADES'!U$22)*($G41/$F41)))</f>
        <v>0</v>
      </c>
      <c r="Y41" s="498">
        <f>IF($F41=0,0,((($F41/$E$38)*'CRONOGRAMA ACTIVIDADES'!V$22)*($G41/$F41)))</f>
        <v>0</v>
      </c>
      <c r="Z41" s="498">
        <f>IF($F41=0,0,((($F41/$E$38)*'CRONOGRAMA ACTIVIDADES'!W$22)*($G41/$F41)))</f>
        <v>0</v>
      </c>
      <c r="AA41" s="498">
        <f>IF($F41=0,0,((($F41/$E$38)*'CRONOGRAMA ACTIVIDADES'!X$22)*($G41/$F41)))</f>
        <v>0</v>
      </c>
      <c r="AB41" s="498">
        <f>IF($F41=0,0,((($F41/$E$38)*'CRONOGRAMA ACTIVIDADES'!Y$22)*($G41/$F41)))</f>
        <v>0</v>
      </c>
      <c r="AC41" s="498">
        <f>IF($F41=0,0,((($F41/$E$38)*'CRONOGRAMA ACTIVIDADES'!Z$22)*($G41/$F41)))</f>
        <v>0</v>
      </c>
      <c r="AD41" s="498">
        <f>IF($F41=0,0,((($F41/$E$38)*'CRONOGRAMA ACTIVIDADES'!AA$22)*($G41/$F41)))</f>
        <v>0</v>
      </c>
      <c r="AE41" s="498">
        <f>IF($F41=0,0,((($F41/$E$38)*'CRONOGRAMA ACTIVIDADES'!AB$22)*($G41/$F41)))</f>
        <v>0</v>
      </c>
      <c r="AF41" s="498">
        <f>IF($F41=0,0,((($F41/$E$38)*'CRONOGRAMA ACTIVIDADES'!AC$22)*($G41/$F41)))</f>
        <v>0</v>
      </c>
      <c r="AG41" s="501">
        <f>U41+V41+W41+X41+Y41+Z41+AA41+AB41+AC41+AD41+AE41+AF41</f>
        <v>0</v>
      </c>
      <c r="AH41" s="502">
        <f>IF($F41=0,0,((($F41/$E$38)*'CRONOGRAMA ACTIVIDADES'!AD$22)*($G41/$F41)))</f>
        <v>0</v>
      </c>
      <c r="AI41" s="498">
        <f>IF($F41=0,0,((($F41/$E$38)*'CRONOGRAMA ACTIVIDADES'!AE$22)*($G41/$F41)))</f>
        <v>0</v>
      </c>
      <c r="AJ41" s="498">
        <f>IF($F41=0,0,((($F41/$E$38)*'CRONOGRAMA ACTIVIDADES'!AF$22)*($G41/$F41)))</f>
        <v>0</v>
      </c>
      <c r="AK41" s="498">
        <f>IF($F41=0,0,((($F41/$E$38)*'CRONOGRAMA ACTIVIDADES'!AG$22)*($G41/$F41)))</f>
        <v>0</v>
      </c>
      <c r="AL41" s="498">
        <f>IF($F41=0,0,((($F41/$E$38)*'CRONOGRAMA ACTIVIDADES'!AH$22)*($G41/$F41)))</f>
        <v>0</v>
      </c>
      <c r="AM41" s="498">
        <f>IF($F41=0,0,((($F41/$E$38)*'CRONOGRAMA ACTIVIDADES'!AI$22)*($G41/$F41)))</f>
        <v>0</v>
      </c>
      <c r="AN41" s="498">
        <f>IF($F41=0,0,((($F41/$E$38)*'CRONOGRAMA ACTIVIDADES'!AJ$22)*($G41/$F41)))</f>
        <v>0</v>
      </c>
      <c r="AO41" s="498">
        <f>IF($F41=0,0,((($F41/$E$38)*'CRONOGRAMA ACTIVIDADES'!AK$22)*($G41/$F41)))</f>
        <v>0</v>
      </c>
      <c r="AP41" s="498">
        <f>IF($F41=0,0,((($F41/$E$38)*'CRONOGRAMA ACTIVIDADES'!AL$22)*($G41/$F41)))</f>
        <v>0</v>
      </c>
      <c r="AQ41" s="498">
        <f>IF($F41=0,0,((($F41/$E$38)*'CRONOGRAMA ACTIVIDADES'!AM$22)*($G41/$F41)))</f>
        <v>0</v>
      </c>
      <c r="AR41" s="498">
        <f>IF($F41=0,0,((($F41/$E$38)*'CRONOGRAMA ACTIVIDADES'!AN$22)*($G41/$F41)))</f>
        <v>0</v>
      </c>
      <c r="AS41" s="498">
        <f>IF($F41=0,0,((($F41/$E$38)*'CRONOGRAMA ACTIVIDADES'!AO$22)*($G41/$F41)))</f>
        <v>0</v>
      </c>
      <c r="AT41" s="501">
        <f>AH41+AI41+AJ41+AK41+AL41+AM41+AN41+AO41+AP41+AQ41+AR41+AS41</f>
        <v>0</v>
      </c>
      <c r="AU41" s="504">
        <f>AS41+AR41+AQ41+AP41+AO41+AN41+AM41+AL41+AK41+AJ41+AI41+AH41+AF41+AE41+AD41+AC41+AB41+AA41+Z41+Y41+X41+W41+V41+U41+S41+R41+Q41+P41+O41+N41+M41+L41+K41+J41+I41+H41</f>
        <v>0</v>
      </c>
      <c r="AV41" s="470">
        <f t="shared" si="1"/>
        <v>0</v>
      </c>
    </row>
    <row r="42" spans="2:48" s="472" customFormat="1" ht="12.75" customHeight="1">
      <c r="B42" s="494" t="str">
        <f>+'FORMATO COSTEO C1'!C$162</f>
        <v>1.1.5.4</v>
      </c>
      <c r="C42" s="495" t="str">
        <f>+'FORMATO COSTEO C1'!B$162</f>
        <v>Categoría de gasto</v>
      </c>
      <c r="D42" s="506"/>
      <c r="E42" s="507"/>
      <c r="F42" s="498">
        <f>+'FORMATO COSTEO C1'!G162</f>
        <v>0</v>
      </c>
      <c r="G42" s="501">
        <f>+'FORMATO COSTEO C1'!K162</f>
        <v>0</v>
      </c>
      <c r="H42" s="502">
        <f>IF($F42=0,0,((($F42/$E$38)*'CRONOGRAMA ACTIVIDADES'!F$22)*($G42/$F42)))</f>
        <v>0</v>
      </c>
      <c r="I42" s="498">
        <f>IF($F42=0,0,((($F42/$E$38)*'CRONOGRAMA ACTIVIDADES'!G$22)*($G42/$F42)))</f>
        <v>0</v>
      </c>
      <c r="J42" s="498">
        <f>IF($F42=0,0,((($F42/$E$38)*'CRONOGRAMA ACTIVIDADES'!H$22)*($G42/$F42)))</f>
        <v>0</v>
      </c>
      <c r="K42" s="498">
        <f>IF($F42=0,0,((($F42/$E$38)*'CRONOGRAMA ACTIVIDADES'!I$22)*($G42/$F42)))</f>
        <v>0</v>
      </c>
      <c r="L42" s="498">
        <f>IF($F42=0,0,((($F42/$E$38)*'CRONOGRAMA ACTIVIDADES'!J$22)*($G42/$F42)))</f>
        <v>0</v>
      </c>
      <c r="M42" s="498">
        <f>IF($F42=0,0,((($F42/$E$38)*'CRONOGRAMA ACTIVIDADES'!K$22)*($G42/$F42)))</f>
        <v>0</v>
      </c>
      <c r="N42" s="498">
        <f>IF($F42=0,0,((($F42/$E$38)*'CRONOGRAMA ACTIVIDADES'!L$22)*($G42/$F42)))</f>
        <v>0</v>
      </c>
      <c r="O42" s="498">
        <f>IF($F42=0,0,((($F42/$E$38)*'CRONOGRAMA ACTIVIDADES'!M$22)*($G42/$F42)))</f>
        <v>0</v>
      </c>
      <c r="P42" s="498">
        <f>IF($F42=0,0,((($F42/$E$38)*'CRONOGRAMA ACTIVIDADES'!N$22)*($G42/$F42)))</f>
        <v>0</v>
      </c>
      <c r="Q42" s="498">
        <f>IF($F42=0,0,((($F42/$E$38)*'CRONOGRAMA ACTIVIDADES'!O$22)*($G42/$F42)))</f>
        <v>0</v>
      </c>
      <c r="R42" s="498">
        <f>IF($F42=0,0,((($F42/$E$38)*'CRONOGRAMA ACTIVIDADES'!P$22)*($G42/$F42)))</f>
        <v>0</v>
      </c>
      <c r="S42" s="498">
        <f>IF($F42=0,0,((($F42/$E$38)*'CRONOGRAMA ACTIVIDADES'!Q$22)*($G42/$F42)))</f>
        <v>0</v>
      </c>
      <c r="T42" s="499">
        <f>H42+I42+J42+K42+L42+M42+N42+O42+P42+Q42+R42+S42</f>
        <v>0</v>
      </c>
      <c r="U42" s="503">
        <f>IF($F42=0,0,((($F42/$E$38)*'CRONOGRAMA ACTIVIDADES'!R$22)*($G42/$F42)))</f>
        <v>0</v>
      </c>
      <c r="V42" s="498">
        <f>IF($F42=0,0,((($F42/$E$38)*'CRONOGRAMA ACTIVIDADES'!S$22)*($G42/$F42)))</f>
        <v>0</v>
      </c>
      <c r="W42" s="498">
        <f>IF($F42=0,0,((($F42/$E$38)*'CRONOGRAMA ACTIVIDADES'!T$22)*($G42/$F42)))</f>
        <v>0</v>
      </c>
      <c r="X42" s="498">
        <f>IF($F42=0,0,((($F42/$E$38)*'CRONOGRAMA ACTIVIDADES'!U$22)*($G42/$F42)))</f>
        <v>0</v>
      </c>
      <c r="Y42" s="498">
        <f>IF($F42=0,0,((($F42/$E$38)*'CRONOGRAMA ACTIVIDADES'!V$22)*($G42/$F42)))</f>
        <v>0</v>
      </c>
      <c r="Z42" s="498">
        <f>IF($F42=0,0,((($F42/$E$38)*'CRONOGRAMA ACTIVIDADES'!W$22)*($G42/$F42)))</f>
        <v>0</v>
      </c>
      <c r="AA42" s="498">
        <f>IF($F42=0,0,((($F42/$E$38)*'CRONOGRAMA ACTIVIDADES'!X$22)*($G42/$F42)))</f>
        <v>0</v>
      </c>
      <c r="AB42" s="498">
        <f>IF($F42=0,0,((($F42/$E$38)*'CRONOGRAMA ACTIVIDADES'!Y$22)*($G42/$F42)))</f>
        <v>0</v>
      </c>
      <c r="AC42" s="498">
        <f>IF($F42=0,0,((($F42/$E$38)*'CRONOGRAMA ACTIVIDADES'!Z$22)*($G42/$F42)))</f>
        <v>0</v>
      </c>
      <c r="AD42" s="498">
        <f>IF($F42=0,0,((($F42/$E$38)*'CRONOGRAMA ACTIVIDADES'!AA$22)*($G42/$F42)))</f>
        <v>0</v>
      </c>
      <c r="AE42" s="498">
        <f>IF($F42=0,0,((($F42/$E$38)*'CRONOGRAMA ACTIVIDADES'!AB$22)*($G42/$F42)))</f>
        <v>0</v>
      </c>
      <c r="AF42" s="498">
        <f>IF($F42=0,0,((($F42/$E$38)*'CRONOGRAMA ACTIVIDADES'!AC$22)*($G42/$F42)))</f>
        <v>0</v>
      </c>
      <c r="AG42" s="501">
        <f>U42+V42+W42+X42+Y42+Z42+AA42+AB42+AC42+AD42+AE42+AF42</f>
        <v>0</v>
      </c>
      <c r="AH42" s="502">
        <f>IF($F42=0,0,((($F42/$E$38)*'CRONOGRAMA ACTIVIDADES'!AD$22)*($G42/$F42)))</f>
        <v>0</v>
      </c>
      <c r="AI42" s="498">
        <f>IF($F42=0,0,((($F42/$E$38)*'CRONOGRAMA ACTIVIDADES'!AE$22)*($G42/$F42)))</f>
        <v>0</v>
      </c>
      <c r="AJ42" s="498">
        <f>IF($F42=0,0,((($F42/$E$38)*'CRONOGRAMA ACTIVIDADES'!AF$22)*($G42/$F42)))</f>
        <v>0</v>
      </c>
      <c r="AK42" s="498">
        <f>IF($F42=0,0,((($F42/$E$38)*'CRONOGRAMA ACTIVIDADES'!AG$22)*($G42/$F42)))</f>
        <v>0</v>
      </c>
      <c r="AL42" s="498">
        <f>IF($F42=0,0,((($F42/$E$38)*'CRONOGRAMA ACTIVIDADES'!AH$22)*($G42/$F42)))</f>
        <v>0</v>
      </c>
      <c r="AM42" s="498">
        <f>IF($F42=0,0,((($F42/$E$38)*'CRONOGRAMA ACTIVIDADES'!AI$22)*($G42/$F42)))</f>
        <v>0</v>
      </c>
      <c r="AN42" s="498">
        <f>IF($F42=0,0,((($F42/$E$38)*'CRONOGRAMA ACTIVIDADES'!AJ$22)*($G42/$F42)))</f>
        <v>0</v>
      </c>
      <c r="AO42" s="498">
        <f>IF($F42=0,0,((($F42/$E$38)*'CRONOGRAMA ACTIVIDADES'!AK$22)*($G42/$F42)))</f>
        <v>0</v>
      </c>
      <c r="AP42" s="498">
        <f>IF($F42=0,0,((($F42/$E$38)*'CRONOGRAMA ACTIVIDADES'!AL$22)*($G42/$F42)))</f>
        <v>0</v>
      </c>
      <c r="AQ42" s="498">
        <f>IF($F42=0,0,((($F42/$E$38)*'CRONOGRAMA ACTIVIDADES'!AM$22)*($G42/$F42)))</f>
        <v>0</v>
      </c>
      <c r="AR42" s="498">
        <f>IF($F42=0,0,((($F42/$E$38)*'CRONOGRAMA ACTIVIDADES'!AN$22)*($G42/$F42)))</f>
        <v>0</v>
      </c>
      <c r="AS42" s="498">
        <f>IF($F42=0,0,((($F42/$E$38)*'CRONOGRAMA ACTIVIDADES'!AO$22)*($G42/$F42)))</f>
        <v>0</v>
      </c>
      <c r="AT42" s="501">
        <f>AH42+AI42+AJ42+AK42+AL42+AM42+AN42+AO42+AP42+AQ42+AR42+AS42</f>
        <v>0</v>
      </c>
      <c r="AU42" s="504">
        <f>AS42+AR42+AQ42+AP42+AO42+AN42+AM42+AL42+AK42+AJ42+AI42+AH42+AF42+AE42+AD42+AC42+AB42+AA42+Z42+Y42+X42+W42+V42+U42+S42+R42+Q42+P42+O42+N42+M42+L42+K42+J42+I42+H42</f>
        <v>0</v>
      </c>
      <c r="AV42" s="470">
        <f t="shared" si="1"/>
        <v>0</v>
      </c>
    </row>
    <row r="43" spans="2:48" s="472" customFormat="1" ht="12.75" customHeight="1">
      <c r="B43" s="494" t="str">
        <f>+'FORMATO COSTEO C1'!C$168</f>
        <v>1.1.5.5</v>
      </c>
      <c r="C43" s="495" t="str">
        <f>+'FORMATO COSTEO C1'!B$168</f>
        <v>Categoría de gasto</v>
      </c>
      <c r="D43" s="506"/>
      <c r="E43" s="507"/>
      <c r="F43" s="498">
        <f>+'FORMATO COSTEO C1'!G168</f>
        <v>0</v>
      </c>
      <c r="G43" s="501">
        <f>+'FORMATO COSTEO C1'!K168</f>
        <v>0</v>
      </c>
      <c r="H43" s="502">
        <f>IF($F43=0,0,((($F43/$E$38)*'CRONOGRAMA ACTIVIDADES'!F$22)*($G43/$F43)))</f>
        <v>0</v>
      </c>
      <c r="I43" s="498">
        <f>IF($F43=0,0,((($F43/$E$38)*'CRONOGRAMA ACTIVIDADES'!G$22)*($G43/$F43)))</f>
        <v>0</v>
      </c>
      <c r="J43" s="498">
        <f>IF($F43=0,0,((($F43/$E$38)*'CRONOGRAMA ACTIVIDADES'!H$22)*($G43/$F43)))</f>
        <v>0</v>
      </c>
      <c r="K43" s="498">
        <f>IF($F43=0,0,((($F43/$E$38)*'CRONOGRAMA ACTIVIDADES'!I$22)*($G43/$F43)))</f>
        <v>0</v>
      </c>
      <c r="L43" s="498">
        <f>IF($F43=0,0,((($F43/$E$38)*'CRONOGRAMA ACTIVIDADES'!J$22)*($G43/$F43)))</f>
        <v>0</v>
      </c>
      <c r="M43" s="498">
        <f>IF($F43=0,0,((($F43/$E$38)*'CRONOGRAMA ACTIVIDADES'!K$22)*($G43/$F43)))</f>
        <v>0</v>
      </c>
      <c r="N43" s="498">
        <f>IF($F43=0,0,((($F43/$E$38)*'CRONOGRAMA ACTIVIDADES'!L$22)*($G43/$F43)))</f>
        <v>0</v>
      </c>
      <c r="O43" s="498">
        <f>IF($F43=0,0,((($F43/$E$38)*'CRONOGRAMA ACTIVIDADES'!M$22)*($G43/$F43)))</f>
        <v>0</v>
      </c>
      <c r="P43" s="498">
        <f>IF($F43=0,0,((($F43/$E$38)*'CRONOGRAMA ACTIVIDADES'!N$22)*($G43/$F43)))</f>
        <v>0</v>
      </c>
      <c r="Q43" s="498">
        <f>IF($F43=0,0,((($F43/$E$38)*'CRONOGRAMA ACTIVIDADES'!O$22)*($G43/$F43)))</f>
        <v>0</v>
      </c>
      <c r="R43" s="498">
        <f>IF($F43=0,0,((($F43/$E$38)*'CRONOGRAMA ACTIVIDADES'!P$22)*($G43/$F43)))</f>
        <v>0</v>
      </c>
      <c r="S43" s="498">
        <f>IF($F43=0,0,((($F43/$E$38)*'CRONOGRAMA ACTIVIDADES'!Q$22)*($G43/$F43)))</f>
        <v>0</v>
      </c>
      <c r="T43" s="499">
        <f>H43+I43+J43+K43+L43+M43+N43+O43+P43+Q43+R43+S43</f>
        <v>0</v>
      </c>
      <c r="U43" s="503">
        <f>IF($F43=0,0,((($F43/$E$38)*'CRONOGRAMA ACTIVIDADES'!R$22)*($G43/$F43)))</f>
        <v>0</v>
      </c>
      <c r="V43" s="498">
        <f>IF($F43=0,0,((($F43/$E$38)*'CRONOGRAMA ACTIVIDADES'!S$22)*($G43/$F43)))</f>
        <v>0</v>
      </c>
      <c r="W43" s="498">
        <f>IF($F43=0,0,((($F43/$E$38)*'CRONOGRAMA ACTIVIDADES'!T$22)*($G43/$F43)))</f>
        <v>0</v>
      </c>
      <c r="X43" s="498">
        <f>IF($F43=0,0,((($F43/$E$38)*'CRONOGRAMA ACTIVIDADES'!U$22)*($G43/$F43)))</f>
        <v>0</v>
      </c>
      <c r="Y43" s="498">
        <f>IF($F43=0,0,((($F43/$E$38)*'CRONOGRAMA ACTIVIDADES'!V$22)*($G43/$F43)))</f>
        <v>0</v>
      </c>
      <c r="Z43" s="498">
        <f>IF($F43=0,0,((($F43/$E$38)*'CRONOGRAMA ACTIVIDADES'!W$22)*($G43/$F43)))</f>
        <v>0</v>
      </c>
      <c r="AA43" s="498">
        <f>IF($F43=0,0,((($F43/$E$38)*'CRONOGRAMA ACTIVIDADES'!X$22)*($G43/$F43)))</f>
        <v>0</v>
      </c>
      <c r="AB43" s="498">
        <f>IF($F43=0,0,((($F43/$E$38)*'CRONOGRAMA ACTIVIDADES'!Y$22)*($G43/$F43)))</f>
        <v>0</v>
      </c>
      <c r="AC43" s="498">
        <f>IF($F43=0,0,((($F43/$E$38)*'CRONOGRAMA ACTIVIDADES'!Z$22)*($G43/$F43)))</f>
        <v>0</v>
      </c>
      <c r="AD43" s="498">
        <f>IF($F43=0,0,((($F43/$E$38)*'CRONOGRAMA ACTIVIDADES'!AA$22)*($G43/$F43)))</f>
        <v>0</v>
      </c>
      <c r="AE43" s="498">
        <f>IF($F43=0,0,((($F43/$E$38)*'CRONOGRAMA ACTIVIDADES'!AB$22)*($G43/$F43)))</f>
        <v>0</v>
      </c>
      <c r="AF43" s="498">
        <f>IF($F43=0,0,((($F43/$E$38)*'CRONOGRAMA ACTIVIDADES'!AC$22)*($G43/$F43)))</f>
        <v>0</v>
      </c>
      <c r="AG43" s="501">
        <f>U43+V43+W43+X43+Y43+Z43+AA43+AB43+AC43+AD43+AE43+AF43</f>
        <v>0</v>
      </c>
      <c r="AH43" s="502">
        <f>IF($F43=0,0,((($F43/$E$38)*'CRONOGRAMA ACTIVIDADES'!AD$22)*($G43/$F43)))</f>
        <v>0</v>
      </c>
      <c r="AI43" s="498">
        <f>IF($F43=0,0,((($F43/$E$38)*'CRONOGRAMA ACTIVIDADES'!AE$22)*($G43/$F43)))</f>
        <v>0</v>
      </c>
      <c r="AJ43" s="498">
        <f>IF($F43=0,0,((($F43/$E$38)*'CRONOGRAMA ACTIVIDADES'!AF$22)*($G43/$F43)))</f>
        <v>0</v>
      </c>
      <c r="AK43" s="498">
        <f>IF($F43=0,0,((($F43/$E$38)*'CRONOGRAMA ACTIVIDADES'!AG$22)*($G43/$F43)))</f>
        <v>0</v>
      </c>
      <c r="AL43" s="498">
        <f>IF($F43=0,0,((($F43/$E$38)*'CRONOGRAMA ACTIVIDADES'!AH$22)*($G43/$F43)))</f>
        <v>0</v>
      </c>
      <c r="AM43" s="498">
        <f>IF($F43=0,0,((($F43/$E$38)*'CRONOGRAMA ACTIVIDADES'!AI$22)*($G43/$F43)))</f>
        <v>0</v>
      </c>
      <c r="AN43" s="498">
        <f>IF($F43=0,0,((($F43/$E$38)*'CRONOGRAMA ACTIVIDADES'!AJ$22)*($G43/$F43)))</f>
        <v>0</v>
      </c>
      <c r="AO43" s="498">
        <f>IF($F43=0,0,((($F43/$E$38)*'CRONOGRAMA ACTIVIDADES'!AK$22)*($G43/$F43)))</f>
        <v>0</v>
      </c>
      <c r="AP43" s="498">
        <f>IF($F43=0,0,((($F43/$E$38)*'CRONOGRAMA ACTIVIDADES'!AL$22)*($G43/$F43)))</f>
        <v>0</v>
      </c>
      <c r="AQ43" s="498">
        <f>IF($F43=0,0,((($F43/$E$38)*'CRONOGRAMA ACTIVIDADES'!AM$22)*($G43/$F43)))</f>
        <v>0</v>
      </c>
      <c r="AR43" s="498">
        <f>IF($F43=0,0,((($F43/$E$38)*'CRONOGRAMA ACTIVIDADES'!AN$22)*($G43/$F43)))</f>
        <v>0</v>
      </c>
      <c r="AS43" s="498">
        <f>IF($F43=0,0,((($F43/$E$38)*'CRONOGRAMA ACTIVIDADES'!AO$22)*($G43/$F43)))</f>
        <v>0</v>
      </c>
      <c r="AT43" s="501">
        <f>AH43+AI43+AJ43+AK43+AL43+AM43+AN43+AO43+AP43+AQ43+AR43+AS43</f>
        <v>0</v>
      </c>
      <c r="AU43" s="504">
        <f>AS43+AR43+AQ43+AP43+AO43+AN43+AM43+AL43+AK43+AJ43+AI43+AH43+AF43+AE43+AD43+AC43+AB43+AA43+Z43+Y43+X43+W43+V43+U43+S43+R43+Q43+P43+O43+N43+M43+L43+K43+J43+I43+H43</f>
        <v>0</v>
      </c>
      <c r="AV43" s="470">
        <f t="shared" si="1"/>
        <v>0</v>
      </c>
    </row>
    <row r="44" spans="2:48" s="472" customFormat="1" ht="12.75" customHeight="1">
      <c r="B44" s="473">
        <f>+'FORMATO COSTEO C1'!C$175</f>
        <v>1.2</v>
      </c>
      <c r="C44" s="474">
        <f>+'FORMATO COSTEO C1'!D175</f>
        <v>0</v>
      </c>
      <c r="D44" s="475"/>
      <c r="E44" s="476"/>
      <c r="F44" s="477">
        <f>+F45+F51+F57+F63+F69</f>
        <v>0</v>
      </c>
      <c r="G44" s="480">
        <f aca="true" t="shared" si="14" ref="G44:P44">+G45+G51+G57+G63+G69</f>
        <v>0</v>
      </c>
      <c r="H44" s="481">
        <f t="shared" si="14"/>
        <v>0</v>
      </c>
      <c r="I44" s="477">
        <f>+I45+I51+I57+I63+I69</f>
        <v>0</v>
      </c>
      <c r="J44" s="477">
        <f>+J45+J51+J57+J63+J69</f>
        <v>0</v>
      </c>
      <c r="K44" s="477">
        <f>+K45+K51+K57+K63+K69</f>
        <v>0</v>
      </c>
      <c r="L44" s="477">
        <f>+L45+L51+L57+L63+L69</f>
        <v>0</v>
      </c>
      <c r="M44" s="477">
        <f>+M45+M51+M57+M63+M69</f>
        <v>0</v>
      </c>
      <c r="N44" s="477">
        <f t="shared" si="14"/>
        <v>0</v>
      </c>
      <c r="O44" s="477">
        <f t="shared" si="14"/>
        <v>0</v>
      </c>
      <c r="P44" s="477">
        <f t="shared" si="14"/>
        <v>0</v>
      </c>
      <c r="Q44" s="477">
        <f>+Q45+Q51+Q57+Q63+Q69</f>
        <v>0</v>
      </c>
      <c r="R44" s="477">
        <f>+R45+R51+R57+R63+R69</f>
        <v>0</v>
      </c>
      <c r="S44" s="477">
        <f>+S45+S51+S57+S63+S69</f>
        <v>0</v>
      </c>
      <c r="T44" s="478">
        <f>+T45+T51+T57+T63+T69</f>
        <v>0</v>
      </c>
      <c r="U44" s="479">
        <f aca="true" t="shared" si="15" ref="U44:AS44">+U45+U51+U57+U63+U69</f>
        <v>0</v>
      </c>
      <c r="V44" s="477">
        <f t="shared" si="15"/>
        <v>0</v>
      </c>
      <c r="W44" s="477">
        <f t="shared" si="15"/>
        <v>0</v>
      </c>
      <c r="X44" s="477">
        <f t="shared" si="15"/>
        <v>0</v>
      </c>
      <c r="Y44" s="477">
        <f t="shared" si="15"/>
        <v>0</v>
      </c>
      <c r="Z44" s="477">
        <f t="shared" si="15"/>
        <v>0</v>
      </c>
      <c r="AA44" s="477">
        <f t="shared" si="15"/>
        <v>0</v>
      </c>
      <c r="AB44" s="477">
        <f t="shared" si="15"/>
        <v>0</v>
      </c>
      <c r="AC44" s="477">
        <f t="shared" si="15"/>
        <v>0</v>
      </c>
      <c r="AD44" s="477">
        <f t="shared" si="15"/>
        <v>0</v>
      </c>
      <c r="AE44" s="477">
        <f t="shared" si="15"/>
        <v>0</v>
      </c>
      <c r="AF44" s="477">
        <f t="shared" si="15"/>
        <v>0</v>
      </c>
      <c r="AG44" s="480">
        <f>+AG45+AG51+AG57+AG63+AG69</f>
        <v>0</v>
      </c>
      <c r="AH44" s="481">
        <f t="shared" si="15"/>
        <v>0</v>
      </c>
      <c r="AI44" s="477">
        <f t="shared" si="15"/>
        <v>0</v>
      </c>
      <c r="AJ44" s="477">
        <f t="shared" si="15"/>
        <v>0</v>
      </c>
      <c r="AK44" s="477">
        <f t="shared" si="15"/>
        <v>0</v>
      </c>
      <c r="AL44" s="477">
        <f t="shared" si="15"/>
        <v>0</v>
      </c>
      <c r="AM44" s="477">
        <f t="shared" si="15"/>
        <v>0</v>
      </c>
      <c r="AN44" s="477">
        <f t="shared" si="15"/>
        <v>0</v>
      </c>
      <c r="AO44" s="477">
        <f t="shared" si="15"/>
        <v>0</v>
      </c>
      <c r="AP44" s="477">
        <f t="shared" si="15"/>
        <v>0</v>
      </c>
      <c r="AQ44" s="477">
        <f t="shared" si="15"/>
        <v>0</v>
      </c>
      <c r="AR44" s="477">
        <f t="shared" si="15"/>
        <v>0</v>
      </c>
      <c r="AS44" s="477">
        <f t="shared" si="15"/>
        <v>0</v>
      </c>
      <c r="AT44" s="480">
        <f>+AT45+AT51+AT57+AT63+AT69</f>
        <v>0</v>
      </c>
      <c r="AU44" s="482">
        <f>+AU45+AU51+AU57+AU63+AU69</f>
        <v>0</v>
      </c>
      <c r="AV44" s="470">
        <f t="shared" si="1"/>
        <v>0</v>
      </c>
    </row>
    <row r="45" spans="2:48" s="472" customFormat="1" ht="12.75" customHeight="1">
      <c r="B45" s="484" t="str">
        <f>+'FORMATO COSTEO C1'!C$176</f>
        <v>1.2.1</v>
      </c>
      <c r="C45" s="508">
        <f>+'FORMATO COSTEO C1'!B$176</f>
        <v>0</v>
      </c>
      <c r="D45" s="486" t="str">
        <f>+'FORMATO COSTEO C1'!D$176</f>
        <v>Unidad medida</v>
      </c>
      <c r="E45" s="487">
        <f>+'FORMATO COSTEO C1'!E$176</f>
        <v>0</v>
      </c>
      <c r="F45" s="488">
        <f>SUM(F46:F50)</f>
        <v>0</v>
      </c>
      <c r="G45" s="491">
        <f aca="true" t="shared" si="16" ref="G45:AU45">SUM(G46:G50)</f>
        <v>0</v>
      </c>
      <c r="H45" s="492">
        <f t="shared" si="16"/>
        <v>0</v>
      </c>
      <c r="I45" s="488">
        <f>SUM(I46:I50)</f>
        <v>0</v>
      </c>
      <c r="J45" s="488">
        <f>SUM(J46:J50)</f>
        <v>0</v>
      </c>
      <c r="K45" s="488">
        <f>SUM(K46:K50)</f>
        <v>0</v>
      </c>
      <c r="L45" s="488">
        <f>SUM(L46:L50)</f>
        <v>0</v>
      </c>
      <c r="M45" s="488">
        <f>SUM(M46:M50)</f>
        <v>0</v>
      </c>
      <c r="N45" s="488">
        <f t="shared" si="16"/>
        <v>0</v>
      </c>
      <c r="O45" s="488">
        <f t="shared" si="16"/>
        <v>0</v>
      </c>
      <c r="P45" s="488">
        <f t="shared" si="16"/>
        <v>0</v>
      </c>
      <c r="Q45" s="488">
        <f t="shared" si="16"/>
        <v>0</v>
      </c>
      <c r="R45" s="488">
        <f t="shared" si="16"/>
        <v>0</v>
      </c>
      <c r="S45" s="488">
        <f t="shared" si="16"/>
        <v>0</v>
      </c>
      <c r="T45" s="489">
        <f t="shared" si="16"/>
        <v>0</v>
      </c>
      <c r="U45" s="490">
        <f t="shared" si="16"/>
        <v>0</v>
      </c>
      <c r="V45" s="488">
        <f t="shared" si="16"/>
        <v>0</v>
      </c>
      <c r="W45" s="488">
        <f t="shared" si="16"/>
        <v>0</v>
      </c>
      <c r="X45" s="488">
        <f t="shared" si="16"/>
        <v>0</v>
      </c>
      <c r="Y45" s="488">
        <f t="shared" si="16"/>
        <v>0</v>
      </c>
      <c r="Z45" s="488">
        <f t="shared" si="16"/>
        <v>0</v>
      </c>
      <c r="AA45" s="488">
        <f t="shared" si="16"/>
        <v>0</v>
      </c>
      <c r="AB45" s="488">
        <f t="shared" si="16"/>
        <v>0</v>
      </c>
      <c r="AC45" s="488">
        <f t="shared" si="16"/>
        <v>0</v>
      </c>
      <c r="AD45" s="488">
        <f t="shared" si="16"/>
        <v>0</v>
      </c>
      <c r="AE45" s="488">
        <f t="shared" si="16"/>
        <v>0</v>
      </c>
      <c r="AF45" s="488">
        <f t="shared" si="16"/>
        <v>0</v>
      </c>
      <c r="AG45" s="491">
        <f>SUM(AG46:AG50)</f>
        <v>0</v>
      </c>
      <c r="AH45" s="492">
        <f t="shared" si="16"/>
        <v>0</v>
      </c>
      <c r="AI45" s="488">
        <f t="shared" si="16"/>
        <v>0</v>
      </c>
      <c r="AJ45" s="488">
        <f t="shared" si="16"/>
        <v>0</v>
      </c>
      <c r="AK45" s="488">
        <f t="shared" si="16"/>
        <v>0</v>
      </c>
      <c r="AL45" s="488">
        <f t="shared" si="16"/>
        <v>0</v>
      </c>
      <c r="AM45" s="488">
        <f t="shared" si="16"/>
        <v>0</v>
      </c>
      <c r="AN45" s="488">
        <f t="shared" si="16"/>
        <v>0</v>
      </c>
      <c r="AO45" s="488">
        <f t="shared" si="16"/>
        <v>0</v>
      </c>
      <c r="AP45" s="488">
        <f t="shared" si="16"/>
        <v>0</v>
      </c>
      <c r="AQ45" s="488">
        <f t="shared" si="16"/>
        <v>0</v>
      </c>
      <c r="AR45" s="488">
        <f t="shared" si="16"/>
        <v>0</v>
      </c>
      <c r="AS45" s="488">
        <f t="shared" si="16"/>
        <v>0</v>
      </c>
      <c r="AT45" s="491">
        <f t="shared" si="16"/>
        <v>0</v>
      </c>
      <c r="AU45" s="493">
        <f t="shared" si="16"/>
        <v>0</v>
      </c>
      <c r="AV45" s="470">
        <f t="shared" si="1"/>
        <v>0</v>
      </c>
    </row>
    <row r="46" spans="2:48" s="472" customFormat="1" ht="12.75" customHeight="1">
      <c r="B46" s="494" t="str">
        <f>+'FORMATO COSTEO C1'!C$178</f>
        <v>1.2.1.1</v>
      </c>
      <c r="C46" s="495" t="str">
        <f>+'FORMATO COSTEO C1'!B$178</f>
        <v>Categoría de gasto</v>
      </c>
      <c r="D46" s="496"/>
      <c r="E46" s="497"/>
      <c r="F46" s="498">
        <f>+'FORMATO COSTEO C1'!G178</f>
        <v>0</v>
      </c>
      <c r="G46" s="501">
        <f>+'FORMATO COSTEO C1'!K178</f>
        <v>0</v>
      </c>
      <c r="H46" s="636">
        <f>IF($F46=0,0,((($F46/$E$45)*'CRONOGRAMA ACTIVIDADES'!F$27)*($G46/$F46)))</f>
        <v>0</v>
      </c>
      <c r="I46" s="498">
        <f>IF($F46=0,0,((($F46/$E$45)*'CRONOGRAMA ACTIVIDADES'!G$27)*($G46/$F46)))</f>
        <v>0</v>
      </c>
      <c r="J46" s="498">
        <f>IF($F46=0,0,((($F46/$E$45)*'CRONOGRAMA ACTIVIDADES'!H$27)*($G46/$F46)))</f>
        <v>0</v>
      </c>
      <c r="K46" s="498">
        <f>IF($F46=0,0,((($F46/$E$45)*'CRONOGRAMA ACTIVIDADES'!I$27)*($G46/$F46)))</f>
        <v>0</v>
      </c>
      <c r="L46" s="498">
        <f>IF($F46=0,0,((($F46/$E$45)*'CRONOGRAMA ACTIVIDADES'!J$27)*($G46/$F46)))</f>
        <v>0</v>
      </c>
      <c r="M46" s="498">
        <f>IF($F46=0,0,((($F46/$E$45)*'CRONOGRAMA ACTIVIDADES'!K$27)*($G46/$F46)))</f>
        <v>0</v>
      </c>
      <c r="N46" s="498">
        <f>IF($F46=0,0,((($F46/$E$45)*'CRONOGRAMA ACTIVIDADES'!L$27)*($G46/$F46)))</f>
        <v>0</v>
      </c>
      <c r="O46" s="498">
        <f>IF($F46=0,0,((($F46/$E$45)*'CRONOGRAMA ACTIVIDADES'!M$27)*($G46/$F46)))</f>
        <v>0</v>
      </c>
      <c r="P46" s="498">
        <f>IF($F46=0,0,((($F46/$E$45)*'CRONOGRAMA ACTIVIDADES'!N$27)*($G46/$F46)))</f>
        <v>0</v>
      </c>
      <c r="Q46" s="498">
        <f>IF($F46=0,0,((($F46/$E$45)*'CRONOGRAMA ACTIVIDADES'!O$27)*($G46/$F46)))</f>
        <v>0</v>
      </c>
      <c r="R46" s="498">
        <f>IF($F46=0,0,((($F46/$E$45)*'CRONOGRAMA ACTIVIDADES'!P$27)*($G46/$F46)))</f>
        <v>0</v>
      </c>
      <c r="S46" s="498">
        <f>IF($F46=0,0,((($F46/$E$45)*'CRONOGRAMA ACTIVIDADES'!Q$27)*($G46/$F46)))</f>
        <v>0</v>
      </c>
      <c r="T46" s="499">
        <f>H46+I46+J46+K46+L46+M46+N46+O46+P46+Q46+R46+S46</f>
        <v>0</v>
      </c>
      <c r="U46" s="503">
        <f>IF($F46=0,0,((($F46/$E$45)*'CRONOGRAMA ACTIVIDADES'!R$27)*($G46/$F46)))</f>
        <v>0</v>
      </c>
      <c r="V46" s="498">
        <f>IF($F46=0,0,((($F46/$E$45)*'CRONOGRAMA ACTIVIDADES'!S$27)*($G46/$F46)))</f>
        <v>0</v>
      </c>
      <c r="W46" s="498">
        <f>IF($F46=0,0,((($F46/$E$45)*'CRONOGRAMA ACTIVIDADES'!T$27)*($G46/$F46)))</f>
        <v>0</v>
      </c>
      <c r="X46" s="498">
        <f>IF($F46=0,0,((($F46/$E$45)*'CRONOGRAMA ACTIVIDADES'!U$27)*($G46/$F46)))</f>
        <v>0</v>
      </c>
      <c r="Y46" s="498">
        <f>IF($F46=0,0,((($F46/$E$45)*'CRONOGRAMA ACTIVIDADES'!V$27)*($G46/$F46)))</f>
        <v>0</v>
      </c>
      <c r="Z46" s="498">
        <f>IF($F46=0,0,((($F46/$E$45)*'CRONOGRAMA ACTIVIDADES'!W$27)*($G46/$F46)))</f>
        <v>0</v>
      </c>
      <c r="AA46" s="498">
        <f>IF($F46=0,0,((($F46/$E$45)*'CRONOGRAMA ACTIVIDADES'!X$27)*($G46/$F46)))</f>
        <v>0</v>
      </c>
      <c r="AB46" s="498">
        <f>IF($F46=0,0,((($F46/$E$45)*'CRONOGRAMA ACTIVIDADES'!Y$27)*($G46/$F46)))</f>
        <v>0</v>
      </c>
      <c r="AC46" s="498">
        <f>IF($F46=0,0,((($F46/$E$45)*'CRONOGRAMA ACTIVIDADES'!Z$27)*($G46/$F46)))</f>
        <v>0</v>
      </c>
      <c r="AD46" s="498">
        <f>IF($F46=0,0,((($F46/$E$45)*'CRONOGRAMA ACTIVIDADES'!AA$27)*($G46/$F46)))</f>
        <v>0</v>
      </c>
      <c r="AE46" s="498">
        <f>IF($F46=0,0,((($F46/$E$45)*'CRONOGRAMA ACTIVIDADES'!AB$27)*($G46/$F46)))</f>
        <v>0</v>
      </c>
      <c r="AF46" s="498">
        <f>IF($F46=0,0,((($F46/$E$45)*'CRONOGRAMA ACTIVIDADES'!AC$27)*($G46/$F46)))</f>
        <v>0</v>
      </c>
      <c r="AG46" s="501">
        <f>U46+V46+W46+X46+Y46+Z46+AA46+AB46+AC46+AD46+AE46+AF46</f>
        <v>0</v>
      </c>
      <c r="AH46" s="502">
        <f>IF($F46=0,0,((($F46/$E$45)*'CRONOGRAMA ACTIVIDADES'!AD$27)*($G46/$F46)))</f>
        <v>0</v>
      </c>
      <c r="AI46" s="498">
        <f>IF($F46=0,0,((($F46/$E$45)*'CRONOGRAMA ACTIVIDADES'!AE$27)*($G46/$F46)))</f>
        <v>0</v>
      </c>
      <c r="AJ46" s="498">
        <f>IF($F46=0,0,((($F46/$E$45)*'CRONOGRAMA ACTIVIDADES'!AF$27)*($G46/$F46)))</f>
        <v>0</v>
      </c>
      <c r="AK46" s="498">
        <f>IF($F46=0,0,((($F46/$E$45)*'CRONOGRAMA ACTIVIDADES'!AG$27)*($G46/$F46)))</f>
        <v>0</v>
      </c>
      <c r="AL46" s="498">
        <f>IF($F46=0,0,((($F46/$E$45)*'CRONOGRAMA ACTIVIDADES'!AH$27)*($G46/$F46)))</f>
        <v>0</v>
      </c>
      <c r="AM46" s="498">
        <f>IF($F46=0,0,((($F46/$E$45)*'CRONOGRAMA ACTIVIDADES'!AI$27)*($G46/$F46)))</f>
        <v>0</v>
      </c>
      <c r="AN46" s="498">
        <f>IF($F46=0,0,((($F46/$E$45)*'CRONOGRAMA ACTIVIDADES'!AJ$27)*($G46/$F46)))</f>
        <v>0</v>
      </c>
      <c r="AO46" s="498">
        <f>IF($F46=0,0,((($F46/$E$45)*'CRONOGRAMA ACTIVIDADES'!AK$27)*($G46/$F46)))</f>
        <v>0</v>
      </c>
      <c r="AP46" s="498">
        <f>IF($F46=0,0,((($F46/$E$45)*'CRONOGRAMA ACTIVIDADES'!AL$27)*($G46/$F46)))</f>
        <v>0</v>
      </c>
      <c r="AQ46" s="498">
        <f>IF($F46=0,0,((($F46/$E$45)*'CRONOGRAMA ACTIVIDADES'!AM$27)*($G46/$F46)))</f>
        <v>0</v>
      </c>
      <c r="AR46" s="498">
        <f>IF($F46=0,0,((($F46/$E$45)*'CRONOGRAMA ACTIVIDADES'!AN$27)*($G46/$F46)))</f>
        <v>0</v>
      </c>
      <c r="AS46" s="498">
        <f>IF($F46=0,0,((($F46/$E$45)*'CRONOGRAMA ACTIVIDADES'!AO$27)*($G46/$F46)))</f>
        <v>0</v>
      </c>
      <c r="AT46" s="501">
        <f>AH46+AI46+AJ46+AK46+AL46+AM46+AN46+AO46+AP46+AQ46+AR46+AS46</f>
        <v>0</v>
      </c>
      <c r="AU46" s="504">
        <f>AS46+AR46+AQ46+AP46+AO46+AN46+AM46+AL46+AK46+AJ46+AI46+AH46+AF46+AE46+AD46+AC46+AB46+AA46+Z46+Y46+X46+W46+V46+U46+S46+R46+Q46+P46+O46+N46+M46+L46+K46+J46+I46+H46</f>
        <v>0</v>
      </c>
      <c r="AV46" s="470">
        <f t="shared" si="1"/>
        <v>0</v>
      </c>
    </row>
    <row r="47" spans="2:48" s="472" customFormat="1" ht="12.75" customHeight="1">
      <c r="B47" s="494" t="str">
        <f>+'FORMATO COSTEO C1'!C$184</f>
        <v>1.2.1.2</v>
      </c>
      <c r="C47" s="495" t="str">
        <f>+'FORMATO COSTEO C1'!B$184</f>
        <v>Categoría de gasto</v>
      </c>
      <c r="D47" s="496"/>
      <c r="E47" s="497"/>
      <c r="F47" s="498">
        <f>+'FORMATO COSTEO C1'!G184</f>
        <v>0</v>
      </c>
      <c r="G47" s="501">
        <f>+'FORMATO COSTEO C1'!K184</f>
        <v>0</v>
      </c>
      <c r="H47" s="502">
        <f>IF($F47=0,0,((($F47/$E$45)*'CRONOGRAMA ACTIVIDADES'!F$27)*($G47/$F47)))</f>
        <v>0</v>
      </c>
      <c r="I47" s="498">
        <f>IF($F47=0,0,((($F47/$E$45)*'CRONOGRAMA ACTIVIDADES'!G$27)*($G47/$F47)))</f>
        <v>0</v>
      </c>
      <c r="J47" s="498">
        <f>IF($F47=0,0,((($F47/$E$45)*'CRONOGRAMA ACTIVIDADES'!H$27)*($G47/$F47)))</f>
        <v>0</v>
      </c>
      <c r="K47" s="498">
        <f>IF($F47=0,0,((($F47/$E$45)*'CRONOGRAMA ACTIVIDADES'!I$27)*($G47/$F47)))</f>
        <v>0</v>
      </c>
      <c r="L47" s="498">
        <f>IF($F47=0,0,((($F47/$E$45)*'CRONOGRAMA ACTIVIDADES'!J$27)*($G47/$F47)))</f>
        <v>0</v>
      </c>
      <c r="M47" s="498">
        <f>IF($F47=0,0,((($F47/$E$45)*'CRONOGRAMA ACTIVIDADES'!K$27)*($G47/$F47)))</f>
        <v>0</v>
      </c>
      <c r="N47" s="498">
        <f>IF($F47=0,0,((($F47/$E$45)*'CRONOGRAMA ACTIVIDADES'!L$27)*($G47/$F47)))</f>
        <v>0</v>
      </c>
      <c r="O47" s="498">
        <f>IF($F47=0,0,((($F47/$E$45)*'CRONOGRAMA ACTIVIDADES'!M$27)*($G47/$F47)))</f>
        <v>0</v>
      </c>
      <c r="P47" s="498">
        <f>IF($F47=0,0,((($F47/$E$45)*'CRONOGRAMA ACTIVIDADES'!N$27)*($G47/$F47)))</f>
        <v>0</v>
      </c>
      <c r="Q47" s="498">
        <f>IF($F47=0,0,((($F47/$E$45)*'CRONOGRAMA ACTIVIDADES'!O$27)*($G47/$F47)))</f>
        <v>0</v>
      </c>
      <c r="R47" s="498">
        <f>IF($F47=0,0,((($F47/$E$45)*'CRONOGRAMA ACTIVIDADES'!P$27)*($G47/$F47)))</f>
        <v>0</v>
      </c>
      <c r="S47" s="498">
        <f>IF($F47=0,0,((($F47/$E$45)*'CRONOGRAMA ACTIVIDADES'!Q$27)*($G47/$F47)))</f>
        <v>0</v>
      </c>
      <c r="T47" s="499">
        <f>H47+I47+J47+K47+L47+M47+N47+O47+P47+Q47+R47+S47</f>
        <v>0</v>
      </c>
      <c r="U47" s="503">
        <f>IF($F47=0,0,((($F47/$E$45)*'CRONOGRAMA ACTIVIDADES'!R$27)*($G47/$F47)))</f>
        <v>0</v>
      </c>
      <c r="V47" s="498">
        <f>IF($F47=0,0,((($F47/$E$45)*'CRONOGRAMA ACTIVIDADES'!S$27)*($G47/$F47)))</f>
        <v>0</v>
      </c>
      <c r="W47" s="498">
        <f>IF($F47=0,0,((($F47/$E$45)*'CRONOGRAMA ACTIVIDADES'!T$27)*($G47/$F47)))</f>
        <v>0</v>
      </c>
      <c r="X47" s="498">
        <f>IF($F47=0,0,((($F47/$E$45)*'CRONOGRAMA ACTIVIDADES'!U$27)*($G47/$F47)))</f>
        <v>0</v>
      </c>
      <c r="Y47" s="498">
        <f>IF($F47=0,0,((($F47/$E$45)*'CRONOGRAMA ACTIVIDADES'!V$27)*($G47/$F47)))</f>
        <v>0</v>
      </c>
      <c r="Z47" s="498">
        <f>IF($F47=0,0,((($F47/$E$45)*'CRONOGRAMA ACTIVIDADES'!W$27)*($G47/$F47)))</f>
        <v>0</v>
      </c>
      <c r="AA47" s="498">
        <f>IF($F47=0,0,((($F47/$E$45)*'CRONOGRAMA ACTIVIDADES'!X$27)*($G47/$F47)))</f>
        <v>0</v>
      </c>
      <c r="AB47" s="498">
        <f>IF($F47=0,0,((($F47/$E$45)*'CRONOGRAMA ACTIVIDADES'!Y$27)*($G47/$F47)))</f>
        <v>0</v>
      </c>
      <c r="AC47" s="498">
        <f>IF($F47=0,0,((($F47/$E$45)*'CRONOGRAMA ACTIVIDADES'!Z$27)*($G47/$F47)))</f>
        <v>0</v>
      </c>
      <c r="AD47" s="498">
        <f>IF($F47=0,0,((($F47/$E$45)*'CRONOGRAMA ACTIVIDADES'!AA$27)*($G47/$F47)))</f>
        <v>0</v>
      </c>
      <c r="AE47" s="498">
        <f>IF($F47=0,0,((($F47/$E$45)*'CRONOGRAMA ACTIVIDADES'!AB$27)*($G47/$F47)))</f>
        <v>0</v>
      </c>
      <c r="AF47" s="498">
        <f>IF($F47=0,0,((($F47/$E$45)*'CRONOGRAMA ACTIVIDADES'!AC$27)*($G47/$F47)))</f>
        <v>0</v>
      </c>
      <c r="AG47" s="501">
        <f>U47+V47+W47+X47+Y47+Z47+AA47+AB47+AC47+AD47+AE47+AF47</f>
        <v>0</v>
      </c>
      <c r="AH47" s="502">
        <f>IF($F47=0,0,((($F47/$E$45)*'CRONOGRAMA ACTIVIDADES'!AD$27)*($G47/$F47)))</f>
        <v>0</v>
      </c>
      <c r="AI47" s="498">
        <f>IF($F47=0,0,((($F47/$E$45)*'CRONOGRAMA ACTIVIDADES'!AE$27)*($G47/$F47)))</f>
        <v>0</v>
      </c>
      <c r="AJ47" s="498">
        <f>IF($F47=0,0,((($F47/$E$45)*'CRONOGRAMA ACTIVIDADES'!AF$27)*($G47/$F47)))</f>
        <v>0</v>
      </c>
      <c r="AK47" s="498">
        <f>IF($F47=0,0,((($F47/$E$45)*'CRONOGRAMA ACTIVIDADES'!AG$27)*($G47/$F47)))</f>
        <v>0</v>
      </c>
      <c r="AL47" s="498">
        <f>IF($F47=0,0,((($F47/$E$45)*'CRONOGRAMA ACTIVIDADES'!AH$27)*($G47/$F47)))</f>
        <v>0</v>
      </c>
      <c r="AM47" s="498">
        <f>IF($F47=0,0,((($F47/$E$45)*'CRONOGRAMA ACTIVIDADES'!AI$27)*($G47/$F47)))</f>
        <v>0</v>
      </c>
      <c r="AN47" s="498">
        <f>IF($F47=0,0,((($F47/$E$45)*'CRONOGRAMA ACTIVIDADES'!AJ$27)*($G47/$F47)))</f>
        <v>0</v>
      </c>
      <c r="AO47" s="498">
        <f>IF($F47=0,0,((($F47/$E$45)*'CRONOGRAMA ACTIVIDADES'!AK$27)*($G47/$F47)))</f>
        <v>0</v>
      </c>
      <c r="AP47" s="498">
        <f>IF($F47=0,0,((($F47/$E$45)*'CRONOGRAMA ACTIVIDADES'!AL$27)*($G47/$F47)))</f>
        <v>0</v>
      </c>
      <c r="AQ47" s="498">
        <f>IF($F47=0,0,((($F47/$E$45)*'CRONOGRAMA ACTIVIDADES'!AM$27)*($G47/$F47)))</f>
        <v>0</v>
      </c>
      <c r="AR47" s="498">
        <f>IF($F47=0,0,((($F47/$E$45)*'CRONOGRAMA ACTIVIDADES'!AN$27)*($G47/$F47)))</f>
        <v>0</v>
      </c>
      <c r="AS47" s="498">
        <f>IF($F47=0,0,((($F47/$E$45)*'CRONOGRAMA ACTIVIDADES'!AO$27)*($G47/$F47)))</f>
        <v>0</v>
      </c>
      <c r="AT47" s="501">
        <f>AH47+AI47+AJ47+AK47+AL47+AM47+AN47+AO47+AP47+AQ47+AR47+AS47</f>
        <v>0</v>
      </c>
      <c r="AU47" s="504">
        <f>AS47+AR47+AQ47+AP47+AO47+AN47+AM47+AL47+AK47+AJ47+AI47+AH47+AF47+AE47+AD47+AC47+AB47+AA47+Z47+Y47+X47+W47+V47+U47+S47+R47+Q47+P47+O47+N47+M47+L47+K47+J47+I47+H47</f>
        <v>0</v>
      </c>
      <c r="AV47" s="470">
        <f t="shared" si="1"/>
        <v>0</v>
      </c>
    </row>
    <row r="48" spans="2:48" s="472" customFormat="1" ht="12.75" customHeight="1">
      <c r="B48" s="494" t="str">
        <f>+'FORMATO COSTEO C1'!C$190</f>
        <v>1.2.1.3</v>
      </c>
      <c r="C48" s="495" t="str">
        <f>+'FORMATO COSTEO C1'!B$190</f>
        <v>Categoría de gasto</v>
      </c>
      <c r="D48" s="496"/>
      <c r="E48" s="497"/>
      <c r="F48" s="498">
        <f>+'FORMATO COSTEO C1'!G190</f>
        <v>0</v>
      </c>
      <c r="G48" s="501">
        <f>+'FORMATO COSTEO C1'!K190</f>
        <v>0</v>
      </c>
      <c r="H48" s="502">
        <f>IF($F48=0,0,((($F48/$E$45)*'CRONOGRAMA ACTIVIDADES'!F$27)*($G48/$F48)))</f>
        <v>0</v>
      </c>
      <c r="I48" s="498">
        <f>IF($F48=0,0,((($F48/$E$45)*'CRONOGRAMA ACTIVIDADES'!G$27)*($G48/$F48)))</f>
        <v>0</v>
      </c>
      <c r="J48" s="498">
        <f>IF($F48=0,0,((($F48/$E$45)*'CRONOGRAMA ACTIVIDADES'!H$27)*($G48/$F48)))</f>
        <v>0</v>
      </c>
      <c r="K48" s="498">
        <f>IF($F48=0,0,((($F48/$E$45)*'CRONOGRAMA ACTIVIDADES'!I$27)*($G48/$F48)))</f>
        <v>0</v>
      </c>
      <c r="L48" s="498">
        <f>IF($F48=0,0,((($F48/$E$45)*'CRONOGRAMA ACTIVIDADES'!J$27)*($G48/$F48)))</f>
        <v>0</v>
      </c>
      <c r="M48" s="498">
        <f>IF($F48=0,0,((($F48/$E$45)*'CRONOGRAMA ACTIVIDADES'!K$27)*($G48/$F48)))</f>
        <v>0</v>
      </c>
      <c r="N48" s="498">
        <f>IF($F48=0,0,((($F48/$E$45)*'CRONOGRAMA ACTIVIDADES'!L$27)*($G48/$F48)))</f>
        <v>0</v>
      </c>
      <c r="O48" s="498">
        <f>IF($F48=0,0,((($F48/$E$45)*'CRONOGRAMA ACTIVIDADES'!M$27)*($G48/$F48)))</f>
        <v>0</v>
      </c>
      <c r="P48" s="498">
        <f>IF($F48=0,0,((($F48/$E$45)*'CRONOGRAMA ACTIVIDADES'!N$27)*($G48/$F48)))</f>
        <v>0</v>
      </c>
      <c r="Q48" s="498">
        <f>IF($F48=0,0,((($F48/$E$45)*'CRONOGRAMA ACTIVIDADES'!O$27)*($G48/$F48)))</f>
        <v>0</v>
      </c>
      <c r="R48" s="498">
        <f>IF($F48=0,0,((($F48/$E$45)*'CRONOGRAMA ACTIVIDADES'!P$27)*($G48/$F48)))</f>
        <v>0</v>
      </c>
      <c r="S48" s="498">
        <f>IF($F48=0,0,((($F48/$E$45)*'CRONOGRAMA ACTIVIDADES'!Q$27)*($G48/$F48)))</f>
        <v>0</v>
      </c>
      <c r="T48" s="499">
        <f>H48+I48+J48+K48+L48+M48+N48+O48+P48+Q48+R48+S48</f>
        <v>0</v>
      </c>
      <c r="U48" s="503">
        <f>IF($F48=0,0,((($F48/$E$45)*'CRONOGRAMA ACTIVIDADES'!R$27)*($G48/$F48)))</f>
        <v>0</v>
      </c>
      <c r="V48" s="498">
        <f>IF($F48=0,0,((($F48/$E$45)*'CRONOGRAMA ACTIVIDADES'!S$27)*($G48/$F48)))</f>
        <v>0</v>
      </c>
      <c r="W48" s="498">
        <f>IF($F48=0,0,((($F48/$E$45)*'CRONOGRAMA ACTIVIDADES'!T$27)*($G48/$F48)))</f>
        <v>0</v>
      </c>
      <c r="X48" s="498">
        <f>IF($F48=0,0,((($F48/$E$45)*'CRONOGRAMA ACTIVIDADES'!U$27)*($G48/$F48)))</f>
        <v>0</v>
      </c>
      <c r="Y48" s="498">
        <f>IF($F48=0,0,((($F48/$E$45)*'CRONOGRAMA ACTIVIDADES'!V$27)*($G48/$F48)))</f>
        <v>0</v>
      </c>
      <c r="Z48" s="498">
        <f>IF($F48=0,0,((($F48/$E$45)*'CRONOGRAMA ACTIVIDADES'!W$27)*($G48/$F48)))</f>
        <v>0</v>
      </c>
      <c r="AA48" s="498">
        <f>IF($F48=0,0,((($F48/$E$45)*'CRONOGRAMA ACTIVIDADES'!X$27)*($G48/$F48)))</f>
        <v>0</v>
      </c>
      <c r="AB48" s="498">
        <f>IF($F48=0,0,((($F48/$E$45)*'CRONOGRAMA ACTIVIDADES'!Y$27)*($G48/$F48)))</f>
        <v>0</v>
      </c>
      <c r="AC48" s="498">
        <f>IF($F48=0,0,((($F48/$E$45)*'CRONOGRAMA ACTIVIDADES'!Z$27)*($G48/$F48)))</f>
        <v>0</v>
      </c>
      <c r="AD48" s="498">
        <f>IF($F48=0,0,((($F48/$E$45)*'CRONOGRAMA ACTIVIDADES'!AA$27)*($G48/$F48)))</f>
        <v>0</v>
      </c>
      <c r="AE48" s="498">
        <f>IF($F48=0,0,((($F48/$E$45)*'CRONOGRAMA ACTIVIDADES'!AB$27)*($G48/$F48)))</f>
        <v>0</v>
      </c>
      <c r="AF48" s="498">
        <f>IF($F48=0,0,((($F48/$E$45)*'CRONOGRAMA ACTIVIDADES'!AC$27)*($G48/$F48)))</f>
        <v>0</v>
      </c>
      <c r="AG48" s="501">
        <f>U48+V48+W48+X48+Y48+Z48+AA48+AB48+AC48+AD48+AE48+AF48</f>
        <v>0</v>
      </c>
      <c r="AH48" s="502">
        <f>IF($F48=0,0,((($F48/$E$45)*'CRONOGRAMA ACTIVIDADES'!AD$27)*($G48/$F48)))</f>
        <v>0</v>
      </c>
      <c r="AI48" s="498">
        <f>IF($F48=0,0,((($F48/$E$45)*'CRONOGRAMA ACTIVIDADES'!AE$27)*($G48/$F48)))</f>
        <v>0</v>
      </c>
      <c r="AJ48" s="498">
        <f>IF($F48=0,0,((($F48/$E$45)*'CRONOGRAMA ACTIVIDADES'!AF$27)*($G48/$F48)))</f>
        <v>0</v>
      </c>
      <c r="AK48" s="498">
        <f>IF($F48=0,0,((($F48/$E$45)*'CRONOGRAMA ACTIVIDADES'!AG$27)*($G48/$F48)))</f>
        <v>0</v>
      </c>
      <c r="AL48" s="498">
        <f>IF($F48=0,0,((($F48/$E$45)*'CRONOGRAMA ACTIVIDADES'!AH$27)*($G48/$F48)))</f>
        <v>0</v>
      </c>
      <c r="AM48" s="498">
        <f>IF($F48=0,0,((($F48/$E$45)*'CRONOGRAMA ACTIVIDADES'!AI$27)*($G48/$F48)))</f>
        <v>0</v>
      </c>
      <c r="AN48" s="498">
        <f>IF($F48=0,0,((($F48/$E$45)*'CRONOGRAMA ACTIVIDADES'!AJ$27)*($G48/$F48)))</f>
        <v>0</v>
      </c>
      <c r="AO48" s="498">
        <f>IF($F48=0,0,((($F48/$E$45)*'CRONOGRAMA ACTIVIDADES'!AK$27)*($G48/$F48)))</f>
        <v>0</v>
      </c>
      <c r="AP48" s="498">
        <f>IF($F48=0,0,((($F48/$E$45)*'CRONOGRAMA ACTIVIDADES'!AL$27)*($G48/$F48)))</f>
        <v>0</v>
      </c>
      <c r="AQ48" s="498">
        <f>IF($F48=0,0,((($F48/$E$45)*'CRONOGRAMA ACTIVIDADES'!AM$27)*($G48/$F48)))</f>
        <v>0</v>
      </c>
      <c r="AR48" s="498">
        <f>IF($F48=0,0,((($F48/$E$45)*'CRONOGRAMA ACTIVIDADES'!AN$27)*($G48/$F48)))</f>
        <v>0</v>
      </c>
      <c r="AS48" s="498">
        <f>IF($F48=0,0,((($F48/$E$45)*'CRONOGRAMA ACTIVIDADES'!AO$27)*($G48/$F48)))</f>
        <v>0</v>
      </c>
      <c r="AT48" s="501">
        <f>AH48+AI48+AJ48+AK48+AL48+AM48+AN48+AO48+AP48+AQ48+AR48+AS48</f>
        <v>0</v>
      </c>
      <c r="AU48" s="504">
        <f>AS48+AR48+AQ48+AP48+AO48+AN48+AM48+AL48+AK48+AJ48+AI48+AH48+AF48+AE48+AD48+AC48+AB48+AA48+Z48+Y48+X48+W48+V48+U48+S48+R48+Q48+P48+O48+N48+M48+L48+K48+J48+I48+H48</f>
        <v>0</v>
      </c>
      <c r="AV48" s="470">
        <f t="shared" si="1"/>
        <v>0</v>
      </c>
    </row>
    <row r="49" spans="2:48" s="472" customFormat="1" ht="12.75" customHeight="1">
      <c r="B49" s="494" t="str">
        <f>+'FORMATO COSTEO C1'!C$196</f>
        <v>1.2.1.4</v>
      </c>
      <c r="C49" s="495" t="str">
        <f>+'FORMATO COSTEO C1'!B$196</f>
        <v>Categoría de gasto</v>
      </c>
      <c r="D49" s="496"/>
      <c r="E49" s="497"/>
      <c r="F49" s="498">
        <f>+'FORMATO COSTEO C1'!G196</f>
        <v>0</v>
      </c>
      <c r="G49" s="501">
        <f>+'FORMATO COSTEO C1'!K196</f>
        <v>0</v>
      </c>
      <c r="H49" s="502">
        <f>IF($F49=0,0,((($F49/$E$45)*'CRONOGRAMA ACTIVIDADES'!F$27)*($G49/$F49)))</f>
        <v>0</v>
      </c>
      <c r="I49" s="498">
        <f>IF($F49=0,0,((($F49/$E$45)*'CRONOGRAMA ACTIVIDADES'!G$27)*($G49/$F49)))</f>
        <v>0</v>
      </c>
      <c r="J49" s="498">
        <f>IF($F49=0,0,((($F49/$E$45)*'CRONOGRAMA ACTIVIDADES'!H$27)*($G49/$F49)))</f>
        <v>0</v>
      </c>
      <c r="K49" s="498">
        <f>IF($F49=0,0,((($F49/$E$45)*'CRONOGRAMA ACTIVIDADES'!I$27)*($G49/$F49)))</f>
        <v>0</v>
      </c>
      <c r="L49" s="498">
        <f>IF($F49=0,0,((($F49/$E$45)*'CRONOGRAMA ACTIVIDADES'!J$27)*($G49/$F49)))</f>
        <v>0</v>
      </c>
      <c r="M49" s="498">
        <f>IF($F49=0,0,((($F49/$E$45)*'CRONOGRAMA ACTIVIDADES'!K$27)*($G49/$F49)))</f>
        <v>0</v>
      </c>
      <c r="N49" s="498">
        <f>IF($F49=0,0,((($F49/$E$45)*'CRONOGRAMA ACTIVIDADES'!L$27)*($G49/$F49)))</f>
        <v>0</v>
      </c>
      <c r="O49" s="498">
        <f>IF($F49=0,0,((($F49/$E$45)*'CRONOGRAMA ACTIVIDADES'!M$27)*($G49/$F49)))</f>
        <v>0</v>
      </c>
      <c r="P49" s="498">
        <f>IF($F49=0,0,((($F49/$E$45)*'CRONOGRAMA ACTIVIDADES'!N$27)*($G49/$F49)))</f>
        <v>0</v>
      </c>
      <c r="Q49" s="498">
        <f>IF($F49=0,0,((($F49/$E$45)*'CRONOGRAMA ACTIVIDADES'!O$27)*($G49/$F49)))</f>
        <v>0</v>
      </c>
      <c r="R49" s="498">
        <f>IF($F49=0,0,((($F49/$E$45)*'CRONOGRAMA ACTIVIDADES'!P$27)*($G49/$F49)))</f>
        <v>0</v>
      </c>
      <c r="S49" s="498">
        <f>IF($F49=0,0,((($F49/$E$45)*'CRONOGRAMA ACTIVIDADES'!Q$27)*($G49/$F49)))</f>
        <v>0</v>
      </c>
      <c r="T49" s="499">
        <f>H49+I49+J49+K49+L49+M49+N49+O49+P49+Q49+R49+S49</f>
        <v>0</v>
      </c>
      <c r="U49" s="503">
        <f>IF($F49=0,0,((($F49/$E$45)*'CRONOGRAMA ACTIVIDADES'!R$27)*($G49/$F49)))</f>
        <v>0</v>
      </c>
      <c r="V49" s="498">
        <f>IF($F49=0,0,((($F49/$E$45)*'CRONOGRAMA ACTIVIDADES'!S$27)*($G49/$F49)))</f>
        <v>0</v>
      </c>
      <c r="W49" s="498">
        <f>IF($F49=0,0,((($F49/$E$45)*'CRONOGRAMA ACTIVIDADES'!T$27)*($G49/$F49)))</f>
        <v>0</v>
      </c>
      <c r="X49" s="498">
        <f>IF($F49=0,0,((($F49/$E$45)*'CRONOGRAMA ACTIVIDADES'!U$27)*($G49/$F49)))</f>
        <v>0</v>
      </c>
      <c r="Y49" s="498">
        <f>IF($F49=0,0,((($F49/$E$45)*'CRONOGRAMA ACTIVIDADES'!V$27)*($G49/$F49)))</f>
        <v>0</v>
      </c>
      <c r="Z49" s="498">
        <f>IF($F49=0,0,((($F49/$E$45)*'CRONOGRAMA ACTIVIDADES'!W$27)*($G49/$F49)))</f>
        <v>0</v>
      </c>
      <c r="AA49" s="498">
        <f>IF($F49=0,0,((($F49/$E$45)*'CRONOGRAMA ACTIVIDADES'!X$27)*($G49/$F49)))</f>
        <v>0</v>
      </c>
      <c r="AB49" s="498">
        <f>IF($F49=0,0,((($F49/$E$45)*'CRONOGRAMA ACTIVIDADES'!Y$27)*($G49/$F49)))</f>
        <v>0</v>
      </c>
      <c r="AC49" s="498">
        <f>IF($F49=0,0,((($F49/$E$45)*'CRONOGRAMA ACTIVIDADES'!Z$27)*($G49/$F49)))</f>
        <v>0</v>
      </c>
      <c r="AD49" s="498">
        <f>IF($F49=0,0,((($F49/$E$45)*'CRONOGRAMA ACTIVIDADES'!AA$27)*($G49/$F49)))</f>
        <v>0</v>
      </c>
      <c r="AE49" s="498">
        <f>IF($F49=0,0,((($F49/$E$45)*'CRONOGRAMA ACTIVIDADES'!AB$27)*($G49/$F49)))</f>
        <v>0</v>
      </c>
      <c r="AF49" s="498">
        <f>IF($F49=0,0,((($F49/$E$45)*'CRONOGRAMA ACTIVIDADES'!AC$27)*($G49/$F49)))</f>
        <v>0</v>
      </c>
      <c r="AG49" s="501">
        <f>U49+V49+W49+X49+Y49+Z49+AA49+AB49+AC49+AD49+AE49+AF49</f>
        <v>0</v>
      </c>
      <c r="AH49" s="502">
        <f>IF($F49=0,0,((($F49/$E$45)*'CRONOGRAMA ACTIVIDADES'!AD$27)*($G49/$F49)))</f>
        <v>0</v>
      </c>
      <c r="AI49" s="498">
        <f>IF($F49=0,0,((($F49/$E$45)*'CRONOGRAMA ACTIVIDADES'!AE$27)*($G49/$F49)))</f>
        <v>0</v>
      </c>
      <c r="AJ49" s="498">
        <f>IF($F49=0,0,((($F49/$E$45)*'CRONOGRAMA ACTIVIDADES'!AF$27)*($G49/$F49)))</f>
        <v>0</v>
      </c>
      <c r="AK49" s="498">
        <f>IF($F49=0,0,((($F49/$E$45)*'CRONOGRAMA ACTIVIDADES'!AG$27)*($G49/$F49)))</f>
        <v>0</v>
      </c>
      <c r="AL49" s="498">
        <f>IF($F49=0,0,((($F49/$E$45)*'CRONOGRAMA ACTIVIDADES'!AH$27)*($G49/$F49)))</f>
        <v>0</v>
      </c>
      <c r="AM49" s="498">
        <f>IF($F49=0,0,((($F49/$E$45)*'CRONOGRAMA ACTIVIDADES'!AI$27)*($G49/$F49)))</f>
        <v>0</v>
      </c>
      <c r="AN49" s="498">
        <f>IF($F49=0,0,((($F49/$E$45)*'CRONOGRAMA ACTIVIDADES'!AJ$27)*($G49/$F49)))</f>
        <v>0</v>
      </c>
      <c r="AO49" s="498">
        <f>IF($F49=0,0,((($F49/$E$45)*'CRONOGRAMA ACTIVIDADES'!AK$27)*($G49/$F49)))</f>
        <v>0</v>
      </c>
      <c r="AP49" s="498">
        <f>IF($F49=0,0,((($F49/$E$45)*'CRONOGRAMA ACTIVIDADES'!AL$27)*($G49/$F49)))</f>
        <v>0</v>
      </c>
      <c r="AQ49" s="498">
        <f>IF($F49=0,0,((($F49/$E$45)*'CRONOGRAMA ACTIVIDADES'!AM$27)*($G49/$F49)))</f>
        <v>0</v>
      </c>
      <c r="AR49" s="498">
        <f>IF($F49=0,0,((($F49/$E$45)*'CRONOGRAMA ACTIVIDADES'!AN$27)*($G49/$F49)))</f>
        <v>0</v>
      </c>
      <c r="AS49" s="498">
        <f>IF($F49=0,0,((($F49/$E$45)*'CRONOGRAMA ACTIVIDADES'!AO$27)*($G49/$F49)))</f>
        <v>0</v>
      </c>
      <c r="AT49" s="501">
        <f>AH49+AI49+AJ49+AK49+AL49+AM49+AN49+AO49+AP49+AQ49+AR49+AS49</f>
        <v>0</v>
      </c>
      <c r="AU49" s="504">
        <f>AS49+AR49+AQ49+AP49+AO49+AN49+AM49+AL49+AK49+AJ49+AI49+AH49+AF49+AE49+AD49+AC49+AB49+AA49+Z49+Y49+X49+W49+V49+U49+S49+R49+Q49+P49+O49+N49+M49+L49+K49+J49+I49+H49</f>
        <v>0</v>
      </c>
      <c r="AV49" s="470">
        <f t="shared" si="1"/>
        <v>0</v>
      </c>
    </row>
    <row r="50" spans="2:48" s="472" customFormat="1" ht="12.75" customHeight="1">
      <c r="B50" s="494" t="str">
        <f>+'FORMATO COSTEO C1'!C$202</f>
        <v>1.2.1.5</v>
      </c>
      <c r="C50" s="495" t="str">
        <f>+'FORMATO COSTEO C1'!B$202</f>
        <v>Categoría de gasto</v>
      </c>
      <c r="D50" s="496"/>
      <c r="E50" s="497"/>
      <c r="F50" s="498">
        <f>+'FORMATO COSTEO C1'!G202</f>
        <v>0</v>
      </c>
      <c r="G50" s="501">
        <f>+'FORMATO COSTEO C1'!K202</f>
        <v>0</v>
      </c>
      <c r="H50" s="502">
        <f>IF($F50=0,0,((($F50/$E$45)*'CRONOGRAMA ACTIVIDADES'!F$27)*($G50/$F50)))</f>
        <v>0</v>
      </c>
      <c r="I50" s="498">
        <f>IF($F50=0,0,((($F50/$E$45)*'CRONOGRAMA ACTIVIDADES'!G$27)*($G50/$F50)))</f>
        <v>0</v>
      </c>
      <c r="J50" s="498">
        <f>IF($F50=0,0,((($F50/$E$45)*'CRONOGRAMA ACTIVIDADES'!H$27)*($G50/$F50)))</f>
        <v>0</v>
      </c>
      <c r="K50" s="498">
        <f>IF($F50=0,0,((($F50/$E$45)*'CRONOGRAMA ACTIVIDADES'!I$27)*($G50/$F50)))</f>
        <v>0</v>
      </c>
      <c r="L50" s="498">
        <f>IF($F50=0,0,((($F50/$E$45)*'CRONOGRAMA ACTIVIDADES'!J$27)*($G50/$F50)))</f>
        <v>0</v>
      </c>
      <c r="M50" s="498">
        <f>IF($F50=0,0,((($F50/$E$45)*'CRONOGRAMA ACTIVIDADES'!K$27)*($G50/$F50)))</f>
        <v>0</v>
      </c>
      <c r="N50" s="498">
        <f>IF($F50=0,0,((($F50/$E$45)*'CRONOGRAMA ACTIVIDADES'!L$27)*($G50/$F50)))</f>
        <v>0</v>
      </c>
      <c r="O50" s="498">
        <f>IF($F50=0,0,((($F50/$E$45)*'CRONOGRAMA ACTIVIDADES'!M$27)*($G50/$F50)))</f>
        <v>0</v>
      </c>
      <c r="P50" s="498">
        <f>IF($F50=0,0,((($F50/$E$45)*'CRONOGRAMA ACTIVIDADES'!N$27)*($G50/$F50)))</f>
        <v>0</v>
      </c>
      <c r="Q50" s="498">
        <f>IF($F50=0,0,((($F50/$E$45)*'CRONOGRAMA ACTIVIDADES'!O$27)*($G50/$F50)))</f>
        <v>0</v>
      </c>
      <c r="R50" s="498">
        <f>IF($F50=0,0,((($F50/$E$45)*'CRONOGRAMA ACTIVIDADES'!P$27)*($G50/$F50)))</f>
        <v>0</v>
      </c>
      <c r="S50" s="498">
        <f>IF($F50=0,0,((($F50/$E$45)*'CRONOGRAMA ACTIVIDADES'!Q$27)*($G50/$F50)))</f>
        <v>0</v>
      </c>
      <c r="T50" s="499">
        <f>H50+I50+J50+K50+L50+M50+N50+O50+P50+Q50+R50+S50</f>
        <v>0</v>
      </c>
      <c r="U50" s="503">
        <f>IF($F50=0,0,((($F50/$E$45)*'CRONOGRAMA ACTIVIDADES'!R$27)*($G50/$F50)))</f>
        <v>0</v>
      </c>
      <c r="V50" s="498">
        <f>IF($F50=0,0,((($F50/$E$45)*'CRONOGRAMA ACTIVIDADES'!S$27)*($G50/$F50)))</f>
        <v>0</v>
      </c>
      <c r="W50" s="498">
        <f>IF($F50=0,0,((($F50/$E$45)*'CRONOGRAMA ACTIVIDADES'!T$27)*($G50/$F50)))</f>
        <v>0</v>
      </c>
      <c r="X50" s="498">
        <f>IF($F50=0,0,((($F50/$E$45)*'CRONOGRAMA ACTIVIDADES'!U$27)*($G50/$F50)))</f>
        <v>0</v>
      </c>
      <c r="Y50" s="498">
        <f>IF($F50=0,0,((($F50/$E$45)*'CRONOGRAMA ACTIVIDADES'!V$27)*($G50/$F50)))</f>
        <v>0</v>
      </c>
      <c r="Z50" s="498">
        <f>IF($F50=0,0,((($F50/$E$45)*'CRONOGRAMA ACTIVIDADES'!W$27)*($G50/$F50)))</f>
        <v>0</v>
      </c>
      <c r="AA50" s="498">
        <f>IF($F50=0,0,((($F50/$E$45)*'CRONOGRAMA ACTIVIDADES'!X$27)*($G50/$F50)))</f>
        <v>0</v>
      </c>
      <c r="AB50" s="498">
        <f>IF($F50=0,0,((($F50/$E$45)*'CRONOGRAMA ACTIVIDADES'!Y$27)*($G50/$F50)))</f>
        <v>0</v>
      </c>
      <c r="AC50" s="498">
        <f>IF($F50=0,0,((($F50/$E$45)*'CRONOGRAMA ACTIVIDADES'!Z$27)*($G50/$F50)))</f>
        <v>0</v>
      </c>
      <c r="AD50" s="498">
        <f>IF($F50=0,0,((($F50/$E$45)*'CRONOGRAMA ACTIVIDADES'!AA$27)*($G50/$F50)))</f>
        <v>0</v>
      </c>
      <c r="AE50" s="498">
        <f>IF($F50=0,0,((($F50/$E$45)*'CRONOGRAMA ACTIVIDADES'!AB$27)*($G50/$F50)))</f>
        <v>0</v>
      </c>
      <c r="AF50" s="498">
        <f>IF($F50=0,0,((($F50/$E$45)*'CRONOGRAMA ACTIVIDADES'!AC$27)*($G50/$F50)))</f>
        <v>0</v>
      </c>
      <c r="AG50" s="501">
        <f>U50+V50+W50+X50+Y50+Z50+AA50+AB50+AC50+AD50+AE50+AF50</f>
        <v>0</v>
      </c>
      <c r="AH50" s="502">
        <f>IF($F50=0,0,((($F50/$E$45)*'CRONOGRAMA ACTIVIDADES'!AD$27)*($G50/$F50)))</f>
        <v>0</v>
      </c>
      <c r="AI50" s="498">
        <f>IF($F50=0,0,((($F50/$E$45)*'CRONOGRAMA ACTIVIDADES'!AE$27)*($G50/$F50)))</f>
        <v>0</v>
      </c>
      <c r="AJ50" s="498">
        <f>IF($F50=0,0,((($F50/$E$45)*'CRONOGRAMA ACTIVIDADES'!AF$27)*($G50/$F50)))</f>
        <v>0</v>
      </c>
      <c r="AK50" s="498">
        <f>IF($F50=0,0,((($F50/$E$45)*'CRONOGRAMA ACTIVIDADES'!AG$27)*($G50/$F50)))</f>
        <v>0</v>
      </c>
      <c r="AL50" s="498">
        <f>IF($F50=0,0,((($F50/$E$45)*'CRONOGRAMA ACTIVIDADES'!AH$27)*($G50/$F50)))</f>
        <v>0</v>
      </c>
      <c r="AM50" s="498">
        <f>IF($F50=0,0,((($F50/$E$45)*'CRONOGRAMA ACTIVIDADES'!AI$27)*($G50/$F50)))</f>
        <v>0</v>
      </c>
      <c r="AN50" s="498">
        <f>IF($F50=0,0,((($F50/$E$45)*'CRONOGRAMA ACTIVIDADES'!AJ$27)*($G50/$F50)))</f>
        <v>0</v>
      </c>
      <c r="AO50" s="498">
        <f>IF($F50=0,0,((($F50/$E$45)*'CRONOGRAMA ACTIVIDADES'!AK$27)*($G50/$F50)))</f>
        <v>0</v>
      </c>
      <c r="AP50" s="498">
        <f>IF($F50=0,0,((($F50/$E$45)*'CRONOGRAMA ACTIVIDADES'!AL$27)*($G50/$F50)))</f>
        <v>0</v>
      </c>
      <c r="AQ50" s="498">
        <f>IF($F50=0,0,((($F50/$E$45)*'CRONOGRAMA ACTIVIDADES'!AM$27)*($G50/$F50)))</f>
        <v>0</v>
      </c>
      <c r="AR50" s="498">
        <f>IF($F50=0,0,((($F50/$E$45)*'CRONOGRAMA ACTIVIDADES'!AN$27)*($G50/$F50)))</f>
        <v>0</v>
      </c>
      <c r="AS50" s="498">
        <f>IF($F50=0,0,((($F50/$E$45)*'CRONOGRAMA ACTIVIDADES'!AO$27)*($G50/$F50)))</f>
        <v>0</v>
      </c>
      <c r="AT50" s="501">
        <f>AH50+AI50+AJ50+AK50+AL50+AM50+AN50+AO50+AP50+AQ50+AR50+AS50</f>
        <v>0</v>
      </c>
      <c r="AU50" s="504">
        <f>AS50+AR50+AQ50+AP50+AO50+AN50+AM50+AL50+AK50+AJ50+AI50+AH50+AF50+AE50+AD50+AC50+AB50+AA50+Z50+Y50+X50+W50+V50+U50+S50+R50+Q50+P50+O50+N50+M50+L50+K50+J50+I50+H50</f>
        <v>0</v>
      </c>
      <c r="AV50" s="470">
        <f t="shared" si="1"/>
        <v>0</v>
      </c>
    </row>
    <row r="51" spans="2:48" s="472" customFormat="1" ht="12.75" customHeight="1">
      <c r="B51" s="484" t="str">
        <f>+'FORMATO COSTEO C1'!C$208</f>
        <v>1.2.2</v>
      </c>
      <c r="C51" s="508">
        <f>+'FORMATO COSTEO C1'!B$208</f>
        <v>0</v>
      </c>
      <c r="D51" s="486" t="str">
        <f>+'FORMATO COSTEO C1'!D$208</f>
        <v>Unidad medida</v>
      </c>
      <c r="E51" s="487">
        <f>+'FORMATO COSTEO C1'!E$208</f>
        <v>0</v>
      </c>
      <c r="F51" s="488">
        <f>SUM(F52:F56)</f>
        <v>0</v>
      </c>
      <c r="G51" s="491">
        <f aca="true" t="shared" si="17" ref="G51:AS51">SUM(G52:G56)</f>
        <v>0</v>
      </c>
      <c r="H51" s="492">
        <f t="shared" si="17"/>
        <v>0</v>
      </c>
      <c r="I51" s="488">
        <f>SUM(I52:I56)</f>
        <v>0</v>
      </c>
      <c r="J51" s="488">
        <f>SUM(J52:J56)</f>
        <v>0</v>
      </c>
      <c r="K51" s="488">
        <f>SUM(K52:K56)</f>
        <v>0</v>
      </c>
      <c r="L51" s="488">
        <f>SUM(L52:L56)</f>
        <v>0</v>
      </c>
      <c r="M51" s="488">
        <f>SUM(M52:M56)</f>
        <v>0</v>
      </c>
      <c r="N51" s="488">
        <f t="shared" si="17"/>
        <v>0</v>
      </c>
      <c r="O51" s="488">
        <f t="shared" si="17"/>
        <v>0</v>
      </c>
      <c r="P51" s="488">
        <f t="shared" si="17"/>
        <v>0</v>
      </c>
      <c r="Q51" s="488">
        <f t="shared" si="17"/>
        <v>0</v>
      </c>
      <c r="R51" s="488">
        <f t="shared" si="17"/>
        <v>0</v>
      </c>
      <c r="S51" s="488">
        <f t="shared" si="17"/>
        <v>0</v>
      </c>
      <c r="T51" s="489">
        <f>SUM(T52:T56)</f>
        <v>0</v>
      </c>
      <c r="U51" s="490">
        <f t="shared" si="17"/>
        <v>0</v>
      </c>
      <c r="V51" s="488">
        <f t="shared" si="17"/>
        <v>0</v>
      </c>
      <c r="W51" s="488">
        <f t="shared" si="17"/>
        <v>0</v>
      </c>
      <c r="X51" s="488">
        <f t="shared" si="17"/>
        <v>0</v>
      </c>
      <c r="Y51" s="488">
        <f t="shared" si="17"/>
        <v>0</v>
      </c>
      <c r="Z51" s="488">
        <f t="shared" si="17"/>
        <v>0</v>
      </c>
      <c r="AA51" s="488">
        <f t="shared" si="17"/>
        <v>0</v>
      </c>
      <c r="AB51" s="488">
        <f t="shared" si="17"/>
        <v>0</v>
      </c>
      <c r="AC51" s="488">
        <f t="shared" si="17"/>
        <v>0</v>
      </c>
      <c r="AD51" s="488">
        <f t="shared" si="17"/>
        <v>0</v>
      </c>
      <c r="AE51" s="488">
        <f t="shared" si="17"/>
        <v>0</v>
      </c>
      <c r="AF51" s="488">
        <f t="shared" si="17"/>
        <v>0</v>
      </c>
      <c r="AG51" s="491">
        <f t="shared" si="17"/>
        <v>0</v>
      </c>
      <c r="AH51" s="492">
        <f t="shared" si="17"/>
        <v>0</v>
      </c>
      <c r="AI51" s="488">
        <f t="shared" si="17"/>
        <v>0</v>
      </c>
      <c r="AJ51" s="488">
        <f t="shared" si="17"/>
        <v>0</v>
      </c>
      <c r="AK51" s="488">
        <f t="shared" si="17"/>
        <v>0</v>
      </c>
      <c r="AL51" s="488">
        <f t="shared" si="17"/>
        <v>0</v>
      </c>
      <c r="AM51" s="488">
        <f t="shared" si="17"/>
        <v>0</v>
      </c>
      <c r="AN51" s="488">
        <f t="shared" si="17"/>
        <v>0</v>
      </c>
      <c r="AO51" s="488">
        <f t="shared" si="17"/>
        <v>0</v>
      </c>
      <c r="AP51" s="488">
        <f t="shared" si="17"/>
        <v>0</v>
      </c>
      <c r="AQ51" s="488">
        <f t="shared" si="17"/>
        <v>0</v>
      </c>
      <c r="AR51" s="488">
        <f t="shared" si="17"/>
        <v>0</v>
      </c>
      <c r="AS51" s="488">
        <f t="shared" si="17"/>
        <v>0</v>
      </c>
      <c r="AT51" s="491">
        <f>SUM(AT52:AT56)</f>
        <v>0</v>
      </c>
      <c r="AU51" s="493">
        <f>SUM(AU52:AU56)</f>
        <v>0</v>
      </c>
      <c r="AV51" s="470">
        <f t="shared" si="1"/>
        <v>0</v>
      </c>
    </row>
    <row r="52" spans="2:48" s="472" customFormat="1" ht="12.75" customHeight="1">
      <c r="B52" s="494" t="str">
        <f>+'FORMATO COSTEO C1'!C$210</f>
        <v>1.2.2.1</v>
      </c>
      <c r="C52" s="495" t="str">
        <f>+'FORMATO COSTEO C1'!B$210</f>
        <v>Categoría de gasto</v>
      </c>
      <c r="D52" s="506"/>
      <c r="E52" s="507"/>
      <c r="F52" s="498">
        <f>+'FORMATO COSTEO C1'!G210</f>
        <v>0</v>
      </c>
      <c r="G52" s="501">
        <f>+'FORMATO COSTEO C1'!K210</f>
        <v>0</v>
      </c>
      <c r="H52" s="636">
        <f>IF($F52=0,0,((($F52/$E$51)*'CRONOGRAMA ACTIVIDADES'!F$28)*($G52/$F52)))</f>
        <v>0</v>
      </c>
      <c r="I52" s="498">
        <f>IF($F52=0,0,((($F52/$E$51)*'CRONOGRAMA ACTIVIDADES'!G$28)*($G52/$F52)))</f>
        <v>0</v>
      </c>
      <c r="J52" s="498">
        <f>IF($F52=0,0,((($F52/$E$51)*'CRONOGRAMA ACTIVIDADES'!H$28)*($G52/$F52)))</f>
        <v>0</v>
      </c>
      <c r="K52" s="498">
        <f>IF($F52=0,0,((($F52/$E$51)*'CRONOGRAMA ACTIVIDADES'!I$28)*($G52/$F52)))</f>
        <v>0</v>
      </c>
      <c r="L52" s="498">
        <f>IF($F52=0,0,((($F52/$E$51)*'CRONOGRAMA ACTIVIDADES'!J$28)*($G52/$F52)))</f>
        <v>0</v>
      </c>
      <c r="M52" s="498">
        <f>IF($F52=0,0,((($F52/$E$51)*'CRONOGRAMA ACTIVIDADES'!K$28)*($G52/$F52)))</f>
        <v>0</v>
      </c>
      <c r="N52" s="498">
        <f>IF($F52=0,0,((($F52/$E$51)*'CRONOGRAMA ACTIVIDADES'!L$28)*($G52/$F52)))</f>
        <v>0</v>
      </c>
      <c r="O52" s="498">
        <f>IF($F52=0,0,((($F52/$E$51)*'CRONOGRAMA ACTIVIDADES'!M$28)*($G52/$F52)))</f>
        <v>0</v>
      </c>
      <c r="P52" s="498">
        <f>IF($F52=0,0,((($F52/$E$51)*'CRONOGRAMA ACTIVIDADES'!N$28)*($G52/$F52)))</f>
        <v>0</v>
      </c>
      <c r="Q52" s="498">
        <f>IF($F52=0,0,((($F52/$E$51)*'CRONOGRAMA ACTIVIDADES'!O$28)*($G52/$F52)))</f>
        <v>0</v>
      </c>
      <c r="R52" s="498">
        <f>IF($F52=0,0,((($F52/$E$51)*'CRONOGRAMA ACTIVIDADES'!P$28)*($G52/$F52)))</f>
        <v>0</v>
      </c>
      <c r="S52" s="498">
        <f>IF($F52=0,0,((($F52/$E$51)*'CRONOGRAMA ACTIVIDADES'!Q$28)*($G52/$F52)))</f>
        <v>0</v>
      </c>
      <c r="T52" s="499">
        <f>H52+I52+J52+K52+L52+M52+N52+O52+P52+Q52+R52+S52</f>
        <v>0</v>
      </c>
      <c r="U52" s="503">
        <f>IF($F52=0,0,((($F52/$E$51)*'CRONOGRAMA ACTIVIDADES'!R$28)*($G52/$F52)))</f>
        <v>0</v>
      </c>
      <c r="V52" s="498">
        <f>IF($F52=0,0,((($F52/$E$51)*'CRONOGRAMA ACTIVIDADES'!S$28)*($G52/$F52)))</f>
        <v>0</v>
      </c>
      <c r="W52" s="498">
        <f>IF($F52=0,0,((($F52/$E$51)*'CRONOGRAMA ACTIVIDADES'!T$28)*($G52/$F52)))</f>
        <v>0</v>
      </c>
      <c r="X52" s="498">
        <f>IF($F52=0,0,((($F52/$E$51)*'CRONOGRAMA ACTIVIDADES'!U$28)*($G52/$F52)))</f>
        <v>0</v>
      </c>
      <c r="Y52" s="498">
        <f>IF($F52=0,0,((($F52/$E$51)*'CRONOGRAMA ACTIVIDADES'!V$28)*($G52/$F52)))</f>
        <v>0</v>
      </c>
      <c r="Z52" s="498">
        <f>IF($F52=0,0,((($F52/$E$51)*'CRONOGRAMA ACTIVIDADES'!W$28)*($G52/$F52)))</f>
        <v>0</v>
      </c>
      <c r="AA52" s="498">
        <f>IF($F52=0,0,((($F52/$E$51)*'CRONOGRAMA ACTIVIDADES'!X$28)*($G52/$F52)))</f>
        <v>0</v>
      </c>
      <c r="AB52" s="498">
        <f>IF($F52=0,0,((($F52/$E$51)*'CRONOGRAMA ACTIVIDADES'!Y$28)*($G52/$F52)))</f>
        <v>0</v>
      </c>
      <c r="AC52" s="498">
        <f>IF($F52=0,0,((($F52/$E$51)*'CRONOGRAMA ACTIVIDADES'!Z$28)*($G52/$F52)))</f>
        <v>0</v>
      </c>
      <c r="AD52" s="498">
        <f>IF($F52=0,0,((($F52/$E$51)*'CRONOGRAMA ACTIVIDADES'!AA$28)*($G52/$F52)))</f>
        <v>0</v>
      </c>
      <c r="AE52" s="498">
        <f>IF($F52=0,0,((($F52/$E$51)*'CRONOGRAMA ACTIVIDADES'!AB$28)*($G52/$F52)))</f>
        <v>0</v>
      </c>
      <c r="AF52" s="498">
        <f>IF($F52=0,0,((($F52/$E$51)*'CRONOGRAMA ACTIVIDADES'!AC$28)*($G52/$F52)))</f>
        <v>0</v>
      </c>
      <c r="AG52" s="501">
        <f>U52+V52+W52+X52+Y52+Z52+AA52+AB52+AC52+AD52+AE52+AF52</f>
        <v>0</v>
      </c>
      <c r="AH52" s="502">
        <f>IF($F52=0,0,((($F52/$E$51)*'CRONOGRAMA ACTIVIDADES'!AD$28)*($G52/$F52)))</f>
        <v>0</v>
      </c>
      <c r="AI52" s="498">
        <f>IF($F52=0,0,((($F52/$E$51)*'CRONOGRAMA ACTIVIDADES'!AE$28)*($G52/$F52)))</f>
        <v>0</v>
      </c>
      <c r="AJ52" s="498">
        <f>IF($F52=0,0,((($F52/$E$51)*'CRONOGRAMA ACTIVIDADES'!AF$28)*($G52/$F52)))</f>
        <v>0</v>
      </c>
      <c r="AK52" s="498">
        <f>IF($F52=0,0,((($F52/$E$51)*'CRONOGRAMA ACTIVIDADES'!AG$28)*($G52/$F52)))</f>
        <v>0</v>
      </c>
      <c r="AL52" s="498">
        <f>IF($F52=0,0,((($F52/$E$51)*'CRONOGRAMA ACTIVIDADES'!AH$28)*($G52/$F52)))</f>
        <v>0</v>
      </c>
      <c r="AM52" s="498">
        <f>IF($F52=0,0,((($F52/$E$51)*'CRONOGRAMA ACTIVIDADES'!AI$28)*($G52/$F52)))</f>
        <v>0</v>
      </c>
      <c r="AN52" s="498">
        <f>IF($F52=0,0,((($F52/$E$51)*'CRONOGRAMA ACTIVIDADES'!AJ$28)*($G52/$F52)))</f>
        <v>0</v>
      </c>
      <c r="AO52" s="498">
        <f>IF($F52=0,0,((($F52/$E$51)*'CRONOGRAMA ACTIVIDADES'!AK$28)*($G52/$F52)))</f>
        <v>0</v>
      </c>
      <c r="AP52" s="498">
        <f>IF($F52=0,0,((($F52/$E$51)*'CRONOGRAMA ACTIVIDADES'!AL$28)*($G52/$F52)))</f>
        <v>0</v>
      </c>
      <c r="AQ52" s="498">
        <f>IF($F52=0,0,((($F52/$E$51)*'CRONOGRAMA ACTIVIDADES'!AM$28)*($G52/$F52)))</f>
        <v>0</v>
      </c>
      <c r="AR52" s="498">
        <f>IF($F52=0,0,((($F52/$E$51)*'CRONOGRAMA ACTIVIDADES'!AN$28)*($G52/$F52)))</f>
        <v>0</v>
      </c>
      <c r="AS52" s="498">
        <f>IF($F52=0,0,((($F52/$E$51)*'CRONOGRAMA ACTIVIDADES'!AO$28)*($G52/$F52)))</f>
        <v>0</v>
      </c>
      <c r="AT52" s="501">
        <f>AH52+AI52+AJ52+AK52+AL52+AM52+AN52+AO52+AP52+AQ52+AR52+AS52</f>
        <v>0</v>
      </c>
      <c r="AU52" s="504">
        <f>AS52+AR52+AQ52+AP52+AO52+AN52+AM52+AL52+AK52+AJ52+AI52+AH52+AF52+AE52+AD52+AC52+AB52+AA52+Z52+Y52+X52+W52+V52+U52+S52+R52+Q52+P52+O52+N52+M52+L52+K52+J52+I52+H52</f>
        <v>0</v>
      </c>
      <c r="AV52" s="470">
        <f t="shared" si="1"/>
        <v>0</v>
      </c>
    </row>
    <row r="53" spans="2:48" s="472" customFormat="1" ht="12.75" customHeight="1">
      <c r="B53" s="494" t="str">
        <f>+'FORMATO COSTEO C1'!C$216</f>
        <v>1.2.2.2</v>
      </c>
      <c r="C53" s="495" t="str">
        <f>+'FORMATO COSTEO C1'!B$216</f>
        <v>Categoría de gasto</v>
      </c>
      <c r="D53" s="506"/>
      <c r="E53" s="507"/>
      <c r="F53" s="498">
        <f>+'FORMATO COSTEO C1'!G216</f>
        <v>0</v>
      </c>
      <c r="G53" s="501">
        <f>+'FORMATO COSTEO C1'!K216</f>
        <v>0</v>
      </c>
      <c r="H53" s="502">
        <f>IF($F53=0,0,((($F53/$E$51)*'CRONOGRAMA ACTIVIDADES'!F$28)*($G53/$F53)))</f>
        <v>0</v>
      </c>
      <c r="I53" s="498">
        <f>IF($F53=0,0,((($F53/$E$51)*'CRONOGRAMA ACTIVIDADES'!G$28)*($G53/$F53)))</f>
        <v>0</v>
      </c>
      <c r="J53" s="498">
        <f>IF($F53=0,0,((($F53/$E$51)*'CRONOGRAMA ACTIVIDADES'!H$28)*($G53/$F53)))</f>
        <v>0</v>
      </c>
      <c r="K53" s="498">
        <f>IF($F53=0,0,((($F53/$E$51)*'CRONOGRAMA ACTIVIDADES'!I$28)*($G53/$F53)))</f>
        <v>0</v>
      </c>
      <c r="L53" s="498">
        <f>IF($F53=0,0,((($F53/$E$51)*'CRONOGRAMA ACTIVIDADES'!J$28)*($G53/$F53)))</f>
        <v>0</v>
      </c>
      <c r="M53" s="498">
        <f>IF($F53=0,0,((($F53/$E$51)*'CRONOGRAMA ACTIVIDADES'!K$28)*($G53/$F53)))</f>
        <v>0</v>
      </c>
      <c r="N53" s="498">
        <f>IF($F53=0,0,((($F53/$E$51)*'CRONOGRAMA ACTIVIDADES'!L$28)*($G53/$F53)))</f>
        <v>0</v>
      </c>
      <c r="O53" s="498">
        <f>IF($F53=0,0,((($F53/$E$51)*'CRONOGRAMA ACTIVIDADES'!M$28)*($G53/$F53)))</f>
        <v>0</v>
      </c>
      <c r="P53" s="498">
        <f>IF($F53=0,0,((($F53/$E$51)*'CRONOGRAMA ACTIVIDADES'!N$28)*($G53/$F53)))</f>
        <v>0</v>
      </c>
      <c r="Q53" s="498">
        <f>IF($F53=0,0,((($F53/$E$51)*'CRONOGRAMA ACTIVIDADES'!O$28)*($G53/$F53)))</f>
        <v>0</v>
      </c>
      <c r="R53" s="498">
        <f>IF($F53=0,0,((($F53/$E$51)*'CRONOGRAMA ACTIVIDADES'!P$28)*($G53/$F53)))</f>
        <v>0</v>
      </c>
      <c r="S53" s="498">
        <f>IF($F53=0,0,((($F53/$E$51)*'CRONOGRAMA ACTIVIDADES'!Q$28)*($G53/$F53)))</f>
        <v>0</v>
      </c>
      <c r="T53" s="499">
        <f>H53+I53+J53+K53+L53+M53+N53+O53+P53+Q53+R53+S53</f>
        <v>0</v>
      </c>
      <c r="U53" s="503">
        <f>IF($F53=0,0,((($F53/$E$51)*'CRONOGRAMA ACTIVIDADES'!R$28)*($G53/$F53)))</f>
        <v>0</v>
      </c>
      <c r="V53" s="498">
        <f>IF($F53=0,0,((($F53/$E$51)*'CRONOGRAMA ACTIVIDADES'!S$28)*($G53/$F53)))</f>
        <v>0</v>
      </c>
      <c r="W53" s="498">
        <f>IF($F53=0,0,((($F53/$E$51)*'CRONOGRAMA ACTIVIDADES'!T$28)*($G53/$F53)))</f>
        <v>0</v>
      </c>
      <c r="X53" s="498">
        <f>IF($F53=0,0,((($F53/$E$51)*'CRONOGRAMA ACTIVIDADES'!U$28)*($G53/$F53)))</f>
        <v>0</v>
      </c>
      <c r="Y53" s="498">
        <f>IF($F53=0,0,((($F53/$E$51)*'CRONOGRAMA ACTIVIDADES'!V$28)*($G53/$F53)))</f>
        <v>0</v>
      </c>
      <c r="Z53" s="498">
        <f>IF($F53=0,0,((($F53/$E$51)*'CRONOGRAMA ACTIVIDADES'!W$28)*($G53/$F53)))</f>
        <v>0</v>
      </c>
      <c r="AA53" s="498">
        <f>IF($F53=0,0,((($F53/$E$51)*'CRONOGRAMA ACTIVIDADES'!X$28)*($G53/$F53)))</f>
        <v>0</v>
      </c>
      <c r="AB53" s="498">
        <f>IF($F53=0,0,((($F53/$E$51)*'CRONOGRAMA ACTIVIDADES'!Y$28)*($G53/$F53)))</f>
        <v>0</v>
      </c>
      <c r="AC53" s="498">
        <f>IF($F53=0,0,((($F53/$E$51)*'CRONOGRAMA ACTIVIDADES'!Z$28)*($G53/$F53)))</f>
        <v>0</v>
      </c>
      <c r="AD53" s="498">
        <f>IF($F53=0,0,((($F53/$E$51)*'CRONOGRAMA ACTIVIDADES'!AA$28)*($G53/$F53)))</f>
        <v>0</v>
      </c>
      <c r="AE53" s="498">
        <f>IF($F53=0,0,((($F53/$E$51)*'CRONOGRAMA ACTIVIDADES'!AB$28)*($G53/$F53)))</f>
        <v>0</v>
      </c>
      <c r="AF53" s="498">
        <f>IF($F53=0,0,((($F53/$E$51)*'CRONOGRAMA ACTIVIDADES'!AC$28)*($G53/$F53)))</f>
        <v>0</v>
      </c>
      <c r="AG53" s="501">
        <f>U53+V53+W53+X53+Y53+Z53+AA53+AB53+AC53+AD53+AE53+AF53</f>
        <v>0</v>
      </c>
      <c r="AH53" s="502">
        <f>IF($F53=0,0,((($F53/$E$51)*'CRONOGRAMA ACTIVIDADES'!AD$28)*($G53/$F53)))</f>
        <v>0</v>
      </c>
      <c r="AI53" s="498">
        <f>IF($F53=0,0,((($F53/$E$51)*'CRONOGRAMA ACTIVIDADES'!AE$28)*($G53/$F53)))</f>
        <v>0</v>
      </c>
      <c r="AJ53" s="498">
        <f>IF($F53=0,0,((($F53/$E$51)*'CRONOGRAMA ACTIVIDADES'!AF$28)*($G53/$F53)))</f>
        <v>0</v>
      </c>
      <c r="AK53" s="498">
        <f>IF($F53=0,0,((($F53/$E$51)*'CRONOGRAMA ACTIVIDADES'!AG$28)*($G53/$F53)))</f>
        <v>0</v>
      </c>
      <c r="AL53" s="498">
        <f>IF($F53=0,0,((($F53/$E$51)*'CRONOGRAMA ACTIVIDADES'!AH$28)*($G53/$F53)))</f>
        <v>0</v>
      </c>
      <c r="AM53" s="498">
        <f>IF($F53=0,0,((($F53/$E$51)*'CRONOGRAMA ACTIVIDADES'!AI$28)*($G53/$F53)))</f>
        <v>0</v>
      </c>
      <c r="AN53" s="498">
        <f>IF($F53=0,0,((($F53/$E$51)*'CRONOGRAMA ACTIVIDADES'!AJ$28)*($G53/$F53)))</f>
        <v>0</v>
      </c>
      <c r="AO53" s="498">
        <f>IF($F53=0,0,((($F53/$E$51)*'CRONOGRAMA ACTIVIDADES'!AK$28)*($G53/$F53)))</f>
        <v>0</v>
      </c>
      <c r="AP53" s="498">
        <f>IF($F53=0,0,((($F53/$E$51)*'CRONOGRAMA ACTIVIDADES'!AL$28)*($G53/$F53)))</f>
        <v>0</v>
      </c>
      <c r="AQ53" s="498">
        <f>IF($F53=0,0,((($F53/$E$51)*'CRONOGRAMA ACTIVIDADES'!AM$28)*($G53/$F53)))</f>
        <v>0</v>
      </c>
      <c r="AR53" s="498">
        <f>IF($F53=0,0,((($F53/$E$51)*'CRONOGRAMA ACTIVIDADES'!AN$28)*($G53/$F53)))</f>
        <v>0</v>
      </c>
      <c r="AS53" s="498">
        <f>IF($F53=0,0,((($F53/$E$51)*'CRONOGRAMA ACTIVIDADES'!AO$28)*($G53/$F53)))</f>
        <v>0</v>
      </c>
      <c r="AT53" s="501">
        <f>AH53+AI53+AJ53+AK53+AL53+AM53+AN53+AO53+AP53+AQ53+AR53+AS53</f>
        <v>0</v>
      </c>
      <c r="AU53" s="504">
        <f>AS53+AR53+AQ53+AP53+AO53+AN53+AM53+AL53+AK53+AJ53+AI53+AH53+AF53+AE53+AD53+AC53+AB53+AA53+Z53+Y53+X53+W53+V53+U53+S53+R53+Q53+P53+O53+N53+M53+L53+K53+J53+I53+H53</f>
        <v>0</v>
      </c>
      <c r="AV53" s="470">
        <f t="shared" si="1"/>
        <v>0</v>
      </c>
    </row>
    <row r="54" spans="2:48" s="472" customFormat="1" ht="12.75" customHeight="1">
      <c r="B54" s="494" t="str">
        <f>+'FORMATO COSTEO C1'!C$222</f>
        <v>1.2.2.3</v>
      </c>
      <c r="C54" s="495" t="str">
        <f>+'FORMATO COSTEO C1'!B$222</f>
        <v>Categoría de gasto</v>
      </c>
      <c r="D54" s="506"/>
      <c r="E54" s="507"/>
      <c r="F54" s="498">
        <f>+'FORMATO COSTEO C1'!G222</f>
        <v>0</v>
      </c>
      <c r="G54" s="501">
        <f>+'FORMATO COSTEO C1'!K222</f>
        <v>0</v>
      </c>
      <c r="H54" s="502">
        <f>IF($F54=0,0,((($F54/$E$51)*'CRONOGRAMA ACTIVIDADES'!F$28)*($G54/$F54)))</f>
        <v>0</v>
      </c>
      <c r="I54" s="498">
        <f>IF($F54=0,0,((($F54/$E$51)*'CRONOGRAMA ACTIVIDADES'!G$28)*($G54/$F54)))</f>
        <v>0</v>
      </c>
      <c r="J54" s="498">
        <f>IF($F54=0,0,((($F54/$E$51)*'CRONOGRAMA ACTIVIDADES'!H$28)*($G54/$F54)))</f>
        <v>0</v>
      </c>
      <c r="K54" s="498">
        <f>IF($F54=0,0,((($F54/$E$51)*'CRONOGRAMA ACTIVIDADES'!I$28)*($G54/$F54)))</f>
        <v>0</v>
      </c>
      <c r="L54" s="498">
        <f>IF($F54=0,0,((($F54/$E$51)*'CRONOGRAMA ACTIVIDADES'!J$28)*($G54/$F54)))</f>
        <v>0</v>
      </c>
      <c r="M54" s="498">
        <f>IF($F54=0,0,((($F54/$E$51)*'CRONOGRAMA ACTIVIDADES'!K$28)*($G54/$F54)))</f>
        <v>0</v>
      </c>
      <c r="N54" s="498">
        <f>IF($F54=0,0,((($F54/$E$51)*'CRONOGRAMA ACTIVIDADES'!L$28)*($G54/$F54)))</f>
        <v>0</v>
      </c>
      <c r="O54" s="498">
        <f>IF($F54=0,0,((($F54/$E$51)*'CRONOGRAMA ACTIVIDADES'!M$28)*($G54/$F54)))</f>
        <v>0</v>
      </c>
      <c r="P54" s="498">
        <f>IF($F54=0,0,((($F54/$E$51)*'CRONOGRAMA ACTIVIDADES'!N$28)*($G54/$F54)))</f>
        <v>0</v>
      </c>
      <c r="Q54" s="498">
        <f>IF($F54=0,0,((($F54/$E$51)*'CRONOGRAMA ACTIVIDADES'!O$28)*($G54/$F54)))</f>
        <v>0</v>
      </c>
      <c r="R54" s="498">
        <f>IF($F54=0,0,((($F54/$E$51)*'CRONOGRAMA ACTIVIDADES'!P$28)*($G54/$F54)))</f>
        <v>0</v>
      </c>
      <c r="S54" s="498">
        <f>IF($F54=0,0,((($F54/$E$51)*'CRONOGRAMA ACTIVIDADES'!Q$28)*($G54/$F54)))</f>
        <v>0</v>
      </c>
      <c r="T54" s="499">
        <f>H54+I54+J54+K54+L54+M54+N54+O54+P54+Q54+R54+S54</f>
        <v>0</v>
      </c>
      <c r="U54" s="503">
        <f>IF($F54=0,0,((($F54/$E$51)*'CRONOGRAMA ACTIVIDADES'!R$28)*($G54/$F54)))</f>
        <v>0</v>
      </c>
      <c r="V54" s="498">
        <f>IF($F54=0,0,((($F54/$E$51)*'CRONOGRAMA ACTIVIDADES'!S$28)*($G54/$F54)))</f>
        <v>0</v>
      </c>
      <c r="W54" s="498">
        <f>IF($F54=0,0,((($F54/$E$51)*'CRONOGRAMA ACTIVIDADES'!T$28)*($G54/$F54)))</f>
        <v>0</v>
      </c>
      <c r="X54" s="498">
        <f>IF($F54=0,0,((($F54/$E$51)*'CRONOGRAMA ACTIVIDADES'!U$28)*($G54/$F54)))</f>
        <v>0</v>
      </c>
      <c r="Y54" s="498">
        <f>IF($F54=0,0,((($F54/$E$51)*'CRONOGRAMA ACTIVIDADES'!V$28)*($G54/$F54)))</f>
        <v>0</v>
      </c>
      <c r="Z54" s="498">
        <f>IF($F54=0,0,((($F54/$E$51)*'CRONOGRAMA ACTIVIDADES'!W$28)*($G54/$F54)))</f>
        <v>0</v>
      </c>
      <c r="AA54" s="498">
        <f>IF($F54=0,0,((($F54/$E$51)*'CRONOGRAMA ACTIVIDADES'!X$28)*($G54/$F54)))</f>
        <v>0</v>
      </c>
      <c r="AB54" s="498">
        <f>IF($F54=0,0,((($F54/$E$51)*'CRONOGRAMA ACTIVIDADES'!Y$28)*($G54/$F54)))</f>
        <v>0</v>
      </c>
      <c r="AC54" s="498">
        <f>IF($F54=0,0,((($F54/$E$51)*'CRONOGRAMA ACTIVIDADES'!Z$28)*($G54/$F54)))</f>
        <v>0</v>
      </c>
      <c r="AD54" s="498">
        <f>IF($F54=0,0,((($F54/$E$51)*'CRONOGRAMA ACTIVIDADES'!AA$28)*($G54/$F54)))</f>
        <v>0</v>
      </c>
      <c r="AE54" s="498">
        <f>IF($F54=0,0,((($F54/$E$51)*'CRONOGRAMA ACTIVIDADES'!AB$28)*($G54/$F54)))</f>
        <v>0</v>
      </c>
      <c r="AF54" s="498">
        <f>IF($F54=0,0,((($F54/$E$51)*'CRONOGRAMA ACTIVIDADES'!AC$28)*($G54/$F54)))</f>
        <v>0</v>
      </c>
      <c r="AG54" s="501">
        <f>U54+V54+W54+X54+Y54+Z54+AA54+AB54+AC54+AD54+AE54+AF54</f>
        <v>0</v>
      </c>
      <c r="AH54" s="502">
        <f>IF($F54=0,0,((($F54/$E$51)*'CRONOGRAMA ACTIVIDADES'!AD$28)*($G54/$F54)))</f>
        <v>0</v>
      </c>
      <c r="AI54" s="498">
        <f>IF($F54=0,0,((($F54/$E$51)*'CRONOGRAMA ACTIVIDADES'!AE$28)*($G54/$F54)))</f>
        <v>0</v>
      </c>
      <c r="AJ54" s="498">
        <f>IF($F54=0,0,((($F54/$E$51)*'CRONOGRAMA ACTIVIDADES'!AF$28)*($G54/$F54)))</f>
        <v>0</v>
      </c>
      <c r="AK54" s="498">
        <f>IF($F54=0,0,((($F54/$E$51)*'CRONOGRAMA ACTIVIDADES'!AG$28)*($G54/$F54)))</f>
        <v>0</v>
      </c>
      <c r="AL54" s="498">
        <f>IF($F54=0,0,((($F54/$E$51)*'CRONOGRAMA ACTIVIDADES'!AH$28)*($G54/$F54)))</f>
        <v>0</v>
      </c>
      <c r="AM54" s="498">
        <f>IF($F54=0,0,((($F54/$E$51)*'CRONOGRAMA ACTIVIDADES'!AI$28)*($G54/$F54)))</f>
        <v>0</v>
      </c>
      <c r="AN54" s="498">
        <f>IF($F54=0,0,((($F54/$E$51)*'CRONOGRAMA ACTIVIDADES'!AJ$28)*($G54/$F54)))</f>
        <v>0</v>
      </c>
      <c r="AO54" s="498">
        <f>IF($F54=0,0,((($F54/$E$51)*'CRONOGRAMA ACTIVIDADES'!AK$28)*($G54/$F54)))</f>
        <v>0</v>
      </c>
      <c r="AP54" s="498">
        <f>IF($F54=0,0,((($F54/$E$51)*'CRONOGRAMA ACTIVIDADES'!AL$28)*($G54/$F54)))</f>
        <v>0</v>
      </c>
      <c r="AQ54" s="498">
        <f>IF($F54=0,0,((($F54/$E$51)*'CRONOGRAMA ACTIVIDADES'!AM$28)*($G54/$F54)))</f>
        <v>0</v>
      </c>
      <c r="AR54" s="498">
        <f>IF($F54=0,0,((($F54/$E$51)*'CRONOGRAMA ACTIVIDADES'!AN$28)*($G54/$F54)))</f>
        <v>0</v>
      </c>
      <c r="AS54" s="498">
        <f>IF($F54=0,0,((($F54/$E$51)*'CRONOGRAMA ACTIVIDADES'!AO$28)*($G54/$F54)))</f>
        <v>0</v>
      </c>
      <c r="AT54" s="501">
        <f>AH54+AI54+AJ54+AK54+AL54+AM54+AN54+AO54+AP54+AQ54+AR54+AS54</f>
        <v>0</v>
      </c>
      <c r="AU54" s="504">
        <f>AS54+AR54+AQ54+AP54+AO54+AN54+AM54+AL54+AK54+AJ54+AI54+AH54+AF54+AE54+AD54+AC54+AB54+AA54+Z54+Y54+X54+W54+V54+U54+S54+R54+Q54+P54+O54+N54+M54+L54+K54+J54+I54+H54</f>
        <v>0</v>
      </c>
      <c r="AV54" s="470">
        <f t="shared" si="1"/>
        <v>0</v>
      </c>
    </row>
    <row r="55" spans="2:48" s="472" customFormat="1" ht="12.75" customHeight="1">
      <c r="B55" s="494" t="str">
        <f>+'FORMATO COSTEO C1'!C$228</f>
        <v>1.2.2.4</v>
      </c>
      <c r="C55" s="495" t="str">
        <f>+'FORMATO COSTEO C1'!B$228</f>
        <v>Categoría de gasto</v>
      </c>
      <c r="D55" s="506"/>
      <c r="E55" s="507"/>
      <c r="F55" s="498">
        <f>+'FORMATO COSTEO C1'!G228</f>
        <v>0</v>
      </c>
      <c r="G55" s="501">
        <f>+'FORMATO COSTEO C1'!K228</f>
        <v>0</v>
      </c>
      <c r="H55" s="502">
        <f>IF($F55=0,0,((($F55/$E$51)*'CRONOGRAMA ACTIVIDADES'!F$28)*($G55/$F55)))</f>
        <v>0</v>
      </c>
      <c r="I55" s="498">
        <f>IF($F55=0,0,((($F55/$E$51)*'CRONOGRAMA ACTIVIDADES'!G$28)*($G55/$F55)))</f>
        <v>0</v>
      </c>
      <c r="J55" s="498">
        <f>IF($F55=0,0,((($F55/$E$51)*'CRONOGRAMA ACTIVIDADES'!H$28)*($G55/$F55)))</f>
        <v>0</v>
      </c>
      <c r="K55" s="498">
        <f>IF($F55=0,0,((($F55/$E$51)*'CRONOGRAMA ACTIVIDADES'!I$28)*($G55/$F55)))</f>
        <v>0</v>
      </c>
      <c r="L55" s="498">
        <f>IF($F55=0,0,((($F55/$E$51)*'CRONOGRAMA ACTIVIDADES'!J$28)*($G55/$F55)))</f>
        <v>0</v>
      </c>
      <c r="M55" s="498">
        <f>IF($F55=0,0,((($F55/$E$51)*'CRONOGRAMA ACTIVIDADES'!K$28)*($G55/$F55)))</f>
        <v>0</v>
      </c>
      <c r="N55" s="498">
        <f>IF($F55=0,0,((($F55/$E$51)*'CRONOGRAMA ACTIVIDADES'!L$28)*($G55/$F55)))</f>
        <v>0</v>
      </c>
      <c r="O55" s="498">
        <f>IF($F55=0,0,((($F55/$E$51)*'CRONOGRAMA ACTIVIDADES'!M$28)*($G55/$F55)))</f>
        <v>0</v>
      </c>
      <c r="P55" s="498">
        <f>IF($F55=0,0,((($F55/$E$51)*'CRONOGRAMA ACTIVIDADES'!N$28)*($G55/$F55)))</f>
        <v>0</v>
      </c>
      <c r="Q55" s="498">
        <f>IF($F55=0,0,((($F55/$E$51)*'CRONOGRAMA ACTIVIDADES'!O$28)*($G55/$F55)))</f>
        <v>0</v>
      </c>
      <c r="R55" s="498">
        <f>IF($F55=0,0,((($F55/$E$51)*'CRONOGRAMA ACTIVIDADES'!P$28)*($G55/$F55)))</f>
        <v>0</v>
      </c>
      <c r="S55" s="498">
        <f>IF($F55=0,0,((($F55/$E$51)*'CRONOGRAMA ACTIVIDADES'!Q$28)*($G55/$F55)))</f>
        <v>0</v>
      </c>
      <c r="T55" s="499">
        <f>H55+I55+J55+K55+L55+M55+N55+O55+P55+Q55+R55+S55</f>
        <v>0</v>
      </c>
      <c r="U55" s="503">
        <f>IF($F55=0,0,((($F55/$E$51)*'CRONOGRAMA ACTIVIDADES'!R$28)*($G55/$F55)))</f>
        <v>0</v>
      </c>
      <c r="V55" s="498">
        <f>IF($F55=0,0,((($F55/$E$51)*'CRONOGRAMA ACTIVIDADES'!S$28)*($G55/$F55)))</f>
        <v>0</v>
      </c>
      <c r="W55" s="498">
        <f>IF($F55=0,0,((($F55/$E$51)*'CRONOGRAMA ACTIVIDADES'!T$28)*($G55/$F55)))</f>
        <v>0</v>
      </c>
      <c r="X55" s="498">
        <f>IF($F55=0,0,((($F55/$E$51)*'CRONOGRAMA ACTIVIDADES'!U$28)*($G55/$F55)))</f>
        <v>0</v>
      </c>
      <c r="Y55" s="498">
        <f>IF($F55=0,0,((($F55/$E$51)*'CRONOGRAMA ACTIVIDADES'!V$28)*($G55/$F55)))</f>
        <v>0</v>
      </c>
      <c r="Z55" s="498">
        <f>IF($F55=0,0,((($F55/$E$51)*'CRONOGRAMA ACTIVIDADES'!W$28)*($G55/$F55)))</f>
        <v>0</v>
      </c>
      <c r="AA55" s="498">
        <f>IF($F55=0,0,((($F55/$E$51)*'CRONOGRAMA ACTIVIDADES'!X$28)*($G55/$F55)))</f>
        <v>0</v>
      </c>
      <c r="AB55" s="498">
        <f>IF($F55=0,0,((($F55/$E$51)*'CRONOGRAMA ACTIVIDADES'!Y$28)*($G55/$F55)))</f>
        <v>0</v>
      </c>
      <c r="AC55" s="498">
        <f>IF($F55=0,0,((($F55/$E$51)*'CRONOGRAMA ACTIVIDADES'!Z$28)*($G55/$F55)))</f>
        <v>0</v>
      </c>
      <c r="AD55" s="498">
        <f>IF($F55=0,0,((($F55/$E$51)*'CRONOGRAMA ACTIVIDADES'!AA$28)*($G55/$F55)))</f>
        <v>0</v>
      </c>
      <c r="AE55" s="498">
        <f>IF($F55=0,0,((($F55/$E$51)*'CRONOGRAMA ACTIVIDADES'!AB$28)*($G55/$F55)))</f>
        <v>0</v>
      </c>
      <c r="AF55" s="498">
        <f>IF($F55=0,0,((($F55/$E$51)*'CRONOGRAMA ACTIVIDADES'!AC$28)*($G55/$F55)))</f>
        <v>0</v>
      </c>
      <c r="AG55" s="501">
        <f>U55+V55+W55+X55+Y55+Z55+AA55+AB55+AC55+AD55+AE55+AF55</f>
        <v>0</v>
      </c>
      <c r="AH55" s="502">
        <f>IF($F55=0,0,((($F55/$E$51)*'CRONOGRAMA ACTIVIDADES'!AD$28)*($G55/$F55)))</f>
        <v>0</v>
      </c>
      <c r="AI55" s="498">
        <f>IF($F55=0,0,((($F55/$E$51)*'CRONOGRAMA ACTIVIDADES'!AE$28)*($G55/$F55)))</f>
        <v>0</v>
      </c>
      <c r="AJ55" s="498">
        <f>IF($F55=0,0,((($F55/$E$51)*'CRONOGRAMA ACTIVIDADES'!AF$28)*($G55/$F55)))</f>
        <v>0</v>
      </c>
      <c r="AK55" s="498">
        <f>IF($F55=0,0,((($F55/$E$51)*'CRONOGRAMA ACTIVIDADES'!AG$28)*($G55/$F55)))</f>
        <v>0</v>
      </c>
      <c r="AL55" s="498">
        <f>IF($F55=0,0,((($F55/$E$51)*'CRONOGRAMA ACTIVIDADES'!AH$28)*($G55/$F55)))</f>
        <v>0</v>
      </c>
      <c r="AM55" s="498">
        <f>IF($F55=0,0,((($F55/$E$51)*'CRONOGRAMA ACTIVIDADES'!AI$28)*($G55/$F55)))</f>
        <v>0</v>
      </c>
      <c r="AN55" s="498">
        <f>IF($F55=0,0,((($F55/$E$51)*'CRONOGRAMA ACTIVIDADES'!AJ$28)*($G55/$F55)))</f>
        <v>0</v>
      </c>
      <c r="AO55" s="498">
        <f>IF($F55=0,0,((($F55/$E$51)*'CRONOGRAMA ACTIVIDADES'!AK$28)*($G55/$F55)))</f>
        <v>0</v>
      </c>
      <c r="AP55" s="498">
        <f>IF($F55=0,0,((($F55/$E$51)*'CRONOGRAMA ACTIVIDADES'!AL$28)*($G55/$F55)))</f>
        <v>0</v>
      </c>
      <c r="AQ55" s="498">
        <f>IF($F55=0,0,((($F55/$E$51)*'CRONOGRAMA ACTIVIDADES'!AM$28)*($G55/$F55)))</f>
        <v>0</v>
      </c>
      <c r="AR55" s="498">
        <f>IF($F55=0,0,((($F55/$E$51)*'CRONOGRAMA ACTIVIDADES'!AN$28)*($G55/$F55)))</f>
        <v>0</v>
      </c>
      <c r="AS55" s="498">
        <f>IF($F55=0,0,((($F55/$E$51)*'CRONOGRAMA ACTIVIDADES'!AO$28)*($G55/$F55)))</f>
        <v>0</v>
      </c>
      <c r="AT55" s="501">
        <f>AH55+AI55+AJ55+AK55+AL55+AM55+AN55+AO55+AP55+AQ55+AR55+AS55</f>
        <v>0</v>
      </c>
      <c r="AU55" s="504">
        <f>AS55+AR55+AQ55+AP55+AO55+AN55+AM55+AL55+AK55+AJ55+AI55+AH55+AF55+AE55+AD55+AC55+AB55+AA55+Z55+Y55+X55+W55+V55+U55+S55+R55+Q55+P55+O55+N55+M55+L55+K55+J55+I55+H55</f>
        <v>0</v>
      </c>
      <c r="AV55" s="470">
        <f t="shared" si="1"/>
        <v>0</v>
      </c>
    </row>
    <row r="56" spans="2:48" s="472" customFormat="1" ht="12.75" customHeight="1">
      <c r="B56" s="494" t="str">
        <f>+'FORMATO COSTEO C1'!C$234</f>
        <v>1.2.2.5</v>
      </c>
      <c r="C56" s="495" t="str">
        <f>+'FORMATO COSTEO C1'!B$234</f>
        <v>Categoría de gasto</v>
      </c>
      <c r="D56" s="506"/>
      <c r="E56" s="507"/>
      <c r="F56" s="498">
        <f>+'FORMATO COSTEO C1'!G234</f>
        <v>0</v>
      </c>
      <c r="G56" s="501">
        <f>+'FORMATO COSTEO C1'!K234</f>
        <v>0</v>
      </c>
      <c r="H56" s="502">
        <f>IF($F56=0,0,((($F56/$E$51)*'CRONOGRAMA ACTIVIDADES'!F$28)*($G56/$F56)))</f>
        <v>0</v>
      </c>
      <c r="I56" s="498">
        <f>IF($F56=0,0,((($F56/$E$51)*'CRONOGRAMA ACTIVIDADES'!G$28)*($G56/$F56)))</f>
        <v>0</v>
      </c>
      <c r="J56" s="498">
        <f>IF($F56=0,0,((($F56/$E$51)*'CRONOGRAMA ACTIVIDADES'!H$28)*($G56/$F56)))</f>
        <v>0</v>
      </c>
      <c r="K56" s="498">
        <f>IF($F56=0,0,((($F56/$E$51)*'CRONOGRAMA ACTIVIDADES'!I$28)*($G56/$F56)))</f>
        <v>0</v>
      </c>
      <c r="L56" s="498">
        <f>IF($F56=0,0,((($F56/$E$51)*'CRONOGRAMA ACTIVIDADES'!J$28)*($G56/$F56)))</f>
        <v>0</v>
      </c>
      <c r="M56" s="498">
        <f>IF($F56=0,0,((($F56/$E$51)*'CRONOGRAMA ACTIVIDADES'!K$28)*($G56/$F56)))</f>
        <v>0</v>
      </c>
      <c r="N56" s="498">
        <f>IF($F56=0,0,((($F56/$E$51)*'CRONOGRAMA ACTIVIDADES'!L$28)*($G56/$F56)))</f>
        <v>0</v>
      </c>
      <c r="O56" s="498">
        <f>IF($F56=0,0,((($F56/$E$51)*'CRONOGRAMA ACTIVIDADES'!M$28)*($G56/$F56)))</f>
        <v>0</v>
      </c>
      <c r="P56" s="498">
        <f>IF($F56=0,0,((($F56/$E$51)*'CRONOGRAMA ACTIVIDADES'!N$28)*($G56/$F56)))</f>
        <v>0</v>
      </c>
      <c r="Q56" s="498">
        <f>IF($F56=0,0,((($F56/$E$51)*'CRONOGRAMA ACTIVIDADES'!O$28)*($G56/$F56)))</f>
        <v>0</v>
      </c>
      <c r="R56" s="498">
        <f>IF($F56=0,0,((($F56/$E$51)*'CRONOGRAMA ACTIVIDADES'!P$28)*($G56/$F56)))</f>
        <v>0</v>
      </c>
      <c r="S56" s="498">
        <f>IF($F56=0,0,((($F56/$E$51)*'CRONOGRAMA ACTIVIDADES'!Q$28)*($G56/$F56)))</f>
        <v>0</v>
      </c>
      <c r="T56" s="499">
        <f>H56+I56+J56+K56+L56+M56+N56+O56+P56+Q56+R56+S56</f>
        <v>0</v>
      </c>
      <c r="U56" s="503">
        <f>IF($F56=0,0,((($F56/$E$51)*'CRONOGRAMA ACTIVIDADES'!R$28)*($G56/$F56)))</f>
        <v>0</v>
      </c>
      <c r="V56" s="498">
        <f>IF($F56=0,0,((($F56/$E$51)*'CRONOGRAMA ACTIVIDADES'!S$28)*($G56/$F56)))</f>
        <v>0</v>
      </c>
      <c r="W56" s="498">
        <f>IF($F56=0,0,((($F56/$E$51)*'CRONOGRAMA ACTIVIDADES'!T$28)*($G56/$F56)))</f>
        <v>0</v>
      </c>
      <c r="X56" s="498">
        <f>IF($F56=0,0,((($F56/$E$51)*'CRONOGRAMA ACTIVIDADES'!U$28)*($G56/$F56)))</f>
        <v>0</v>
      </c>
      <c r="Y56" s="498">
        <f>IF($F56=0,0,((($F56/$E$51)*'CRONOGRAMA ACTIVIDADES'!V$28)*($G56/$F56)))</f>
        <v>0</v>
      </c>
      <c r="Z56" s="498">
        <f>IF($F56=0,0,((($F56/$E$51)*'CRONOGRAMA ACTIVIDADES'!W$28)*($G56/$F56)))</f>
        <v>0</v>
      </c>
      <c r="AA56" s="498">
        <f>IF($F56=0,0,((($F56/$E$51)*'CRONOGRAMA ACTIVIDADES'!X$28)*($G56/$F56)))</f>
        <v>0</v>
      </c>
      <c r="AB56" s="498">
        <f>IF($F56=0,0,((($F56/$E$51)*'CRONOGRAMA ACTIVIDADES'!Y$28)*($G56/$F56)))</f>
        <v>0</v>
      </c>
      <c r="AC56" s="498">
        <f>IF($F56=0,0,((($F56/$E$51)*'CRONOGRAMA ACTIVIDADES'!Z$28)*($G56/$F56)))</f>
        <v>0</v>
      </c>
      <c r="AD56" s="498">
        <f>IF($F56=0,0,((($F56/$E$51)*'CRONOGRAMA ACTIVIDADES'!AA$28)*($G56/$F56)))</f>
        <v>0</v>
      </c>
      <c r="AE56" s="498">
        <f>IF($F56=0,0,((($F56/$E$51)*'CRONOGRAMA ACTIVIDADES'!AB$28)*($G56/$F56)))</f>
        <v>0</v>
      </c>
      <c r="AF56" s="498">
        <f>IF($F56=0,0,((($F56/$E$51)*'CRONOGRAMA ACTIVIDADES'!AC$28)*($G56/$F56)))</f>
        <v>0</v>
      </c>
      <c r="AG56" s="501">
        <f>U56+V56+W56+X56+Y56+Z56+AA56+AB56+AC56+AD56+AE56+AF56</f>
        <v>0</v>
      </c>
      <c r="AH56" s="502">
        <f>IF($F56=0,0,((($F56/$E$51)*'CRONOGRAMA ACTIVIDADES'!AD$28)*($G56/$F56)))</f>
        <v>0</v>
      </c>
      <c r="AI56" s="498">
        <f>IF($F56=0,0,((($F56/$E$51)*'CRONOGRAMA ACTIVIDADES'!AE$28)*($G56/$F56)))</f>
        <v>0</v>
      </c>
      <c r="AJ56" s="498">
        <f>IF($F56=0,0,((($F56/$E$51)*'CRONOGRAMA ACTIVIDADES'!AF$28)*($G56/$F56)))</f>
        <v>0</v>
      </c>
      <c r="AK56" s="498">
        <f>IF($F56=0,0,((($F56/$E$51)*'CRONOGRAMA ACTIVIDADES'!AG$28)*($G56/$F56)))</f>
        <v>0</v>
      </c>
      <c r="AL56" s="498">
        <f>IF($F56=0,0,((($F56/$E$51)*'CRONOGRAMA ACTIVIDADES'!AH$28)*($G56/$F56)))</f>
        <v>0</v>
      </c>
      <c r="AM56" s="498">
        <f>IF($F56=0,0,((($F56/$E$51)*'CRONOGRAMA ACTIVIDADES'!AI$28)*($G56/$F56)))</f>
        <v>0</v>
      </c>
      <c r="AN56" s="498">
        <f>IF($F56=0,0,((($F56/$E$51)*'CRONOGRAMA ACTIVIDADES'!AJ$28)*($G56/$F56)))</f>
        <v>0</v>
      </c>
      <c r="AO56" s="498">
        <f>IF($F56=0,0,((($F56/$E$51)*'CRONOGRAMA ACTIVIDADES'!AK$28)*($G56/$F56)))</f>
        <v>0</v>
      </c>
      <c r="AP56" s="498">
        <f>IF($F56=0,0,((($F56/$E$51)*'CRONOGRAMA ACTIVIDADES'!AL$28)*($G56/$F56)))</f>
        <v>0</v>
      </c>
      <c r="AQ56" s="498">
        <f>IF($F56=0,0,((($F56/$E$51)*'CRONOGRAMA ACTIVIDADES'!AM$28)*($G56/$F56)))</f>
        <v>0</v>
      </c>
      <c r="AR56" s="498">
        <f>IF($F56=0,0,((($F56/$E$51)*'CRONOGRAMA ACTIVIDADES'!AN$28)*($G56/$F56)))</f>
        <v>0</v>
      </c>
      <c r="AS56" s="498">
        <f>IF($F56=0,0,((($F56/$E$51)*'CRONOGRAMA ACTIVIDADES'!AO$28)*($G56/$F56)))</f>
        <v>0</v>
      </c>
      <c r="AT56" s="501">
        <f>AH56+AI56+AJ56+AK56+AL56+AM56+AN56+AO56+AP56+AQ56+AR56+AS56</f>
        <v>0</v>
      </c>
      <c r="AU56" s="504">
        <f>AS56+AR56+AQ56+AP56+AO56+AN56+AM56+AL56+AK56+AJ56+AI56+AH56+AF56+AE56+AD56+AC56+AB56+AA56+Z56+Y56+X56+W56+V56+U56+S56+R56+Q56+P56+O56+N56+M56+L56+K56+J56+I56+H56</f>
        <v>0</v>
      </c>
      <c r="AV56" s="470">
        <f t="shared" si="1"/>
        <v>0</v>
      </c>
    </row>
    <row r="57" spans="2:48" s="472" customFormat="1" ht="12.75" customHeight="1">
      <c r="B57" s="484" t="str">
        <f>+'FORMATO COSTEO C1'!C$240</f>
        <v>1.2.3</v>
      </c>
      <c r="C57" s="508">
        <f>+'FORMATO COSTEO C1'!B$240</f>
        <v>0</v>
      </c>
      <c r="D57" s="486" t="str">
        <f>+'FORMATO COSTEO C1'!D$240</f>
        <v>Unidad medida</v>
      </c>
      <c r="E57" s="487">
        <f>+'FORMATO COSTEO C1'!E$240</f>
        <v>0</v>
      </c>
      <c r="F57" s="488">
        <f>SUM(F58:F62)</f>
        <v>0</v>
      </c>
      <c r="G57" s="491">
        <f aca="true" t="shared" si="18" ref="G57:AS57">SUM(G58:G62)</f>
        <v>0</v>
      </c>
      <c r="H57" s="492">
        <f t="shared" si="18"/>
        <v>0</v>
      </c>
      <c r="I57" s="488">
        <f>SUM(I58:I62)</f>
        <v>0</v>
      </c>
      <c r="J57" s="488">
        <f>SUM(J58:J62)</f>
        <v>0</v>
      </c>
      <c r="K57" s="488">
        <f>SUM(K58:K62)</f>
        <v>0</v>
      </c>
      <c r="L57" s="488">
        <f>SUM(L58:L62)</f>
        <v>0</v>
      </c>
      <c r="M57" s="488">
        <f>SUM(M58:M62)</f>
        <v>0</v>
      </c>
      <c r="N57" s="488">
        <f t="shared" si="18"/>
        <v>0</v>
      </c>
      <c r="O57" s="488">
        <f t="shared" si="18"/>
        <v>0</v>
      </c>
      <c r="P57" s="488">
        <f t="shared" si="18"/>
        <v>0</v>
      </c>
      <c r="Q57" s="488">
        <f t="shared" si="18"/>
        <v>0</v>
      </c>
      <c r="R57" s="488">
        <f t="shared" si="18"/>
        <v>0</v>
      </c>
      <c r="S57" s="488">
        <f t="shared" si="18"/>
        <v>0</v>
      </c>
      <c r="T57" s="489">
        <f>SUM(T58:T62)</f>
        <v>0</v>
      </c>
      <c r="U57" s="490">
        <f t="shared" si="18"/>
        <v>0</v>
      </c>
      <c r="V57" s="488">
        <f t="shared" si="18"/>
        <v>0</v>
      </c>
      <c r="W57" s="488">
        <f t="shared" si="18"/>
        <v>0</v>
      </c>
      <c r="X57" s="488">
        <f t="shared" si="18"/>
        <v>0</v>
      </c>
      <c r="Y57" s="488">
        <f t="shared" si="18"/>
        <v>0</v>
      </c>
      <c r="Z57" s="488">
        <f t="shared" si="18"/>
        <v>0</v>
      </c>
      <c r="AA57" s="488">
        <f t="shared" si="18"/>
        <v>0</v>
      </c>
      <c r="AB57" s="488">
        <f t="shared" si="18"/>
        <v>0</v>
      </c>
      <c r="AC57" s="488">
        <f t="shared" si="18"/>
        <v>0</v>
      </c>
      <c r="AD57" s="488">
        <f t="shared" si="18"/>
        <v>0</v>
      </c>
      <c r="AE57" s="488">
        <f t="shared" si="18"/>
        <v>0</v>
      </c>
      <c r="AF57" s="488">
        <f t="shared" si="18"/>
        <v>0</v>
      </c>
      <c r="AG57" s="491">
        <f t="shared" si="18"/>
        <v>0</v>
      </c>
      <c r="AH57" s="492">
        <f t="shared" si="18"/>
        <v>0</v>
      </c>
      <c r="AI57" s="488">
        <f t="shared" si="18"/>
        <v>0</v>
      </c>
      <c r="AJ57" s="488">
        <f t="shared" si="18"/>
        <v>0</v>
      </c>
      <c r="AK57" s="488">
        <f t="shared" si="18"/>
        <v>0</v>
      </c>
      <c r="AL57" s="488">
        <f t="shared" si="18"/>
        <v>0</v>
      </c>
      <c r="AM57" s="488">
        <f t="shared" si="18"/>
        <v>0</v>
      </c>
      <c r="AN57" s="488">
        <f t="shared" si="18"/>
        <v>0</v>
      </c>
      <c r="AO57" s="488">
        <f t="shared" si="18"/>
        <v>0</v>
      </c>
      <c r="AP57" s="488">
        <f t="shared" si="18"/>
        <v>0</v>
      </c>
      <c r="AQ57" s="488">
        <f t="shared" si="18"/>
        <v>0</v>
      </c>
      <c r="AR57" s="488">
        <f t="shared" si="18"/>
        <v>0</v>
      </c>
      <c r="AS57" s="488">
        <f t="shared" si="18"/>
        <v>0</v>
      </c>
      <c r="AT57" s="491">
        <f>SUM(AT58:AT62)</f>
        <v>0</v>
      </c>
      <c r="AU57" s="493">
        <f>SUM(AU58:AU62)</f>
        <v>0</v>
      </c>
      <c r="AV57" s="470">
        <f t="shared" si="1"/>
        <v>0</v>
      </c>
    </row>
    <row r="58" spans="2:48" s="472" customFormat="1" ht="12.75" customHeight="1">
      <c r="B58" s="494" t="str">
        <f>+'FORMATO COSTEO C1'!C$242</f>
        <v>1.2.3.1</v>
      </c>
      <c r="C58" s="495" t="str">
        <f>+'FORMATO COSTEO C1'!B$242</f>
        <v>Categoría de gasto</v>
      </c>
      <c r="D58" s="506"/>
      <c r="E58" s="507"/>
      <c r="F58" s="498">
        <f>+'FORMATO COSTEO C1'!G242</f>
        <v>0</v>
      </c>
      <c r="G58" s="501">
        <f>+'FORMATO COSTEO C1'!K242</f>
        <v>0</v>
      </c>
      <c r="H58" s="636">
        <f>IF($F58=0,0,((($F58/$E$57)*'CRONOGRAMA ACTIVIDADES'!F$29)*($G58/$F58)))</f>
        <v>0</v>
      </c>
      <c r="I58" s="498">
        <f>IF($F58=0,0,((($F58/$E$57)*'CRONOGRAMA ACTIVIDADES'!G$29)*($G58/$F58)))</f>
        <v>0</v>
      </c>
      <c r="J58" s="498">
        <f>IF($F58=0,0,((($F58/$E$57)*'CRONOGRAMA ACTIVIDADES'!H$29)*($G58/$F58)))</f>
        <v>0</v>
      </c>
      <c r="K58" s="498">
        <f>IF($F58=0,0,((($F58/$E$57)*'CRONOGRAMA ACTIVIDADES'!I$29)*($G58/$F58)))</f>
        <v>0</v>
      </c>
      <c r="L58" s="498">
        <f>IF($F58=0,0,((($F58/$E$57)*'CRONOGRAMA ACTIVIDADES'!J$29)*($G58/$F58)))</f>
        <v>0</v>
      </c>
      <c r="M58" s="498">
        <f>IF($F58=0,0,((($F58/$E$57)*'CRONOGRAMA ACTIVIDADES'!K$29)*($G58/$F58)))</f>
        <v>0</v>
      </c>
      <c r="N58" s="498">
        <f>IF($F58=0,0,((($F58/$E$57)*'CRONOGRAMA ACTIVIDADES'!L$29)*($G58/$F58)))</f>
        <v>0</v>
      </c>
      <c r="O58" s="498">
        <f>IF($F58=0,0,((($F58/$E$57)*'CRONOGRAMA ACTIVIDADES'!M$29)*($G58/$F58)))</f>
        <v>0</v>
      </c>
      <c r="P58" s="498">
        <f>IF($F58=0,0,((($F58/$E$57)*'CRONOGRAMA ACTIVIDADES'!N$29)*($G58/$F58)))</f>
        <v>0</v>
      </c>
      <c r="Q58" s="498">
        <f>IF($F58=0,0,((($F58/$E$57)*'CRONOGRAMA ACTIVIDADES'!O$29)*($G58/$F58)))</f>
        <v>0</v>
      </c>
      <c r="R58" s="498">
        <f>IF($F58=0,0,((($F58/$E$57)*'CRONOGRAMA ACTIVIDADES'!P$29)*($G58/$F58)))</f>
        <v>0</v>
      </c>
      <c r="S58" s="498">
        <f>IF($F58=0,0,((($F58/$E$57)*'CRONOGRAMA ACTIVIDADES'!Q$29)*($G58/$F58)))</f>
        <v>0</v>
      </c>
      <c r="T58" s="499">
        <f>H58+I58+J58+K58+L58+M58+N58+O58+P58+Q58+R58+S58</f>
        <v>0</v>
      </c>
      <c r="U58" s="503">
        <f>IF($F58=0,0,((($F58/$E$57)*'CRONOGRAMA ACTIVIDADES'!R$29)*($G58/$F58)))</f>
        <v>0</v>
      </c>
      <c r="V58" s="498">
        <f>IF($F58=0,0,((($F58/$E$57)*'CRONOGRAMA ACTIVIDADES'!S$29)*($G58/$F58)))</f>
        <v>0</v>
      </c>
      <c r="W58" s="498">
        <f>IF($F58=0,0,((($F58/$E$57)*'CRONOGRAMA ACTIVIDADES'!T$29)*($G58/$F58)))</f>
        <v>0</v>
      </c>
      <c r="X58" s="498">
        <f>IF($F58=0,0,((($F58/$E$57)*'CRONOGRAMA ACTIVIDADES'!U$29)*($G58/$F58)))</f>
        <v>0</v>
      </c>
      <c r="Y58" s="498">
        <f>IF($F58=0,0,((($F58/$E$57)*'CRONOGRAMA ACTIVIDADES'!V$29)*($G58/$F58)))</f>
        <v>0</v>
      </c>
      <c r="Z58" s="498">
        <f>IF($F58=0,0,((($F58/$E$57)*'CRONOGRAMA ACTIVIDADES'!W$29)*($G58/$F58)))</f>
        <v>0</v>
      </c>
      <c r="AA58" s="498">
        <f>IF($F58=0,0,((($F58/$E$57)*'CRONOGRAMA ACTIVIDADES'!X$29)*($G58/$F58)))</f>
        <v>0</v>
      </c>
      <c r="AB58" s="498">
        <f>IF($F58=0,0,((($F58/$E$57)*'CRONOGRAMA ACTIVIDADES'!Y$29)*($G58/$F58)))</f>
        <v>0</v>
      </c>
      <c r="AC58" s="498">
        <f>IF($F58=0,0,((($F58/$E$57)*'CRONOGRAMA ACTIVIDADES'!Z$29)*($G58/$F58)))</f>
        <v>0</v>
      </c>
      <c r="AD58" s="498">
        <f>IF($F58=0,0,((($F58/$E$57)*'CRONOGRAMA ACTIVIDADES'!AA$29)*($G58/$F58)))</f>
        <v>0</v>
      </c>
      <c r="AE58" s="498">
        <f>IF($F58=0,0,((($F58/$E$57)*'CRONOGRAMA ACTIVIDADES'!AB$29)*($G58/$F58)))</f>
        <v>0</v>
      </c>
      <c r="AF58" s="498">
        <f>IF($F58=0,0,((($F58/$E$57)*'CRONOGRAMA ACTIVIDADES'!AC$29)*($G58/$F58)))</f>
        <v>0</v>
      </c>
      <c r="AG58" s="501">
        <f>U58+V58+W58+X58+Y58+Z58+AA58+AB58+AC58+AD58+AE58+AF58</f>
        <v>0</v>
      </c>
      <c r="AH58" s="502">
        <f>IF($F58=0,0,((($F58/$E$57)*'CRONOGRAMA ACTIVIDADES'!AD$29)*($G58/$F58)))</f>
        <v>0</v>
      </c>
      <c r="AI58" s="498">
        <f>IF($F58=0,0,((($F58/$E$57)*'CRONOGRAMA ACTIVIDADES'!AE$29)*($G58/$F58)))</f>
        <v>0</v>
      </c>
      <c r="AJ58" s="498">
        <f>IF($F58=0,0,((($F58/$E$57)*'CRONOGRAMA ACTIVIDADES'!AF$29)*($G58/$F58)))</f>
        <v>0</v>
      </c>
      <c r="AK58" s="498">
        <f>IF($F58=0,0,((($F58/$E$57)*'CRONOGRAMA ACTIVIDADES'!AG$29)*($G58/$F58)))</f>
        <v>0</v>
      </c>
      <c r="AL58" s="498">
        <f>IF($F58=0,0,((($F58/$E$57)*'CRONOGRAMA ACTIVIDADES'!AH$29)*($G58/$F58)))</f>
        <v>0</v>
      </c>
      <c r="AM58" s="498">
        <f>IF($F58=0,0,((($F58/$E$57)*'CRONOGRAMA ACTIVIDADES'!AI$29)*($G58/$F58)))</f>
        <v>0</v>
      </c>
      <c r="AN58" s="498">
        <f>IF($F58=0,0,((($F58/$E$57)*'CRONOGRAMA ACTIVIDADES'!AJ$29)*($G58/$F58)))</f>
        <v>0</v>
      </c>
      <c r="AO58" s="498">
        <f>IF($F58=0,0,((($F58/$E$57)*'CRONOGRAMA ACTIVIDADES'!AK$29)*($G58/$F58)))</f>
        <v>0</v>
      </c>
      <c r="AP58" s="498">
        <f>IF($F58=0,0,((($F58/$E$57)*'CRONOGRAMA ACTIVIDADES'!AL$29)*($G58/$F58)))</f>
        <v>0</v>
      </c>
      <c r="AQ58" s="498">
        <f>IF($F58=0,0,((($F58/$E$57)*'CRONOGRAMA ACTIVIDADES'!AM$29)*($G58/$F58)))</f>
        <v>0</v>
      </c>
      <c r="AR58" s="498">
        <f>IF($F58=0,0,((($F58/$E$57)*'CRONOGRAMA ACTIVIDADES'!AN$29)*($G58/$F58)))</f>
        <v>0</v>
      </c>
      <c r="AS58" s="498">
        <f>IF($F58=0,0,((($F58/$E$57)*'CRONOGRAMA ACTIVIDADES'!AO$29)*($G58/$F58)))</f>
        <v>0</v>
      </c>
      <c r="AT58" s="501">
        <f>AH58+AI58+AJ58+AK58+AL58+AM58+AN58+AO58+AP58+AQ58+AR58+AS58</f>
        <v>0</v>
      </c>
      <c r="AU58" s="504">
        <f>AS58+AR58+AQ58+AP58+AO58+AN58+AM58+AL58+AK58+AJ58+AI58+AH58+AF58+AE58+AD58+AC58+AB58+AA58+Z58+Y58+X58+W58+V58+U58+S58+R58+Q58+P58+O58+N58+M58+L58+K58+J58+I58+H58</f>
        <v>0</v>
      </c>
      <c r="AV58" s="470">
        <f t="shared" si="1"/>
        <v>0</v>
      </c>
    </row>
    <row r="59" spans="2:48" s="472" customFormat="1" ht="12.75" customHeight="1">
      <c r="B59" s="494" t="str">
        <f>+'FORMATO COSTEO C1'!C$248</f>
        <v>1.2.3.2</v>
      </c>
      <c r="C59" s="495" t="str">
        <f>+'FORMATO COSTEO C1'!B$248</f>
        <v>Categoría de gasto</v>
      </c>
      <c r="D59" s="506"/>
      <c r="E59" s="507"/>
      <c r="F59" s="498">
        <f>+'FORMATO COSTEO C1'!G248</f>
        <v>0</v>
      </c>
      <c r="G59" s="501">
        <f>+'FORMATO COSTEO C1'!K248</f>
        <v>0</v>
      </c>
      <c r="H59" s="502">
        <f>IF($F59=0,0,((($F59/$E$57)*'CRONOGRAMA ACTIVIDADES'!F$29)*($G59/$F59)))</f>
        <v>0</v>
      </c>
      <c r="I59" s="498">
        <f>IF($F59=0,0,((($F59/$E$57)*'CRONOGRAMA ACTIVIDADES'!G$29)*($G59/$F59)))</f>
        <v>0</v>
      </c>
      <c r="J59" s="498">
        <f>IF($F59=0,0,((($F59/$E$57)*'CRONOGRAMA ACTIVIDADES'!H$29)*($G59/$F59)))</f>
        <v>0</v>
      </c>
      <c r="K59" s="498">
        <f>IF($F59=0,0,((($F59/$E$57)*'CRONOGRAMA ACTIVIDADES'!I$29)*($G59/$F59)))</f>
        <v>0</v>
      </c>
      <c r="L59" s="498">
        <f>IF($F59=0,0,((($F59/$E$57)*'CRONOGRAMA ACTIVIDADES'!J$29)*($G59/$F59)))</f>
        <v>0</v>
      </c>
      <c r="M59" s="498">
        <f>IF($F59=0,0,((($F59/$E$57)*'CRONOGRAMA ACTIVIDADES'!K$29)*($G59/$F59)))</f>
        <v>0</v>
      </c>
      <c r="N59" s="498">
        <f>IF($F59=0,0,((($F59/$E$57)*'CRONOGRAMA ACTIVIDADES'!L$29)*($G59/$F59)))</f>
        <v>0</v>
      </c>
      <c r="O59" s="498">
        <f>IF($F59=0,0,((($F59/$E$57)*'CRONOGRAMA ACTIVIDADES'!M$29)*($G59/$F59)))</f>
        <v>0</v>
      </c>
      <c r="P59" s="498">
        <f>IF($F59=0,0,((($F59/$E$57)*'CRONOGRAMA ACTIVIDADES'!N$29)*($G59/$F59)))</f>
        <v>0</v>
      </c>
      <c r="Q59" s="498">
        <f>IF($F59=0,0,((($F59/$E$57)*'CRONOGRAMA ACTIVIDADES'!O$29)*($G59/$F59)))</f>
        <v>0</v>
      </c>
      <c r="R59" s="498">
        <f>IF($F59=0,0,((($F59/$E$57)*'CRONOGRAMA ACTIVIDADES'!P$29)*($G59/$F59)))</f>
        <v>0</v>
      </c>
      <c r="S59" s="498">
        <f>IF($F59=0,0,((($F59/$E$57)*'CRONOGRAMA ACTIVIDADES'!Q$29)*($G59/$F59)))</f>
        <v>0</v>
      </c>
      <c r="T59" s="499">
        <f>H59+I59+J59+K59+L59+M59+N59+O59+P59+Q59+R59+S59</f>
        <v>0</v>
      </c>
      <c r="U59" s="503">
        <f>IF($F59=0,0,((($F59/$E$57)*'CRONOGRAMA ACTIVIDADES'!R$29)*($G59/$F59)))</f>
        <v>0</v>
      </c>
      <c r="V59" s="498">
        <f>IF($F59=0,0,((($F59/$E$57)*'CRONOGRAMA ACTIVIDADES'!S$29)*($G59/$F59)))</f>
        <v>0</v>
      </c>
      <c r="W59" s="498">
        <f>IF($F59=0,0,((($F59/$E$57)*'CRONOGRAMA ACTIVIDADES'!T$29)*($G59/$F59)))</f>
        <v>0</v>
      </c>
      <c r="X59" s="498">
        <f>IF($F59=0,0,((($F59/$E$57)*'CRONOGRAMA ACTIVIDADES'!U$29)*($G59/$F59)))</f>
        <v>0</v>
      </c>
      <c r="Y59" s="498">
        <f>IF($F59=0,0,((($F59/$E$57)*'CRONOGRAMA ACTIVIDADES'!V$29)*($G59/$F59)))</f>
        <v>0</v>
      </c>
      <c r="Z59" s="498">
        <f>IF($F59=0,0,((($F59/$E$57)*'CRONOGRAMA ACTIVIDADES'!W$29)*($G59/$F59)))</f>
        <v>0</v>
      </c>
      <c r="AA59" s="498">
        <f>IF($F59=0,0,((($F59/$E$57)*'CRONOGRAMA ACTIVIDADES'!X$29)*($G59/$F59)))</f>
        <v>0</v>
      </c>
      <c r="AB59" s="498">
        <f>IF($F59=0,0,((($F59/$E$57)*'CRONOGRAMA ACTIVIDADES'!Y$29)*($G59/$F59)))</f>
        <v>0</v>
      </c>
      <c r="AC59" s="498">
        <f>IF($F59=0,0,((($F59/$E$57)*'CRONOGRAMA ACTIVIDADES'!Z$29)*($G59/$F59)))</f>
        <v>0</v>
      </c>
      <c r="AD59" s="498">
        <f>IF($F59=0,0,((($F59/$E$57)*'CRONOGRAMA ACTIVIDADES'!AA$29)*($G59/$F59)))</f>
        <v>0</v>
      </c>
      <c r="AE59" s="498">
        <f>IF($F59=0,0,((($F59/$E$57)*'CRONOGRAMA ACTIVIDADES'!AB$29)*($G59/$F59)))</f>
        <v>0</v>
      </c>
      <c r="AF59" s="498">
        <f>IF($F59=0,0,((($F59/$E$57)*'CRONOGRAMA ACTIVIDADES'!AC$29)*($G59/$F59)))</f>
        <v>0</v>
      </c>
      <c r="AG59" s="501">
        <f>U59+V59+W59+X59+Y59+Z59+AA59+AB59+AC59+AD59+AE59+AF59</f>
        <v>0</v>
      </c>
      <c r="AH59" s="502">
        <f>IF($F59=0,0,((($F59/$E$57)*'CRONOGRAMA ACTIVIDADES'!AD$29)*($G59/$F59)))</f>
        <v>0</v>
      </c>
      <c r="AI59" s="498">
        <f>IF($F59=0,0,((($F59/$E$57)*'CRONOGRAMA ACTIVIDADES'!AE$29)*($G59/$F59)))</f>
        <v>0</v>
      </c>
      <c r="AJ59" s="498">
        <f>IF($F59=0,0,((($F59/$E$57)*'CRONOGRAMA ACTIVIDADES'!AF$29)*($G59/$F59)))</f>
        <v>0</v>
      </c>
      <c r="AK59" s="498">
        <f>IF($F59=0,0,((($F59/$E$57)*'CRONOGRAMA ACTIVIDADES'!AG$29)*($G59/$F59)))</f>
        <v>0</v>
      </c>
      <c r="AL59" s="498">
        <f>IF($F59=0,0,((($F59/$E$57)*'CRONOGRAMA ACTIVIDADES'!AH$29)*($G59/$F59)))</f>
        <v>0</v>
      </c>
      <c r="AM59" s="498">
        <f>IF($F59=0,0,((($F59/$E$57)*'CRONOGRAMA ACTIVIDADES'!AI$29)*($G59/$F59)))</f>
        <v>0</v>
      </c>
      <c r="AN59" s="498">
        <f>IF($F59=0,0,((($F59/$E$57)*'CRONOGRAMA ACTIVIDADES'!AJ$29)*($G59/$F59)))</f>
        <v>0</v>
      </c>
      <c r="AO59" s="498">
        <f>IF($F59=0,0,((($F59/$E$57)*'CRONOGRAMA ACTIVIDADES'!AK$29)*($G59/$F59)))</f>
        <v>0</v>
      </c>
      <c r="AP59" s="498">
        <f>IF($F59=0,0,((($F59/$E$57)*'CRONOGRAMA ACTIVIDADES'!AL$29)*($G59/$F59)))</f>
        <v>0</v>
      </c>
      <c r="AQ59" s="498">
        <f>IF($F59=0,0,((($F59/$E$57)*'CRONOGRAMA ACTIVIDADES'!AM$29)*($G59/$F59)))</f>
        <v>0</v>
      </c>
      <c r="AR59" s="498">
        <f>IF($F59=0,0,((($F59/$E$57)*'CRONOGRAMA ACTIVIDADES'!AN$29)*($G59/$F59)))</f>
        <v>0</v>
      </c>
      <c r="AS59" s="498">
        <f>IF($F59=0,0,((($F59/$E$57)*'CRONOGRAMA ACTIVIDADES'!AO$29)*($G59/$F59)))</f>
        <v>0</v>
      </c>
      <c r="AT59" s="501">
        <f>AH59+AI59+AJ59+AK59+AL59+AM59+AN59+AO59+AP59+AQ59+AR59+AS59</f>
        <v>0</v>
      </c>
      <c r="AU59" s="504">
        <f>AS59+AR59+AQ59+AP59+AO59+AN59+AM59+AL59+AK59+AJ59+AI59+AH59+AF59+AE59+AD59+AC59+AB59+AA59+Z59+Y59+X59+W59+V59+U59+S59+R59+Q59+P59+O59+N59+M59+L59+K59+J59+I59+H59</f>
        <v>0</v>
      </c>
      <c r="AV59" s="470">
        <f t="shared" si="1"/>
        <v>0</v>
      </c>
    </row>
    <row r="60" spans="2:48" s="472" customFormat="1" ht="12.75" customHeight="1">
      <c r="B60" s="494" t="str">
        <f>+'FORMATO COSTEO C1'!C$254</f>
        <v>1.2.3.3</v>
      </c>
      <c r="C60" s="495" t="str">
        <f>+'FORMATO COSTEO C1'!B$254</f>
        <v>Categoría de gasto</v>
      </c>
      <c r="D60" s="506"/>
      <c r="E60" s="507"/>
      <c r="F60" s="498">
        <f>+'FORMATO COSTEO C1'!G254</f>
        <v>0</v>
      </c>
      <c r="G60" s="501">
        <f>+'FORMATO COSTEO C1'!K254</f>
        <v>0</v>
      </c>
      <c r="H60" s="502">
        <f>IF($F60=0,0,((($F60/$E$57)*'CRONOGRAMA ACTIVIDADES'!F$29)*($G60/$F60)))</f>
        <v>0</v>
      </c>
      <c r="I60" s="498">
        <f>IF($F60=0,0,((($F60/$E$57)*'CRONOGRAMA ACTIVIDADES'!G$29)*($G60/$F60)))</f>
        <v>0</v>
      </c>
      <c r="J60" s="498">
        <f>IF($F60=0,0,((($F60/$E$57)*'CRONOGRAMA ACTIVIDADES'!H$29)*($G60/$F60)))</f>
        <v>0</v>
      </c>
      <c r="K60" s="498">
        <f>IF($F60=0,0,((($F60/$E$57)*'CRONOGRAMA ACTIVIDADES'!I$29)*($G60/$F60)))</f>
        <v>0</v>
      </c>
      <c r="L60" s="498">
        <f>IF($F60=0,0,((($F60/$E$57)*'CRONOGRAMA ACTIVIDADES'!J$29)*($G60/$F60)))</f>
        <v>0</v>
      </c>
      <c r="M60" s="498">
        <f>IF($F60=0,0,((($F60/$E$57)*'CRONOGRAMA ACTIVIDADES'!K$29)*($G60/$F60)))</f>
        <v>0</v>
      </c>
      <c r="N60" s="498">
        <f>IF($F60=0,0,((($F60/$E$57)*'CRONOGRAMA ACTIVIDADES'!L$29)*($G60/$F60)))</f>
        <v>0</v>
      </c>
      <c r="O60" s="498">
        <f>IF($F60=0,0,((($F60/$E$57)*'CRONOGRAMA ACTIVIDADES'!M$29)*($G60/$F60)))</f>
        <v>0</v>
      </c>
      <c r="P60" s="498">
        <f>IF($F60=0,0,((($F60/$E$57)*'CRONOGRAMA ACTIVIDADES'!N$29)*($G60/$F60)))</f>
        <v>0</v>
      </c>
      <c r="Q60" s="498">
        <f>IF($F60=0,0,((($F60/$E$57)*'CRONOGRAMA ACTIVIDADES'!O$29)*($G60/$F60)))</f>
        <v>0</v>
      </c>
      <c r="R60" s="498">
        <f>IF($F60=0,0,((($F60/$E$57)*'CRONOGRAMA ACTIVIDADES'!P$29)*($G60/$F60)))</f>
        <v>0</v>
      </c>
      <c r="S60" s="498">
        <f>IF($F60=0,0,((($F60/$E$57)*'CRONOGRAMA ACTIVIDADES'!Q$29)*($G60/$F60)))</f>
        <v>0</v>
      </c>
      <c r="T60" s="499">
        <f>H60+I60+J60+K60+L60+M60+N60+O60+P60+Q60+R60+S60</f>
        <v>0</v>
      </c>
      <c r="U60" s="503">
        <f>IF($F60=0,0,((($F60/$E$57)*'CRONOGRAMA ACTIVIDADES'!R$29)*($G60/$F60)))</f>
        <v>0</v>
      </c>
      <c r="V60" s="498">
        <f>IF($F60=0,0,((($F60/$E$57)*'CRONOGRAMA ACTIVIDADES'!S$29)*($G60/$F60)))</f>
        <v>0</v>
      </c>
      <c r="W60" s="498">
        <f>IF($F60=0,0,((($F60/$E$57)*'CRONOGRAMA ACTIVIDADES'!T$29)*($G60/$F60)))</f>
        <v>0</v>
      </c>
      <c r="X60" s="498">
        <f>IF($F60=0,0,((($F60/$E$57)*'CRONOGRAMA ACTIVIDADES'!U$29)*($G60/$F60)))</f>
        <v>0</v>
      </c>
      <c r="Y60" s="498">
        <f>IF($F60=0,0,((($F60/$E$57)*'CRONOGRAMA ACTIVIDADES'!V$29)*($G60/$F60)))</f>
        <v>0</v>
      </c>
      <c r="Z60" s="498">
        <f>IF($F60=0,0,((($F60/$E$57)*'CRONOGRAMA ACTIVIDADES'!W$29)*($G60/$F60)))</f>
        <v>0</v>
      </c>
      <c r="AA60" s="498">
        <f>IF($F60=0,0,((($F60/$E$57)*'CRONOGRAMA ACTIVIDADES'!X$29)*($G60/$F60)))</f>
        <v>0</v>
      </c>
      <c r="AB60" s="498">
        <f>IF($F60=0,0,((($F60/$E$57)*'CRONOGRAMA ACTIVIDADES'!Y$29)*($G60/$F60)))</f>
        <v>0</v>
      </c>
      <c r="AC60" s="498">
        <f>IF($F60=0,0,((($F60/$E$57)*'CRONOGRAMA ACTIVIDADES'!Z$29)*($G60/$F60)))</f>
        <v>0</v>
      </c>
      <c r="AD60" s="498">
        <f>IF($F60=0,0,((($F60/$E$57)*'CRONOGRAMA ACTIVIDADES'!AA$29)*($G60/$F60)))</f>
        <v>0</v>
      </c>
      <c r="AE60" s="498">
        <f>IF($F60=0,0,((($F60/$E$57)*'CRONOGRAMA ACTIVIDADES'!AB$29)*($G60/$F60)))</f>
        <v>0</v>
      </c>
      <c r="AF60" s="498">
        <f>IF($F60=0,0,((($F60/$E$57)*'CRONOGRAMA ACTIVIDADES'!AC$29)*($G60/$F60)))</f>
        <v>0</v>
      </c>
      <c r="AG60" s="501">
        <f>U60+V60+W60+X60+Y60+Z60+AA60+AB60+AC60+AD60+AE60+AF60</f>
        <v>0</v>
      </c>
      <c r="AH60" s="502">
        <f>IF($F60=0,0,((($F60/$E$57)*'CRONOGRAMA ACTIVIDADES'!AD$29)*($G60/$F60)))</f>
        <v>0</v>
      </c>
      <c r="AI60" s="498">
        <f>IF($F60=0,0,((($F60/$E$57)*'CRONOGRAMA ACTIVIDADES'!AE$29)*($G60/$F60)))</f>
        <v>0</v>
      </c>
      <c r="AJ60" s="498">
        <f>IF($F60=0,0,((($F60/$E$57)*'CRONOGRAMA ACTIVIDADES'!AF$29)*($G60/$F60)))</f>
        <v>0</v>
      </c>
      <c r="AK60" s="498">
        <f>IF($F60=0,0,((($F60/$E$57)*'CRONOGRAMA ACTIVIDADES'!AG$29)*($G60/$F60)))</f>
        <v>0</v>
      </c>
      <c r="AL60" s="498">
        <f>IF($F60=0,0,((($F60/$E$57)*'CRONOGRAMA ACTIVIDADES'!AH$29)*($G60/$F60)))</f>
        <v>0</v>
      </c>
      <c r="AM60" s="498">
        <f>IF($F60=0,0,((($F60/$E$57)*'CRONOGRAMA ACTIVIDADES'!AI$29)*($G60/$F60)))</f>
        <v>0</v>
      </c>
      <c r="AN60" s="498">
        <f>IF($F60=0,0,((($F60/$E$57)*'CRONOGRAMA ACTIVIDADES'!AJ$29)*($G60/$F60)))</f>
        <v>0</v>
      </c>
      <c r="AO60" s="498">
        <f>IF($F60=0,0,((($F60/$E$57)*'CRONOGRAMA ACTIVIDADES'!AK$29)*($G60/$F60)))</f>
        <v>0</v>
      </c>
      <c r="AP60" s="498">
        <f>IF($F60=0,0,((($F60/$E$57)*'CRONOGRAMA ACTIVIDADES'!AL$29)*($G60/$F60)))</f>
        <v>0</v>
      </c>
      <c r="AQ60" s="498">
        <f>IF($F60=0,0,((($F60/$E$57)*'CRONOGRAMA ACTIVIDADES'!AM$29)*($G60/$F60)))</f>
        <v>0</v>
      </c>
      <c r="AR60" s="498">
        <f>IF($F60=0,0,((($F60/$E$57)*'CRONOGRAMA ACTIVIDADES'!AN$29)*($G60/$F60)))</f>
        <v>0</v>
      </c>
      <c r="AS60" s="498">
        <f>IF($F60=0,0,((($F60/$E$57)*'CRONOGRAMA ACTIVIDADES'!AO$29)*($G60/$F60)))</f>
        <v>0</v>
      </c>
      <c r="AT60" s="501">
        <f>AH60+AI60+AJ60+AK60+AL60+AM60+AN60+AO60+AP60+AQ60+AR60+AS60</f>
        <v>0</v>
      </c>
      <c r="AU60" s="504">
        <f>AS60+AR60+AQ60+AP60+AO60+AN60+AM60+AL60+AK60+AJ60+AI60+AH60+AF60+AE60+AD60+AC60+AB60+AA60+Z60+Y60+X60+W60+V60+U60+S60+R60+Q60+P60+O60+N60+M60+L60+K60+J60+I60+H60</f>
        <v>0</v>
      </c>
      <c r="AV60" s="470">
        <f t="shared" si="1"/>
        <v>0</v>
      </c>
    </row>
    <row r="61" spans="2:48" s="472" customFormat="1" ht="12.75" customHeight="1">
      <c r="B61" s="494" t="str">
        <f>+'FORMATO COSTEO C1'!C$260</f>
        <v>1.2.3.4</v>
      </c>
      <c r="C61" s="495" t="str">
        <f>+'FORMATO COSTEO C1'!B$260</f>
        <v>Categoría de gasto</v>
      </c>
      <c r="D61" s="506"/>
      <c r="E61" s="507"/>
      <c r="F61" s="498">
        <f>+'FORMATO COSTEO C1'!G260</f>
        <v>0</v>
      </c>
      <c r="G61" s="501">
        <f>+'FORMATO COSTEO C1'!K260</f>
        <v>0</v>
      </c>
      <c r="H61" s="502">
        <f>IF($F61=0,0,((($F61/$E$57)*'CRONOGRAMA ACTIVIDADES'!F$29)*($G61/$F61)))</f>
        <v>0</v>
      </c>
      <c r="I61" s="498">
        <f>IF($F61=0,0,((($F61/$E$57)*'CRONOGRAMA ACTIVIDADES'!G$29)*($G61/$F61)))</f>
        <v>0</v>
      </c>
      <c r="J61" s="498">
        <f>IF($F61=0,0,((($F61/$E$57)*'CRONOGRAMA ACTIVIDADES'!H$29)*($G61/$F61)))</f>
        <v>0</v>
      </c>
      <c r="K61" s="498">
        <f>IF($F61=0,0,((($F61/$E$57)*'CRONOGRAMA ACTIVIDADES'!I$29)*($G61/$F61)))</f>
        <v>0</v>
      </c>
      <c r="L61" s="498">
        <f>IF($F61=0,0,((($F61/$E$57)*'CRONOGRAMA ACTIVIDADES'!J$29)*($G61/$F61)))</f>
        <v>0</v>
      </c>
      <c r="M61" s="498">
        <f>IF($F61=0,0,((($F61/$E$57)*'CRONOGRAMA ACTIVIDADES'!K$29)*($G61/$F61)))</f>
        <v>0</v>
      </c>
      <c r="N61" s="498">
        <f>IF($F61=0,0,((($F61/$E$57)*'CRONOGRAMA ACTIVIDADES'!L$29)*($G61/$F61)))</f>
        <v>0</v>
      </c>
      <c r="O61" s="498">
        <f>IF($F61=0,0,((($F61/$E$57)*'CRONOGRAMA ACTIVIDADES'!M$29)*($G61/$F61)))</f>
        <v>0</v>
      </c>
      <c r="P61" s="498">
        <f>IF($F61=0,0,((($F61/$E$57)*'CRONOGRAMA ACTIVIDADES'!N$29)*($G61/$F61)))</f>
        <v>0</v>
      </c>
      <c r="Q61" s="498">
        <f>IF($F61=0,0,((($F61/$E$57)*'CRONOGRAMA ACTIVIDADES'!O$29)*($G61/$F61)))</f>
        <v>0</v>
      </c>
      <c r="R61" s="498">
        <f>IF($F61=0,0,((($F61/$E$57)*'CRONOGRAMA ACTIVIDADES'!P$29)*($G61/$F61)))</f>
        <v>0</v>
      </c>
      <c r="S61" s="498">
        <f>IF($F61=0,0,((($F61/$E$57)*'CRONOGRAMA ACTIVIDADES'!Q$29)*($G61/$F61)))</f>
        <v>0</v>
      </c>
      <c r="T61" s="499">
        <f>H61+I61+J61+K61+L61+M61+N61+O61+P61+Q61+R61+S61</f>
        <v>0</v>
      </c>
      <c r="U61" s="503">
        <f>IF($F61=0,0,((($F61/$E$57)*'CRONOGRAMA ACTIVIDADES'!R$29)*($G61/$F61)))</f>
        <v>0</v>
      </c>
      <c r="V61" s="498">
        <f>IF($F61=0,0,((($F61/$E$57)*'CRONOGRAMA ACTIVIDADES'!S$29)*($G61/$F61)))</f>
        <v>0</v>
      </c>
      <c r="W61" s="498">
        <f>IF($F61=0,0,((($F61/$E$57)*'CRONOGRAMA ACTIVIDADES'!T$29)*($G61/$F61)))</f>
        <v>0</v>
      </c>
      <c r="X61" s="498">
        <f>IF($F61=0,0,((($F61/$E$57)*'CRONOGRAMA ACTIVIDADES'!U$29)*($G61/$F61)))</f>
        <v>0</v>
      </c>
      <c r="Y61" s="498">
        <f>IF($F61=0,0,((($F61/$E$57)*'CRONOGRAMA ACTIVIDADES'!V$29)*($G61/$F61)))</f>
        <v>0</v>
      </c>
      <c r="Z61" s="498">
        <f>IF($F61=0,0,((($F61/$E$57)*'CRONOGRAMA ACTIVIDADES'!W$29)*($G61/$F61)))</f>
        <v>0</v>
      </c>
      <c r="AA61" s="498">
        <f>IF($F61=0,0,((($F61/$E$57)*'CRONOGRAMA ACTIVIDADES'!X$29)*($G61/$F61)))</f>
        <v>0</v>
      </c>
      <c r="AB61" s="498">
        <f>IF($F61=0,0,((($F61/$E$57)*'CRONOGRAMA ACTIVIDADES'!Y$29)*($G61/$F61)))</f>
        <v>0</v>
      </c>
      <c r="AC61" s="498">
        <f>IF($F61=0,0,((($F61/$E$57)*'CRONOGRAMA ACTIVIDADES'!Z$29)*($G61/$F61)))</f>
        <v>0</v>
      </c>
      <c r="AD61" s="498">
        <f>IF($F61=0,0,((($F61/$E$57)*'CRONOGRAMA ACTIVIDADES'!AA$29)*($G61/$F61)))</f>
        <v>0</v>
      </c>
      <c r="AE61" s="498">
        <f>IF($F61=0,0,((($F61/$E$57)*'CRONOGRAMA ACTIVIDADES'!AB$29)*($G61/$F61)))</f>
        <v>0</v>
      </c>
      <c r="AF61" s="498">
        <f>IF($F61=0,0,((($F61/$E$57)*'CRONOGRAMA ACTIVIDADES'!AC$29)*($G61/$F61)))</f>
        <v>0</v>
      </c>
      <c r="AG61" s="501">
        <f>U61+V61+W61+X61+Y61+Z61+AA61+AB61+AC61+AD61+AE61+AF61</f>
        <v>0</v>
      </c>
      <c r="AH61" s="502">
        <f>IF($F61=0,0,((($F61/$E$57)*'CRONOGRAMA ACTIVIDADES'!AD$29)*($G61/$F61)))</f>
        <v>0</v>
      </c>
      <c r="AI61" s="498">
        <f>IF($F61=0,0,((($F61/$E$57)*'CRONOGRAMA ACTIVIDADES'!AE$29)*($G61/$F61)))</f>
        <v>0</v>
      </c>
      <c r="AJ61" s="498">
        <f>IF($F61=0,0,((($F61/$E$57)*'CRONOGRAMA ACTIVIDADES'!AF$29)*($G61/$F61)))</f>
        <v>0</v>
      </c>
      <c r="AK61" s="498">
        <f>IF($F61=0,0,((($F61/$E$57)*'CRONOGRAMA ACTIVIDADES'!AG$29)*($G61/$F61)))</f>
        <v>0</v>
      </c>
      <c r="AL61" s="498">
        <f>IF($F61=0,0,((($F61/$E$57)*'CRONOGRAMA ACTIVIDADES'!AH$29)*($G61/$F61)))</f>
        <v>0</v>
      </c>
      <c r="AM61" s="498">
        <f>IF($F61=0,0,((($F61/$E$57)*'CRONOGRAMA ACTIVIDADES'!AI$29)*($G61/$F61)))</f>
        <v>0</v>
      </c>
      <c r="AN61" s="498">
        <f>IF($F61=0,0,((($F61/$E$57)*'CRONOGRAMA ACTIVIDADES'!AJ$29)*($G61/$F61)))</f>
        <v>0</v>
      </c>
      <c r="AO61" s="498">
        <f>IF($F61=0,0,((($F61/$E$57)*'CRONOGRAMA ACTIVIDADES'!AK$29)*($G61/$F61)))</f>
        <v>0</v>
      </c>
      <c r="AP61" s="498">
        <f>IF($F61=0,0,((($F61/$E$57)*'CRONOGRAMA ACTIVIDADES'!AL$29)*($G61/$F61)))</f>
        <v>0</v>
      </c>
      <c r="AQ61" s="498">
        <f>IF($F61=0,0,((($F61/$E$57)*'CRONOGRAMA ACTIVIDADES'!AM$29)*($G61/$F61)))</f>
        <v>0</v>
      </c>
      <c r="AR61" s="498">
        <f>IF($F61=0,0,((($F61/$E$57)*'CRONOGRAMA ACTIVIDADES'!AN$29)*($G61/$F61)))</f>
        <v>0</v>
      </c>
      <c r="AS61" s="498">
        <f>IF($F61=0,0,((($F61/$E$57)*'CRONOGRAMA ACTIVIDADES'!AO$29)*($G61/$F61)))</f>
        <v>0</v>
      </c>
      <c r="AT61" s="501">
        <f>AH61+AI61+AJ61+AK61+AL61+AM61+AN61+AO61+AP61+AQ61+AR61+AS61</f>
        <v>0</v>
      </c>
      <c r="AU61" s="504">
        <f>AS61+AR61+AQ61+AP61+AO61+AN61+AM61+AL61+AK61+AJ61+AI61+AH61+AF61+AE61+AD61+AC61+AB61+AA61+Z61+Y61+X61+W61+V61+U61+S61+R61+Q61+P61+O61+N61+M61+L61+K61+J61+I61+H61</f>
        <v>0</v>
      </c>
      <c r="AV61" s="470">
        <f t="shared" si="1"/>
        <v>0</v>
      </c>
    </row>
    <row r="62" spans="2:48" s="472" customFormat="1" ht="12.75" customHeight="1">
      <c r="B62" s="494" t="str">
        <f>+'FORMATO COSTEO C1'!C$266</f>
        <v>1.2.3.5</v>
      </c>
      <c r="C62" s="495" t="str">
        <f>+'FORMATO COSTEO C1'!B$266</f>
        <v>Categoría de gasto</v>
      </c>
      <c r="D62" s="506"/>
      <c r="E62" s="507"/>
      <c r="F62" s="498">
        <f>+'FORMATO COSTEO C1'!G266</f>
        <v>0</v>
      </c>
      <c r="G62" s="501">
        <f>+'FORMATO COSTEO C1'!K266</f>
        <v>0</v>
      </c>
      <c r="H62" s="502">
        <f>IF($F62=0,0,((($F62/$E$57)*'CRONOGRAMA ACTIVIDADES'!F$29)*($G62/$F62)))</f>
        <v>0</v>
      </c>
      <c r="I62" s="498">
        <f>IF($F62=0,0,((($F62/$E$57)*'CRONOGRAMA ACTIVIDADES'!G$29)*($G62/$F62)))</f>
        <v>0</v>
      </c>
      <c r="J62" s="498">
        <f>IF($F62=0,0,((($F62/$E$57)*'CRONOGRAMA ACTIVIDADES'!H$29)*($G62/$F62)))</f>
        <v>0</v>
      </c>
      <c r="K62" s="498">
        <f>IF($F62=0,0,((($F62/$E$57)*'CRONOGRAMA ACTIVIDADES'!I$29)*($G62/$F62)))</f>
        <v>0</v>
      </c>
      <c r="L62" s="498">
        <f>IF($F62=0,0,((($F62/$E$57)*'CRONOGRAMA ACTIVIDADES'!J$29)*($G62/$F62)))</f>
        <v>0</v>
      </c>
      <c r="M62" s="498">
        <f>IF($F62=0,0,((($F62/$E$57)*'CRONOGRAMA ACTIVIDADES'!K$29)*($G62/$F62)))</f>
        <v>0</v>
      </c>
      <c r="N62" s="498">
        <f>IF($F62=0,0,((($F62/$E$57)*'CRONOGRAMA ACTIVIDADES'!L$29)*($G62/$F62)))</f>
        <v>0</v>
      </c>
      <c r="O62" s="498">
        <f>IF($F62=0,0,((($F62/$E$57)*'CRONOGRAMA ACTIVIDADES'!M$29)*($G62/$F62)))</f>
        <v>0</v>
      </c>
      <c r="P62" s="498">
        <f>IF($F62=0,0,((($F62/$E$57)*'CRONOGRAMA ACTIVIDADES'!N$29)*($G62/$F62)))</f>
        <v>0</v>
      </c>
      <c r="Q62" s="498">
        <f>IF($F62=0,0,((($F62/$E$57)*'CRONOGRAMA ACTIVIDADES'!O$29)*($G62/$F62)))</f>
        <v>0</v>
      </c>
      <c r="R62" s="498">
        <f>IF($F62=0,0,((($F62/$E$57)*'CRONOGRAMA ACTIVIDADES'!P$29)*($G62/$F62)))</f>
        <v>0</v>
      </c>
      <c r="S62" s="498">
        <f>IF($F62=0,0,((($F62/$E$57)*'CRONOGRAMA ACTIVIDADES'!Q$29)*($G62/$F62)))</f>
        <v>0</v>
      </c>
      <c r="T62" s="499">
        <f>H62+I62+J62+K62+L62+M62+N62+O62+P62+Q62+R62+S62</f>
        <v>0</v>
      </c>
      <c r="U62" s="503">
        <f>IF($F62=0,0,((($F62/$E$57)*'CRONOGRAMA ACTIVIDADES'!R$29)*($G62/$F62)))</f>
        <v>0</v>
      </c>
      <c r="V62" s="498">
        <f>IF($F62=0,0,((($F62/$E$57)*'CRONOGRAMA ACTIVIDADES'!S$29)*($G62/$F62)))</f>
        <v>0</v>
      </c>
      <c r="W62" s="498">
        <f>IF($F62=0,0,((($F62/$E$57)*'CRONOGRAMA ACTIVIDADES'!T$29)*($G62/$F62)))</f>
        <v>0</v>
      </c>
      <c r="X62" s="498">
        <f>IF($F62=0,0,((($F62/$E$57)*'CRONOGRAMA ACTIVIDADES'!U$29)*($G62/$F62)))</f>
        <v>0</v>
      </c>
      <c r="Y62" s="498">
        <f>IF($F62=0,0,((($F62/$E$57)*'CRONOGRAMA ACTIVIDADES'!V$29)*($G62/$F62)))</f>
        <v>0</v>
      </c>
      <c r="Z62" s="498">
        <f>IF($F62=0,0,((($F62/$E$57)*'CRONOGRAMA ACTIVIDADES'!W$29)*($G62/$F62)))</f>
        <v>0</v>
      </c>
      <c r="AA62" s="498">
        <f>IF($F62=0,0,((($F62/$E$57)*'CRONOGRAMA ACTIVIDADES'!X$29)*($G62/$F62)))</f>
        <v>0</v>
      </c>
      <c r="AB62" s="498">
        <f>IF($F62=0,0,((($F62/$E$57)*'CRONOGRAMA ACTIVIDADES'!Y$29)*($G62/$F62)))</f>
        <v>0</v>
      </c>
      <c r="AC62" s="498">
        <f>IF($F62=0,0,((($F62/$E$57)*'CRONOGRAMA ACTIVIDADES'!Z$29)*($G62/$F62)))</f>
        <v>0</v>
      </c>
      <c r="AD62" s="498">
        <f>IF($F62=0,0,((($F62/$E$57)*'CRONOGRAMA ACTIVIDADES'!AA$29)*($G62/$F62)))</f>
        <v>0</v>
      </c>
      <c r="AE62" s="498">
        <f>IF($F62=0,0,((($F62/$E$57)*'CRONOGRAMA ACTIVIDADES'!AB$29)*($G62/$F62)))</f>
        <v>0</v>
      </c>
      <c r="AF62" s="498">
        <f>IF($F62=0,0,((($F62/$E$57)*'CRONOGRAMA ACTIVIDADES'!AC$29)*($G62/$F62)))</f>
        <v>0</v>
      </c>
      <c r="AG62" s="501">
        <f>U62+V62+W62+X62+Y62+Z62+AA62+AB62+AC62+AD62+AE62+AF62</f>
        <v>0</v>
      </c>
      <c r="AH62" s="502">
        <f>IF($F62=0,0,((($F62/$E$57)*'CRONOGRAMA ACTIVIDADES'!AD$29)*($G62/$F62)))</f>
        <v>0</v>
      </c>
      <c r="AI62" s="498">
        <f>IF($F62=0,0,((($F62/$E$57)*'CRONOGRAMA ACTIVIDADES'!AE$29)*($G62/$F62)))</f>
        <v>0</v>
      </c>
      <c r="AJ62" s="498">
        <f>IF($F62=0,0,((($F62/$E$57)*'CRONOGRAMA ACTIVIDADES'!AF$29)*($G62/$F62)))</f>
        <v>0</v>
      </c>
      <c r="AK62" s="498">
        <f>IF($F62=0,0,((($F62/$E$57)*'CRONOGRAMA ACTIVIDADES'!AG$29)*($G62/$F62)))</f>
        <v>0</v>
      </c>
      <c r="AL62" s="498">
        <f>IF($F62=0,0,((($F62/$E$57)*'CRONOGRAMA ACTIVIDADES'!AH$29)*($G62/$F62)))</f>
        <v>0</v>
      </c>
      <c r="AM62" s="498">
        <f>IF($F62=0,0,((($F62/$E$57)*'CRONOGRAMA ACTIVIDADES'!AI$29)*($G62/$F62)))</f>
        <v>0</v>
      </c>
      <c r="AN62" s="498">
        <f>IF($F62=0,0,((($F62/$E$57)*'CRONOGRAMA ACTIVIDADES'!AJ$29)*($G62/$F62)))</f>
        <v>0</v>
      </c>
      <c r="AO62" s="498">
        <f>IF($F62=0,0,((($F62/$E$57)*'CRONOGRAMA ACTIVIDADES'!AK$29)*($G62/$F62)))</f>
        <v>0</v>
      </c>
      <c r="AP62" s="498">
        <f>IF($F62=0,0,((($F62/$E$57)*'CRONOGRAMA ACTIVIDADES'!AL$29)*($G62/$F62)))</f>
        <v>0</v>
      </c>
      <c r="AQ62" s="498">
        <f>IF($F62=0,0,((($F62/$E$57)*'CRONOGRAMA ACTIVIDADES'!AM$29)*($G62/$F62)))</f>
        <v>0</v>
      </c>
      <c r="AR62" s="498">
        <f>IF($F62=0,0,((($F62/$E$57)*'CRONOGRAMA ACTIVIDADES'!AN$29)*($G62/$F62)))</f>
        <v>0</v>
      </c>
      <c r="AS62" s="498">
        <f>IF($F62=0,0,((($F62/$E$57)*'CRONOGRAMA ACTIVIDADES'!AO$29)*($G62/$F62)))</f>
        <v>0</v>
      </c>
      <c r="AT62" s="501">
        <f>AH62+AI62+AJ62+AK62+AL62+AM62+AN62+AO62+AP62+AQ62+AR62+AS62</f>
        <v>0</v>
      </c>
      <c r="AU62" s="504">
        <f>AS62+AR62+AQ62+AP62+AO62+AN62+AM62+AL62+AK62+AJ62+AI62+AH62+AF62+AE62+AD62+AC62+AB62+AA62+Z62+Y62+X62+W62+V62+U62+S62+R62+Q62+P62+O62+N62+M62+L62+K62+J62+I62+H62</f>
        <v>0</v>
      </c>
      <c r="AV62" s="470">
        <f t="shared" si="1"/>
        <v>0</v>
      </c>
    </row>
    <row r="63" spans="2:48" s="472" customFormat="1" ht="12.75" customHeight="1">
      <c r="B63" s="484" t="str">
        <f>+'FORMATO COSTEO C1'!C$272</f>
        <v>1.2.4</v>
      </c>
      <c r="C63" s="508">
        <f>+'FORMATO COSTEO C1'!B$272</f>
        <v>0</v>
      </c>
      <c r="D63" s="486" t="str">
        <f>+'FORMATO COSTEO C1'!D$272</f>
        <v>Unidad medida</v>
      </c>
      <c r="E63" s="487">
        <f>+'FORMATO COSTEO C1'!E$272</f>
        <v>0</v>
      </c>
      <c r="F63" s="488">
        <f>SUM(F64:F68)</f>
        <v>0</v>
      </c>
      <c r="G63" s="491">
        <f aca="true" t="shared" si="19" ref="G63:AS63">SUM(G64:G68)</f>
        <v>0</v>
      </c>
      <c r="H63" s="492">
        <f t="shared" si="19"/>
        <v>0</v>
      </c>
      <c r="I63" s="488">
        <f>SUM(I64:I68)</f>
        <v>0</v>
      </c>
      <c r="J63" s="488">
        <f>SUM(J64:J68)</f>
        <v>0</v>
      </c>
      <c r="K63" s="488">
        <f>SUM(K64:K68)</f>
        <v>0</v>
      </c>
      <c r="L63" s="488">
        <f>SUM(L64:L68)</f>
        <v>0</v>
      </c>
      <c r="M63" s="488">
        <f>SUM(M64:M68)</f>
        <v>0</v>
      </c>
      <c r="N63" s="488">
        <f t="shared" si="19"/>
        <v>0</v>
      </c>
      <c r="O63" s="488">
        <f t="shared" si="19"/>
        <v>0</v>
      </c>
      <c r="P63" s="488">
        <f t="shared" si="19"/>
        <v>0</v>
      </c>
      <c r="Q63" s="488">
        <f t="shared" si="19"/>
        <v>0</v>
      </c>
      <c r="R63" s="488">
        <f t="shared" si="19"/>
        <v>0</v>
      </c>
      <c r="S63" s="488">
        <f t="shared" si="19"/>
        <v>0</v>
      </c>
      <c r="T63" s="489">
        <f>SUM(T64:T68)</f>
        <v>0</v>
      </c>
      <c r="U63" s="490">
        <f t="shared" si="19"/>
        <v>0</v>
      </c>
      <c r="V63" s="488">
        <f t="shared" si="19"/>
        <v>0</v>
      </c>
      <c r="W63" s="488">
        <f t="shared" si="19"/>
        <v>0</v>
      </c>
      <c r="X63" s="488">
        <f t="shared" si="19"/>
        <v>0</v>
      </c>
      <c r="Y63" s="488">
        <f t="shared" si="19"/>
        <v>0</v>
      </c>
      <c r="Z63" s="488">
        <f t="shared" si="19"/>
        <v>0</v>
      </c>
      <c r="AA63" s="488">
        <f t="shared" si="19"/>
        <v>0</v>
      </c>
      <c r="AB63" s="488">
        <f t="shared" si="19"/>
        <v>0</v>
      </c>
      <c r="AC63" s="488">
        <f t="shared" si="19"/>
        <v>0</v>
      </c>
      <c r="AD63" s="488">
        <f t="shared" si="19"/>
        <v>0</v>
      </c>
      <c r="AE63" s="488">
        <f t="shared" si="19"/>
        <v>0</v>
      </c>
      <c r="AF63" s="488">
        <f t="shared" si="19"/>
        <v>0</v>
      </c>
      <c r="AG63" s="491">
        <f t="shared" si="19"/>
        <v>0</v>
      </c>
      <c r="AH63" s="492">
        <f t="shared" si="19"/>
        <v>0</v>
      </c>
      <c r="AI63" s="488">
        <f t="shared" si="19"/>
        <v>0</v>
      </c>
      <c r="AJ63" s="488">
        <f t="shared" si="19"/>
        <v>0</v>
      </c>
      <c r="AK63" s="488">
        <f t="shared" si="19"/>
        <v>0</v>
      </c>
      <c r="AL63" s="488">
        <f t="shared" si="19"/>
        <v>0</v>
      </c>
      <c r="AM63" s="488">
        <f t="shared" si="19"/>
        <v>0</v>
      </c>
      <c r="AN63" s="488">
        <f t="shared" si="19"/>
        <v>0</v>
      </c>
      <c r="AO63" s="488">
        <f t="shared" si="19"/>
        <v>0</v>
      </c>
      <c r="AP63" s="488">
        <f t="shared" si="19"/>
        <v>0</v>
      </c>
      <c r="AQ63" s="488">
        <f t="shared" si="19"/>
        <v>0</v>
      </c>
      <c r="AR63" s="488">
        <f t="shared" si="19"/>
        <v>0</v>
      </c>
      <c r="AS63" s="488">
        <f t="shared" si="19"/>
        <v>0</v>
      </c>
      <c r="AT63" s="491">
        <f>SUM(AT64:AT68)</f>
        <v>0</v>
      </c>
      <c r="AU63" s="493">
        <f>SUM(AU64:AU68)</f>
        <v>0</v>
      </c>
      <c r="AV63" s="470">
        <f t="shared" si="1"/>
        <v>0</v>
      </c>
    </row>
    <row r="64" spans="2:48" s="472" customFormat="1" ht="12.75" customHeight="1">
      <c r="B64" s="494" t="str">
        <f>+'FORMATO COSTEO C1'!C$274</f>
        <v>1.2.4.1</v>
      </c>
      <c r="C64" s="495" t="str">
        <f>+'FORMATO COSTEO C1'!B$274</f>
        <v>Categoría de gasto</v>
      </c>
      <c r="D64" s="506"/>
      <c r="E64" s="507"/>
      <c r="F64" s="498">
        <f>+'FORMATO COSTEO C1'!G274</f>
        <v>0</v>
      </c>
      <c r="G64" s="501">
        <f>+'FORMATO COSTEO C1'!K274</f>
        <v>0</v>
      </c>
      <c r="H64" s="636">
        <f>IF($F64=0,0,((($F64/$E$63)*'CRONOGRAMA ACTIVIDADES'!F$30)*($G64/$F64)))</f>
        <v>0</v>
      </c>
      <c r="I64" s="498">
        <f>IF($F64=0,0,((($F64/$E$63)*'CRONOGRAMA ACTIVIDADES'!G$30)*($G64/$F64)))</f>
        <v>0</v>
      </c>
      <c r="J64" s="498">
        <f>IF($F64=0,0,((($F64/$E$63)*'CRONOGRAMA ACTIVIDADES'!H$30)*($G64/$F64)))</f>
        <v>0</v>
      </c>
      <c r="K64" s="498">
        <f>IF($F64=0,0,((($F64/$E$63)*'CRONOGRAMA ACTIVIDADES'!I$30)*($G64/$F64)))</f>
        <v>0</v>
      </c>
      <c r="L64" s="498">
        <f>IF($F64=0,0,((($F64/$E$63)*'CRONOGRAMA ACTIVIDADES'!J$30)*($G64/$F64)))</f>
        <v>0</v>
      </c>
      <c r="M64" s="498">
        <f>IF($F64=0,0,((($F64/$E$63)*'CRONOGRAMA ACTIVIDADES'!K$30)*($G64/$F64)))</f>
        <v>0</v>
      </c>
      <c r="N64" s="498">
        <f>IF($F64=0,0,((($F64/$E$63)*'CRONOGRAMA ACTIVIDADES'!L$30)*($G64/$F64)))</f>
        <v>0</v>
      </c>
      <c r="O64" s="498">
        <f>IF($F64=0,0,((($F64/$E$63)*'CRONOGRAMA ACTIVIDADES'!M$30)*($G64/$F64)))</f>
        <v>0</v>
      </c>
      <c r="P64" s="498">
        <f>IF($F64=0,0,((($F64/$E$63)*'CRONOGRAMA ACTIVIDADES'!N$30)*($G64/$F64)))</f>
        <v>0</v>
      </c>
      <c r="Q64" s="498">
        <f>IF($F64=0,0,((($F64/$E$63)*'CRONOGRAMA ACTIVIDADES'!O$30)*($G64/$F64)))</f>
        <v>0</v>
      </c>
      <c r="R64" s="498">
        <f>IF($F64=0,0,((($F64/$E$63)*'CRONOGRAMA ACTIVIDADES'!P$30)*($G64/$F64)))</f>
        <v>0</v>
      </c>
      <c r="S64" s="498">
        <f>IF($F64=0,0,((($F64/$E$63)*'CRONOGRAMA ACTIVIDADES'!Q$30)*($G64/$F64)))</f>
        <v>0</v>
      </c>
      <c r="T64" s="499">
        <f>H64+I64+J64+K64+L64+M64+N64+O64+P64+Q64+R64+S64</f>
        <v>0</v>
      </c>
      <c r="U64" s="503">
        <f>IF($F64=0,0,((($F64/$E$63)*'CRONOGRAMA ACTIVIDADES'!R$30)*($G64/$F64)))</f>
        <v>0</v>
      </c>
      <c r="V64" s="498">
        <f>IF($F64=0,0,((($F64/$E$63)*'CRONOGRAMA ACTIVIDADES'!S$30)*($G64/$F64)))</f>
        <v>0</v>
      </c>
      <c r="W64" s="498">
        <f>IF($F64=0,0,((($F64/$E$63)*'CRONOGRAMA ACTIVIDADES'!T$30)*($G64/$F64)))</f>
        <v>0</v>
      </c>
      <c r="X64" s="498">
        <f>IF($F64=0,0,((($F64/$E$63)*'CRONOGRAMA ACTIVIDADES'!U$30)*($G64/$F64)))</f>
        <v>0</v>
      </c>
      <c r="Y64" s="498">
        <f>IF($F64=0,0,((($F64/$E$63)*'CRONOGRAMA ACTIVIDADES'!V$30)*($G64/$F64)))</f>
        <v>0</v>
      </c>
      <c r="Z64" s="498">
        <f>IF($F64=0,0,((($F64/$E$63)*'CRONOGRAMA ACTIVIDADES'!W$30)*($G64/$F64)))</f>
        <v>0</v>
      </c>
      <c r="AA64" s="498">
        <f>IF($F64=0,0,((($F64/$E$63)*'CRONOGRAMA ACTIVIDADES'!X$30)*($G64/$F64)))</f>
        <v>0</v>
      </c>
      <c r="AB64" s="498">
        <f>IF($F64=0,0,((($F64/$E$63)*'CRONOGRAMA ACTIVIDADES'!Y$30)*($G64/$F64)))</f>
        <v>0</v>
      </c>
      <c r="AC64" s="498">
        <f>IF($F64=0,0,((($F64/$E$63)*'CRONOGRAMA ACTIVIDADES'!Z$30)*($G64/$F64)))</f>
        <v>0</v>
      </c>
      <c r="AD64" s="498">
        <f>IF($F64=0,0,((($F64/$E$63)*'CRONOGRAMA ACTIVIDADES'!AA$30)*($G64/$F64)))</f>
        <v>0</v>
      </c>
      <c r="AE64" s="498">
        <f>IF($F64=0,0,((($F64/$E$63)*'CRONOGRAMA ACTIVIDADES'!AB$30)*($G64/$F64)))</f>
        <v>0</v>
      </c>
      <c r="AF64" s="498">
        <f>IF($F64=0,0,((($F64/$E$63)*'CRONOGRAMA ACTIVIDADES'!AC$30)*($G64/$F64)))</f>
        <v>0</v>
      </c>
      <c r="AG64" s="501">
        <f>U64+V64+W64+X64+Y64+Z64+AA64+AB64+AC64+AD64+AE64+AF64</f>
        <v>0</v>
      </c>
      <c r="AH64" s="502">
        <f>IF($F64=0,0,((($F64/$E$63)*'CRONOGRAMA ACTIVIDADES'!AD$30)*($G64/$F64)))</f>
        <v>0</v>
      </c>
      <c r="AI64" s="498">
        <f>IF($F64=0,0,((($F64/$E$63)*'CRONOGRAMA ACTIVIDADES'!AE$30)*($G64/$F64)))</f>
        <v>0</v>
      </c>
      <c r="AJ64" s="498">
        <f>IF($F64=0,0,((($F64/$E$63)*'CRONOGRAMA ACTIVIDADES'!AF$30)*($G64/$F64)))</f>
        <v>0</v>
      </c>
      <c r="AK64" s="498">
        <f>IF($F64=0,0,((($F64/$E$63)*'CRONOGRAMA ACTIVIDADES'!AG$30)*($G64/$F64)))</f>
        <v>0</v>
      </c>
      <c r="AL64" s="498">
        <f>IF($F64=0,0,((($F64/$E$63)*'CRONOGRAMA ACTIVIDADES'!AH$30)*($G64/$F64)))</f>
        <v>0</v>
      </c>
      <c r="AM64" s="498">
        <f>IF($F64=0,0,((($F64/$E$63)*'CRONOGRAMA ACTIVIDADES'!AI$30)*($G64/$F64)))</f>
        <v>0</v>
      </c>
      <c r="AN64" s="498">
        <f>IF($F64=0,0,((($F64/$E$63)*'CRONOGRAMA ACTIVIDADES'!AJ$30)*($G64/$F64)))</f>
        <v>0</v>
      </c>
      <c r="AO64" s="498">
        <f>IF($F64=0,0,((($F64/$E$63)*'CRONOGRAMA ACTIVIDADES'!AK$30)*($G64/$F64)))</f>
        <v>0</v>
      </c>
      <c r="AP64" s="498">
        <f>IF($F64=0,0,((($F64/$E$63)*'CRONOGRAMA ACTIVIDADES'!AL$30)*($G64/$F64)))</f>
        <v>0</v>
      </c>
      <c r="AQ64" s="498">
        <f>IF($F64=0,0,((($F64/$E$63)*'CRONOGRAMA ACTIVIDADES'!AM$30)*($G64/$F64)))</f>
        <v>0</v>
      </c>
      <c r="AR64" s="498">
        <f>IF($F64=0,0,((($F64/$E$63)*'CRONOGRAMA ACTIVIDADES'!AN$30)*($G64/$F64)))</f>
        <v>0</v>
      </c>
      <c r="AS64" s="498">
        <f>IF($F64=0,0,((($F64/$E$63)*'CRONOGRAMA ACTIVIDADES'!AO$30)*($G64/$F64)))</f>
        <v>0</v>
      </c>
      <c r="AT64" s="501">
        <f>AH64+AI64+AJ64+AK64+AL64+AM64+AN64+AO64+AP64+AQ64+AR64+AS64</f>
        <v>0</v>
      </c>
      <c r="AU64" s="504">
        <f>AS64+AR64+AQ64+AP64+AO64+AN64+AM64+AL64+AK64+AJ64+AI64+AH64+AF64+AE64+AD64+AC64+AB64+AA64+Z64+Y64+X64+W64+V64+U64+S64+R64+Q64+P64+O64+N64+M64+L64+K64+J64+I64+H64</f>
        <v>0</v>
      </c>
      <c r="AV64" s="470">
        <f t="shared" si="1"/>
        <v>0</v>
      </c>
    </row>
    <row r="65" spans="2:48" s="472" customFormat="1" ht="12.75" customHeight="1">
      <c r="B65" s="494" t="str">
        <f>+'FORMATO COSTEO C1'!C$280</f>
        <v>1.2.4.2</v>
      </c>
      <c r="C65" s="495" t="str">
        <f>+'FORMATO COSTEO C1'!B$280</f>
        <v>Categoría de gasto</v>
      </c>
      <c r="D65" s="506"/>
      <c r="E65" s="507"/>
      <c r="F65" s="498">
        <f>+'FORMATO COSTEO C1'!G280</f>
        <v>0</v>
      </c>
      <c r="G65" s="501">
        <f>+'FORMATO COSTEO C1'!K280</f>
        <v>0</v>
      </c>
      <c r="H65" s="502">
        <f>IF($F65=0,0,((($F65/$E$63)*'CRONOGRAMA ACTIVIDADES'!F$30)*($G65/$F65)))</f>
        <v>0</v>
      </c>
      <c r="I65" s="498">
        <f>IF($F65=0,0,((($F65/$E$63)*'CRONOGRAMA ACTIVIDADES'!G$30)*($G65/$F65)))</f>
        <v>0</v>
      </c>
      <c r="J65" s="498">
        <f>IF($F65=0,0,((($F65/$E$63)*'CRONOGRAMA ACTIVIDADES'!H$30)*($G65/$F65)))</f>
        <v>0</v>
      </c>
      <c r="K65" s="498">
        <f>IF($F65=0,0,((($F65/$E$63)*'CRONOGRAMA ACTIVIDADES'!I$30)*($G65/$F65)))</f>
        <v>0</v>
      </c>
      <c r="L65" s="498">
        <f>IF($F65=0,0,((($F65/$E$63)*'CRONOGRAMA ACTIVIDADES'!J$30)*($G65/$F65)))</f>
        <v>0</v>
      </c>
      <c r="M65" s="498">
        <f>IF($F65=0,0,((($F65/$E$63)*'CRONOGRAMA ACTIVIDADES'!K$30)*($G65/$F65)))</f>
        <v>0</v>
      </c>
      <c r="N65" s="498">
        <f>IF($F65=0,0,((($F65/$E$63)*'CRONOGRAMA ACTIVIDADES'!L$30)*($G65/$F65)))</f>
        <v>0</v>
      </c>
      <c r="O65" s="498">
        <f>IF($F65=0,0,((($F65/$E$63)*'CRONOGRAMA ACTIVIDADES'!M$30)*($G65/$F65)))</f>
        <v>0</v>
      </c>
      <c r="P65" s="498">
        <f>IF($F65=0,0,((($F65/$E$63)*'CRONOGRAMA ACTIVIDADES'!N$30)*($G65/$F65)))</f>
        <v>0</v>
      </c>
      <c r="Q65" s="498">
        <f>IF($F65=0,0,((($F65/$E$63)*'CRONOGRAMA ACTIVIDADES'!O$30)*($G65/$F65)))</f>
        <v>0</v>
      </c>
      <c r="R65" s="498">
        <f>IF($F65=0,0,((($F65/$E$63)*'CRONOGRAMA ACTIVIDADES'!P$30)*($G65/$F65)))</f>
        <v>0</v>
      </c>
      <c r="S65" s="498">
        <f>IF($F65=0,0,((($F65/$E$63)*'CRONOGRAMA ACTIVIDADES'!Q$30)*($G65/$F65)))</f>
        <v>0</v>
      </c>
      <c r="T65" s="499">
        <f>H65+I65+J65+K65+L65+M65+N65+O65+P65+Q65+R65+S65</f>
        <v>0</v>
      </c>
      <c r="U65" s="503">
        <f>IF($F65=0,0,((($F65/$E$63)*'CRONOGRAMA ACTIVIDADES'!R$30)*($G65/$F65)))</f>
        <v>0</v>
      </c>
      <c r="V65" s="498">
        <f>IF($F65=0,0,((($F65/$E$63)*'CRONOGRAMA ACTIVIDADES'!S$30)*($G65/$F65)))</f>
        <v>0</v>
      </c>
      <c r="W65" s="498">
        <f>IF($F65=0,0,((($F65/$E$63)*'CRONOGRAMA ACTIVIDADES'!T$30)*($G65/$F65)))</f>
        <v>0</v>
      </c>
      <c r="X65" s="498">
        <f>IF($F65=0,0,((($F65/$E$63)*'CRONOGRAMA ACTIVIDADES'!U$30)*($G65/$F65)))</f>
        <v>0</v>
      </c>
      <c r="Y65" s="498">
        <f>IF($F65=0,0,((($F65/$E$63)*'CRONOGRAMA ACTIVIDADES'!V$30)*($G65/$F65)))</f>
        <v>0</v>
      </c>
      <c r="Z65" s="498">
        <f>IF($F65=0,0,((($F65/$E$63)*'CRONOGRAMA ACTIVIDADES'!W$30)*($G65/$F65)))</f>
        <v>0</v>
      </c>
      <c r="AA65" s="498">
        <f>IF($F65=0,0,((($F65/$E$63)*'CRONOGRAMA ACTIVIDADES'!X$30)*($G65/$F65)))</f>
        <v>0</v>
      </c>
      <c r="AB65" s="498">
        <f>IF($F65=0,0,((($F65/$E$63)*'CRONOGRAMA ACTIVIDADES'!Y$30)*($G65/$F65)))</f>
        <v>0</v>
      </c>
      <c r="AC65" s="498">
        <f>IF($F65=0,0,((($F65/$E$63)*'CRONOGRAMA ACTIVIDADES'!Z$30)*($G65/$F65)))</f>
        <v>0</v>
      </c>
      <c r="AD65" s="498">
        <f>IF($F65=0,0,((($F65/$E$63)*'CRONOGRAMA ACTIVIDADES'!AA$30)*($G65/$F65)))</f>
        <v>0</v>
      </c>
      <c r="AE65" s="498">
        <f>IF($F65=0,0,((($F65/$E$63)*'CRONOGRAMA ACTIVIDADES'!AB$30)*($G65/$F65)))</f>
        <v>0</v>
      </c>
      <c r="AF65" s="498">
        <f>IF($F65=0,0,((($F65/$E$63)*'CRONOGRAMA ACTIVIDADES'!AC$30)*($G65/$F65)))</f>
        <v>0</v>
      </c>
      <c r="AG65" s="501">
        <f>U65+V65+W65+X65+Y65+Z65+AA65+AB65+AC65+AD65+AE65+AF65</f>
        <v>0</v>
      </c>
      <c r="AH65" s="502">
        <f>IF($F65=0,0,((($F65/$E$63)*'CRONOGRAMA ACTIVIDADES'!AD$30)*($G65/$F65)))</f>
        <v>0</v>
      </c>
      <c r="AI65" s="498">
        <f>IF($F65=0,0,((($F65/$E$63)*'CRONOGRAMA ACTIVIDADES'!AE$30)*($G65/$F65)))</f>
        <v>0</v>
      </c>
      <c r="AJ65" s="498">
        <f>IF($F65=0,0,((($F65/$E$63)*'CRONOGRAMA ACTIVIDADES'!AF$30)*($G65/$F65)))</f>
        <v>0</v>
      </c>
      <c r="AK65" s="498">
        <f>IF($F65=0,0,((($F65/$E$63)*'CRONOGRAMA ACTIVIDADES'!AG$30)*($G65/$F65)))</f>
        <v>0</v>
      </c>
      <c r="AL65" s="498">
        <f>IF($F65=0,0,((($F65/$E$63)*'CRONOGRAMA ACTIVIDADES'!AH$30)*($G65/$F65)))</f>
        <v>0</v>
      </c>
      <c r="AM65" s="498">
        <f>IF($F65=0,0,((($F65/$E$63)*'CRONOGRAMA ACTIVIDADES'!AI$30)*($G65/$F65)))</f>
        <v>0</v>
      </c>
      <c r="AN65" s="498">
        <f>IF($F65=0,0,((($F65/$E$63)*'CRONOGRAMA ACTIVIDADES'!AJ$30)*($G65/$F65)))</f>
        <v>0</v>
      </c>
      <c r="AO65" s="498">
        <f>IF($F65=0,0,((($F65/$E$63)*'CRONOGRAMA ACTIVIDADES'!AK$30)*($G65/$F65)))</f>
        <v>0</v>
      </c>
      <c r="AP65" s="498">
        <f>IF($F65=0,0,((($F65/$E$63)*'CRONOGRAMA ACTIVIDADES'!AL$30)*($G65/$F65)))</f>
        <v>0</v>
      </c>
      <c r="AQ65" s="498">
        <f>IF($F65=0,0,((($F65/$E$63)*'CRONOGRAMA ACTIVIDADES'!AM$30)*($G65/$F65)))</f>
        <v>0</v>
      </c>
      <c r="AR65" s="498">
        <f>IF($F65=0,0,((($F65/$E$63)*'CRONOGRAMA ACTIVIDADES'!AN$30)*($G65/$F65)))</f>
        <v>0</v>
      </c>
      <c r="AS65" s="498">
        <f>IF($F65=0,0,((($F65/$E$63)*'CRONOGRAMA ACTIVIDADES'!AO$30)*($G65/$F65)))</f>
        <v>0</v>
      </c>
      <c r="AT65" s="501">
        <f>AH65+AI65+AJ65+AK65+AL65+AM65+AN65+AO65+AP65+AQ65+AR65+AS65</f>
        <v>0</v>
      </c>
      <c r="AU65" s="504">
        <f>AS65+AR65+AQ65+AP65+AO65+AN65+AM65+AL65+AK65+AJ65+AI65+AH65+AF65+AE65+AD65+AC65+AB65+AA65+Z65+Y65+X65+W65+V65+U65+S65+R65+Q65+P65+O65+N65+M65+L65+K65+J65+I65+H65</f>
        <v>0</v>
      </c>
      <c r="AV65" s="470">
        <f t="shared" si="1"/>
        <v>0</v>
      </c>
    </row>
    <row r="66" spans="2:48" s="472" customFormat="1" ht="12.75" customHeight="1">
      <c r="B66" s="494" t="str">
        <f>+'FORMATO COSTEO C1'!C$286</f>
        <v>1.2.4.3</v>
      </c>
      <c r="C66" s="495" t="str">
        <f>+'FORMATO COSTEO C1'!B$286</f>
        <v>Categoría de gasto</v>
      </c>
      <c r="D66" s="506"/>
      <c r="E66" s="507"/>
      <c r="F66" s="498">
        <f>+'FORMATO COSTEO C1'!G286</f>
        <v>0</v>
      </c>
      <c r="G66" s="501">
        <f>+'FORMATO COSTEO C1'!K286</f>
        <v>0</v>
      </c>
      <c r="H66" s="502">
        <f>IF($F66=0,0,((($F66/$E$63)*'CRONOGRAMA ACTIVIDADES'!F$30)*($G66/$F66)))</f>
        <v>0</v>
      </c>
      <c r="I66" s="498">
        <f>IF($F66=0,0,((($F66/$E$63)*'CRONOGRAMA ACTIVIDADES'!G$30)*($G66/$F66)))</f>
        <v>0</v>
      </c>
      <c r="J66" s="498">
        <f>IF($F66=0,0,((($F66/$E$63)*'CRONOGRAMA ACTIVIDADES'!H$30)*($G66/$F66)))</f>
        <v>0</v>
      </c>
      <c r="K66" s="498">
        <f>IF($F66=0,0,((($F66/$E$63)*'CRONOGRAMA ACTIVIDADES'!I$30)*($G66/$F66)))</f>
        <v>0</v>
      </c>
      <c r="L66" s="498">
        <f>IF($F66=0,0,((($F66/$E$63)*'CRONOGRAMA ACTIVIDADES'!J$30)*($G66/$F66)))</f>
        <v>0</v>
      </c>
      <c r="M66" s="498">
        <f>IF($F66=0,0,((($F66/$E$63)*'CRONOGRAMA ACTIVIDADES'!K$30)*($G66/$F66)))</f>
        <v>0</v>
      </c>
      <c r="N66" s="498">
        <f>IF($F66=0,0,((($F66/$E$63)*'CRONOGRAMA ACTIVIDADES'!L$30)*($G66/$F66)))</f>
        <v>0</v>
      </c>
      <c r="O66" s="498">
        <f>IF($F66=0,0,((($F66/$E$63)*'CRONOGRAMA ACTIVIDADES'!M$30)*($G66/$F66)))</f>
        <v>0</v>
      </c>
      <c r="P66" s="498">
        <f>IF($F66=0,0,((($F66/$E$63)*'CRONOGRAMA ACTIVIDADES'!N$30)*($G66/$F66)))</f>
        <v>0</v>
      </c>
      <c r="Q66" s="498">
        <f>IF($F66=0,0,((($F66/$E$63)*'CRONOGRAMA ACTIVIDADES'!O$30)*($G66/$F66)))</f>
        <v>0</v>
      </c>
      <c r="R66" s="498">
        <f>IF($F66=0,0,((($F66/$E$63)*'CRONOGRAMA ACTIVIDADES'!P$30)*($G66/$F66)))</f>
        <v>0</v>
      </c>
      <c r="S66" s="498">
        <f>IF($F66=0,0,((($F66/$E$63)*'CRONOGRAMA ACTIVIDADES'!Q$30)*($G66/$F66)))</f>
        <v>0</v>
      </c>
      <c r="T66" s="499">
        <f>H66+I66+J66+K66+L66+M66+N66+O66+P66+Q66+R66+S66</f>
        <v>0</v>
      </c>
      <c r="U66" s="503">
        <f>IF($F66=0,0,((($F66/$E$63)*'CRONOGRAMA ACTIVIDADES'!R$30)*($G66/$F66)))</f>
        <v>0</v>
      </c>
      <c r="V66" s="498">
        <f>IF($F66=0,0,((($F66/$E$63)*'CRONOGRAMA ACTIVIDADES'!S$30)*($G66/$F66)))</f>
        <v>0</v>
      </c>
      <c r="W66" s="498">
        <f>IF($F66=0,0,((($F66/$E$63)*'CRONOGRAMA ACTIVIDADES'!T$30)*($G66/$F66)))</f>
        <v>0</v>
      </c>
      <c r="X66" s="498">
        <f>IF($F66=0,0,((($F66/$E$63)*'CRONOGRAMA ACTIVIDADES'!U$30)*($G66/$F66)))</f>
        <v>0</v>
      </c>
      <c r="Y66" s="498">
        <f>IF($F66=0,0,((($F66/$E$63)*'CRONOGRAMA ACTIVIDADES'!V$30)*($G66/$F66)))</f>
        <v>0</v>
      </c>
      <c r="Z66" s="498">
        <f>IF($F66=0,0,((($F66/$E$63)*'CRONOGRAMA ACTIVIDADES'!W$30)*($G66/$F66)))</f>
        <v>0</v>
      </c>
      <c r="AA66" s="498">
        <f>IF($F66=0,0,((($F66/$E$63)*'CRONOGRAMA ACTIVIDADES'!X$30)*($G66/$F66)))</f>
        <v>0</v>
      </c>
      <c r="AB66" s="498">
        <f>IF($F66=0,0,((($F66/$E$63)*'CRONOGRAMA ACTIVIDADES'!Y$30)*($G66/$F66)))</f>
        <v>0</v>
      </c>
      <c r="AC66" s="498">
        <f>IF($F66=0,0,((($F66/$E$63)*'CRONOGRAMA ACTIVIDADES'!Z$30)*($G66/$F66)))</f>
        <v>0</v>
      </c>
      <c r="AD66" s="498">
        <f>IF($F66=0,0,((($F66/$E$63)*'CRONOGRAMA ACTIVIDADES'!AA$30)*($G66/$F66)))</f>
        <v>0</v>
      </c>
      <c r="AE66" s="498">
        <f>IF($F66=0,0,((($F66/$E$63)*'CRONOGRAMA ACTIVIDADES'!AB$30)*($G66/$F66)))</f>
        <v>0</v>
      </c>
      <c r="AF66" s="498">
        <f>IF($F66=0,0,((($F66/$E$63)*'CRONOGRAMA ACTIVIDADES'!AC$30)*($G66/$F66)))</f>
        <v>0</v>
      </c>
      <c r="AG66" s="501">
        <f>U66+V66+W66+X66+Y66+Z66+AA66+AB66+AC66+AD66+AE66+AF66</f>
        <v>0</v>
      </c>
      <c r="AH66" s="502">
        <f>IF($F66=0,0,((($F66/$E$63)*'CRONOGRAMA ACTIVIDADES'!AD$30)*($G66/$F66)))</f>
        <v>0</v>
      </c>
      <c r="AI66" s="498">
        <f>IF($F66=0,0,((($F66/$E$63)*'CRONOGRAMA ACTIVIDADES'!AE$30)*($G66/$F66)))</f>
        <v>0</v>
      </c>
      <c r="AJ66" s="498">
        <f>IF($F66=0,0,((($F66/$E$63)*'CRONOGRAMA ACTIVIDADES'!AF$30)*($G66/$F66)))</f>
        <v>0</v>
      </c>
      <c r="AK66" s="498">
        <f>IF($F66=0,0,((($F66/$E$63)*'CRONOGRAMA ACTIVIDADES'!AG$30)*($G66/$F66)))</f>
        <v>0</v>
      </c>
      <c r="AL66" s="498">
        <f>IF($F66=0,0,((($F66/$E$63)*'CRONOGRAMA ACTIVIDADES'!AH$30)*($G66/$F66)))</f>
        <v>0</v>
      </c>
      <c r="AM66" s="498">
        <f>IF($F66=0,0,((($F66/$E$63)*'CRONOGRAMA ACTIVIDADES'!AI$30)*($G66/$F66)))</f>
        <v>0</v>
      </c>
      <c r="AN66" s="498">
        <f>IF($F66=0,0,((($F66/$E$63)*'CRONOGRAMA ACTIVIDADES'!AJ$30)*($G66/$F66)))</f>
        <v>0</v>
      </c>
      <c r="AO66" s="498">
        <f>IF($F66=0,0,((($F66/$E$63)*'CRONOGRAMA ACTIVIDADES'!AK$30)*($G66/$F66)))</f>
        <v>0</v>
      </c>
      <c r="AP66" s="498">
        <f>IF($F66=0,0,((($F66/$E$63)*'CRONOGRAMA ACTIVIDADES'!AL$30)*($G66/$F66)))</f>
        <v>0</v>
      </c>
      <c r="AQ66" s="498">
        <f>IF($F66=0,0,((($F66/$E$63)*'CRONOGRAMA ACTIVIDADES'!AM$30)*($G66/$F66)))</f>
        <v>0</v>
      </c>
      <c r="AR66" s="498">
        <f>IF($F66=0,0,((($F66/$E$63)*'CRONOGRAMA ACTIVIDADES'!AN$30)*($G66/$F66)))</f>
        <v>0</v>
      </c>
      <c r="AS66" s="498">
        <f>IF($F66=0,0,((($F66/$E$63)*'CRONOGRAMA ACTIVIDADES'!AO$30)*($G66/$F66)))</f>
        <v>0</v>
      </c>
      <c r="AT66" s="501">
        <f>AH66+AI66+AJ66+AK66+AL66+AM66+AN66+AO66+AP66+AQ66+AR66+AS66</f>
        <v>0</v>
      </c>
      <c r="AU66" s="504">
        <f>AS66+AR66+AQ66+AP66+AO66+AN66+AM66+AL66+AK66+AJ66+AI66+AH66+AF66+AE66+AD66+AC66+AB66+AA66+Z66+Y66+X66+W66+V66+U66+S66+R66+Q66+P66+O66+N66+M66+L66+K66+J66+I66+H66</f>
        <v>0</v>
      </c>
      <c r="AV66" s="470">
        <f t="shared" si="1"/>
        <v>0</v>
      </c>
    </row>
    <row r="67" spans="2:48" s="472" customFormat="1" ht="12.75" customHeight="1">
      <c r="B67" s="494" t="str">
        <f>+'FORMATO COSTEO C1'!C$292</f>
        <v>1.2.4.4</v>
      </c>
      <c r="C67" s="495" t="str">
        <f>+'FORMATO COSTEO C1'!B$292</f>
        <v>Categoría de gasto</v>
      </c>
      <c r="D67" s="506"/>
      <c r="E67" s="507"/>
      <c r="F67" s="498">
        <f>+'FORMATO COSTEO C1'!G292</f>
        <v>0</v>
      </c>
      <c r="G67" s="501">
        <f>+'FORMATO COSTEO C1'!K292</f>
        <v>0</v>
      </c>
      <c r="H67" s="502">
        <f>IF($F67=0,0,((($F67/$E$63)*'CRONOGRAMA ACTIVIDADES'!F$30)*($G67/$F67)))</f>
        <v>0</v>
      </c>
      <c r="I67" s="498">
        <f>IF($F67=0,0,((($F67/$E$63)*'CRONOGRAMA ACTIVIDADES'!G$30)*($G67/$F67)))</f>
        <v>0</v>
      </c>
      <c r="J67" s="498">
        <f>IF($F67=0,0,((($F67/$E$63)*'CRONOGRAMA ACTIVIDADES'!H$30)*($G67/$F67)))</f>
        <v>0</v>
      </c>
      <c r="K67" s="498">
        <f>IF($F67=0,0,((($F67/$E$63)*'CRONOGRAMA ACTIVIDADES'!I$30)*($G67/$F67)))</f>
        <v>0</v>
      </c>
      <c r="L67" s="498">
        <f>IF($F67=0,0,((($F67/$E$63)*'CRONOGRAMA ACTIVIDADES'!J$30)*($G67/$F67)))</f>
        <v>0</v>
      </c>
      <c r="M67" s="498">
        <f>IF($F67=0,0,((($F67/$E$63)*'CRONOGRAMA ACTIVIDADES'!K$30)*($G67/$F67)))</f>
        <v>0</v>
      </c>
      <c r="N67" s="498">
        <f>IF($F67=0,0,((($F67/$E$63)*'CRONOGRAMA ACTIVIDADES'!L$30)*($G67/$F67)))</f>
        <v>0</v>
      </c>
      <c r="O67" s="498">
        <f>IF($F67=0,0,((($F67/$E$63)*'CRONOGRAMA ACTIVIDADES'!M$30)*($G67/$F67)))</f>
        <v>0</v>
      </c>
      <c r="P67" s="498">
        <f>IF($F67=0,0,((($F67/$E$63)*'CRONOGRAMA ACTIVIDADES'!N$30)*($G67/$F67)))</f>
        <v>0</v>
      </c>
      <c r="Q67" s="498">
        <f>IF($F67=0,0,((($F67/$E$63)*'CRONOGRAMA ACTIVIDADES'!O$30)*($G67/$F67)))</f>
        <v>0</v>
      </c>
      <c r="R67" s="498">
        <f>IF($F67=0,0,((($F67/$E$63)*'CRONOGRAMA ACTIVIDADES'!P$30)*($G67/$F67)))</f>
        <v>0</v>
      </c>
      <c r="S67" s="498">
        <f>IF($F67=0,0,((($F67/$E$63)*'CRONOGRAMA ACTIVIDADES'!Q$30)*($G67/$F67)))</f>
        <v>0</v>
      </c>
      <c r="T67" s="499">
        <f>H67+I67+J67+K67+L67+M67+N67+O67+P67+Q67+R67+S67</f>
        <v>0</v>
      </c>
      <c r="U67" s="503">
        <f>IF($F67=0,0,((($F67/$E$63)*'CRONOGRAMA ACTIVIDADES'!R$30)*($G67/$F67)))</f>
        <v>0</v>
      </c>
      <c r="V67" s="498">
        <f>IF($F67=0,0,((($F67/$E$63)*'CRONOGRAMA ACTIVIDADES'!S$30)*($G67/$F67)))</f>
        <v>0</v>
      </c>
      <c r="W67" s="498">
        <f>IF($F67=0,0,((($F67/$E$63)*'CRONOGRAMA ACTIVIDADES'!T$30)*($G67/$F67)))</f>
        <v>0</v>
      </c>
      <c r="X67" s="498">
        <f>IF($F67=0,0,((($F67/$E$63)*'CRONOGRAMA ACTIVIDADES'!U$30)*($G67/$F67)))</f>
        <v>0</v>
      </c>
      <c r="Y67" s="498">
        <f>IF($F67=0,0,((($F67/$E$63)*'CRONOGRAMA ACTIVIDADES'!V$30)*($G67/$F67)))</f>
        <v>0</v>
      </c>
      <c r="Z67" s="498">
        <f>IF($F67=0,0,((($F67/$E$63)*'CRONOGRAMA ACTIVIDADES'!W$30)*($G67/$F67)))</f>
        <v>0</v>
      </c>
      <c r="AA67" s="498">
        <f>IF($F67=0,0,((($F67/$E$63)*'CRONOGRAMA ACTIVIDADES'!X$30)*($G67/$F67)))</f>
        <v>0</v>
      </c>
      <c r="AB67" s="498">
        <f>IF($F67=0,0,((($F67/$E$63)*'CRONOGRAMA ACTIVIDADES'!Y$30)*($G67/$F67)))</f>
        <v>0</v>
      </c>
      <c r="AC67" s="498">
        <f>IF($F67=0,0,((($F67/$E$63)*'CRONOGRAMA ACTIVIDADES'!Z$30)*($G67/$F67)))</f>
        <v>0</v>
      </c>
      <c r="AD67" s="498">
        <f>IF($F67=0,0,((($F67/$E$63)*'CRONOGRAMA ACTIVIDADES'!AA$30)*($G67/$F67)))</f>
        <v>0</v>
      </c>
      <c r="AE67" s="498">
        <f>IF($F67=0,0,((($F67/$E$63)*'CRONOGRAMA ACTIVIDADES'!AB$30)*($G67/$F67)))</f>
        <v>0</v>
      </c>
      <c r="AF67" s="498">
        <f>IF($F67=0,0,((($F67/$E$63)*'CRONOGRAMA ACTIVIDADES'!AC$30)*($G67/$F67)))</f>
        <v>0</v>
      </c>
      <c r="AG67" s="501">
        <f>U67+V67+W67+X67+Y67+Z67+AA67+AB67+AC67+AD67+AE67+AF67</f>
        <v>0</v>
      </c>
      <c r="AH67" s="502">
        <f>IF($F67=0,0,((($F67/$E$63)*'CRONOGRAMA ACTIVIDADES'!AD$30)*($G67/$F67)))</f>
        <v>0</v>
      </c>
      <c r="AI67" s="498">
        <f>IF($F67=0,0,((($F67/$E$63)*'CRONOGRAMA ACTIVIDADES'!AE$30)*($G67/$F67)))</f>
        <v>0</v>
      </c>
      <c r="AJ67" s="498">
        <f>IF($F67=0,0,((($F67/$E$63)*'CRONOGRAMA ACTIVIDADES'!AF$30)*($G67/$F67)))</f>
        <v>0</v>
      </c>
      <c r="AK67" s="498">
        <f>IF($F67=0,0,((($F67/$E$63)*'CRONOGRAMA ACTIVIDADES'!AG$30)*($G67/$F67)))</f>
        <v>0</v>
      </c>
      <c r="AL67" s="498">
        <f>IF($F67=0,0,((($F67/$E$63)*'CRONOGRAMA ACTIVIDADES'!AH$30)*($G67/$F67)))</f>
        <v>0</v>
      </c>
      <c r="AM67" s="498">
        <f>IF($F67=0,0,((($F67/$E$63)*'CRONOGRAMA ACTIVIDADES'!AI$30)*($G67/$F67)))</f>
        <v>0</v>
      </c>
      <c r="AN67" s="498">
        <f>IF($F67=0,0,((($F67/$E$63)*'CRONOGRAMA ACTIVIDADES'!AJ$30)*($G67/$F67)))</f>
        <v>0</v>
      </c>
      <c r="AO67" s="498">
        <f>IF($F67=0,0,((($F67/$E$63)*'CRONOGRAMA ACTIVIDADES'!AK$30)*($G67/$F67)))</f>
        <v>0</v>
      </c>
      <c r="AP67" s="498">
        <f>IF($F67=0,0,((($F67/$E$63)*'CRONOGRAMA ACTIVIDADES'!AL$30)*($G67/$F67)))</f>
        <v>0</v>
      </c>
      <c r="AQ67" s="498">
        <f>IF($F67=0,0,((($F67/$E$63)*'CRONOGRAMA ACTIVIDADES'!AM$30)*($G67/$F67)))</f>
        <v>0</v>
      </c>
      <c r="AR67" s="498">
        <f>IF($F67=0,0,((($F67/$E$63)*'CRONOGRAMA ACTIVIDADES'!AN$30)*($G67/$F67)))</f>
        <v>0</v>
      </c>
      <c r="AS67" s="498">
        <f>IF($F67=0,0,((($F67/$E$63)*'CRONOGRAMA ACTIVIDADES'!AO$30)*($G67/$F67)))</f>
        <v>0</v>
      </c>
      <c r="AT67" s="501">
        <f>AH67+AI67+AJ67+AK67+AL67+AM67+AN67+AO67+AP67+AQ67+AR67+AS67</f>
        <v>0</v>
      </c>
      <c r="AU67" s="504">
        <f>AS67+AR67+AQ67+AP67+AO67+AN67+AM67+AL67+AK67+AJ67+AI67+AH67+AF67+AE67+AD67+AC67+AB67+AA67+Z67+Y67+X67+W67+V67+U67+S67+R67+Q67+P67+O67+N67+M67+L67+K67+J67+I67+H67</f>
        <v>0</v>
      </c>
      <c r="AV67" s="470">
        <f t="shared" si="1"/>
        <v>0</v>
      </c>
    </row>
    <row r="68" spans="2:48" s="472" customFormat="1" ht="12.75" customHeight="1">
      <c r="B68" s="494" t="str">
        <f>+'FORMATO COSTEO C1'!C$298</f>
        <v>1.2.4.5</v>
      </c>
      <c r="C68" s="495" t="str">
        <f>+'FORMATO COSTEO C1'!B$298</f>
        <v>Categoría de gasto</v>
      </c>
      <c r="D68" s="506"/>
      <c r="E68" s="507"/>
      <c r="F68" s="498">
        <f>+'FORMATO COSTEO C1'!G298</f>
        <v>0</v>
      </c>
      <c r="G68" s="501">
        <f>+'FORMATO COSTEO C1'!K298</f>
        <v>0</v>
      </c>
      <c r="H68" s="502">
        <f>IF($F68=0,0,((($F68/$E$63)*'CRONOGRAMA ACTIVIDADES'!F$30)*($G68/$F68)))</f>
        <v>0</v>
      </c>
      <c r="I68" s="498">
        <f>IF($F68=0,0,((($F68/$E$63)*'CRONOGRAMA ACTIVIDADES'!G$30)*($G68/$F68)))</f>
        <v>0</v>
      </c>
      <c r="J68" s="498">
        <f>IF($F68=0,0,((($F68/$E$63)*'CRONOGRAMA ACTIVIDADES'!H$30)*($G68/$F68)))</f>
        <v>0</v>
      </c>
      <c r="K68" s="498">
        <f>IF($F68=0,0,((($F68/$E$63)*'CRONOGRAMA ACTIVIDADES'!I$30)*($G68/$F68)))</f>
        <v>0</v>
      </c>
      <c r="L68" s="498">
        <f>IF($F68=0,0,((($F68/$E$63)*'CRONOGRAMA ACTIVIDADES'!J$30)*($G68/$F68)))</f>
        <v>0</v>
      </c>
      <c r="M68" s="498">
        <f>IF($F68=0,0,((($F68/$E$63)*'CRONOGRAMA ACTIVIDADES'!K$30)*($G68/$F68)))</f>
        <v>0</v>
      </c>
      <c r="N68" s="498">
        <f>IF($F68=0,0,((($F68/$E$63)*'CRONOGRAMA ACTIVIDADES'!L$30)*($G68/$F68)))</f>
        <v>0</v>
      </c>
      <c r="O68" s="498">
        <f>IF($F68=0,0,((($F68/$E$63)*'CRONOGRAMA ACTIVIDADES'!M$30)*($G68/$F68)))</f>
        <v>0</v>
      </c>
      <c r="P68" s="498">
        <f>IF($F68=0,0,((($F68/$E$63)*'CRONOGRAMA ACTIVIDADES'!N$30)*($G68/$F68)))</f>
        <v>0</v>
      </c>
      <c r="Q68" s="498">
        <f>IF($F68=0,0,((($F68/$E$63)*'CRONOGRAMA ACTIVIDADES'!O$30)*($G68/$F68)))</f>
        <v>0</v>
      </c>
      <c r="R68" s="498">
        <f>IF($F68=0,0,((($F68/$E$63)*'CRONOGRAMA ACTIVIDADES'!P$30)*($G68/$F68)))</f>
        <v>0</v>
      </c>
      <c r="S68" s="498">
        <f>IF($F68=0,0,((($F68/$E$63)*'CRONOGRAMA ACTIVIDADES'!Q$30)*($G68/$F68)))</f>
        <v>0</v>
      </c>
      <c r="T68" s="499">
        <f>H68+I68+J68+K68+L68+M68+N68+O68+P68+Q68+R68+S68</f>
        <v>0</v>
      </c>
      <c r="U68" s="503">
        <f>IF($F68=0,0,((($F68/$E$63)*'CRONOGRAMA ACTIVIDADES'!R$30)*($G68/$F68)))</f>
        <v>0</v>
      </c>
      <c r="V68" s="498">
        <f>IF($F68=0,0,((($F68/$E$63)*'CRONOGRAMA ACTIVIDADES'!S$30)*($G68/$F68)))</f>
        <v>0</v>
      </c>
      <c r="W68" s="498">
        <f>IF($F68=0,0,((($F68/$E$63)*'CRONOGRAMA ACTIVIDADES'!T$30)*($G68/$F68)))</f>
        <v>0</v>
      </c>
      <c r="X68" s="498">
        <f>IF($F68=0,0,((($F68/$E$63)*'CRONOGRAMA ACTIVIDADES'!U$30)*($G68/$F68)))</f>
        <v>0</v>
      </c>
      <c r="Y68" s="498">
        <f>IF($F68=0,0,((($F68/$E$63)*'CRONOGRAMA ACTIVIDADES'!V$30)*($G68/$F68)))</f>
        <v>0</v>
      </c>
      <c r="Z68" s="498">
        <f>IF($F68=0,0,((($F68/$E$63)*'CRONOGRAMA ACTIVIDADES'!W$30)*($G68/$F68)))</f>
        <v>0</v>
      </c>
      <c r="AA68" s="498">
        <f>IF($F68=0,0,((($F68/$E$63)*'CRONOGRAMA ACTIVIDADES'!X$30)*($G68/$F68)))</f>
        <v>0</v>
      </c>
      <c r="AB68" s="498">
        <f>IF($F68=0,0,((($F68/$E$63)*'CRONOGRAMA ACTIVIDADES'!Y$30)*($G68/$F68)))</f>
        <v>0</v>
      </c>
      <c r="AC68" s="498">
        <f>IF($F68=0,0,((($F68/$E$63)*'CRONOGRAMA ACTIVIDADES'!Z$30)*($G68/$F68)))</f>
        <v>0</v>
      </c>
      <c r="AD68" s="498">
        <f>IF($F68=0,0,((($F68/$E$63)*'CRONOGRAMA ACTIVIDADES'!AA$30)*($G68/$F68)))</f>
        <v>0</v>
      </c>
      <c r="AE68" s="498">
        <f>IF($F68=0,0,((($F68/$E$63)*'CRONOGRAMA ACTIVIDADES'!AB$30)*($G68/$F68)))</f>
        <v>0</v>
      </c>
      <c r="AF68" s="498">
        <f>IF($F68=0,0,((($F68/$E$63)*'CRONOGRAMA ACTIVIDADES'!AC$30)*($G68/$F68)))</f>
        <v>0</v>
      </c>
      <c r="AG68" s="501">
        <f>U68+V68+W68+X68+Y68+Z68+AA68+AB68+AC68+AD68+AE68+AF68</f>
        <v>0</v>
      </c>
      <c r="AH68" s="502">
        <f>IF($F68=0,0,((($F68/$E$63)*'CRONOGRAMA ACTIVIDADES'!AD$30)*($G68/$F68)))</f>
        <v>0</v>
      </c>
      <c r="AI68" s="498">
        <f>IF($F68=0,0,((($F68/$E$63)*'CRONOGRAMA ACTIVIDADES'!AE$30)*($G68/$F68)))</f>
        <v>0</v>
      </c>
      <c r="AJ68" s="498">
        <f>IF($F68=0,0,((($F68/$E$63)*'CRONOGRAMA ACTIVIDADES'!AF$30)*($G68/$F68)))</f>
        <v>0</v>
      </c>
      <c r="AK68" s="498">
        <f>IF($F68=0,0,((($F68/$E$63)*'CRONOGRAMA ACTIVIDADES'!AG$30)*($G68/$F68)))</f>
        <v>0</v>
      </c>
      <c r="AL68" s="498">
        <f>IF($F68=0,0,((($F68/$E$63)*'CRONOGRAMA ACTIVIDADES'!AH$30)*($G68/$F68)))</f>
        <v>0</v>
      </c>
      <c r="AM68" s="498">
        <f>IF($F68=0,0,((($F68/$E$63)*'CRONOGRAMA ACTIVIDADES'!AI$30)*($G68/$F68)))</f>
        <v>0</v>
      </c>
      <c r="AN68" s="498">
        <f>IF($F68=0,0,((($F68/$E$63)*'CRONOGRAMA ACTIVIDADES'!AJ$30)*($G68/$F68)))</f>
        <v>0</v>
      </c>
      <c r="AO68" s="498">
        <f>IF($F68=0,0,((($F68/$E$63)*'CRONOGRAMA ACTIVIDADES'!AK$30)*($G68/$F68)))</f>
        <v>0</v>
      </c>
      <c r="AP68" s="498">
        <f>IF($F68=0,0,((($F68/$E$63)*'CRONOGRAMA ACTIVIDADES'!AL$30)*($G68/$F68)))</f>
        <v>0</v>
      </c>
      <c r="AQ68" s="498">
        <f>IF($F68=0,0,((($F68/$E$63)*'CRONOGRAMA ACTIVIDADES'!AM$30)*($G68/$F68)))</f>
        <v>0</v>
      </c>
      <c r="AR68" s="498">
        <f>IF($F68=0,0,((($F68/$E$63)*'CRONOGRAMA ACTIVIDADES'!AN$30)*($G68/$F68)))</f>
        <v>0</v>
      </c>
      <c r="AS68" s="498">
        <f>IF($F68=0,0,((($F68/$E$63)*'CRONOGRAMA ACTIVIDADES'!AO$30)*($G68/$F68)))</f>
        <v>0</v>
      </c>
      <c r="AT68" s="501">
        <f>AH68+AI68+AJ68+AK68+AL68+AM68+AN68+AO68+AP68+AQ68+AR68+AS68</f>
        <v>0</v>
      </c>
      <c r="AU68" s="504">
        <f>AS68+AR68+AQ68+AP68+AO68+AN68+AM68+AL68+AK68+AJ68+AI68+AH68+AF68+AE68+AD68+AC68+AB68+AA68+Z68+Y68+X68+W68+V68+U68+S68+R68+Q68+P68+O68+N68+M68+L68+K68+J68+I68+H68</f>
        <v>0</v>
      </c>
      <c r="AV68" s="470">
        <f t="shared" si="1"/>
        <v>0</v>
      </c>
    </row>
    <row r="69" spans="2:48" s="472" customFormat="1" ht="12.75" customHeight="1">
      <c r="B69" s="484" t="str">
        <f>+'FORMATO COSTEO C1'!C$304</f>
        <v>1.2.5</v>
      </c>
      <c r="C69" s="508">
        <f>+'FORMATO COSTEO C1'!B$304</f>
        <v>0</v>
      </c>
      <c r="D69" s="486" t="str">
        <f>+'FORMATO COSTEO C1'!D$304</f>
        <v>Unidad medida</v>
      </c>
      <c r="E69" s="487">
        <f>+'FORMATO COSTEO C1'!E$304</f>
        <v>0</v>
      </c>
      <c r="F69" s="488">
        <f>SUM(F70:F74)</f>
        <v>0</v>
      </c>
      <c r="G69" s="491">
        <f aca="true" t="shared" si="20" ref="G69:AS69">SUM(G70:G74)</f>
        <v>0</v>
      </c>
      <c r="H69" s="492">
        <f t="shared" si="20"/>
        <v>0</v>
      </c>
      <c r="I69" s="488">
        <f>SUM(I70:I74)</f>
        <v>0</v>
      </c>
      <c r="J69" s="488">
        <f>SUM(J70:J74)</f>
        <v>0</v>
      </c>
      <c r="K69" s="488">
        <f>SUM(K70:K74)</f>
        <v>0</v>
      </c>
      <c r="L69" s="488">
        <f>SUM(L70:L74)</f>
        <v>0</v>
      </c>
      <c r="M69" s="488">
        <f>SUM(M70:M74)</f>
        <v>0</v>
      </c>
      <c r="N69" s="488">
        <f t="shared" si="20"/>
        <v>0</v>
      </c>
      <c r="O69" s="488">
        <f t="shared" si="20"/>
        <v>0</v>
      </c>
      <c r="P69" s="488">
        <f t="shared" si="20"/>
        <v>0</v>
      </c>
      <c r="Q69" s="488">
        <f t="shared" si="20"/>
        <v>0</v>
      </c>
      <c r="R69" s="488">
        <f t="shared" si="20"/>
        <v>0</v>
      </c>
      <c r="S69" s="488">
        <f t="shared" si="20"/>
        <v>0</v>
      </c>
      <c r="T69" s="489">
        <f>SUM(T70:T74)</f>
        <v>0</v>
      </c>
      <c r="U69" s="490">
        <f t="shared" si="20"/>
        <v>0</v>
      </c>
      <c r="V69" s="488">
        <f t="shared" si="20"/>
        <v>0</v>
      </c>
      <c r="W69" s="488">
        <f t="shared" si="20"/>
        <v>0</v>
      </c>
      <c r="X69" s="488">
        <f t="shared" si="20"/>
        <v>0</v>
      </c>
      <c r="Y69" s="488">
        <f t="shared" si="20"/>
        <v>0</v>
      </c>
      <c r="Z69" s="488">
        <f t="shared" si="20"/>
        <v>0</v>
      </c>
      <c r="AA69" s="488">
        <f t="shared" si="20"/>
        <v>0</v>
      </c>
      <c r="AB69" s="488">
        <f t="shared" si="20"/>
        <v>0</v>
      </c>
      <c r="AC69" s="488">
        <f t="shared" si="20"/>
        <v>0</v>
      </c>
      <c r="AD69" s="488">
        <f t="shared" si="20"/>
        <v>0</v>
      </c>
      <c r="AE69" s="488">
        <f t="shared" si="20"/>
        <v>0</v>
      </c>
      <c r="AF69" s="488">
        <f t="shared" si="20"/>
        <v>0</v>
      </c>
      <c r="AG69" s="491">
        <f t="shared" si="20"/>
        <v>0</v>
      </c>
      <c r="AH69" s="492">
        <f t="shared" si="20"/>
        <v>0</v>
      </c>
      <c r="AI69" s="488">
        <f t="shared" si="20"/>
        <v>0</v>
      </c>
      <c r="AJ69" s="488">
        <f t="shared" si="20"/>
        <v>0</v>
      </c>
      <c r="AK69" s="488">
        <f t="shared" si="20"/>
        <v>0</v>
      </c>
      <c r="AL69" s="488">
        <f t="shared" si="20"/>
        <v>0</v>
      </c>
      <c r="AM69" s="488">
        <f t="shared" si="20"/>
        <v>0</v>
      </c>
      <c r="AN69" s="488">
        <f t="shared" si="20"/>
        <v>0</v>
      </c>
      <c r="AO69" s="488">
        <f t="shared" si="20"/>
        <v>0</v>
      </c>
      <c r="AP69" s="488">
        <f t="shared" si="20"/>
        <v>0</v>
      </c>
      <c r="AQ69" s="488">
        <f t="shared" si="20"/>
        <v>0</v>
      </c>
      <c r="AR69" s="488">
        <f t="shared" si="20"/>
        <v>0</v>
      </c>
      <c r="AS69" s="488">
        <f t="shared" si="20"/>
        <v>0</v>
      </c>
      <c r="AT69" s="491">
        <f>SUM(AT70:AT74)</f>
        <v>0</v>
      </c>
      <c r="AU69" s="493">
        <f>SUM(AU70:AU74)</f>
        <v>0</v>
      </c>
      <c r="AV69" s="470">
        <f t="shared" si="1"/>
        <v>0</v>
      </c>
    </row>
    <row r="70" spans="2:48" s="472" customFormat="1" ht="12.75" customHeight="1">
      <c r="B70" s="494" t="str">
        <f>+'FORMATO COSTEO C1'!C$306</f>
        <v>1.2.5.1</v>
      </c>
      <c r="C70" s="495" t="str">
        <f>+'FORMATO COSTEO C1'!B$306</f>
        <v>Categoría de gasto</v>
      </c>
      <c r="D70" s="506"/>
      <c r="E70" s="507"/>
      <c r="F70" s="498">
        <f>+'FORMATO COSTEO C1'!G306</f>
        <v>0</v>
      </c>
      <c r="G70" s="501">
        <f>+'FORMATO COSTEO C1'!K306</f>
        <v>0</v>
      </c>
      <c r="H70" s="636">
        <f>IF($F70=0,0,((($F70/$E$69)*'CRONOGRAMA ACTIVIDADES'!F$31)*($G70/$F70)))</f>
        <v>0</v>
      </c>
      <c r="I70" s="498">
        <f>IF($F70=0,0,((($F70/$E$69)*'CRONOGRAMA ACTIVIDADES'!G$31)*($G70/$F70)))</f>
        <v>0</v>
      </c>
      <c r="J70" s="498">
        <f>IF($F70=0,0,((($F70/$E$69)*'CRONOGRAMA ACTIVIDADES'!H$31)*($G70/$F70)))</f>
        <v>0</v>
      </c>
      <c r="K70" s="498">
        <f>IF($F70=0,0,((($F70/$E$69)*'CRONOGRAMA ACTIVIDADES'!I$31)*($G70/$F70)))</f>
        <v>0</v>
      </c>
      <c r="L70" s="498">
        <f>IF($F70=0,0,((($F70/$E$69)*'CRONOGRAMA ACTIVIDADES'!J$31)*($G70/$F70)))</f>
        <v>0</v>
      </c>
      <c r="M70" s="498">
        <f>IF($F70=0,0,((($F70/$E$69)*'CRONOGRAMA ACTIVIDADES'!K$31)*($G70/$F70)))</f>
        <v>0</v>
      </c>
      <c r="N70" s="498">
        <f>IF($F70=0,0,((($F70/$E$69)*'CRONOGRAMA ACTIVIDADES'!L$31)*($G70/$F70)))</f>
        <v>0</v>
      </c>
      <c r="O70" s="498">
        <f>IF($F70=0,0,((($F70/$E$69)*'CRONOGRAMA ACTIVIDADES'!M$31)*($G70/$F70)))</f>
        <v>0</v>
      </c>
      <c r="P70" s="498">
        <f>IF($F70=0,0,((($F70/$E$69)*'CRONOGRAMA ACTIVIDADES'!N$31)*($G70/$F70)))</f>
        <v>0</v>
      </c>
      <c r="Q70" s="498">
        <f>IF($F70=0,0,((($F70/$E$69)*'CRONOGRAMA ACTIVIDADES'!O$31)*($G70/$F70)))</f>
        <v>0</v>
      </c>
      <c r="R70" s="498">
        <f>IF($F70=0,0,((($F70/$E$69)*'CRONOGRAMA ACTIVIDADES'!P$31)*($G70/$F70)))</f>
        <v>0</v>
      </c>
      <c r="S70" s="498">
        <f>IF($F70=0,0,((($F70/$E$69)*'CRONOGRAMA ACTIVIDADES'!Q$31)*($G70/$F70)))</f>
        <v>0</v>
      </c>
      <c r="T70" s="499">
        <f>H70+I70+J70+K70+L70+M70+N70+O70+P70+Q70+R70+S70</f>
        <v>0</v>
      </c>
      <c r="U70" s="503">
        <f>IF($F70=0,0,((($F70/$E$69)*'CRONOGRAMA ACTIVIDADES'!R$31)*($G70/$F70)))</f>
        <v>0</v>
      </c>
      <c r="V70" s="498">
        <f>IF($F70=0,0,((($F70/$E$69)*'CRONOGRAMA ACTIVIDADES'!S$31)*($G70/$F70)))</f>
        <v>0</v>
      </c>
      <c r="W70" s="498">
        <f>IF($F70=0,0,((($F70/$E$69)*'CRONOGRAMA ACTIVIDADES'!T$31)*($G70/$F70)))</f>
        <v>0</v>
      </c>
      <c r="X70" s="498">
        <f>IF($F70=0,0,((($F70/$E$69)*'CRONOGRAMA ACTIVIDADES'!U$31)*($G70/$F70)))</f>
        <v>0</v>
      </c>
      <c r="Y70" s="498">
        <f>IF($F70=0,0,((($F70/$E$69)*'CRONOGRAMA ACTIVIDADES'!V$31)*($G70/$F70)))</f>
        <v>0</v>
      </c>
      <c r="Z70" s="498">
        <f>IF($F70=0,0,((($F70/$E$69)*'CRONOGRAMA ACTIVIDADES'!W$31)*($G70/$F70)))</f>
        <v>0</v>
      </c>
      <c r="AA70" s="498">
        <f>IF($F70=0,0,((($F70/$E$69)*'CRONOGRAMA ACTIVIDADES'!X$31)*($G70/$F70)))</f>
        <v>0</v>
      </c>
      <c r="AB70" s="498">
        <f>IF($F70=0,0,((($F70/$E$69)*'CRONOGRAMA ACTIVIDADES'!Y$31)*($G70/$F70)))</f>
        <v>0</v>
      </c>
      <c r="AC70" s="498">
        <f>IF($F70=0,0,((($F70/$E$69)*'CRONOGRAMA ACTIVIDADES'!Z$31)*($G70/$F70)))</f>
        <v>0</v>
      </c>
      <c r="AD70" s="498">
        <f>IF($F70=0,0,((($F70/$E$69)*'CRONOGRAMA ACTIVIDADES'!AA$31)*($G70/$F70)))</f>
        <v>0</v>
      </c>
      <c r="AE70" s="498">
        <f>IF($F70=0,0,((($F70/$E$69)*'CRONOGRAMA ACTIVIDADES'!AB$31)*($G70/$F70)))</f>
        <v>0</v>
      </c>
      <c r="AF70" s="498">
        <f>IF($F70=0,0,((($F70/$E$69)*'CRONOGRAMA ACTIVIDADES'!AC$31)*($G70/$F70)))</f>
        <v>0</v>
      </c>
      <c r="AG70" s="501">
        <f>U70+V70+W70+X70+Y70+Z70+AA70+AB70+AC70+AD70+AE70+AF70</f>
        <v>0</v>
      </c>
      <c r="AH70" s="502">
        <f>IF($F70=0,0,((($F70/$E$69)*'CRONOGRAMA ACTIVIDADES'!AD$31)*($G70/$F70)))</f>
        <v>0</v>
      </c>
      <c r="AI70" s="498">
        <f>IF($F70=0,0,((($F70/$E$69)*'CRONOGRAMA ACTIVIDADES'!AE$31)*($G70/$F70)))</f>
        <v>0</v>
      </c>
      <c r="AJ70" s="498">
        <f>IF($F70=0,0,((($F70/$E$69)*'CRONOGRAMA ACTIVIDADES'!AF$31)*($G70/$F70)))</f>
        <v>0</v>
      </c>
      <c r="AK70" s="498">
        <f>IF($F70=0,0,((($F70/$E$69)*'CRONOGRAMA ACTIVIDADES'!AG$31)*($G70/$F70)))</f>
        <v>0</v>
      </c>
      <c r="AL70" s="498">
        <f>IF($F70=0,0,((($F70/$E$69)*'CRONOGRAMA ACTIVIDADES'!AH$31)*($G70/$F70)))</f>
        <v>0</v>
      </c>
      <c r="AM70" s="498">
        <f>IF($F70=0,0,((($F70/$E$69)*'CRONOGRAMA ACTIVIDADES'!AI$31)*($G70/$F70)))</f>
        <v>0</v>
      </c>
      <c r="AN70" s="498">
        <f>IF($F70=0,0,((($F70/$E$69)*'CRONOGRAMA ACTIVIDADES'!AJ$31)*($G70/$F70)))</f>
        <v>0</v>
      </c>
      <c r="AO70" s="498">
        <f>IF($F70=0,0,((($F70/$E$69)*'CRONOGRAMA ACTIVIDADES'!AK$31)*($G70/$F70)))</f>
        <v>0</v>
      </c>
      <c r="AP70" s="498">
        <f>IF($F70=0,0,((($F70/$E$69)*'CRONOGRAMA ACTIVIDADES'!AL$31)*($G70/$F70)))</f>
        <v>0</v>
      </c>
      <c r="AQ70" s="498">
        <f>IF($F70=0,0,((($F70/$E$69)*'CRONOGRAMA ACTIVIDADES'!AM$31)*($G70/$F70)))</f>
        <v>0</v>
      </c>
      <c r="AR70" s="498">
        <f>IF($F70=0,0,((($F70/$E$69)*'CRONOGRAMA ACTIVIDADES'!AN$31)*($G70/$F70)))</f>
        <v>0</v>
      </c>
      <c r="AS70" s="498">
        <f>IF($F70=0,0,((($F70/$E$69)*'CRONOGRAMA ACTIVIDADES'!AO$31)*($G70/$F70)))</f>
        <v>0</v>
      </c>
      <c r="AT70" s="501">
        <f>AH70+AI70+AJ70+AK70+AL70+AM70+AN70+AO70+AP70+AQ70+AR70+AS70</f>
        <v>0</v>
      </c>
      <c r="AU70" s="504">
        <f>AS70+AR70+AQ70+AP70+AO70+AN70+AM70+AL70+AK70+AJ70+AI70+AH70+AF70+AE70+AD70+AC70+AB70+AA70+Z70+Y70+X70+W70+V70+U70+S70+R70+Q70+P70+O70+N70+M70+L70+K70+J70+I70+H70</f>
        <v>0</v>
      </c>
      <c r="AV70" s="470">
        <f t="shared" si="1"/>
        <v>0</v>
      </c>
    </row>
    <row r="71" spans="2:48" s="472" customFormat="1" ht="12.75" customHeight="1" outlineLevel="1">
      <c r="B71" s="494" t="str">
        <f>+'FORMATO COSTEO C1'!C$312</f>
        <v>1.2.5.2</v>
      </c>
      <c r="C71" s="495" t="str">
        <f>+'FORMATO COSTEO C1'!B$312</f>
        <v>Categoría de gasto</v>
      </c>
      <c r="D71" s="506"/>
      <c r="E71" s="507"/>
      <c r="F71" s="498">
        <f>+'FORMATO COSTEO C1'!G312</f>
        <v>0</v>
      </c>
      <c r="G71" s="501">
        <f>+'FORMATO COSTEO C1'!K312</f>
        <v>0</v>
      </c>
      <c r="H71" s="502">
        <f>IF($F71=0,0,((($F71/$E$69)*'CRONOGRAMA ACTIVIDADES'!F$31)*($G71/$F71)))</f>
        <v>0</v>
      </c>
      <c r="I71" s="498">
        <f>IF($F71=0,0,((($F71/$E$69)*'CRONOGRAMA ACTIVIDADES'!G$31)*($G71/$F71)))</f>
        <v>0</v>
      </c>
      <c r="J71" s="498">
        <f>IF($F71=0,0,((($F71/$E$69)*'CRONOGRAMA ACTIVIDADES'!H$31)*($G71/$F71)))</f>
        <v>0</v>
      </c>
      <c r="K71" s="498">
        <f>IF($F71=0,0,((($F71/$E$69)*'CRONOGRAMA ACTIVIDADES'!I$31)*($G71/$F71)))</f>
        <v>0</v>
      </c>
      <c r="L71" s="498">
        <f>IF($F71=0,0,((($F71/$E$69)*'CRONOGRAMA ACTIVIDADES'!J$31)*($G71/$F71)))</f>
        <v>0</v>
      </c>
      <c r="M71" s="498">
        <f>IF($F71=0,0,((($F71/$E$69)*'CRONOGRAMA ACTIVIDADES'!K$31)*($G71/$F71)))</f>
        <v>0</v>
      </c>
      <c r="N71" s="498">
        <f>IF($F71=0,0,((($F71/$E$69)*'CRONOGRAMA ACTIVIDADES'!L$31)*($G71/$F71)))</f>
        <v>0</v>
      </c>
      <c r="O71" s="498">
        <f>IF($F71=0,0,((($F71/$E$69)*'CRONOGRAMA ACTIVIDADES'!M$31)*($G71/$F71)))</f>
        <v>0</v>
      </c>
      <c r="P71" s="498">
        <f>IF($F71=0,0,((($F71/$E$69)*'CRONOGRAMA ACTIVIDADES'!N$31)*($G71/$F71)))</f>
        <v>0</v>
      </c>
      <c r="Q71" s="498">
        <f>IF($F71=0,0,((($F71/$E$69)*'CRONOGRAMA ACTIVIDADES'!O$31)*($G71/$F71)))</f>
        <v>0</v>
      </c>
      <c r="R71" s="498">
        <f>IF($F71=0,0,((($F71/$E$69)*'CRONOGRAMA ACTIVIDADES'!P$31)*($G71/$F71)))</f>
        <v>0</v>
      </c>
      <c r="S71" s="498">
        <f>IF($F71=0,0,((($F71/$E$69)*'CRONOGRAMA ACTIVIDADES'!Q$31)*($G71/$F71)))</f>
        <v>0</v>
      </c>
      <c r="T71" s="499">
        <f>H71+I71+J71+K71+L71+M71+N71+O71+P71+Q71+R71+S71</f>
        <v>0</v>
      </c>
      <c r="U71" s="503">
        <f>IF($F71=0,0,((($F71/$E$69)*'CRONOGRAMA ACTIVIDADES'!R$31)*($G71/$F71)))</f>
        <v>0</v>
      </c>
      <c r="V71" s="498">
        <f>IF($F71=0,0,((($F71/$E$69)*'CRONOGRAMA ACTIVIDADES'!S$31)*($G71/$F71)))</f>
        <v>0</v>
      </c>
      <c r="W71" s="498">
        <f>IF($F71=0,0,((($F71/$E$69)*'CRONOGRAMA ACTIVIDADES'!T$31)*($G71/$F71)))</f>
        <v>0</v>
      </c>
      <c r="X71" s="498">
        <f>IF($F71=0,0,((($F71/$E$69)*'CRONOGRAMA ACTIVIDADES'!U$31)*($G71/$F71)))</f>
        <v>0</v>
      </c>
      <c r="Y71" s="498">
        <f>IF($F71=0,0,((($F71/$E$69)*'CRONOGRAMA ACTIVIDADES'!V$31)*($G71/$F71)))</f>
        <v>0</v>
      </c>
      <c r="Z71" s="498">
        <f>IF($F71=0,0,((($F71/$E$69)*'CRONOGRAMA ACTIVIDADES'!W$31)*($G71/$F71)))</f>
        <v>0</v>
      </c>
      <c r="AA71" s="498">
        <f>IF($F71=0,0,((($F71/$E$69)*'CRONOGRAMA ACTIVIDADES'!X$31)*($G71/$F71)))</f>
        <v>0</v>
      </c>
      <c r="AB71" s="498">
        <f>IF($F71=0,0,((($F71/$E$69)*'CRONOGRAMA ACTIVIDADES'!Y$31)*($G71/$F71)))</f>
        <v>0</v>
      </c>
      <c r="AC71" s="498">
        <f>IF($F71=0,0,((($F71/$E$69)*'CRONOGRAMA ACTIVIDADES'!Z$31)*($G71/$F71)))</f>
        <v>0</v>
      </c>
      <c r="AD71" s="498">
        <f>IF($F71=0,0,((($F71/$E$69)*'CRONOGRAMA ACTIVIDADES'!AA$31)*($G71/$F71)))</f>
        <v>0</v>
      </c>
      <c r="AE71" s="498">
        <f>IF($F71=0,0,((($F71/$E$69)*'CRONOGRAMA ACTIVIDADES'!AB$31)*($G71/$F71)))</f>
        <v>0</v>
      </c>
      <c r="AF71" s="498">
        <f>IF($F71=0,0,((($F71/$E$69)*'CRONOGRAMA ACTIVIDADES'!AC$31)*($G71/$F71)))</f>
        <v>0</v>
      </c>
      <c r="AG71" s="501">
        <f>U71+V71+W71+X71+Y71+Z71+AA71+AB71+AC71+AD71+AE71+AF71</f>
        <v>0</v>
      </c>
      <c r="AH71" s="502">
        <f>IF($F71=0,0,((($F71/$E$69)*'CRONOGRAMA ACTIVIDADES'!AD$31)*($G71/$F71)))</f>
        <v>0</v>
      </c>
      <c r="AI71" s="498">
        <f>IF($F71=0,0,((($F71/$E$69)*'CRONOGRAMA ACTIVIDADES'!AE$31)*($G71/$F71)))</f>
        <v>0</v>
      </c>
      <c r="AJ71" s="498">
        <f>IF($F71=0,0,((($F71/$E$69)*'CRONOGRAMA ACTIVIDADES'!AF$31)*($G71/$F71)))</f>
        <v>0</v>
      </c>
      <c r="AK71" s="498">
        <f>IF($F71=0,0,((($F71/$E$69)*'CRONOGRAMA ACTIVIDADES'!AG$31)*($G71/$F71)))</f>
        <v>0</v>
      </c>
      <c r="AL71" s="498">
        <f>IF($F71=0,0,((($F71/$E$69)*'CRONOGRAMA ACTIVIDADES'!AH$31)*($G71/$F71)))</f>
        <v>0</v>
      </c>
      <c r="AM71" s="498">
        <f>IF($F71=0,0,((($F71/$E$69)*'CRONOGRAMA ACTIVIDADES'!AI$31)*($G71/$F71)))</f>
        <v>0</v>
      </c>
      <c r="AN71" s="498">
        <f>IF($F71=0,0,((($F71/$E$69)*'CRONOGRAMA ACTIVIDADES'!AJ$31)*($G71/$F71)))</f>
        <v>0</v>
      </c>
      <c r="AO71" s="498">
        <f>IF($F71=0,0,((($F71/$E$69)*'CRONOGRAMA ACTIVIDADES'!AK$31)*($G71/$F71)))</f>
        <v>0</v>
      </c>
      <c r="AP71" s="498">
        <f>IF($F71=0,0,((($F71/$E$69)*'CRONOGRAMA ACTIVIDADES'!AL$31)*($G71/$F71)))</f>
        <v>0</v>
      </c>
      <c r="AQ71" s="498">
        <f>IF($F71=0,0,((($F71/$E$69)*'CRONOGRAMA ACTIVIDADES'!AM$31)*($G71/$F71)))</f>
        <v>0</v>
      </c>
      <c r="AR71" s="498">
        <f>IF($F71=0,0,((($F71/$E$69)*'CRONOGRAMA ACTIVIDADES'!AN$31)*($G71/$F71)))</f>
        <v>0</v>
      </c>
      <c r="AS71" s="498">
        <f>IF($F71=0,0,((($F71/$E$69)*'CRONOGRAMA ACTIVIDADES'!AO$31)*($G71/$F71)))</f>
        <v>0</v>
      </c>
      <c r="AT71" s="501">
        <f>AH71+AI71+AJ71+AK71+AL71+AM71+AN71+AO71+AP71+AQ71+AR71+AS71</f>
        <v>0</v>
      </c>
      <c r="AU71" s="504">
        <f>AS71+AR71+AQ71+AP71+AO71+AN71+AM71+AL71+AK71+AJ71+AI71+AH71+AF71+AE71+AD71+AC71+AB71+AA71+Z71+Y71+X71+W71+V71+U71+S71+R71+Q71+P71+O71+N71+M71+L71+K71+J71+I71+H71</f>
        <v>0</v>
      </c>
      <c r="AV71" s="470">
        <f t="shared" si="1"/>
        <v>0</v>
      </c>
    </row>
    <row r="72" spans="2:48" s="483" customFormat="1" ht="12.75" customHeight="1" outlineLevel="1">
      <c r="B72" s="494" t="str">
        <f>+'FORMATO COSTEO C1'!C$318</f>
        <v>1.2.5.3</v>
      </c>
      <c r="C72" s="495" t="str">
        <f>+'FORMATO COSTEO C1'!B$318</f>
        <v>Categoría de gasto</v>
      </c>
      <c r="D72" s="506"/>
      <c r="E72" s="507"/>
      <c r="F72" s="498">
        <f>+'FORMATO COSTEO C1'!G318</f>
        <v>0</v>
      </c>
      <c r="G72" s="501">
        <f>+'FORMATO COSTEO C1'!K318</f>
        <v>0</v>
      </c>
      <c r="H72" s="502">
        <f>IF($F72=0,0,((($F72/$E$69)*'CRONOGRAMA ACTIVIDADES'!F$31)*($G72/$F72)))</f>
        <v>0</v>
      </c>
      <c r="I72" s="498">
        <f>IF($F72=0,0,((($F72/$E$69)*'CRONOGRAMA ACTIVIDADES'!G$31)*($G72/$F72)))</f>
        <v>0</v>
      </c>
      <c r="J72" s="498">
        <f>IF($F72=0,0,((($F72/$E$69)*'CRONOGRAMA ACTIVIDADES'!H$31)*($G72/$F72)))</f>
        <v>0</v>
      </c>
      <c r="K72" s="498">
        <f>IF($F72=0,0,((($F72/$E$69)*'CRONOGRAMA ACTIVIDADES'!I$31)*($G72/$F72)))</f>
        <v>0</v>
      </c>
      <c r="L72" s="498">
        <f>IF($F72=0,0,((($F72/$E$69)*'CRONOGRAMA ACTIVIDADES'!J$31)*($G72/$F72)))</f>
        <v>0</v>
      </c>
      <c r="M72" s="498">
        <f>IF($F72=0,0,((($F72/$E$69)*'CRONOGRAMA ACTIVIDADES'!K$31)*($G72/$F72)))</f>
        <v>0</v>
      </c>
      <c r="N72" s="498">
        <f>IF($F72=0,0,((($F72/$E$69)*'CRONOGRAMA ACTIVIDADES'!L$31)*($G72/$F72)))</f>
        <v>0</v>
      </c>
      <c r="O72" s="498">
        <f>IF($F72=0,0,((($F72/$E$69)*'CRONOGRAMA ACTIVIDADES'!M$31)*($G72/$F72)))</f>
        <v>0</v>
      </c>
      <c r="P72" s="498">
        <f>IF($F72=0,0,((($F72/$E$69)*'CRONOGRAMA ACTIVIDADES'!N$31)*($G72/$F72)))</f>
        <v>0</v>
      </c>
      <c r="Q72" s="498">
        <f>IF($F72=0,0,((($F72/$E$69)*'CRONOGRAMA ACTIVIDADES'!O$31)*($G72/$F72)))</f>
        <v>0</v>
      </c>
      <c r="R72" s="498">
        <f>IF($F72=0,0,((($F72/$E$69)*'CRONOGRAMA ACTIVIDADES'!P$31)*($G72/$F72)))</f>
        <v>0</v>
      </c>
      <c r="S72" s="498">
        <f>IF($F72=0,0,((($F72/$E$69)*'CRONOGRAMA ACTIVIDADES'!Q$31)*($G72/$F72)))</f>
        <v>0</v>
      </c>
      <c r="T72" s="499">
        <f>H72+I72+J72+K72+L72+M72+N72+O72+P72+Q72+R72+S72</f>
        <v>0</v>
      </c>
      <c r="U72" s="503">
        <f>IF($F72=0,0,((($F72/$E$69)*'CRONOGRAMA ACTIVIDADES'!R$31)*($G72/$F72)))</f>
        <v>0</v>
      </c>
      <c r="V72" s="498">
        <f>IF($F72=0,0,((($F72/$E$69)*'CRONOGRAMA ACTIVIDADES'!S$31)*($G72/$F72)))</f>
        <v>0</v>
      </c>
      <c r="W72" s="498">
        <f>IF($F72=0,0,((($F72/$E$69)*'CRONOGRAMA ACTIVIDADES'!T$31)*($G72/$F72)))</f>
        <v>0</v>
      </c>
      <c r="X72" s="498">
        <f>IF($F72=0,0,((($F72/$E$69)*'CRONOGRAMA ACTIVIDADES'!U$31)*($G72/$F72)))</f>
        <v>0</v>
      </c>
      <c r="Y72" s="498">
        <f>IF($F72=0,0,((($F72/$E$69)*'CRONOGRAMA ACTIVIDADES'!V$31)*($G72/$F72)))</f>
        <v>0</v>
      </c>
      <c r="Z72" s="498">
        <f>IF($F72=0,0,((($F72/$E$69)*'CRONOGRAMA ACTIVIDADES'!W$31)*($G72/$F72)))</f>
        <v>0</v>
      </c>
      <c r="AA72" s="498">
        <f>IF($F72=0,0,((($F72/$E$69)*'CRONOGRAMA ACTIVIDADES'!X$31)*($G72/$F72)))</f>
        <v>0</v>
      </c>
      <c r="AB72" s="498">
        <f>IF($F72=0,0,((($F72/$E$69)*'CRONOGRAMA ACTIVIDADES'!Y$31)*($G72/$F72)))</f>
        <v>0</v>
      </c>
      <c r="AC72" s="498">
        <f>IF($F72=0,0,((($F72/$E$69)*'CRONOGRAMA ACTIVIDADES'!Z$31)*($G72/$F72)))</f>
        <v>0</v>
      </c>
      <c r="AD72" s="498">
        <f>IF($F72=0,0,((($F72/$E$69)*'CRONOGRAMA ACTIVIDADES'!AA$31)*($G72/$F72)))</f>
        <v>0</v>
      </c>
      <c r="AE72" s="498">
        <f>IF($F72=0,0,((($F72/$E$69)*'CRONOGRAMA ACTIVIDADES'!AB$31)*($G72/$F72)))</f>
        <v>0</v>
      </c>
      <c r="AF72" s="498">
        <f>IF($F72=0,0,((($F72/$E$69)*'CRONOGRAMA ACTIVIDADES'!AC$31)*($G72/$F72)))</f>
        <v>0</v>
      </c>
      <c r="AG72" s="501">
        <f>U72+V72+W72+X72+Y72+Z72+AA72+AB72+AC72+AD72+AE72+AF72</f>
        <v>0</v>
      </c>
      <c r="AH72" s="502">
        <f>IF($F72=0,0,((($F72/$E$69)*'CRONOGRAMA ACTIVIDADES'!AD$31)*($G72/$F72)))</f>
        <v>0</v>
      </c>
      <c r="AI72" s="498">
        <f>IF($F72=0,0,((($F72/$E$69)*'CRONOGRAMA ACTIVIDADES'!AE$31)*($G72/$F72)))</f>
        <v>0</v>
      </c>
      <c r="AJ72" s="498">
        <f>IF($F72=0,0,((($F72/$E$69)*'CRONOGRAMA ACTIVIDADES'!AF$31)*($G72/$F72)))</f>
        <v>0</v>
      </c>
      <c r="AK72" s="498">
        <f>IF($F72=0,0,((($F72/$E$69)*'CRONOGRAMA ACTIVIDADES'!AG$31)*($G72/$F72)))</f>
        <v>0</v>
      </c>
      <c r="AL72" s="498">
        <f>IF($F72=0,0,((($F72/$E$69)*'CRONOGRAMA ACTIVIDADES'!AH$31)*($G72/$F72)))</f>
        <v>0</v>
      </c>
      <c r="AM72" s="498">
        <f>IF($F72=0,0,((($F72/$E$69)*'CRONOGRAMA ACTIVIDADES'!AI$31)*($G72/$F72)))</f>
        <v>0</v>
      </c>
      <c r="AN72" s="498">
        <f>IF($F72=0,0,((($F72/$E$69)*'CRONOGRAMA ACTIVIDADES'!AJ$31)*($G72/$F72)))</f>
        <v>0</v>
      </c>
      <c r="AO72" s="498">
        <f>IF($F72=0,0,((($F72/$E$69)*'CRONOGRAMA ACTIVIDADES'!AK$31)*($G72/$F72)))</f>
        <v>0</v>
      </c>
      <c r="AP72" s="498">
        <f>IF($F72=0,0,((($F72/$E$69)*'CRONOGRAMA ACTIVIDADES'!AL$31)*($G72/$F72)))</f>
        <v>0</v>
      </c>
      <c r="AQ72" s="498">
        <f>IF($F72=0,0,((($F72/$E$69)*'CRONOGRAMA ACTIVIDADES'!AM$31)*($G72/$F72)))</f>
        <v>0</v>
      </c>
      <c r="AR72" s="498">
        <f>IF($F72=0,0,((($F72/$E$69)*'CRONOGRAMA ACTIVIDADES'!AN$31)*($G72/$F72)))</f>
        <v>0</v>
      </c>
      <c r="AS72" s="498">
        <f>IF($F72=0,0,((($F72/$E$69)*'CRONOGRAMA ACTIVIDADES'!AO$31)*($G72/$F72)))</f>
        <v>0</v>
      </c>
      <c r="AT72" s="501">
        <f>AH72+AI72+AJ72+AK72+AL72+AM72+AN72+AO72+AP72+AQ72+AR72+AS72</f>
        <v>0</v>
      </c>
      <c r="AU72" s="504">
        <f>AS72+AR72+AQ72+AP72+AO72+AN72+AM72+AL72+AK72+AJ72+AI72+AH72+AF72+AE72+AD72+AC72+AB72+AA72+Z72+Y72+X72+W72+V72+U72+S72+R72+Q72+P72+O72+N72+M72+L72+K72+J72+I72+H72</f>
        <v>0</v>
      </c>
      <c r="AV72" s="470">
        <f t="shared" si="1"/>
        <v>0</v>
      </c>
    </row>
    <row r="73" spans="2:48" s="472" customFormat="1" ht="12.75" customHeight="1">
      <c r="B73" s="494" t="str">
        <f>+'FORMATO COSTEO C1'!C$324</f>
        <v>1.2.5.4</v>
      </c>
      <c r="C73" s="495" t="str">
        <f>+'FORMATO COSTEO C1'!B$324</f>
        <v>Categoría de gasto</v>
      </c>
      <c r="D73" s="506"/>
      <c r="E73" s="507"/>
      <c r="F73" s="498">
        <f>+'FORMATO COSTEO C1'!G324</f>
        <v>0</v>
      </c>
      <c r="G73" s="501">
        <f>+'FORMATO COSTEO C1'!K324</f>
        <v>0</v>
      </c>
      <c r="H73" s="502">
        <f>IF($F73=0,0,((($F73/$E$69)*'CRONOGRAMA ACTIVIDADES'!F$31)*($G73/$F73)))</f>
        <v>0</v>
      </c>
      <c r="I73" s="498">
        <f>IF($F73=0,0,((($F73/$E$69)*'CRONOGRAMA ACTIVIDADES'!G$31)*($G73/$F73)))</f>
        <v>0</v>
      </c>
      <c r="J73" s="498">
        <f>IF($F73=0,0,((($F73/$E$69)*'CRONOGRAMA ACTIVIDADES'!H$31)*($G73/$F73)))</f>
        <v>0</v>
      </c>
      <c r="K73" s="498">
        <f>IF($F73=0,0,((($F73/$E$69)*'CRONOGRAMA ACTIVIDADES'!I$31)*($G73/$F73)))</f>
        <v>0</v>
      </c>
      <c r="L73" s="498">
        <f>IF($F73=0,0,((($F73/$E$69)*'CRONOGRAMA ACTIVIDADES'!J$31)*($G73/$F73)))</f>
        <v>0</v>
      </c>
      <c r="M73" s="498">
        <f>IF($F73=0,0,((($F73/$E$69)*'CRONOGRAMA ACTIVIDADES'!K$31)*($G73/$F73)))</f>
        <v>0</v>
      </c>
      <c r="N73" s="498">
        <f>IF($F73=0,0,((($F73/$E$69)*'CRONOGRAMA ACTIVIDADES'!L$31)*($G73/$F73)))</f>
        <v>0</v>
      </c>
      <c r="O73" s="498">
        <f>IF($F73=0,0,((($F73/$E$69)*'CRONOGRAMA ACTIVIDADES'!M$31)*($G73/$F73)))</f>
        <v>0</v>
      </c>
      <c r="P73" s="498">
        <f>IF($F73=0,0,((($F73/$E$69)*'CRONOGRAMA ACTIVIDADES'!N$31)*($G73/$F73)))</f>
        <v>0</v>
      </c>
      <c r="Q73" s="498">
        <f>IF($F73=0,0,((($F73/$E$69)*'CRONOGRAMA ACTIVIDADES'!O$31)*($G73/$F73)))</f>
        <v>0</v>
      </c>
      <c r="R73" s="498">
        <f>IF($F73=0,0,((($F73/$E$69)*'CRONOGRAMA ACTIVIDADES'!P$31)*($G73/$F73)))</f>
        <v>0</v>
      </c>
      <c r="S73" s="498">
        <f>IF($F73=0,0,((($F73/$E$69)*'CRONOGRAMA ACTIVIDADES'!Q$31)*($G73/$F73)))</f>
        <v>0</v>
      </c>
      <c r="T73" s="499">
        <f>H73+I73+J73+K73+L73+M73+N73+O73+P73+Q73+R73+S73</f>
        <v>0</v>
      </c>
      <c r="U73" s="503">
        <f>IF($F73=0,0,((($F73/$E$69)*'CRONOGRAMA ACTIVIDADES'!R$31)*($G73/$F73)))</f>
        <v>0</v>
      </c>
      <c r="V73" s="498">
        <f>IF($F73=0,0,((($F73/$E$69)*'CRONOGRAMA ACTIVIDADES'!S$31)*($G73/$F73)))</f>
        <v>0</v>
      </c>
      <c r="W73" s="498">
        <f>IF($F73=0,0,((($F73/$E$69)*'CRONOGRAMA ACTIVIDADES'!T$31)*($G73/$F73)))</f>
        <v>0</v>
      </c>
      <c r="X73" s="498">
        <f>IF($F73=0,0,((($F73/$E$69)*'CRONOGRAMA ACTIVIDADES'!U$31)*($G73/$F73)))</f>
        <v>0</v>
      </c>
      <c r="Y73" s="498">
        <f>IF($F73=0,0,((($F73/$E$69)*'CRONOGRAMA ACTIVIDADES'!V$31)*($G73/$F73)))</f>
        <v>0</v>
      </c>
      <c r="Z73" s="498">
        <f>IF($F73=0,0,((($F73/$E$69)*'CRONOGRAMA ACTIVIDADES'!W$31)*($G73/$F73)))</f>
        <v>0</v>
      </c>
      <c r="AA73" s="498">
        <f>IF($F73=0,0,((($F73/$E$69)*'CRONOGRAMA ACTIVIDADES'!X$31)*($G73/$F73)))</f>
        <v>0</v>
      </c>
      <c r="AB73" s="498">
        <f>IF($F73=0,0,((($F73/$E$69)*'CRONOGRAMA ACTIVIDADES'!Y$31)*($G73/$F73)))</f>
        <v>0</v>
      </c>
      <c r="AC73" s="498">
        <f>IF($F73=0,0,((($F73/$E$69)*'CRONOGRAMA ACTIVIDADES'!Z$31)*($G73/$F73)))</f>
        <v>0</v>
      </c>
      <c r="AD73" s="498">
        <f>IF($F73=0,0,((($F73/$E$69)*'CRONOGRAMA ACTIVIDADES'!AA$31)*($G73/$F73)))</f>
        <v>0</v>
      </c>
      <c r="AE73" s="498">
        <f>IF($F73=0,0,((($F73/$E$69)*'CRONOGRAMA ACTIVIDADES'!AB$31)*($G73/$F73)))</f>
        <v>0</v>
      </c>
      <c r="AF73" s="498">
        <f>IF($F73=0,0,((($F73/$E$69)*'CRONOGRAMA ACTIVIDADES'!AC$31)*($G73/$F73)))</f>
        <v>0</v>
      </c>
      <c r="AG73" s="501">
        <f>U73+V73+W73+X73+Y73+Z73+AA73+AB73+AC73+AD73+AE73+AF73</f>
        <v>0</v>
      </c>
      <c r="AH73" s="502">
        <f>IF($F73=0,0,((($F73/$E$69)*'CRONOGRAMA ACTIVIDADES'!AD$31)*($G73/$F73)))</f>
        <v>0</v>
      </c>
      <c r="AI73" s="498">
        <f>IF($F73=0,0,((($F73/$E$69)*'CRONOGRAMA ACTIVIDADES'!AE$31)*($G73/$F73)))</f>
        <v>0</v>
      </c>
      <c r="AJ73" s="498">
        <f>IF($F73=0,0,((($F73/$E$69)*'CRONOGRAMA ACTIVIDADES'!AF$31)*($G73/$F73)))</f>
        <v>0</v>
      </c>
      <c r="AK73" s="498">
        <f>IF($F73=0,0,((($F73/$E$69)*'CRONOGRAMA ACTIVIDADES'!AG$31)*($G73/$F73)))</f>
        <v>0</v>
      </c>
      <c r="AL73" s="498">
        <f>IF($F73=0,0,((($F73/$E$69)*'CRONOGRAMA ACTIVIDADES'!AH$31)*($G73/$F73)))</f>
        <v>0</v>
      </c>
      <c r="AM73" s="498">
        <f>IF($F73=0,0,((($F73/$E$69)*'CRONOGRAMA ACTIVIDADES'!AI$31)*($G73/$F73)))</f>
        <v>0</v>
      </c>
      <c r="AN73" s="498">
        <f>IF($F73=0,0,((($F73/$E$69)*'CRONOGRAMA ACTIVIDADES'!AJ$31)*($G73/$F73)))</f>
        <v>0</v>
      </c>
      <c r="AO73" s="498">
        <f>IF($F73=0,0,((($F73/$E$69)*'CRONOGRAMA ACTIVIDADES'!AK$31)*($G73/$F73)))</f>
        <v>0</v>
      </c>
      <c r="AP73" s="498">
        <f>IF($F73=0,0,((($F73/$E$69)*'CRONOGRAMA ACTIVIDADES'!AL$31)*($G73/$F73)))</f>
        <v>0</v>
      </c>
      <c r="AQ73" s="498">
        <f>IF($F73=0,0,((($F73/$E$69)*'CRONOGRAMA ACTIVIDADES'!AM$31)*($G73/$F73)))</f>
        <v>0</v>
      </c>
      <c r="AR73" s="498">
        <f>IF($F73=0,0,((($F73/$E$69)*'CRONOGRAMA ACTIVIDADES'!AN$31)*($G73/$F73)))</f>
        <v>0</v>
      </c>
      <c r="AS73" s="498">
        <f>IF($F73=0,0,((($F73/$E$69)*'CRONOGRAMA ACTIVIDADES'!AO$31)*($G73/$F73)))</f>
        <v>0</v>
      </c>
      <c r="AT73" s="501">
        <f>AH73+AI73+AJ73+AK73+AL73+AM73+AN73+AO73+AP73+AQ73+AR73+AS73</f>
        <v>0</v>
      </c>
      <c r="AU73" s="504">
        <f>AS73+AR73+AQ73+AP73+AO73+AN73+AM73+AL73+AK73+AJ73+AI73+AH73+AF73+AE73+AD73+AC73+AB73+AA73+Z73+Y73+X73+W73+V73+U73+S73+R73+Q73+P73+O73+N73+M73+L73+K73+J73+I73+H73</f>
        <v>0</v>
      </c>
      <c r="AV73" s="470">
        <f t="shared" si="1"/>
        <v>0</v>
      </c>
    </row>
    <row r="74" spans="2:48" s="472" customFormat="1" ht="12.75" customHeight="1">
      <c r="B74" s="494" t="str">
        <f>+'FORMATO COSTEO C1'!C$330</f>
        <v>1.2.5.5</v>
      </c>
      <c r="C74" s="495" t="str">
        <f>+'FORMATO COSTEO C1'!B$330</f>
        <v>Categoría de gasto</v>
      </c>
      <c r="D74" s="506"/>
      <c r="E74" s="507"/>
      <c r="F74" s="498">
        <f>+'FORMATO COSTEO C1'!G330</f>
        <v>0</v>
      </c>
      <c r="G74" s="501">
        <f>+'FORMATO COSTEO C1'!K330</f>
        <v>0</v>
      </c>
      <c r="H74" s="502">
        <f>IF($F74=0,0,((($F74/$E$69)*'CRONOGRAMA ACTIVIDADES'!F$31)*($G74/$F74)))</f>
        <v>0</v>
      </c>
      <c r="I74" s="498">
        <f>IF($F74=0,0,((($F74/$E$69)*'CRONOGRAMA ACTIVIDADES'!G$31)*($G74/$F74)))</f>
        <v>0</v>
      </c>
      <c r="J74" s="498">
        <f>IF($F74=0,0,((($F74/$E$69)*'CRONOGRAMA ACTIVIDADES'!H$31)*($G74/$F74)))</f>
        <v>0</v>
      </c>
      <c r="K74" s="498">
        <f>IF($F74=0,0,((($F74/$E$69)*'CRONOGRAMA ACTIVIDADES'!I$31)*($G74/$F74)))</f>
        <v>0</v>
      </c>
      <c r="L74" s="498">
        <f>IF($F74=0,0,((($F74/$E$69)*'CRONOGRAMA ACTIVIDADES'!J$31)*($G74/$F74)))</f>
        <v>0</v>
      </c>
      <c r="M74" s="498">
        <f>IF($F74=0,0,((($F74/$E$69)*'CRONOGRAMA ACTIVIDADES'!K$31)*($G74/$F74)))</f>
        <v>0</v>
      </c>
      <c r="N74" s="498">
        <f>IF($F74=0,0,((($F74/$E$69)*'CRONOGRAMA ACTIVIDADES'!L$31)*($G74/$F74)))</f>
        <v>0</v>
      </c>
      <c r="O74" s="498">
        <f>IF($F74=0,0,((($F74/$E$69)*'CRONOGRAMA ACTIVIDADES'!M$31)*($G74/$F74)))</f>
        <v>0</v>
      </c>
      <c r="P74" s="498">
        <f>IF($F74=0,0,((($F74/$E$69)*'CRONOGRAMA ACTIVIDADES'!N$31)*($G74/$F74)))</f>
        <v>0</v>
      </c>
      <c r="Q74" s="498">
        <f>IF($F74=0,0,((($F74/$E$69)*'CRONOGRAMA ACTIVIDADES'!O$31)*($G74/$F74)))</f>
        <v>0</v>
      </c>
      <c r="R74" s="498">
        <f>IF($F74=0,0,((($F74/$E$69)*'CRONOGRAMA ACTIVIDADES'!P$31)*($G74/$F74)))</f>
        <v>0</v>
      </c>
      <c r="S74" s="498">
        <f>IF($F74=0,0,((($F74/$E$69)*'CRONOGRAMA ACTIVIDADES'!Q$31)*($G74/$F74)))</f>
        <v>0</v>
      </c>
      <c r="T74" s="499">
        <f>H74+I74+J74+K74+L74+M74+N74+O74+P74+Q74+R74+S74</f>
        <v>0</v>
      </c>
      <c r="U74" s="503">
        <f>IF($F74=0,0,((($F74/$E$69)*'CRONOGRAMA ACTIVIDADES'!R$31)*($G74/$F74)))</f>
        <v>0</v>
      </c>
      <c r="V74" s="498">
        <f>IF($F74=0,0,((($F74/$E$69)*'CRONOGRAMA ACTIVIDADES'!S$31)*($G74/$F74)))</f>
        <v>0</v>
      </c>
      <c r="W74" s="498">
        <f>IF($F74=0,0,((($F74/$E$69)*'CRONOGRAMA ACTIVIDADES'!T$31)*($G74/$F74)))</f>
        <v>0</v>
      </c>
      <c r="X74" s="498">
        <f>IF($F74=0,0,((($F74/$E$69)*'CRONOGRAMA ACTIVIDADES'!U$31)*($G74/$F74)))</f>
        <v>0</v>
      </c>
      <c r="Y74" s="498">
        <f>IF($F74=0,0,((($F74/$E$69)*'CRONOGRAMA ACTIVIDADES'!V$31)*($G74/$F74)))</f>
        <v>0</v>
      </c>
      <c r="Z74" s="498">
        <f>IF($F74=0,0,((($F74/$E$69)*'CRONOGRAMA ACTIVIDADES'!W$31)*($G74/$F74)))</f>
        <v>0</v>
      </c>
      <c r="AA74" s="498">
        <f>IF($F74=0,0,((($F74/$E$69)*'CRONOGRAMA ACTIVIDADES'!X$31)*($G74/$F74)))</f>
        <v>0</v>
      </c>
      <c r="AB74" s="498">
        <f>IF($F74=0,0,((($F74/$E$69)*'CRONOGRAMA ACTIVIDADES'!Y$31)*($G74/$F74)))</f>
        <v>0</v>
      </c>
      <c r="AC74" s="498">
        <f>IF($F74=0,0,((($F74/$E$69)*'CRONOGRAMA ACTIVIDADES'!Z$31)*($G74/$F74)))</f>
        <v>0</v>
      </c>
      <c r="AD74" s="498">
        <f>IF($F74=0,0,((($F74/$E$69)*'CRONOGRAMA ACTIVIDADES'!AA$31)*($G74/$F74)))</f>
        <v>0</v>
      </c>
      <c r="AE74" s="498">
        <f>IF($F74=0,0,((($F74/$E$69)*'CRONOGRAMA ACTIVIDADES'!AB$31)*($G74/$F74)))</f>
        <v>0</v>
      </c>
      <c r="AF74" s="498">
        <f>IF($F74=0,0,((($F74/$E$69)*'CRONOGRAMA ACTIVIDADES'!AC$31)*($G74/$F74)))</f>
        <v>0</v>
      </c>
      <c r="AG74" s="501">
        <f>U74+V74+W74+X74+Y74+Z74+AA74+AB74+AC74+AD74+AE74+AF74</f>
        <v>0</v>
      </c>
      <c r="AH74" s="502">
        <f>IF($F74=0,0,((($F74/$E$69)*'CRONOGRAMA ACTIVIDADES'!AD$31)*($G74/$F74)))</f>
        <v>0</v>
      </c>
      <c r="AI74" s="498">
        <f>IF($F74=0,0,((($F74/$E$69)*'CRONOGRAMA ACTIVIDADES'!AE$31)*($G74/$F74)))</f>
        <v>0</v>
      </c>
      <c r="AJ74" s="498">
        <f>IF($F74=0,0,((($F74/$E$69)*'CRONOGRAMA ACTIVIDADES'!AF$31)*($G74/$F74)))</f>
        <v>0</v>
      </c>
      <c r="AK74" s="498">
        <f>IF($F74=0,0,((($F74/$E$69)*'CRONOGRAMA ACTIVIDADES'!AG$31)*($G74/$F74)))</f>
        <v>0</v>
      </c>
      <c r="AL74" s="498">
        <f>IF($F74=0,0,((($F74/$E$69)*'CRONOGRAMA ACTIVIDADES'!AH$31)*($G74/$F74)))</f>
        <v>0</v>
      </c>
      <c r="AM74" s="498">
        <f>IF($F74=0,0,((($F74/$E$69)*'CRONOGRAMA ACTIVIDADES'!AI$31)*($G74/$F74)))</f>
        <v>0</v>
      </c>
      <c r="AN74" s="498">
        <f>IF($F74=0,0,((($F74/$E$69)*'CRONOGRAMA ACTIVIDADES'!AJ$31)*($G74/$F74)))</f>
        <v>0</v>
      </c>
      <c r="AO74" s="498">
        <f>IF($F74=0,0,((($F74/$E$69)*'CRONOGRAMA ACTIVIDADES'!AK$31)*($G74/$F74)))</f>
        <v>0</v>
      </c>
      <c r="AP74" s="498">
        <f>IF($F74=0,0,((($F74/$E$69)*'CRONOGRAMA ACTIVIDADES'!AL$31)*($G74/$F74)))</f>
        <v>0</v>
      </c>
      <c r="AQ74" s="498">
        <f>IF($F74=0,0,((($F74/$E$69)*'CRONOGRAMA ACTIVIDADES'!AM$31)*($G74/$F74)))</f>
        <v>0</v>
      </c>
      <c r="AR74" s="498">
        <f>IF($F74=0,0,((($F74/$E$69)*'CRONOGRAMA ACTIVIDADES'!AN$31)*($G74/$F74)))</f>
        <v>0</v>
      </c>
      <c r="AS74" s="498">
        <f>IF($F74=0,0,((($F74/$E$69)*'CRONOGRAMA ACTIVIDADES'!AO$31)*($G74/$F74)))</f>
        <v>0</v>
      </c>
      <c r="AT74" s="501">
        <f>AH74+AI74+AJ74+AK74+AL74+AM74+AN74+AO74+AP74+AQ74+AR74+AS74</f>
        <v>0</v>
      </c>
      <c r="AU74" s="504">
        <f>AS74+AR74+AQ74+AP74+AO74+AN74+AM74+AL74+AK74+AJ74+AI74+AH74+AF74+AE74+AD74+AC74+AB74+AA74+Z74+Y74+X74+W74+V74+U74+S74+R74+Q74+P74+O74+N74+M74+L74+K74+J74+I74+H74</f>
        <v>0</v>
      </c>
      <c r="AV74" s="470">
        <f t="shared" si="1"/>
        <v>0</v>
      </c>
    </row>
    <row r="75" spans="2:48" s="472" customFormat="1" ht="12.75" customHeight="1">
      <c r="B75" s="509">
        <f>+'FORMATO COSTEO C1'!C$337</f>
        <v>1.3</v>
      </c>
      <c r="C75" s="474">
        <f>+'FORMATO COSTEO C1'!D$337</f>
        <v>0</v>
      </c>
      <c r="D75" s="475"/>
      <c r="E75" s="476"/>
      <c r="F75" s="477">
        <f>+F76+F82+F88+F94+F100</f>
        <v>0</v>
      </c>
      <c r="G75" s="480">
        <f aca="true" t="shared" si="21" ref="G75:P75">+G76+G82+G88+G94+G100</f>
        <v>0</v>
      </c>
      <c r="H75" s="481">
        <f t="shared" si="21"/>
        <v>0</v>
      </c>
      <c r="I75" s="477">
        <f>+I76+I82+I88+I94+I100</f>
        <v>0</v>
      </c>
      <c r="J75" s="477">
        <f>+J76+J82+J88+J94+J100</f>
        <v>0</v>
      </c>
      <c r="K75" s="477">
        <f>+K76+K82+K88+K94+K100</f>
        <v>0</v>
      </c>
      <c r="L75" s="477">
        <f>+L76+L82+L88+L94+L100</f>
        <v>0</v>
      </c>
      <c r="M75" s="477">
        <f>+M76+M82+M88+M94+M100</f>
        <v>0</v>
      </c>
      <c r="N75" s="477">
        <f t="shared" si="21"/>
        <v>0</v>
      </c>
      <c r="O75" s="477">
        <f t="shared" si="21"/>
        <v>0</v>
      </c>
      <c r="P75" s="477">
        <f t="shared" si="21"/>
        <v>0</v>
      </c>
      <c r="Q75" s="477">
        <f>+Q76+Q82+Q88+Q94+Q100</f>
        <v>0</v>
      </c>
      <c r="R75" s="477">
        <f>+R76+R82+R88+R94+R100</f>
        <v>0</v>
      </c>
      <c r="S75" s="477">
        <f>+S76+S82+S88+S94+S100</f>
        <v>0</v>
      </c>
      <c r="T75" s="478">
        <f>+T76+T82+T88+T94+T100</f>
        <v>0</v>
      </c>
      <c r="U75" s="479">
        <f aca="true" t="shared" si="22" ref="U75:AS75">+U76+U82+U88+U94+U100</f>
        <v>0</v>
      </c>
      <c r="V75" s="477">
        <f t="shared" si="22"/>
        <v>0</v>
      </c>
      <c r="W75" s="477">
        <f t="shared" si="22"/>
        <v>0</v>
      </c>
      <c r="X75" s="477">
        <f t="shared" si="22"/>
        <v>0</v>
      </c>
      <c r="Y75" s="477">
        <f t="shared" si="22"/>
        <v>0</v>
      </c>
      <c r="Z75" s="477">
        <f t="shared" si="22"/>
        <v>0</v>
      </c>
      <c r="AA75" s="477">
        <f t="shared" si="22"/>
        <v>0</v>
      </c>
      <c r="AB75" s="477">
        <f t="shared" si="22"/>
        <v>0</v>
      </c>
      <c r="AC75" s="477">
        <f t="shared" si="22"/>
        <v>0</v>
      </c>
      <c r="AD75" s="477">
        <f t="shared" si="22"/>
        <v>0</v>
      </c>
      <c r="AE75" s="477">
        <f t="shared" si="22"/>
        <v>0</v>
      </c>
      <c r="AF75" s="477">
        <f t="shared" si="22"/>
        <v>0</v>
      </c>
      <c r="AG75" s="480">
        <f>+AG76+AG82+AG88+AG94+AG100</f>
        <v>0</v>
      </c>
      <c r="AH75" s="481">
        <f t="shared" si="22"/>
        <v>0</v>
      </c>
      <c r="AI75" s="477">
        <f t="shared" si="22"/>
        <v>0</v>
      </c>
      <c r="AJ75" s="477">
        <f t="shared" si="22"/>
        <v>0</v>
      </c>
      <c r="AK75" s="477">
        <f t="shared" si="22"/>
        <v>0</v>
      </c>
      <c r="AL75" s="477">
        <f t="shared" si="22"/>
        <v>0</v>
      </c>
      <c r="AM75" s="477">
        <f t="shared" si="22"/>
        <v>0</v>
      </c>
      <c r="AN75" s="477">
        <f t="shared" si="22"/>
        <v>0</v>
      </c>
      <c r="AO75" s="477">
        <f t="shared" si="22"/>
        <v>0</v>
      </c>
      <c r="AP75" s="477">
        <f t="shared" si="22"/>
        <v>0</v>
      </c>
      <c r="AQ75" s="477">
        <f t="shared" si="22"/>
        <v>0</v>
      </c>
      <c r="AR75" s="477">
        <f t="shared" si="22"/>
        <v>0</v>
      </c>
      <c r="AS75" s="477">
        <f t="shared" si="22"/>
        <v>0</v>
      </c>
      <c r="AT75" s="480">
        <f>+AT76+AT82+AT88+AT94+AT100</f>
        <v>0</v>
      </c>
      <c r="AU75" s="482">
        <f>+AU76+AU82+AU88+AU94+AU100</f>
        <v>0</v>
      </c>
      <c r="AV75" s="470">
        <f t="shared" si="1"/>
        <v>0</v>
      </c>
    </row>
    <row r="76" spans="2:48" s="483" customFormat="1" ht="12.75" customHeight="1" outlineLevel="1">
      <c r="B76" s="484" t="str">
        <f>+'FORMATO COSTEO C1'!C$338</f>
        <v>1.3.1</v>
      </c>
      <c r="C76" s="508">
        <f>+'FORMATO COSTEO C1'!B$338</f>
        <v>0</v>
      </c>
      <c r="D76" s="486" t="str">
        <f>+'FORMATO COSTEO C1'!D$338</f>
        <v>Unidad medida</v>
      </c>
      <c r="E76" s="487">
        <f>+'FORMATO COSTEO C1'!E$338</f>
        <v>0</v>
      </c>
      <c r="F76" s="488">
        <f>SUM(F77:F81)</f>
        <v>0</v>
      </c>
      <c r="G76" s="491">
        <f aca="true" t="shared" si="23" ref="G76:AU76">SUM(G77:G81)</f>
        <v>0</v>
      </c>
      <c r="H76" s="492">
        <f t="shared" si="23"/>
        <v>0</v>
      </c>
      <c r="I76" s="488">
        <f>SUM(I77:I81)</f>
        <v>0</v>
      </c>
      <c r="J76" s="488">
        <f>SUM(J77:J81)</f>
        <v>0</v>
      </c>
      <c r="K76" s="488">
        <f>SUM(K77:K81)</f>
        <v>0</v>
      </c>
      <c r="L76" s="488">
        <f>SUM(L77:L81)</f>
        <v>0</v>
      </c>
      <c r="M76" s="488">
        <f>SUM(M77:M81)</f>
        <v>0</v>
      </c>
      <c r="N76" s="488">
        <f t="shared" si="23"/>
        <v>0</v>
      </c>
      <c r="O76" s="488">
        <f t="shared" si="23"/>
        <v>0</v>
      </c>
      <c r="P76" s="488">
        <f t="shared" si="23"/>
        <v>0</v>
      </c>
      <c r="Q76" s="488">
        <f t="shared" si="23"/>
        <v>0</v>
      </c>
      <c r="R76" s="488">
        <f t="shared" si="23"/>
        <v>0</v>
      </c>
      <c r="S76" s="488">
        <f t="shared" si="23"/>
        <v>0</v>
      </c>
      <c r="T76" s="489">
        <f t="shared" si="23"/>
        <v>0</v>
      </c>
      <c r="U76" s="490">
        <f t="shared" si="23"/>
        <v>0</v>
      </c>
      <c r="V76" s="488">
        <f t="shared" si="23"/>
        <v>0</v>
      </c>
      <c r="W76" s="488">
        <f t="shared" si="23"/>
        <v>0</v>
      </c>
      <c r="X76" s="488">
        <f t="shared" si="23"/>
        <v>0</v>
      </c>
      <c r="Y76" s="488">
        <f t="shared" si="23"/>
        <v>0</v>
      </c>
      <c r="Z76" s="488">
        <f t="shared" si="23"/>
        <v>0</v>
      </c>
      <c r="AA76" s="488">
        <f t="shared" si="23"/>
        <v>0</v>
      </c>
      <c r="AB76" s="488">
        <f t="shared" si="23"/>
        <v>0</v>
      </c>
      <c r="AC76" s="488">
        <f t="shared" si="23"/>
        <v>0</v>
      </c>
      <c r="AD76" s="488">
        <f t="shared" si="23"/>
        <v>0</v>
      </c>
      <c r="AE76" s="488">
        <f t="shared" si="23"/>
        <v>0</v>
      </c>
      <c r="AF76" s="488">
        <f t="shared" si="23"/>
        <v>0</v>
      </c>
      <c r="AG76" s="491">
        <f>SUM(AG77:AG81)</f>
        <v>0</v>
      </c>
      <c r="AH76" s="492">
        <f t="shared" si="23"/>
        <v>0</v>
      </c>
      <c r="AI76" s="488">
        <f t="shared" si="23"/>
        <v>0</v>
      </c>
      <c r="AJ76" s="488">
        <f t="shared" si="23"/>
        <v>0</v>
      </c>
      <c r="AK76" s="488">
        <f t="shared" si="23"/>
        <v>0</v>
      </c>
      <c r="AL76" s="488">
        <f t="shared" si="23"/>
        <v>0</v>
      </c>
      <c r="AM76" s="488">
        <f t="shared" si="23"/>
        <v>0</v>
      </c>
      <c r="AN76" s="488">
        <f t="shared" si="23"/>
        <v>0</v>
      </c>
      <c r="AO76" s="488">
        <f t="shared" si="23"/>
        <v>0</v>
      </c>
      <c r="AP76" s="488">
        <f t="shared" si="23"/>
        <v>0</v>
      </c>
      <c r="AQ76" s="488">
        <f t="shared" si="23"/>
        <v>0</v>
      </c>
      <c r="AR76" s="488">
        <f t="shared" si="23"/>
        <v>0</v>
      </c>
      <c r="AS76" s="488">
        <f t="shared" si="23"/>
        <v>0</v>
      </c>
      <c r="AT76" s="491">
        <f t="shared" si="23"/>
        <v>0</v>
      </c>
      <c r="AU76" s="493">
        <f t="shared" si="23"/>
        <v>0</v>
      </c>
      <c r="AV76" s="470">
        <f aca="true" t="shared" si="24" ref="AV76:AV105">+G76-AU76</f>
        <v>0</v>
      </c>
    </row>
    <row r="77" spans="2:48" s="472" customFormat="1" ht="12.75" customHeight="1">
      <c r="B77" s="494" t="str">
        <f>+'FORMATO COSTEO C1'!C$340</f>
        <v>1.3.1.1</v>
      </c>
      <c r="C77" s="495" t="str">
        <f>+'FORMATO COSTEO C1'!B$340</f>
        <v>Categoría de gasto</v>
      </c>
      <c r="D77" s="496"/>
      <c r="E77" s="497"/>
      <c r="F77" s="498">
        <f>+'FORMATO COSTEO C1'!G340</f>
        <v>0</v>
      </c>
      <c r="G77" s="501">
        <f>+'FORMATO COSTEO C1'!K340</f>
        <v>0</v>
      </c>
      <c r="H77" s="636">
        <f>IF($F77=0,0,((($F77/$E$76)*'CRONOGRAMA ACTIVIDADES'!F$36)*($G77/$F77)))</f>
        <v>0</v>
      </c>
      <c r="I77" s="498">
        <f>IF($F77=0,0,((($F77/$E$76)*'CRONOGRAMA ACTIVIDADES'!G$36)*($G77/$F77)))</f>
        <v>0</v>
      </c>
      <c r="J77" s="498">
        <f>IF($F77=0,0,((($F77/$E$76)*'CRONOGRAMA ACTIVIDADES'!H$36)*($G77/$F77)))</f>
        <v>0</v>
      </c>
      <c r="K77" s="498">
        <f>IF($F77=0,0,((($F77/$E$76)*'CRONOGRAMA ACTIVIDADES'!I$36)*($G77/$F77)))</f>
        <v>0</v>
      </c>
      <c r="L77" s="498">
        <f>IF($F77=0,0,((($F77/$E$76)*'CRONOGRAMA ACTIVIDADES'!J$36)*($G77/$F77)))</f>
        <v>0</v>
      </c>
      <c r="M77" s="498">
        <f>IF($F77=0,0,((($F77/$E$76)*'CRONOGRAMA ACTIVIDADES'!K$36)*($G77/$F77)))</f>
        <v>0</v>
      </c>
      <c r="N77" s="498">
        <f>IF($F77=0,0,((($F77/$E$76)*'CRONOGRAMA ACTIVIDADES'!L$36)*($G77/$F77)))</f>
        <v>0</v>
      </c>
      <c r="O77" s="498">
        <f>IF($F77=0,0,((($F77/$E$76)*'CRONOGRAMA ACTIVIDADES'!M$36)*($G77/$F77)))</f>
        <v>0</v>
      </c>
      <c r="P77" s="498">
        <f>IF($F77=0,0,((($F77/$E$76)*'CRONOGRAMA ACTIVIDADES'!N$36)*($G77/$F77)))</f>
        <v>0</v>
      </c>
      <c r="Q77" s="498">
        <f>IF($F77=0,0,((($F77/$E$76)*'CRONOGRAMA ACTIVIDADES'!O$36)*($G77/$F77)))</f>
        <v>0</v>
      </c>
      <c r="R77" s="498">
        <f>IF($F77=0,0,((($F77/$E$76)*'CRONOGRAMA ACTIVIDADES'!P$36)*($G77/$F77)))</f>
        <v>0</v>
      </c>
      <c r="S77" s="498">
        <f>IF($F77=0,0,((($F77/$E$76)*'CRONOGRAMA ACTIVIDADES'!Q$36)*($G77/$F77)))</f>
        <v>0</v>
      </c>
      <c r="T77" s="499">
        <f>H77+I77+J77+K77+L77+M77+N77+O77+P77+Q77+R77+S77</f>
        <v>0</v>
      </c>
      <c r="U77" s="503">
        <f>IF($F77=0,0,((($F77/$E$76)*'CRONOGRAMA ACTIVIDADES'!R$36)*($G77/$F77)))</f>
        <v>0</v>
      </c>
      <c r="V77" s="498">
        <f>IF($F77=0,0,((($F77/$E$76)*'CRONOGRAMA ACTIVIDADES'!S$36)*($G77/$F77)))</f>
        <v>0</v>
      </c>
      <c r="W77" s="498">
        <f>IF($F77=0,0,((($F77/$E$76)*'CRONOGRAMA ACTIVIDADES'!T$36)*($G77/$F77)))</f>
        <v>0</v>
      </c>
      <c r="X77" s="498">
        <f>IF($F77=0,0,((($F77/$E$76)*'CRONOGRAMA ACTIVIDADES'!U$36)*($G77/$F77)))</f>
        <v>0</v>
      </c>
      <c r="Y77" s="498">
        <f>IF($F77=0,0,((($F77/$E$76)*'CRONOGRAMA ACTIVIDADES'!V$36)*($G77/$F77)))</f>
        <v>0</v>
      </c>
      <c r="Z77" s="498">
        <f>IF($F77=0,0,((($F77/$E$76)*'CRONOGRAMA ACTIVIDADES'!W$36)*($G77/$F77)))</f>
        <v>0</v>
      </c>
      <c r="AA77" s="498">
        <f>IF($F77=0,0,((($F77/$E$76)*'CRONOGRAMA ACTIVIDADES'!X$36)*($G77/$F77)))</f>
        <v>0</v>
      </c>
      <c r="AB77" s="498">
        <f>IF($F77=0,0,((($F77/$E$76)*'CRONOGRAMA ACTIVIDADES'!Y$36)*($G77/$F77)))</f>
        <v>0</v>
      </c>
      <c r="AC77" s="498">
        <f>IF($F77=0,0,((($F77/$E$76)*'CRONOGRAMA ACTIVIDADES'!Z$36)*($G77/$F77)))</f>
        <v>0</v>
      </c>
      <c r="AD77" s="498">
        <f>IF($F77=0,0,((($F77/$E$76)*'CRONOGRAMA ACTIVIDADES'!AA$36)*($G77/$F77)))</f>
        <v>0</v>
      </c>
      <c r="AE77" s="498">
        <f>IF($F77=0,0,((($F77/$E$76)*'CRONOGRAMA ACTIVIDADES'!AB$36)*($G77/$F77)))</f>
        <v>0</v>
      </c>
      <c r="AF77" s="498">
        <f>IF($F77=0,0,((($F77/$E$76)*'CRONOGRAMA ACTIVIDADES'!AC$36)*($G77/$F77)))</f>
        <v>0</v>
      </c>
      <c r="AG77" s="501">
        <f>U77+V77+W77+X77+Y77+Z77+AA77+AB77+AC77+AD77+AE77+AF77</f>
        <v>0</v>
      </c>
      <c r="AH77" s="502">
        <f>IF($F77=0,0,((($F77/$E$76)*'CRONOGRAMA ACTIVIDADES'!AD$36)*($G77/$F77)))</f>
        <v>0</v>
      </c>
      <c r="AI77" s="498">
        <f>IF($F77=0,0,((($F77/$E$76)*'CRONOGRAMA ACTIVIDADES'!AE$36)*($G77/$F77)))</f>
        <v>0</v>
      </c>
      <c r="AJ77" s="498">
        <f>IF($F77=0,0,((($F77/$E$76)*'CRONOGRAMA ACTIVIDADES'!AF$36)*($G77/$F77)))</f>
        <v>0</v>
      </c>
      <c r="AK77" s="498">
        <f>IF($F77=0,0,((($F77/$E$76)*'CRONOGRAMA ACTIVIDADES'!AG$36)*($G77/$F77)))</f>
        <v>0</v>
      </c>
      <c r="AL77" s="498">
        <f>IF($F77=0,0,((($F77/$E$76)*'CRONOGRAMA ACTIVIDADES'!AH$36)*($G77/$F77)))</f>
        <v>0</v>
      </c>
      <c r="AM77" s="498">
        <f>IF($F77=0,0,((($F77/$E$76)*'CRONOGRAMA ACTIVIDADES'!AI$36)*($G77/$F77)))</f>
        <v>0</v>
      </c>
      <c r="AN77" s="498">
        <f>IF($F77=0,0,((($F77/$E$76)*'CRONOGRAMA ACTIVIDADES'!AJ$36)*($G77/$F77)))</f>
        <v>0</v>
      </c>
      <c r="AO77" s="498">
        <f>IF($F77=0,0,((($F77/$E$76)*'CRONOGRAMA ACTIVIDADES'!AK$36)*($G77/$F77)))</f>
        <v>0</v>
      </c>
      <c r="AP77" s="498">
        <f>IF($F77=0,0,((($F77/$E$76)*'CRONOGRAMA ACTIVIDADES'!AL$36)*($G77/$F77)))</f>
        <v>0</v>
      </c>
      <c r="AQ77" s="498">
        <f>IF($F77=0,0,((($F77/$E$76)*'CRONOGRAMA ACTIVIDADES'!AM$36)*($G77/$F77)))</f>
        <v>0</v>
      </c>
      <c r="AR77" s="498">
        <f>IF($F77=0,0,((($F77/$E$76)*'CRONOGRAMA ACTIVIDADES'!AN$36)*($G77/$F77)))</f>
        <v>0</v>
      </c>
      <c r="AS77" s="498">
        <f>IF($F77=0,0,((($F77/$E$76)*'CRONOGRAMA ACTIVIDADES'!AO$36)*($G77/$F77)))</f>
        <v>0</v>
      </c>
      <c r="AT77" s="501">
        <f>AH77+AI77+AJ77+AK77+AL77+AM77+AN77+AO77+AP77+AQ77+AR77+AS77</f>
        <v>0</v>
      </c>
      <c r="AU77" s="504">
        <f>AS77+AR77+AQ77+AP77+AO77+AN77+AM77+AL77+AK77+AJ77+AI77+AH77+AF77+AE77+AD77+AC77+AB77+AA77+Z77+Y77+X77+W77+V77+U77+S77+R77+Q77+P77+O77+N77+M77+L77+K77+J77+I77+H77</f>
        <v>0</v>
      </c>
      <c r="AV77" s="470">
        <f t="shared" si="24"/>
        <v>0</v>
      </c>
    </row>
    <row r="78" spans="2:48" s="472" customFormat="1" ht="12.75" customHeight="1">
      <c r="B78" s="494" t="str">
        <f>+'FORMATO COSTEO C1'!C$346</f>
        <v>1.3.1.2</v>
      </c>
      <c r="C78" s="495" t="str">
        <f>+'FORMATO COSTEO C1'!B$346</f>
        <v>Categoría de gasto</v>
      </c>
      <c r="D78" s="496"/>
      <c r="E78" s="497"/>
      <c r="F78" s="498">
        <f>+'FORMATO COSTEO C1'!G346</f>
        <v>0</v>
      </c>
      <c r="G78" s="501">
        <f>+'FORMATO COSTEO C1'!K346</f>
        <v>0</v>
      </c>
      <c r="H78" s="502">
        <f>IF($F78=0,0,((($F78/$E$76)*'CRONOGRAMA ACTIVIDADES'!F$36)*($G78/$F78)))</f>
        <v>0</v>
      </c>
      <c r="I78" s="498">
        <f>IF($F78=0,0,((($F78/$E$76)*'CRONOGRAMA ACTIVIDADES'!G$36)*($G78/$F78)))</f>
        <v>0</v>
      </c>
      <c r="J78" s="498">
        <f>IF($F78=0,0,((($F78/$E$76)*'CRONOGRAMA ACTIVIDADES'!H$36)*($G78/$F78)))</f>
        <v>0</v>
      </c>
      <c r="K78" s="498">
        <f>IF($F78=0,0,((($F78/$E$76)*'CRONOGRAMA ACTIVIDADES'!I$36)*($G78/$F78)))</f>
        <v>0</v>
      </c>
      <c r="L78" s="498">
        <f>IF($F78=0,0,((($F78/$E$76)*'CRONOGRAMA ACTIVIDADES'!J$36)*($G78/$F78)))</f>
        <v>0</v>
      </c>
      <c r="M78" s="498">
        <f>IF($F78=0,0,((($F78/$E$76)*'CRONOGRAMA ACTIVIDADES'!K$36)*($G78/$F78)))</f>
        <v>0</v>
      </c>
      <c r="N78" s="498">
        <f>IF($F78=0,0,((($F78/$E$76)*'CRONOGRAMA ACTIVIDADES'!L$36)*($G78/$F78)))</f>
        <v>0</v>
      </c>
      <c r="O78" s="498">
        <f>IF($F78=0,0,((($F78/$E$76)*'CRONOGRAMA ACTIVIDADES'!M$36)*($G78/$F78)))</f>
        <v>0</v>
      </c>
      <c r="P78" s="498">
        <f>IF($F78=0,0,((($F78/$E$76)*'CRONOGRAMA ACTIVIDADES'!N$36)*($G78/$F78)))</f>
        <v>0</v>
      </c>
      <c r="Q78" s="498">
        <f>IF($F78=0,0,((($F78/$E$76)*'CRONOGRAMA ACTIVIDADES'!O$36)*($G78/$F78)))</f>
        <v>0</v>
      </c>
      <c r="R78" s="498">
        <f>IF($F78=0,0,((($F78/$E$76)*'CRONOGRAMA ACTIVIDADES'!P$36)*($G78/$F78)))</f>
        <v>0</v>
      </c>
      <c r="S78" s="498">
        <f>IF($F78=0,0,((($F78/$E$76)*'CRONOGRAMA ACTIVIDADES'!Q$36)*($G78/$F78)))</f>
        <v>0</v>
      </c>
      <c r="T78" s="499">
        <f>H78+I78+J78+K78+L78+M78+N78+O78+P78+Q78+R78+S78</f>
        <v>0</v>
      </c>
      <c r="U78" s="503">
        <f>IF($F78=0,0,((($F78/$E$76)*'CRONOGRAMA ACTIVIDADES'!R$36)*($G78/$F78)))</f>
        <v>0</v>
      </c>
      <c r="V78" s="498">
        <f>IF($F78=0,0,((($F78/$E$76)*'CRONOGRAMA ACTIVIDADES'!S$36)*($G78/$F78)))</f>
        <v>0</v>
      </c>
      <c r="W78" s="498">
        <f>IF($F78=0,0,((($F78/$E$76)*'CRONOGRAMA ACTIVIDADES'!T$36)*($G78/$F78)))</f>
        <v>0</v>
      </c>
      <c r="X78" s="498">
        <f>IF($F78=0,0,((($F78/$E$76)*'CRONOGRAMA ACTIVIDADES'!U$36)*($G78/$F78)))</f>
        <v>0</v>
      </c>
      <c r="Y78" s="498">
        <f>IF($F78=0,0,((($F78/$E$76)*'CRONOGRAMA ACTIVIDADES'!V$36)*($G78/$F78)))</f>
        <v>0</v>
      </c>
      <c r="Z78" s="498">
        <f>IF($F78=0,0,((($F78/$E$76)*'CRONOGRAMA ACTIVIDADES'!W$36)*($G78/$F78)))</f>
        <v>0</v>
      </c>
      <c r="AA78" s="498">
        <f>IF($F78=0,0,((($F78/$E$76)*'CRONOGRAMA ACTIVIDADES'!X$36)*($G78/$F78)))</f>
        <v>0</v>
      </c>
      <c r="AB78" s="498">
        <f>IF($F78=0,0,((($F78/$E$76)*'CRONOGRAMA ACTIVIDADES'!Y$36)*($G78/$F78)))</f>
        <v>0</v>
      </c>
      <c r="AC78" s="498">
        <f>IF($F78=0,0,((($F78/$E$76)*'CRONOGRAMA ACTIVIDADES'!Z$36)*($G78/$F78)))</f>
        <v>0</v>
      </c>
      <c r="AD78" s="498">
        <f>IF($F78=0,0,((($F78/$E$76)*'CRONOGRAMA ACTIVIDADES'!AA$36)*($G78/$F78)))</f>
        <v>0</v>
      </c>
      <c r="AE78" s="498">
        <f>IF($F78=0,0,((($F78/$E$76)*'CRONOGRAMA ACTIVIDADES'!AB$36)*($G78/$F78)))</f>
        <v>0</v>
      </c>
      <c r="AF78" s="498">
        <f>IF($F78=0,0,((($F78/$E$76)*'CRONOGRAMA ACTIVIDADES'!AC$36)*($G78/$F78)))</f>
        <v>0</v>
      </c>
      <c r="AG78" s="501">
        <f>U78+V78+W78+X78+Y78+Z78+AA78+AB78+AC78+AD78+AE78+AF78</f>
        <v>0</v>
      </c>
      <c r="AH78" s="502">
        <f>IF($F78=0,0,((($F78/$E$76)*'CRONOGRAMA ACTIVIDADES'!AD$36)*($G78/$F78)))</f>
        <v>0</v>
      </c>
      <c r="AI78" s="498">
        <f>IF($F78=0,0,((($F78/$E$76)*'CRONOGRAMA ACTIVIDADES'!AE$36)*($G78/$F78)))</f>
        <v>0</v>
      </c>
      <c r="AJ78" s="498">
        <f>IF($F78=0,0,((($F78/$E$76)*'CRONOGRAMA ACTIVIDADES'!AF$36)*($G78/$F78)))</f>
        <v>0</v>
      </c>
      <c r="AK78" s="498">
        <f>IF($F78=0,0,((($F78/$E$76)*'CRONOGRAMA ACTIVIDADES'!AG$36)*($G78/$F78)))</f>
        <v>0</v>
      </c>
      <c r="AL78" s="498">
        <f>IF($F78=0,0,((($F78/$E$76)*'CRONOGRAMA ACTIVIDADES'!AH$36)*($G78/$F78)))</f>
        <v>0</v>
      </c>
      <c r="AM78" s="498">
        <f>IF($F78=0,0,((($F78/$E$76)*'CRONOGRAMA ACTIVIDADES'!AI$36)*($G78/$F78)))</f>
        <v>0</v>
      </c>
      <c r="AN78" s="498">
        <f>IF($F78=0,0,((($F78/$E$76)*'CRONOGRAMA ACTIVIDADES'!AJ$36)*($G78/$F78)))</f>
        <v>0</v>
      </c>
      <c r="AO78" s="498">
        <f>IF($F78=0,0,((($F78/$E$76)*'CRONOGRAMA ACTIVIDADES'!AK$36)*($G78/$F78)))</f>
        <v>0</v>
      </c>
      <c r="AP78" s="498">
        <f>IF($F78=0,0,((($F78/$E$76)*'CRONOGRAMA ACTIVIDADES'!AL$36)*($G78/$F78)))</f>
        <v>0</v>
      </c>
      <c r="AQ78" s="498">
        <f>IF($F78=0,0,((($F78/$E$76)*'CRONOGRAMA ACTIVIDADES'!AM$36)*($G78/$F78)))</f>
        <v>0</v>
      </c>
      <c r="AR78" s="498">
        <f>IF($F78=0,0,((($F78/$E$76)*'CRONOGRAMA ACTIVIDADES'!AN$36)*($G78/$F78)))</f>
        <v>0</v>
      </c>
      <c r="AS78" s="498">
        <f>IF($F78=0,0,((($F78/$E$76)*'CRONOGRAMA ACTIVIDADES'!AO$36)*($G78/$F78)))</f>
        <v>0</v>
      </c>
      <c r="AT78" s="501">
        <f>AH78+AI78+AJ78+AK78+AL78+AM78+AN78+AO78+AP78+AQ78+AR78+AS78</f>
        <v>0</v>
      </c>
      <c r="AU78" s="504">
        <f>AS78+AR78+AQ78+AP78+AO78+AN78+AM78+AL78+AK78+AJ78+AI78+AH78+AF78+AE78+AD78+AC78+AB78+AA78+Z78+Y78+X78+W78+V78+U78+S78+R78+Q78+P78+O78+N78+M78+L78+K78+J78+I78+H78</f>
        <v>0</v>
      </c>
      <c r="AV78" s="470">
        <f t="shared" si="24"/>
        <v>0</v>
      </c>
    </row>
    <row r="79" spans="2:48" s="472" customFormat="1" ht="12.75" customHeight="1">
      <c r="B79" s="494" t="str">
        <f>+'FORMATO COSTEO C1'!C$352</f>
        <v>1.3.1.3</v>
      </c>
      <c r="C79" s="495" t="str">
        <f>+'FORMATO COSTEO C1'!B$352</f>
        <v>Categoría de gasto</v>
      </c>
      <c r="D79" s="496"/>
      <c r="E79" s="497"/>
      <c r="F79" s="498">
        <f>+'FORMATO COSTEO C1'!G352</f>
        <v>0</v>
      </c>
      <c r="G79" s="501">
        <f>+'FORMATO COSTEO C1'!K352</f>
        <v>0</v>
      </c>
      <c r="H79" s="502">
        <f>IF($F79=0,0,((($F79/$E$76)*'CRONOGRAMA ACTIVIDADES'!F$36)*($G79/$F79)))</f>
        <v>0</v>
      </c>
      <c r="I79" s="498">
        <f>IF($F79=0,0,((($F79/$E$76)*'CRONOGRAMA ACTIVIDADES'!G$36)*($G79/$F79)))</f>
        <v>0</v>
      </c>
      <c r="J79" s="498">
        <f>IF($F79=0,0,((($F79/$E$76)*'CRONOGRAMA ACTIVIDADES'!H$36)*($G79/$F79)))</f>
        <v>0</v>
      </c>
      <c r="K79" s="498">
        <f>IF($F79=0,0,((($F79/$E$76)*'CRONOGRAMA ACTIVIDADES'!I$36)*($G79/$F79)))</f>
        <v>0</v>
      </c>
      <c r="L79" s="498">
        <f>IF($F79=0,0,((($F79/$E$76)*'CRONOGRAMA ACTIVIDADES'!J$36)*($G79/$F79)))</f>
        <v>0</v>
      </c>
      <c r="M79" s="498">
        <f>IF($F79=0,0,((($F79/$E$76)*'CRONOGRAMA ACTIVIDADES'!K$36)*($G79/$F79)))</f>
        <v>0</v>
      </c>
      <c r="N79" s="498">
        <f>IF($F79=0,0,((($F79/$E$76)*'CRONOGRAMA ACTIVIDADES'!L$36)*($G79/$F79)))</f>
        <v>0</v>
      </c>
      <c r="O79" s="498">
        <f>IF($F79=0,0,((($F79/$E$76)*'CRONOGRAMA ACTIVIDADES'!M$36)*($G79/$F79)))</f>
        <v>0</v>
      </c>
      <c r="P79" s="498">
        <f>IF($F79=0,0,((($F79/$E$76)*'CRONOGRAMA ACTIVIDADES'!N$36)*($G79/$F79)))</f>
        <v>0</v>
      </c>
      <c r="Q79" s="498">
        <f>IF($F79=0,0,((($F79/$E$76)*'CRONOGRAMA ACTIVIDADES'!O$36)*($G79/$F79)))</f>
        <v>0</v>
      </c>
      <c r="R79" s="498">
        <f>IF($F79=0,0,((($F79/$E$76)*'CRONOGRAMA ACTIVIDADES'!P$36)*($G79/$F79)))</f>
        <v>0</v>
      </c>
      <c r="S79" s="498">
        <f>IF($F79=0,0,((($F79/$E$76)*'CRONOGRAMA ACTIVIDADES'!Q$36)*($G79/$F79)))</f>
        <v>0</v>
      </c>
      <c r="T79" s="499">
        <f>H79+I79+J79+K79+L79+M79+N79+O79+P79+Q79+R79+S79</f>
        <v>0</v>
      </c>
      <c r="U79" s="503">
        <f>IF($F79=0,0,((($F79/$E$76)*'CRONOGRAMA ACTIVIDADES'!R$36)*($G79/$F79)))</f>
        <v>0</v>
      </c>
      <c r="V79" s="498">
        <f>IF($F79=0,0,((($F79/$E$76)*'CRONOGRAMA ACTIVIDADES'!S$36)*($G79/$F79)))</f>
        <v>0</v>
      </c>
      <c r="W79" s="498">
        <f>IF($F79=0,0,((($F79/$E$76)*'CRONOGRAMA ACTIVIDADES'!T$36)*($G79/$F79)))</f>
        <v>0</v>
      </c>
      <c r="X79" s="498">
        <f>IF($F79=0,0,((($F79/$E$76)*'CRONOGRAMA ACTIVIDADES'!U$36)*($G79/$F79)))</f>
        <v>0</v>
      </c>
      <c r="Y79" s="498">
        <f>IF($F79=0,0,((($F79/$E$76)*'CRONOGRAMA ACTIVIDADES'!V$36)*($G79/$F79)))</f>
        <v>0</v>
      </c>
      <c r="Z79" s="498">
        <f>IF($F79=0,0,((($F79/$E$76)*'CRONOGRAMA ACTIVIDADES'!W$36)*($G79/$F79)))</f>
        <v>0</v>
      </c>
      <c r="AA79" s="498">
        <f>IF($F79=0,0,((($F79/$E$76)*'CRONOGRAMA ACTIVIDADES'!X$36)*($G79/$F79)))</f>
        <v>0</v>
      </c>
      <c r="AB79" s="498">
        <f>IF($F79=0,0,((($F79/$E$76)*'CRONOGRAMA ACTIVIDADES'!Y$36)*($G79/$F79)))</f>
        <v>0</v>
      </c>
      <c r="AC79" s="498">
        <f>IF($F79=0,0,((($F79/$E$76)*'CRONOGRAMA ACTIVIDADES'!Z$36)*($G79/$F79)))</f>
        <v>0</v>
      </c>
      <c r="AD79" s="498">
        <f>IF($F79=0,0,((($F79/$E$76)*'CRONOGRAMA ACTIVIDADES'!AA$36)*($G79/$F79)))</f>
        <v>0</v>
      </c>
      <c r="AE79" s="498">
        <f>IF($F79=0,0,((($F79/$E$76)*'CRONOGRAMA ACTIVIDADES'!AB$36)*($G79/$F79)))</f>
        <v>0</v>
      </c>
      <c r="AF79" s="498">
        <f>IF($F79=0,0,((($F79/$E$76)*'CRONOGRAMA ACTIVIDADES'!AC$36)*($G79/$F79)))</f>
        <v>0</v>
      </c>
      <c r="AG79" s="501">
        <f>U79+V79+W79+X79+Y79+Z79+AA79+AB79+AC79+AD79+AE79+AF79</f>
        <v>0</v>
      </c>
      <c r="AH79" s="502">
        <f>IF($F79=0,0,((($F79/$E$76)*'CRONOGRAMA ACTIVIDADES'!AD$36)*($G79/$F79)))</f>
        <v>0</v>
      </c>
      <c r="AI79" s="498">
        <f>IF($F79=0,0,((($F79/$E$76)*'CRONOGRAMA ACTIVIDADES'!AE$36)*($G79/$F79)))</f>
        <v>0</v>
      </c>
      <c r="AJ79" s="498">
        <f>IF($F79=0,0,((($F79/$E$76)*'CRONOGRAMA ACTIVIDADES'!AF$36)*($G79/$F79)))</f>
        <v>0</v>
      </c>
      <c r="AK79" s="498">
        <f>IF($F79=0,0,((($F79/$E$76)*'CRONOGRAMA ACTIVIDADES'!AG$36)*($G79/$F79)))</f>
        <v>0</v>
      </c>
      <c r="AL79" s="498">
        <f>IF($F79=0,0,((($F79/$E$76)*'CRONOGRAMA ACTIVIDADES'!AH$36)*($G79/$F79)))</f>
        <v>0</v>
      </c>
      <c r="AM79" s="498">
        <f>IF($F79=0,0,((($F79/$E$76)*'CRONOGRAMA ACTIVIDADES'!AI$36)*($G79/$F79)))</f>
        <v>0</v>
      </c>
      <c r="AN79" s="498">
        <f>IF($F79=0,0,((($F79/$E$76)*'CRONOGRAMA ACTIVIDADES'!AJ$36)*($G79/$F79)))</f>
        <v>0</v>
      </c>
      <c r="AO79" s="498">
        <f>IF($F79=0,0,((($F79/$E$76)*'CRONOGRAMA ACTIVIDADES'!AK$36)*($G79/$F79)))</f>
        <v>0</v>
      </c>
      <c r="AP79" s="498">
        <f>IF($F79=0,0,((($F79/$E$76)*'CRONOGRAMA ACTIVIDADES'!AL$36)*($G79/$F79)))</f>
        <v>0</v>
      </c>
      <c r="AQ79" s="498">
        <f>IF($F79=0,0,((($F79/$E$76)*'CRONOGRAMA ACTIVIDADES'!AM$36)*($G79/$F79)))</f>
        <v>0</v>
      </c>
      <c r="AR79" s="498">
        <f>IF($F79=0,0,((($F79/$E$76)*'CRONOGRAMA ACTIVIDADES'!AN$36)*($G79/$F79)))</f>
        <v>0</v>
      </c>
      <c r="AS79" s="498">
        <f>IF($F79=0,0,((($F79/$E$76)*'CRONOGRAMA ACTIVIDADES'!AO$36)*($G79/$F79)))</f>
        <v>0</v>
      </c>
      <c r="AT79" s="501">
        <f>AH79+AI79+AJ79+AK79+AL79+AM79+AN79+AO79+AP79+AQ79+AR79+AS79</f>
        <v>0</v>
      </c>
      <c r="AU79" s="504">
        <f>AS79+AR79+AQ79+AP79+AO79+AN79+AM79+AL79+AK79+AJ79+AI79+AH79+AF79+AE79+AD79+AC79+AB79+AA79+Z79+Y79+X79+W79+V79+U79+S79+R79+Q79+P79+O79+N79+M79+L79+K79+J79+I79+H79</f>
        <v>0</v>
      </c>
      <c r="AV79" s="470">
        <f t="shared" si="24"/>
        <v>0</v>
      </c>
    </row>
    <row r="80" spans="2:48" s="483" customFormat="1" ht="12.75" customHeight="1" outlineLevel="1">
      <c r="B80" s="494" t="str">
        <f>+'FORMATO COSTEO C1'!C$358</f>
        <v>1.3.1.4</v>
      </c>
      <c r="C80" s="495" t="str">
        <f>+'FORMATO COSTEO C1'!B$358</f>
        <v>Categoría de gasto</v>
      </c>
      <c r="D80" s="496"/>
      <c r="E80" s="497"/>
      <c r="F80" s="498">
        <f>+'FORMATO COSTEO C1'!G358</f>
        <v>0</v>
      </c>
      <c r="G80" s="501">
        <f>+'FORMATO COSTEO C1'!K358</f>
        <v>0</v>
      </c>
      <c r="H80" s="502">
        <f>IF($F80=0,0,((($F80/$E$76)*'CRONOGRAMA ACTIVIDADES'!F$36)*($G80/$F80)))</f>
        <v>0</v>
      </c>
      <c r="I80" s="498">
        <f>IF($F80=0,0,((($F80/$E$76)*'CRONOGRAMA ACTIVIDADES'!G$36)*($G80/$F80)))</f>
        <v>0</v>
      </c>
      <c r="J80" s="498">
        <f>IF($F80=0,0,((($F80/$E$76)*'CRONOGRAMA ACTIVIDADES'!H$36)*($G80/$F80)))</f>
        <v>0</v>
      </c>
      <c r="K80" s="498">
        <f>IF($F80=0,0,((($F80/$E$76)*'CRONOGRAMA ACTIVIDADES'!I$36)*($G80/$F80)))</f>
        <v>0</v>
      </c>
      <c r="L80" s="498">
        <f>IF($F80=0,0,((($F80/$E$76)*'CRONOGRAMA ACTIVIDADES'!J$36)*($G80/$F80)))</f>
        <v>0</v>
      </c>
      <c r="M80" s="498">
        <f>IF($F80=0,0,((($F80/$E$76)*'CRONOGRAMA ACTIVIDADES'!K$36)*($G80/$F80)))</f>
        <v>0</v>
      </c>
      <c r="N80" s="498">
        <f>IF($F80=0,0,((($F80/$E$76)*'CRONOGRAMA ACTIVIDADES'!L$36)*($G80/$F80)))</f>
        <v>0</v>
      </c>
      <c r="O80" s="498">
        <f>IF($F80=0,0,((($F80/$E$76)*'CRONOGRAMA ACTIVIDADES'!M$36)*($G80/$F80)))</f>
        <v>0</v>
      </c>
      <c r="P80" s="498">
        <f>IF($F80=0,0,((($F80/$E$76)*'CRONOGRAMA ACTIVIDADES'!N$36)*($G80/$F80)))</f>
        <v>0</v>
      </c>
      <c r="Q80" s="498">
        <f>IF($F80=0,0,((($F80/$E$76)*'CRONOGRAMA ACTIVIDADES'!O$36)*($G80/$F80)))</f>
        <v>0</v>
      </c>
      <c r="R80" s="498">
        <f>IF($F80=0,0,((($F80/$E$76)*'CRONOGRAMA ACTIVIDADES'!P$36)*($G80/$F80)))</f>
        <v>0</v>
      </c>
      <c r="S80" s="498">
        <f>IF($F80=0,0,((($F80/$E$76)*'CRONOGRAMA ACTIVIDADES'!Q$36)*($G80/$F80)))</f>
        <v>0</v>
      </c>
      <c r="T80" s="499">
        <f>H80+I80+J80+K80+L80+M80+N80+O80+P80+Q80+R80+S80</f>
        <v>0</v>
      </c>
      <c r="U80" s="503">
        <f>IF($F80=0,0,((($F80/$E$76)*'CRONOGRAMA ACTIVIDADES'!R$36)*($G80/$F80)))</f>
        <v>0</v>
      </c>
      <c r="V80" s="498">
        <f>IF($F80=0,0,((($F80/$E$76)*'CRONOGRAMA ACTIVIDADES'!S$36)*($G80/$F80)))</f>
        <v>0</v>
      </c>
      <c r="W80" s="498">
        <f>IF($F80=0,0,((($F80/$E$76)*'CRONOGRAMA ACTIVIDADES'!T$36)*($G80/$F80)))</f>
        <v>0</v>
      </c>
      <c r="X80" s="498">
        <f>IF($F80=0,0,((($F80/$E$76)*'CRONOGRAMA ACTIVIDADES'!U$36)*($G80/$F80)))</f>
        <v>0</v>
      </c>
      <c r="Y80" s="498">
        <f>IF($F80=0,0,((($F80/$E$76)*'CRONOGRAMA ACTIVIDADES'!V$36)*($G80/$F80)))</f>
        <v>0</v>
      </c>
      <c r="Z80" s="498">
        <f>IF($F80=0,0,((($F80/$E$76)*'CRONOGRAMA ACTIVIDADES'!W$36)*($G80/$F80)))</f>
        <v>0</v>
      </c>
      <c r="AA80" s="498">
        <f>IF($F80=0,0,((($F80/$E$76)*'CRONOGRAMA ACTIVIDADES'!X$36)*($G80/$F80)))</f>
        <v>0</v>
      </c>
      <c r="AB80" s="498">
        <f>IF($F80=0,0,((($F80/$E$76)*'CRONOGRAMA ACTIVIDADES'!Y$36)*($G80/$F80)))</f>
        <v>0</v>
      </c>
      <c r="AC80" s="498">
        <f>IF($F80=0,0,((($F80/$E$76)*'CRONOGRAMA ACTIVIDADES'!Z$36)*($G80/$F80)))</f>
        <v>0</v>
      </c>
      <c r="AD80" s="498">
        <f>IF($F80=0,0,((($F80/$E$76)*'CRONOGRAMA ACTIVIDADES'!AA$36)*($G80/$F80)))</f>
        <v>0</v>
      </c>
      <c r="AE80" s="498">
        <f>IF($F80=0,0,((($F80/$E$76)*'CRONOGRAMA ACTIVIDADES'!AB$36)*($G80/$F80)))</f>
        <v>0</v>
      </c>
      <c r="AF80" s="498">
        <f>IF($F80=0,0,((($F80/$E$76)*'CRONOGRAMA ACTIVIDADES'!AC$36)*($G80/$F80)))</f>
        <v>0</v>
      </c>
      <c r="AG80" s="501">
        <f>U80+V80+W80+X80+Y80+Z80+AA80+AB80+AC80+AD80+AE80+AF80</f>
        <v>0</v>
      </c>
      <c r="AH80" s="502">
        <f>IF($F80=0,0,((($F80/$E$76)*'CRONOGRAMA ACTIVIDADES'!AD$36)*($G80/$F80)))</f>
        <v>0</v>
      </c>
      <c r="AI80" s="498">
        <f>IF($F80=0,0,((($F80/$E$76)*'CRONOGRAMA ACTIVIDADES'!AE$36)*($G80/$F80)))</f>
        <v>0</v>
      </c>
      <c r="AJ80" s="498">
        <f>IF($F80=0,0,((($F80/$E$76)*'CRONOGRAMA ACTIVIDADES'!AF$36)*($G80/$F80)))</f>
        <v>0</v>
      </c>
      <c r="AK80" s="498">
        <f>IF($F80=0,0,((($F80/$E$76)*'CRONOGRAMA ACTIVIDADES'!AG$36)*($G80/$F80)))</f>
        <v>0</v>
      </c>
      <c r="AL80" s="498">
        <f>IF($F80=0,0,((($F80/$E$76)*'CRONOGRAMA ACTIVIDADES'!AH$36)*($G80/$F80)))</f>
        <v>0</v>
      </c>
      <c r="AM80" s="498">
        <f>IF($F80=0,0,((($F80/$E$76)*'CRONOGRAMA ACTIVIDADES'!AI$36)*($G80/$F80)))</f>
        <v>0</v>
      </c>
      <c r="AN80" s="498">
        <f>IF($F80=0,0,((($F80/$E$76)*'CRONOGRAMA ACTIVIDADES'!AJ$36)*($G80/$F80)))</f>
        <v>0</v>
      </c>
      <c r="AO80" s="498">
        <f>IF($F80=0,0,((($F80/$E$76)*'CRONOGRAMA ACTIVIDADES'!AK$36)*($G80/$F80)))</f>
        <v>0</v>
      </c>
      <c r="AP80" s="498">
        <f>IF($F80=0,0,((($F80/$E$76)*'CRONOGRAMA ACTIVIDADES'!AL$36)*($G80/$F80)))</f>
        <v>0</v>
      </c>
      <c r="AQ80" s="498">
        <f>IF($F80=0,0,((($F80/$E$76)*'CRONOGRAMA ACTIVIDADES'!AM$36)*($G80/$F80)))</f>
        <v>0</v>
      </c>
      <c r="AR80" s="498">
        <f>IF($F80=0,0,((($F80/$E$76)*'CRONOGRAMA ACTIVIDADES'!AN$36)*($G80/$F80)))</f>
        <v>0</v>
      </c>
      <c r="AS80" s="498">
        <f>IF($F80=0,0,((($F80/$E$76)*'CRONOGRAMA ACTIVIDADES'!AO$36)*($G80/$F80)))</f>
        <v>0</v>
      </c>
      <c r="AT80" s="501">
        <f>AH80+AI80+AJ80+AK80+AL80+AM80+AN80+AO80+AP80+AQ80+AR80+AS80</f>
        <v>0</v>
      </c>
      <c r="AU80" s="504">
        <f>AS80+AR80+AQ80+AP80+AO80+AN80+AM80+AL80+AK80+AJ80+AI80+AH80+AF80+AE80+AD80+AC80+AB80+AA80+Z80+Y80+X80+W80+V80+U80+S80+R80+Q80+P80+O80+N80+M80+L80+K80+J80+I80+H80</f>
        <v>0</v>
      </c>
      <c r="AV80" s="470">
        <f t="shared" si="24"/>
        <v>0</v>
      </c>
    </row>
    <row r="81" spans="2:48" s="483" customFormat="1" ht="12.75" customHeight="1" outlineLevel="1">
      <c r="B81" s="494" t="str">
        <f>+'FORMATO COSTEO C1'!C$364</f>
        <v>1.3.1.5</v>
      </c>
      <c r="C81" s="495" t="str">
        <f>+'FORMATO COSTEO C1'!B$364</f>
        <v>Categoría de gasto</v>
      </c>
      <c r="D81" s="496"/>
      <c r="E81" s="497"/>
      <c r="F81" s="498">
        <f>+'FORMATO COSTEO C1'!G364</f>
        <v>0</v>
      </c>
      <c r="G81" s="501">
        <f>+'FORMATO COSTEO C1'!K364</f>
        <v>0</v>
      </c>
      <c r="H81" s="502">
        <f>IF($F81=0,0,((($F81/$E$76)*'CRONOGRAMA ACTIVIDADES'!F$36)*($G81/$F81)))</f>
        <v>0</v>
      </c>
      <c r="I81" s="498">
        <f>IF($F81=0,0,((($F81/$E$76)*'CRONOGRAMA ACTIVIDADES'!G$36)*($G81/$F81)))</f>
        <v>0</v>
      </c>
      <c r="J81" s="498">
        <f>IF($F81=0,0,((($F81/$E$76)*'CRONOGRAMA ACTIVIDADES'!H$36)*($G81/$F81)))</f>
        <v>0</v>
      </c>
      <c r="K81" s="498">
        <f>IF($F81=0,0,((($F81/$E$76)*'CRONOGRAMA ACTIVIDADES'!I$36)*($G81/$F81)))</f>
        <v>0</v>
      </c>
      <c r="L81" s="498">
        <f>IF($F81=0,0,((($F81/$E$76)*'CRONOGRAMA ACTIVIDADES'!J$36)*($G81/$F81)))</f>
        <v>0</v>
      </c>
      <c r="M81" s="498">
        <f>IF($F81=0,0,((($F81/$E$76)*'CRONOGRAMA ACTIVIDADES'!K$36)*($G81/$F81)))</f>
        <v>0</v>
      </c>
      <c r="N81" s="498">
        <f>IF($F81=0,0,((($F81/$E$76)*'CRONOGRAMA ACTIVIDADES'!L$36)*($G81/$F81)))</f>
        <v>0</v>
      </c>
      <c r="O81" s="498">
        <f>IF($F81=0,0,((($F81/$E$76)*'CRONOGRAMA ACTIVIDADES'!M$36)*($G81/$F81)))</f>
        <v>0</v>
      </c>
      <c r="P81" s="498">
        <f>IF($F81=0,0,((($F81/$E$76)*'CRONOGRAMA ACTIVIDADES'!N$36)*($G81/$F81)))</f>
        <v>0</v>
      </c>
      <c r="Q81" s="498">
        <f>IF($F81=0,0,((($F81/$E$76)*'CRONOGRAMA ACTIVIDADES'!O$36)*($G81/$F81)))</f>
        <v>0</v>
      </c>
      <c r="R81" s="498">
        <f>IF($F81=0,0,((($F81/$E$76)*'CRONOGRAMA ACTIVIDADES'!P$36)*($G81/$F81)))</f>
        <v>0</v>
      </c>
      <c r="S81" s="498">
        <f>IF($F81=0,0,((($F81/$E$76)*'CRONOGRAMA ACTIVIDADES'!Q$36)*($G81/$F81)))</f>
        <v>0</v>
      </c>
      <c r="T81" s="499">
        <f>H81+I81+J81+K81+L81+M81+N81+O81+P81+Q81+R81+S81</f>
        <v>0</v>
      </c>
      <c r="U81" s="503">
        <f>IF($F81=0,0,((($F81/$E$76)*'CRONOGRAMA ACTIVIDADES'!R$36)*($G81/$F81)))</f>
        <v>0</v>
      </c>
      <c r="V81" s="498">
        <f>IF($F81=0,0,((($F81/$E$76)*'CRONOGRAMA ACTIVIDADES'!S$36)*($G81/$F81)))</f>
        <v>0</v>
      </c>
      <c r="W81" s="498">
        <f>IF($F81=0,0,((($F81/$E$76)*'CRONOGRAMA ACTIVIDADES'!T$36)*($G81/$F81)))</f>
        <v>0</v>
      </c>
      <c r="X81" s="498">
        <f>IF($F81=0,0,((($F81/$E$76)*'CRONOGRAMA ACTIVIDADES'!U$36)*($G81/$F81)))</f>
        <v>0</v>
      </c>
      <c r="Y81" s="498">
        <f>IF($F81=0,0,((($F81/$E$76)*'CRONOGRAMA ACTIVIDADES'!V$36)*($G81/$F81)))</f>
        <v>0</v>
      </c>
      <c r="Z81" s="498">
        <f>IF($F81=0,0,((($F81/$E$76)*'CRONOGRAMA ACTIVIDADES'!W$36)*($G81/$F81)))</f>
        <v>0</v>
      </c>
      <c r="AA81" s="498">
        <f>IF($F81=0,0,((($F81/$E$76)*'CRONOGRAMA ACTIVIDADES'!X$36)*($G81/$F81)))</f>
        <v>0</v>
      </c>
      <c r="AB81" s="498">
        <f>IF($F81=0,0,((($F81/$E$76)*'CRONOGRAMA ACTIVIDADES'!Y$36)*($G81/$F81)))</f>
        <v>0</v>
      </c>
      <c r="AC81" s="498">
        <f>IF($F81=0,0,((($F81/$E$76)*'CRONOGRAMA ACTIVIDADES'!Z$36)*($G81/$F81)))</f>
        <v>0</v>
      </c>
      <c r="AD81" s="498">
        <f>IF($F81=0,0,((($F81/$E$76)*'CRONOGRAMA ACTIVIDADES'!AA$36)*($G81/$F81)))</f>
        <v>0</v>
      </c>
      <c r="AE81" s="498">
        <f>IF($F81=0,0,((($F81/$E$76)*'CRONOGRAMA ACTIVIDADES'!AB$36)*($G81/$F81)))</f>
        <v>0</v>
      </c>
      <c r="AF81" s="498">
        <f>IF($F81=0,0,((($F81/$E$76)*'CRONOGRAMA ACTIVIDADES'!AC$36)*($G81/$F81)))</f>
        <v>0</v>
      </c>
      <c r="AG81" s="501">
        <f>U81+V81+W81+X81+Y81+Z81+AA81+AB81+AC81+AD81+AE81+AF81</f>
        <v>0</v>
      </c>
      <c r="AH81" s="502">
        <f>IF($F81=0,0,((($F81/$E$76)*'CRONOGRAMA ACTIVIDADES'!AD$36)*($G81/$F81)))</f>
        <v>0</v>
      </c>
      <c r="AI81" s="498">
        <f>IF($F81=0,0,((($F81/$E$76)*'CRONOGRAMA ACTIVIDADES'!AE$36)*($G81/$F81)))</f>
        <v>0</v>
      </c>
      <c r="AJ81" s="498">
        <f>IF($F81=0,0,((($F81/$E$76)*'CRONOGRAMA ACTIVIDADES'!AF$36)*($G81/$F81)))</f>
        <v>0</v>
      </c>
      <c r="AK81" s="498">
        <f>IF($F81=0,0,((($F81/$E$76)*'CRONOGRAMA ACTIVIDADES'!AG$36)*($G81/$F81)))</f>
        <v>0</v>
      </c>
      <c r="AL81" s="498">
        <f>IF($F81=0,0,((($F81/$E$76)*'CRONOGRAMA ACTIVIDADES'!AH$36)*($G81/$F81)))</f>
        <v>0</v>
      </c>
      <c r="AM81" s="498">
        <f>IF($F81=0,0,((($F81/$E$76)*'CRONOGRAMA ACTIVIDADES'!AI$36)*($G81/$F81)))</f>
        <v>0</v>
      </c>
      <c r="AN81" s="498">
        <f>IF($F81=0,0,((($F81/$E$76)*'CRONOGRAMA ACTIVIDADES'!AJ$36)*($G81/$F81)))</f>
        <v>0</v>
      </c>
      <c r="AO81" s="498">
        <f>IF($F81=0,0,((($F81/$E$76)*'CRONOGRAMA ACTIVIDADES'!AK$36)*($G81/$F81)))</f>
        <v>0</v>
      </c>
      <c r="AP81" s="498">
        <f>IF($F81=0,0,((($F81/$E$76)*'CRONOGRAMA ACTIVIDADES'!AL$36)*($G81/$F81)))</f>
        <v>0</v>
      </c>
      <c r="AQ81" s="498">
        <f>IF($F81=0,0,((($F81/$E$76)*'CRONOGRAMA ACTIVIDADES'!AM$36)*($G81/$F81)))</f>
        <v>0</v>
      </c>
      <c r="AR81" s="498">
        <f>IF($F81=0,0,((($F81/$E$76)*'CRONOGRAMA ACTIVIDADES'!AN$36)*($G81/$F81)))</f>
        <v>0</v>
      </c>
      <c r="AS81" s="498">
        <f>IF($F81=0,0,((($F81/$E$76)*'CRONOGRAMA ACTIVIDADES'!AO$36)*($G81/$F81)))</f>
        <v>0</v>
      </c>
      <c r="AT81" s="501">
        <f>AH81+AI81+AJ81+AK81+AL81+AM81+AN81+AO81+AP81+AQ81+AR81+AS81</f>
        <v>0</v>
      </c>
      <c r="AU81" s="504">
        <f>AS81+AR81+AQ81+AP81+AO81+AN81+AM81+AL81+AK81+AJ81+AI81+AH81+AF81+AE81+AD81+AC81+AB81+AA81+Z81+Y81+X81+W81+V81+U81+S81+R81+Q81+P81+O81+N81+M81+L81+K81+J81+I81+H81</f>
        <v>0</v>
      </c>
      <c r="AV81" s="470">
        <f t="shared" si="24"/>
        <v>0</v>
      </c>
    </row>
    <row r="82" spans="2:48" s="472" customFormat="1" ht="12.75" customHeight="1">
      <c r="B82" s="484" t="str">
        <f>+'FORMATO COSTEO C1'!C$370</f>
        <v>1.3.2</v>
      </c>
      <c r="C82" s="508">
        <f>+'FORMATO COSTEO C1'!B$370</f>
        <v>0</v>
      </c>
      <c r="D82" s="486" t="str">
        <f>+'FORMATO COSTEO C1'!D$370</f>
        <v>Unidad medida</v>
      </c>
      <c r="E82" s="487">
        <f>+'FORMATO COSTEO C1'!E$370</f>
        <v>0</v>
      </c>
      <c r="F82" s="488">
        <f>SUM(F83:F87)</f>
        <v>0</v>
      </c>
      <c r="G82" s="491">
        <f aca="true" t="shared" si="25" ref="G82:AS82">SUM(G83:G87)</f>
        <v>0</v>
      </c>
      <c r="H82" s="492">
        <f t="shared" si="25"/>
        <v>0</v>
      </c>
      <c r="I82" s="488">
        <f>SUM(I83:I87)</f>
        <v>0</v>
      </c>
      <c r="J82" s="488">
        <f>SUM(J83:J87)</f>
        <v>0</v>
      </c>
      <c r="K82" s="488">
        <f>SUM(K83:K87)</f>
        <v>0</v>
      </c>
      <c r="L82" s="488">
        <f>SUM(L83:L87)</f>
        <v>0</v>
      </c>
      <c r="M82" s="488">
        <f>SUM(M83:M87)</f>
        <v>0</v>
      </c>
      <c r="N82" s="488">
        <f t="shared" si="25"/>
        <v>0</v>
      </c>
      <c r="O82" s="488">
        <f t="shared" si="25"/>
        <v>0</v>
      </c>
      <c r="P82" s="488">
        <f t="shared" si="25"/>
        <v>0</v>
      </c>
      <c r="Q82" s="488">
        <f t="shared" si="25"/>
        <v>0</v>
      </c>
      <c r="R82" s="488">
        <f t="shared" si="25"/>
        <v>0</v>
      </c>
      <c r="S82" s="488">
        <f t="shared" si="25"/>
        <v>0</v>
      </c>
      <c r="T82" s="489">
        <f>SUM(T83:T87)</f>
        <v>0</v>
      </c>
      <c r="U82" s="490">
        <f t="shared" si="25"/>
        <v>0</v>
      </c>
      <c r="V82" s="488">
        <f t="shared" si="25"/>
        <v>0</v>
      </c>
      <c r="W82" s="488">
        <f t="shared" si="25"/>
        <v>0</v>
      </c>
      <c r="X82" s="488">
        <f t="shared" si="25"/>
        <v>0</v>
      </c>
      <c r="Y82" s="488">
        <f t="shared" si="25"/>
        <v>0</v>
      </c>
      <c r="Z82" s="488">
        <f t="shared" si="25"/>
        <v>0</v>
      </c>
      <c r="AA82" s="488">
        <f t="shared" si="25"/>
        <v>0</v>
      </c>
      <c r="AB82" s="488">
        <f t="shared" si="25"/>
        <v>0</v>
      </c>
      <c r="AC82" s="488">
        <f t="shared" si="25"/>
        <v>0</v>
      </c>
      <c r="AD82" s="488">
        <f t="shared" si="25"/>
        <v>0</v>
      </c>
      <c r="AE82" s="488">
        <f t="shared" si="25"/>
        <v>0</v>
      </c>
      <c r="AF82" s="488">
        <f t="shared" si="25"/>
        <v>0</v>
      </c>
      <c r="AG82" s="491">
        <f t="shared" si="25"/>
        <v>0</v>
      </c>
      <c r="AH82" s="492">
        <f t="shared" si="25"/>
        <v>0</v>
      </c>
      <c r="AI82" s="488">
        <f t="shared" si="25"/>
        <v>0</v>
      </c>
      <c r="AJ82" s="488">
        <f t="shared" si="25"/>
        <v>0</v>
      </c>
      <c r="AK82" s="488">
        <f t="shared" si="25"/>
        <v>0</v>
      </c>
      <c r="AL82" s="488">
        <f t="shared" si="25"/>
        <v>0</v>
      </c>
      <c r="AM82" s="488">
        <f t="shared" si="25"/>
        <v>0</v>
      </c>
      <c r="AN82" s="488">
        <f t="shared" si="25"/>
        <v>0</v>
      </c>
      <c r="AO82" s="488">
        <f t="shared" si="25"/>
        <v>0</v>
      </c>
      <c r="AP82" s="488">
        <f t="shared" si="25"/>
        <v>0</v>
      </c>
      <c r="AQ82" s="488">
        <f t="shared" si="25"/>
        <v>0</v>
      </c>
      <c r="AR82" s="488">
        <f t="shared" si="25"/>
        <v>0</v>
      </c>
      <c r="AS82" s="488">
        <f t="shared" si="25"/>
        <v>0</v>
      </c>
      <c r="AT82" s="491">
        <f>SUM(AT83:AT87)</f>
        <v>0</v>
      </c>
      <c r="AU82" s="493">
        <f>SUM(AU83:AU87)</f>
        <v>0</v>
      </c>
      <c r="AV82" s="470">
        <f t="shared" si="24"/>
        <v>0</v>
      </c>
    </row>
    <row r="83" spans="2:48" s="472" customFormat="1" ht="12.75" customHeight="1">
      <c r="B83" s="494" t="str">
        <f>+'FORMATO COSTEO C1'!C372</f>
        <v>1.3.2.1</v>
      </c>
      <c r="C83" s="495" t="str">
        <f>+'FORMATO COSTEO C1'!B$372</f>
        <v>Categoría de gasto</v>
      </c>
      <c r="D83" s="506"/>
      <c r="E83" s="507"/>
      <c r="F83" s="498">
        <f>+'FORMATO COSTEO C1'!G372</f>
        <v>0</v>
      </c>
      <c r="G83" s="501">
        <f>+'FORMATO COSTEO C1'!K372</f>
        <v>0</v>
      </c>
      <c r="H83" s="636">
        <f>IF($F83=0,0,((($F83/$E$82)*'CRONOGRAMA ACTIVIDADES'!F$37)*($G83/$F83)))</f>
        <v>0</v>
      </c>
      <c r="I83" s="498">
        <f>IF($F83=0,0,((($F83/$E$82)*'CRONOGRAMA ACTIVIDADES'!G$37)*($G83/$F83)))</f>
        <v>0</v>
      </c>
      <c r="J83" s="498">
        <f>IF($F83=0,0,((($F83/$E$82)*'CRONOGRAMA ACTIVIDADES'!H$37)*($G83/$F83)))</f>
        <v>0</v>
      </c>
      <c r="K83" s="498">
        <f>IF($F83=0,0,((($F83/$E$82)*'CRONOGRAMA ACTIVIDADES'!I$37)*($G83/$F83)))</f>
        <v>0</v>
      </c>
      <c r="L83" s="498">
        <f>IF($F83=0,0,((($F83/$E$82)*'CRONOGRAMA ACTIVIDADES'!J$37)*($G83/$F83)))</f>
        <v>0</v>
      </c>
      <c r="M83" s="498">
        <f>IF($F83=0,0,((($F83/$E$82)*'CRONOGRAMA ACTIVIDADES'!K$37)*($G83/$F83)))</f>
        <v>0</v>
      </c>
      <c r="N83" s="498">
        <f>IF($F83=0,0,((($F83/$E$82)*'CRONOGRAMA ACTIVIDADES'!L$37)*($G83/$F83)))</f>
        <v>0</v>
      </c>
      <c r="O83" s="498">
        <f>IF($F83=0,0,((($F83/$E$82)*'CRONOGRAMA ACTIVIDADES'!M$37)*($G83/$F83)))</f>
        <v>0</v>
      </c>
      <c r="P83" s="498">
        <f>IF($F83=0,0,((($F83/$E$82)*'CRONOGRAMA ACTIVIDADES'!N$37)*($G83/$F83)))</f>
        <v>0</v>
      </c>
      <c r="Q83" s="498">
        <f>IF($F83=0,0,((($F83/$E$82)*'CRONOGRAMA ACTIVIDADES'!O$37)*($G83/$F83)))</f>
        <v>0</v>
      </c>
      <c r="R83" s="498">
        <f>IF($F83=0,0,((($F83/$E$82)*'CRONOGRAMA ACTIVIDADES'!P$37)*($G83/$F83)))</f>
        <v>0</v>
      </c>
      <c r="S83" s="498">
        <f>IF($F83=0,0,((($F83/$E$82)*'CRONOGRAMA ACTIVIDADES'!Q$37)*($G83/$F83)))</f>
        <v>0</v>
      </c>
      <c r="T83" s="499">
        <f>H83+I83+J83+K83+L83+M83+N83+O83+P83+Q83+R83+S83</f>
        <v>0</v>
      </c>
      <c r="U83" s="503">
        <f>IF($F83=0,0,((($F83/$E$82)*'CRONOGRAMA ACTIVIDADES'!R$37)*($G83/$F83)))</f>
        <v>0</v>
      </c>
      <c r="V83" s="498">
        <f>IF($F83=0,0,((($F83/$E$82)*'CRONOGRAMA ACTIVIDADES'!S$37)*($G83/$F83)))</f>
        <v>0</v>
      </c>
      <c r="W83" s="498">
        <f>IF($F83=0,0,((($F83/$E$82)*'CRONOGRAMA ACTIVIDADES'!T$37)*($G83/$F83)))</f>
        <v>0</v>
      </c>
      <c r="X83" s="498">
        <f>IF($F83=0,0,((($F83/$E$82)*'CRONOGRAMA ACTIVIDADES'!U$37)*($G83/$F83)))</f>
        <v>0</v>
      </c>
      <c r="Y83" s="498">
        <f>IF($F83=0,0,((($F83/$E$82)*'CRONOGRAMA ACTIVIDADES'!V$37)*($G83/$F83)))</f>
        <v>0</v>
      </c>
      <c r="Z83" s="498">
        <f>IF($F83=0,0,((($F83/$E$82)*'CRONOGRAMA ACTIVIDADES'!W$37)*($G83/$F83)))</f>
        <v>0</v>
      </c>
      <c r="AA83" s="498">
        <f>IF($F83=0,0,((($F83/$E$82)*'CRONOGRAMA ACTIVIDADES'!X$37)*($G83/$F83)))</f>
        <v>0</v>
      </c>
      <c r="AB83" s="498">
        <f>IF($F83=0,0,((($F83/$E$82)*'CRONOGRAMA ACTIVIDADES'!Y$37)*($G83/$F83)))</f>
        <v>0</v>
      </c>
      <c r="AC83" s="498">
        <f>IF($F83=0,0,((($F83/$E$82)*'CRONOGRAMA ACTIVIDADES'!Z$37)*($G83/$F83)))</f>
        <v>0</v>
      </c>
      <c r="AD83" s="498">
        <f>IF($F83=0,0,((($F83/$E$82)*'CRONOGRAMA ACTIVIDADES'!AA$37)*($G83/$F83)))</f>
        <v>0</v>
      </c>
      <c r="AE83" s="498">
        <f>IF($F83=0,0,((($F83/$E$82)*'CRONOGRAMA ACTIVIDADES'!AB$37)*($G83/$F83)))</f>
        <v>0</v>
      </c>
      <c r="AF83" s="498">
        <f>IF($F83=0,0,((($F83/$E$82)*'CRONOGRAMA ACTIVIDADES'!AC$37)*($G83/$F83)))</f>
        <v>0</v>
      </c>
      <c r="AG83" s="501">
        <f>U83+V83+W83+X83+Y83+Z83+AA83+AB83+AC83+AD83+AE83+AF83</f>
        <v>0</v>
      </c>
      <c r="AH83" s="502">
        <f>IF($F83=0,0,((($F83/$E$82)*'CRONOGRAMA ACTIVIDADES'!AD$37)*($G83/$F83)))</f>
        <v>0</v>
      </c>
      <c r="AI83" s="498">
        <f>IF($F83=0,0,((($F83/$E$82)*'CRONOGRAMA ACTIVIDADES'!AE$37)*($G83/$F83)))</f>
        <v>0</v>
      </c>
      <c r="AJ83" s="498">
        <f>IF($F83=0,0,((($F83/$E$82)*'CRONOGRAMA ACTIVIDADES'!AF$37)*($G83/$F83)))</f>
        <v>0</v>
      </c>
      <c r="AK83" s="498">
        <f>IF($F83=0,0,((($F83/$E$82)*'CRONOGRAMA ACTIVIDADES'!AG$37)*($G83/$F83)))</f>
        <v>0</v>
      </c>
      <c r="AL83" s="498">
        <f>IF($F83=0,0,((($F83/$E$82)*'CRONOGRAMA ACTIVIDADES'!AH$37)*($G83/$F83)))</f>
        <v>0</v>
      </c>
      <c r="AM83" s="498">
        <f>IF($F83=0,0,((($F83/$E$82)*'CRONOGRAMA ACTIVIDADES'!AI$37)*($G83/$F83)))</f>
        <v>0</v>
      </c>
      <c r="AN83" s="498">
        <f>IF($F83=0,0,((($F83/$E$82)*'CRONOGRAMA ACTIVIDADES'!AJ$37)*($G83/$F83)))</f>
        <v>0</v>
      </c>
      <c r="AO83" s="498">
        <f>IF($F83=0,0,((($F83/$E$82)*'CRONOGRAMA ACTIVIDADES'!AK$37)*($G83/$F83)))</f>
        <v>0</v>
      </c>
      <c r="AP83" s="498">
        <f>IF($F83=0,0,((($F83/$E$82)*'CRONOGRAMA ACTIVIDADES'!AL$37)*($G83/$F83)))</f>
        <v>0</v>
      </c>
      <c r="AQ83" s="498">
        <f>IF($F83=0,0,((($F83/$E$82)*'CRONOGRAMA ACTIVIDADES'!AM$37)*($G83/$F83)))</f>
        <v>0</v>
      </c>
      <c r="AR83" s="498">
        <f>IF($F83=0,0,((($F83/$E$82)*'CRONOGRAMA ACTIVIDADES'!AN$37)*($G83/$F83)))</f>
        <v>0</v>
      </c>
      <c r="AS83" s="498">
        <f>IF($F83=0,0,((($F83/$E$82)*'CRONOGRAMA ACTIVIDADES'!AO$37)*($G83/$F83)))</f>
        <v>0</v>
      </c>
      <c r="AT83" s="501">
        <f>AH83+AI83+AJ83+AK83+AL83+AM83+AN83+AO83+AP83+AQ83+AR83+AS83</f>
        <v>0</v>
      </c>
      <c r="AU83" s="504">
        <f>AS83+AR83+AQ83+AP83+AO83+AN83+AM83+AL83+AK83+AJ83+AI83+AH83+AF83+AE83+AD83+AC83+AB83+AA83+Z83+Y83+X83+W83+V83+U83+S83+R83+Q83+P83+O83+N83+M83+L83+K83+J83+I83+H83</f>
        <v>0</v>
      </c>
      <c r="AV83" s="470">
        <f t="shared" si="24"/>
        <v>0</v>
      </c>
    </row>
    <row r="84" spans="2:48" s="483" customFormat="1" ht="12.75" customHeight="1" outlineLevel="1">
      <c r="B84" s="494" t="str">
        <f>+'FORMATO COSTEO C1'!C378</f>
        <v>1.3.2.2</v>
      </c>
      <c r="C84" s="495" t="str">
        <f>+'FORMATO COSTEO C1'!B$378</f>
        <v>Categoría de gasto</v>
      </c>
      <c r="D84" s="506"/>
      <c r="E84" s="507"/>
      <c r="F84" s="498">
        <f>+'FORMATO COSTEO C1'!G378</f>
        <v>0</v>
      </c>
      <c r="G84" s="501">
        <f>+'FORMATO COSTEO C1'!K378</f>
        <v>0</v>
      </c>
      <c r="H84" s="502">
        <f>IF($F84=0,0,((($F84/$E$82)*'CRONOGRAMA ACTIVIDADES'!F$37)*($G84/$F84)))</f>
        <v>0</v>
      </c>
      <c r="I84" s="498">
        <f>IF($F84=0,0,((($F84/$E$82)*'CRONOGRAMA ACTIVIDADES'!G$37)*($G84/$F84)))</f>
        <v>0</v>
      </c>
      <c r="J84" s="498">
        <f>IF($F84=0,0,((($F84/$E$82)*'CRONOGRAMA ACTIVIDADES'!H$37)*($G84/$F84)))</f>
        <v>0</v>
      </c>
      <c r="K84" s="498">
        <f>IF($F84=0,0,((($F84/$E$82)*'CRONOGRAMA ACTIVIDADES'!I$37)*($G84/$F84)))</f>
        <v>0</v>
      </c>
      <c r="L84" s="498">
        <f>IF($F84=0,0,((($F84/$E$82)*'CRONOGRAMA ACTIVIDADES'!J$37)*($G84/$F84)))</f>
        <v>0</v>
      </c>
      <c r="M84" s="498">
        <f>IF($F84=0,0,((($F84/$E$82)*'CRONOGRAMA ACTIVIDADES'!K$37)*($G84/$F84)))</f>
        <v>0</v>
      </c>
      <c r="N84" s="498">
        <f>IF($F84=0,0,((($F84/$E$82)*'CRONOGRAMA ACTIVIDADES'!L$37)*($G84/$F84)))</f>
        <v>0</v>
      </c>
      <c r="O84" s="498">
        <f>IF($F84=0,0,((($F84/$E$82)*'CRONOGRAMA ACTIVIDADES'!M$37)*($G84/$F84)))</f>
        <v>0</v>
      </c>
      <c r="P84" s="498">
        <f>IF($F84=0,0,((($F84/$E$82)*'CRONOGRAMA ACTIVIDADES'!N$37)*($G84/$F84)))</f>
        <v>0</v>
      </c>
      <c r="Q84" s="498">
        <f>IF($F84=0,0,((($F84/$E$82)*'CRONOGRAMA ACTIVIDADES'!O$37)*($G84/$F84)))</f>
        <v>0</v>
      </c>
      <c r="R84" s="498">
        <f>IF($F84=0,0,((($F84/$E$82)*'CRONOGRAMA ACTIVIDADES'!P$37)*($G84/$F84)))</f>
        <v>0</v>
      </c>
      <c r="S84" s="498">
        <f>IF($F84=0,0,((($F84/$E$82)*'CRONOGRAMA ACTIVIDADES'!Q$37)*($G84/$F84)))</f>
        <v>0</v>
      </c>
      <c r="T84" s="499">
        <f>H84+I84+J84+K84+L84+M84+N84+O84+P84+Q84+R84+S84</f>
        <v>0</v>
      </c>
      <c r="U84" s="503">
        <f>IF($F84=0,0,((($F84/$E$82)*'CRONOGRAMA ACTIVIDADES'!R$37)*($G84/$F84)))</f>
        <v>0</v>
      </c>
      <c r="V84" s="498">
        <f>IF($F84=0,0,((($F84/$E$82)*'CRONOGRAMA ACTIVIDADES'!S$37)*($G84/$F84)))</f>
        <v>0</v>
      </c>
      <c r="W84" s="498">
        <f>IF($F84=0,0,((($F84/$E$82)*'CRONOGRAMA ACTIVIDADES'!T$37)*($G84/$F84)))</f>
        <v>0</v>
      </c>
      <c r="X84" s="498">
        <f>IF($F84=0,0,((($F84/$E$82)*'CRONOGRAMA ACTIVIDADES'!U$37)*($G84/$F84)))</f>
        <v>0</v>
      </c>
      <c r="Y84" s="498">
        <f>IF($F84=0,0,((($F84/$E$82)*'CRONOGRAMA ACTIVIDADES'!V$37)*($G84/$F84)))</f>
        <v>0</v>
      </c>
      <c r="Z84" s="498">
        <f>IF($F84=0,0,((($F84/$E$82)*'CRONOGRAMA ACTIVIDADES'!W$37)*($G84/$F84)))</f>
        <v>0</v>
      </c>
      <c r="AA84" s="498">
        <f>IF($F84=0,0,((($F84/$E$82)*'CRONOGRAMA ACTIVIDADES'!X$37)*($G84/$F84)))</f>
        <v>0</v>
      </c>
      <c r="AB84" s="498">
        <f>IF($F84=0,0,((($F84/$E$82)*'CRONOGRAMA ACTIVIDADES'!Y$37)*($G84/$F84)))</f>
        <v>0</v>
      </c>
      <c r="AC84" s="498">
        <f>IF($F84=0,0,((($F84/$E$82)*'CRONOGRAMA ACTIVIDADES'!Z$37)*($G84/$F84)))</f>
        <v>0</v>
      </c>
      <c r="AD84" s="498">
        <f>IF($F84=0,0,((($F84/$E$82)*'CRONOGRAMA ACTIVIDADES'!AA$37)*($G84/$F84)))</f>
        <v>0</v>
      </c>
      <c r="AE84" s="498">
        <f>IF($F84=0,0,((($F84/$E$82)*'CRONOGRAMA ACTIVIDADES'!AB$37)*($G84/$F84)))</f>
        <v>0</v>
      </c>
      <c r="AF84" s="498">
        <f>IF($F84=0,0,((($F84/$E$82)*'CRONOGRAMA ACTIVIDADES'!AC$37)*($G84/$F84)))</f>
        <v>0</v>
      </c>
      <c r="AG84" s="501">
        <f>U84+V84+W84+X84+Y84+Z84+AA84+AB84+AC84+AD84+AE84+AF84</f>
        <v>0</v>
      </c>
      <c r="AH84" s="502">
        <f>IF($F84=0,0,((($F84/$E$82)*'CRONOGRAMA ACTIVIDADES'!AD$37)*($G84/$F84)))</f>
        <v>0</v>
      </c>
      <c r="AI84" s="498">
        <f>IF($F84=0,0,((($F84/$E$82)*'CRONOGRAMA ACTIVIDADES'!AE$37)*($G84/$F84)))</f>
        <v>0</v>
      </c>
      <c r="AJ84" s="498">
        <f>IF($F84=0,0,((($F84/$E$82)*'CRONOGRAMA ACTIVIDADES'!AF$37)*($G84/$F84)))</f>
        <v>0</v>
      </c>
      <c r="AK84" s="498">
        <f>IF($F84=0,0,((($F84/$E$82)*'CRONOGRAMA ACTIVIDADES'!AG$37)*($G84/$F84)))</f>
        <v>0</v>
      </c>
      <c r="AL84" s="498">
        <f>IF($F84=0,0,((($F84/$E$82)*'CRONOGRAMA ACTIVIDADES'!AH$37)*($G84/$F84)))</f>
        <v>0</v>
      </c>
      <c r="AM84" s="498">
        <f>IF($F84=0,0,((($F84/$E$82)*'CRONOGRAMA ACTIVIDADES'!AI$37)*($G84/$F84)))</f>
        <v>0</v>
      </c>
      <c r="AN84" s="498">
        <f>IF($F84=0,0,((($F84/$E$82)*'CRONOGRAMA ACTIVIDADES'!AJ$37)*($G84/$F84)))</f>
        <v>0</v>
      </c>
      <c r="AO84" s="498">
        <f>IF($F84=0,0,((($F84/$E$82)*'CRONOGRAMA ACTIVIDADES'!AK$37)*($G84/$F84)))</f>
        <v>0</v>
      </c>
      <c r="AP84" s="498">
        <f>IF($F84=0,0,((($F84/$E$82)*'CRONOGRAMA ACTIVIDADES'!AL$37)*($G84/$F84)))</f>
        <v>0</v>
      </c>
      <c r="AQ84" s="498">
        <f>IF($F84=0,0,((($F84/$E$82)*'CRONOGRAMA ACTIVIDADES'!AM$37)*($G84/$F84)))</f>
        <v>0</v>
      </c>
      <c r="AR84" s="498">
        <f>IF($F84=0,0,((($F84/$E$82)*'CRONOGRAMA ACTIVIDADES'!AN$37)*($G84/$F84)))</f>
        <v>0</v>
      </c>
      <c r="AS84" s="498">
        <f>IF($F84=0,0,((($F84/$E$82)*'CRONOGRAMA ACTIVIDADES'!AO$37)*($G84/$F84)))</f>
        <v>0</v>
      </c>
      <c r="AT84" s="501">
        <f>AH84+AI84+AJ84+AK84+AL84+AM84+AN84+AO84+AP84+AQ84+AR84+AS84</f>
        <v>0</v>
      </c>
      <c r="AU84" s="504">
        <f>AS84+AR84+AQ84+AP84+AO84+AN84+AM84+AL84+AK84+AJ84+AI84+AH84+AF84+AE84+AD84+AC84+AB84+AA84+Z84+Y84+X84+W84+V84+U84+S84+R84+Q84+P84+O84+N84+M84+L84+K84+J84+I84+H84</f>
        <v>0</v>
      </c>
      <c r="AV84" s="470">
        <f t="shared" si="24"/>
        <v>0</v>
      </c>
    </row>
    <row r="85" spans="2:48" s="472" customFormat="1" ht="12.75" customHeight="1">
      <c r="B85" s="494" t="str">
        <f>+'FORMATO COSTEO C1'!C$384</f>
        <v>1.3.2.3</v>
      </c>
      <c r="C85" s="495" t="str">
        <f>+'FORMATO COSTEO C1'!B$384</f>
        <v>Categoría de gasto</v>
      </c>
      <c r="D85" s="506"/>
      <c r="E85" s="507"/>
      <c r="F85" s="498">
        <f>+'FORMATO COSTEO C1'!G384</f>
        <v>0</v>
      </c>
      <c r="G85" s="501">
        <f>+'FORMATO COSTEO C1'!K384</f>
        <v>0</v>
      </c>
      <c r="H85" s="502">
        <f>IF($F85=0,0,((($F85/$E$82)*'CRONOGRAMA ACTIVIDADES'!F$37)*($G85/$F85)))</f>
        <v>0</v>
      </c>
      <c r="I85" s="498">
        <f>IF($F85=0,0,((($F85/$E$82)*'CRONOGRAMA ACTIVIDADES'!G$37)*($G85/$F85)))</f>
        <v>0</v>
      </c>
      <c r="J85" s="498">
        <f>IF($F85=0,0,((($F85/$E$82)*'CRONOGRAMA ACTIVIDADES'!H$37)*($G85/$F85)))</f>
        <v>0</v>
      </c>
      <c r="K85" s="498">
        <f>IF($F85=0,0,((($F85/$E$82)*'CRONOGRAMA ACTIVIDADES'!I$37)*($G85/$F85)))</f>
        <v>0</v>
      </c>
      <c r="L85" s="498">
        <f>IF($F85=0,0,((($F85/$E$82)*'CRONOGRAMA ACTIVIDADES'!J$37)*($G85/$F85)))</f>
        <v>0</v>
      </c>
      <c r="M85" s="498">
        <f>IF($F85=0,0,((($F85/$E$82)*'CRONOGRAMA ACTIVIDADES'!K$37)*($G85/$F85)))</f>
        <v>0</v>
      </c>
      <c r="N85" s="498">
        <f>IF($F85=0,0,((($F85/$E$82)*'CRONOGRAMA ACTIVIDADES'!L$37)*($G85/$F85)))</f>
        <v>0</v>
      </c>
      <c r="O85" s="498">
        <f>IF($F85=0,0,((($F85/$E$82)*'CRONOGRAMA ACTIVIDADES'!M$37)*($G85/$F85)))</f>
        <v>0</v>
      </c>
      <c r="P85" s="498">
        <f>IF($F85=0,0,((($F85/$E$82)*'CRONOGRAMA ACTIVIDADES'!N$37)*($G85/$F85)))</f>
        <v>0</v>
      </c>
      <c r="Q85" s="498">
        <f>IF($F85=0,0,((($F85/$E$82)*'CRONOGRAMA ACTIVIDADES'!O$37)*($G85/$F85)))</f>
        <v>0</v>
      </c>
      <c r="R85" s="498">
        <f>IF($F85=0,0,((($F85/$E$82)*'CRONOGRAMA ACTIVIDADES'!P$37)*($G85/$F85)))</f>
        <v>0</v>
      </c>
      <c r="S85" s="498">
        <f>IF($F85=0,0,((($F85/$E$82)*'CRONOGRAMA ACTIVIDADES'!Q$37)*($G85/$F85)))</f>
        <v>0</v>
      </c>
      <c r="T85" s="499">
        <f>H85+I85+J85+K85+L85+M85+N85+O85+P85+Q85+R85+S85</f>
        <v>0</v>
      </c>
      <c r="U85" s="503">
        <f>IF($F85=0,0,((($F85/$E$82)*'CRONOGRAMA ACTIVIDADES'!R$37)*($G85/$F85)))</f>
        <v>0</v>
      </c>
      <c r="V85" s="498">
        <f>IF($F85=0,0,((($F85/$E$82)*'CRONOGRAMA ACTIVIDADES'!S$37)*($G85/$F85)))</f>
        <v>0</v>
      </c>
      <c r="W85" s="498">
        <f>IF($F85=0,0,((($F85/$E$82)*'CRONOGRAMA ACTIVIDADES'!T$37)*($G85/$F85)))</f>
        <v>0</v>
      </c>
      <c r="X85" s="498">
        <f>IF($F85=0,0,((($F85/$E$82)*'CRONOGRAMA ACTIVIDADES'!U$37)*($G85/$F85)))</f>
        <v>0</v>
      </c>
      <c r="Y85" s="498">
        <f>IF($F85=0,0,((($F85/$E$82)*'CRONOGRAMA ACTIVIDADES'!V$37)*($G85/$F85)))</f>
        <v>0</v>
      </c>
      <c r="Z85" s="498">
        <f>IF($F85=0,0,((($F85/$E$82)*'CRONOGRAMA ACTIVIDADES'!W$37)*($G85/$F85)))</f>
        <v>0</v>
      </c>
      <c r="AA85" s="498">
        <f>IF($F85=0,0,((($F85/$E$82)*'CRONOGRAMA ACTIVIDADES'!X$37)*($G85/$F85)))</f>
        <v>0</v>
      </c>
      <c r="AB85" s="498">
        <f>IF($F85=0,0,((($F85/$E$82)*'CRONOGRAMA ACTIVIDADES'!Y$37)*($G85/$F85)))</f>
        <v>0</v>
      </c>
      <c r="AC85" s="498">
        <f>IF($F85=0,0,((($F85/$E$82)*'CRONOGRAMA ACTIVIDADES'!Z$37)*($G85/$F85)))</f>
        <v>0</v>
      </c>
      <c r="AD85" s="498">
        <f>IF($F85=0,0,((($F85/$E$82)*'CRONOGRAMA ACTIVIDADES'!AA$37)*($G85/$F85)))</f>
        <v>0</v>
      </c>
      <c r="AE85" s="498">
        <f>IF($F85=0,0,((($F85/$E$82)*'CRONOGRAMA ACTIVIDADES'!AB$37)*($G85/$F85)))</f>
        <v>0</v>
      </c>
      <c r="AF85" s="498">
        <f>IF($F85=0,0,((($F85/$E$82)*'CRONOGRAMA ACTIVIDADES'!AC$37)*($G85/$F85)))</f>
        <v>0</v>
      </c>
      <c r="AG85" s="501">
        <f>U85+V85+W85+X85+Y85+Z85+AA85+AB85+AC85+AD85+AE85+AF85</f>
        <v>0</v>
      </c>
      <c r="AH85" s="502">
        <f>IF($F85=0,0,((($F85/$E$82)*'CRONOGRAMA ACTIVIDADES'!AD$37)*($G85/$F85)))</f>
        <v>0</v>
      </c>
      <c r="AI85" s="498">
        <f>IF($F85=0,0,((($F85/$E$82)*'CRONOGRAMA ACTIVIDADES'!AE$37)*($G85/$F85)))</f>
        <v>0</v>
      </c>
      <c r="AJ85" s="498">
        <f>IF($F85=0,0,((($F85/$E$82)*'CRONOGRAMA ACTIVIDADES'!AF$37)*($G85/$F85)))</f>
        <v>0</v>
      </c>
      <c r="AK85" s="498">
        <f>IF($F85=0,0,((($F85/$E$82)*'CRONOGRAMA ACTIVIDADES'!AG$37)*($G85/$F85)))</f>
        <v>0</v>
      </c>
      <c r="AL85" s="498">
        <f>IF($F85=0,0,((($F85/$E$82)*'CRONOGRAMA ACTIVIDADES'!AH$37)*($G85/$F85)))</f>
        <v>0</v>
      </c>
      <c r="AM85" s="498">
        <f>IF($F85=0,0,((($F85/$E$82)*'CRONOGRAMA ACTIVIDADES'!AI$37)*($G85/$F85)))</f>
        <v>0</v>
      </c>
      <c r="AN85" s="498">
        <f>IF($F85=0,0,((($F85/$E$82)*'CRONOGRAMA ACTIVIDADES'!AJ$37)*($G85/$F85)))</f>
        <v>0</v>
      </c>
      <c r="AO85" s="498">
        <f>IF($F85=0,0,((($F85/$E$82)*'CRONOGRAMA ACTIVIDADES'!AK$37)*($G85/$F85)))</f>
        <v>0</v>
      </c>
      <c r="AP85" s="498">
        <f>IF($F85=0,0,((($F85/$E$82)*'CRONOGRAMA ACTIVIDADES'!AL$37)*($G85/$F85)))</f>
        <v>0</v>
      </c>
      <c r="AQ85" s="498">
        <f>IF($F85=0,0,((($F85/$E$82)*'CRONOGRAMA ACTIVIDADES'!AM$37)*($G85/$F85)))</f>
        <v>0</v>
      </c>
      <c r="AR85" s="498">
        <f>IF($F85=0,0,((($F85/$E$82)*'CRONOGRAMA ACTIVIDADES'!AN$37)*($G85/$F85)))</f>
        <v>0</v>
      </c>
      <c r="AS85" s="498">
        <f>IF($F85=0,0,((($F85/$E$82)*'CRONOGRAMA ACTIVIDADES'!AO$37)*($G85/$F85)))</f>
        <v>0</v>
      </c>
      <c r="AT85" s="501">
        <f>AH85+AI85+AJ85+AK85+AL85+AM85+AN85+AO85+AP85+AQ85+AR85+AS85</f>
        <v>0</v>
      </c>
      <c r="AU85" s="504">
        <f>AS85+AR85+AQ85+AP85+AO85+AN85+AM85+AL85+AK85+AJ85+AI85+AH85+AF85+AE85+AD85+AC85+AB85+AA85+Z85+Y85+X85+W85+V85+U85+S85+R85+Q85+P85+O85+N85+M85+L85+K85+J85+I85+H85</f>
        <v>0</v>
      </c>
      <c r="AV85" s="470">
        <f t="shared" si="24"/>
        <v>0</v>
      </c>
    </row>
    <row r="86" spans="2:48" s="472" customFormat="1" ht="12.75" customHeight="1">
      <c r="B86" s="494" t="str">
        <f>+'FORMATO COSTEO C1'!C390</f>
        <v>1.3.2.4</v>
      </c>
      <c r="C86" s="495" t="str">
        <f>+'FORMATO COSTEO C1'!B$390</f>
        <v>Categoría de gasto</v>
      </c>
      <c r="D86" s="506"/>
      <c r="E86" s="507"/>
      <c r="F86" s="498">
        <f>+'FORMATO COSTEO C1'!G390</f>
        <v>0</v>
      </c>
      <c r="G86" s="501">
        <f>+'FORMATO COSTEO C1'!K390</f>
        <v>0</v>
      </c>
      <c r="H86" s="502">
        <f>IF($F86=0,0,((($F86/$E$82)*'CRONOGRAMA ACTIVIDADES'!F$37)*($G86/$F86)))</f>
        <v>0</v>
      </c>
      <c r="I86" s="498">
        <f>IF($F86=0,0,((($F86/$E$82)*'CRONOGRAMA ACTIVIDADES'!G$37)*($G86/$F86)))</f>
        <v>0</v>
      </c>
      <c r="J86" s="498">
        <f>IF($F86=0,0,((($F86/$E$82)*'CRONOGRAMA ACTIVIDADES'!H$37)*($G86/$F86)))</f>
        <v>0</v>
      </c>
      <c r="K86" s="498">
        <f>IF($F86=0,0,((($F86/$E$82)*'CRONOGRAMA ACTIVIDADES'!I$37)*($G86/$F86)))</f>
        <v>0</v>
      </c>
      <c r="L86" s="498">
        <f>IF($F86=0,0,((($F86/$E$82)*'CRONOGRAMA ACTIVIDADES'!J$37)*($G86/$F86)))</f>
        <v>0</v>
      </c>
      <c r="M86" s="498">
        <f>IF($F86=0,0,((($F86/$E$82)*'CRONOGRAMA ACTIVIDADES'!K$37)*($G86/$F86)))</f>
        <v>0</v>
      </c>
      <c r="N86" s="498">
        <f>IF($F86=0,0,((($F86/$E$82)*'CRONOGRAMA ACTIVIDADES'!L$37)*($G86/$F86)))</f>
        <v>0</v>
      </c>
      <c r="O86" s="498">
        <f>IF($F86=0,0,((($F86/$E$82)*'CRONOGRAMA ACTIVIDADES'!M$37)*($G86/$F86)))</f>
        <v>0</v>
      </c>
      <c r="P86" s="498">
        <f>IF($F86=0,0,((($F86/$E$82)*'CRONOGRAMA ACTIVIDADES'!N$37)*($G86/$F86)))</f>
        <v>0</v>
      </c>
      <c r="Q86" s="498">
        <f>IF($F86=0,0,((($F86/$E$82)*'CRONOGRAMA ACTIVIDADES'!O$37)*($G86/$F86)))</f>
        <v>0</v>
      </c>
      <c r="R86" s="498">
        <f>IF($F86=0,0,((($F86/$E$82)*'CRONOGRAMA ACTIVIDADES'!P$37)*($G86/$F86)))</f>
        <v>0</v>
      </c>
      <c r="S86" s="498">
        <f>IF($F86=0,0,((($F86/$E$82)*'CRONOGRAMA ACTIVIDADES'!Q$37)*($G86/$F86)))</f>
        <v>0</v>
      </c>
      <c r="T86" s="499">
        <f>H86+I86+J86+K86+L86+M86+N86+O86+P86+Q86+R86+S86</f>
        <v>0</v>
      </c>
      <c r="U86" s="503">
        <f>IF($F86=0,0,((($F86/$E$82)*'CRONOGRAMA ACTIVIDADES'!R$37)*($G86/$F86)))</f>
        <v>0</v>
      </c>
      <c r="V86" s="498">
        <f>IF($F86=0,0,((($F86/$E$82)*'CRONOGRAMA ACTIVIDADES'!S$37)*($G86/$F86)))</f>
        <v>0</v>
      </c>
      <c r="W86" s="498">
        <f>IF($F86=0,0,((($F86/$E$82)*'CRONOGRAMA ACTIVIDADES'!T$37)*($G86/$F86)))</f>
        <v>0</v>
      </c>
      <c r="X86" s="498">
        <f>IF($F86=0,0,((($F86/$E$82)*'CRONOGRAMA ACTIVIDADES'!U$37)*($G86/$F86)))</f>
        <v>0</v>
      </c>
      <c r="Y86" s="498">
        <f>IF($F86=0,0,((($F86/$E$82)*'CRONOGRAMA ACTIVIDADES'!V$37)*($G86/$F86)))</f>
        <v>0</v>
      </c>
      <c r="Z86" s="498">
        <f>IF($F86=0,0,((($F86/$E$82)*'CRONOGRAMA ACTIVIDADES'!W$37)*($G86/$F86)))</f>
        <v>0</v>
      </c>
      <c r="AA86" s="498">
        <f>IF($F86=0,0,((($F86/$E$82)*'CRONOGRAMA ACTIVIDADES'!X$37)*($G86/$F86)))</f>
        <v>0</v>
      </c>
      <c r="AB86" s="498">
        <f>IF($F86=0,0,((($F86/$E$82)*'CRONOGRAMA ACTIVIDADES'!Y$37)*($G86/$F86)))</f>
        <v>0</v>
      </c>
      <c r="AC86" s="498">
        <f>IF($F86=0,0,((($F86/$E$82)*'CRONOGRAMA ACTIVIDADES'!Z$37)*($G86/$F86)))</f>
        <v>0</v>
      </c>
      <c r="AD86" s="498">
        <f>IF($F86=0,0,((($F86/$E$82)*'CRONOGRAMA ACTIVIDADES'!AA$37)*($G86/$F86)))</f>
        <v>0</v>
      </c>
      <c r="AE86" s="498">
        <f>IF($F86=0,0,((($F86/$E$82)*'CRONOGRAMA ACTIVIDADES'!AB$37)*($G86/$F86)))</f>
        <v>0</v>
      </c>
      <c r="AF86" s="498">
        <f>IF($F86=0,0,((($F86/$E$82)*'CRONOGRAMA ACTIVIDADES'!AC$37)*($G86/$F86)))</f>
        <v>0</v>
      </c>
      <c r="AG86" s="501">
        <f>U86+V86+W86+X86+Y86+Z86+AA86+AB86+AC86+AD86+AE86+AF86</f>
        <v>0</v>
      </c>
      <c r="AH86" s="502">
        <f>IF($F86=0,0,((($F86/$E$82)*'CRONOGRAMA ACTIVIDADES'!AD$37)*($G86/$F86)))</f>
        <v>0</v>
      </c>
      <c r="AI86" s="498">
        <f>IF($F86=0,0,((($F86/$E$82)*'CRONOGRAMA ACTIVIDADES'!AE$37)*($G86/$F86)))</f>
        <v>0</v>
      </c>
      <c r="AJ86" s="498">
        <f>IF($F86=0,0,((($F86/$E$82)*'CRONOGRAMA ACTIVIDADES'!AF$37)*($G86/$F86)))</f>
        <v>0</v>
      </c>
      <c r="AK86" s="498">
        <f>IF($F86=0,0,((($F86/$E$82)*'CRONOGRAMA ACTIVIDADES'!AG$37)*($G86/$F86)))</f>
        <v>0</v>
      </c>
      <c r="AL86" s="498">
        <f>IF($F86=0,0,((($F86/$E$82)*'CRONOGRAMA ACTIVIDADES'!AH$37)*($G86/$F86)))</f>
        <v>0</v>
      </c>
      <c r="AM86" s="498">
        <f>IF($F86=0,0,((($F86/$E$82)*'CRONOGRAMA ACTIVIDADES'!AI$37)*($G86/$F86)))</f>
        <v>0</v>
      </c>
      <c r="AN86" s="498">
        <f>IF($F86=0,0,((($F86/$E$82)*'CRONOGRAMA ACTIVIDADES'!AJ$37)*($G86/$F86)))</f>
        <v>0</v>
      </c>
      <c r="AO86" s="498">
        <f>IF($F86=0,0,((($F86/$E$82)*'CRONOGRAMA ACTIVIDADES'!AK$37)*($G86/$F86)))</f>
        <v>0</v>
      </c>
      <c r="AP86" s="498">
        <f>IF($F86=0,0,((($F86/$E$82)*'CRONOGRAMA ACTIVIDADES'!AL$37)*($G86/$F86)))</f>
        <v>0</v>
      </c>
      <c r="AQ86" s="498">
        <f>IF($F86=0,0,((($F86/$E$82)*'CRONOGRAMA ACTIVIDADES'!AM$37)*($G86/$F86)))</f>
        <v>0</v>
      </c>
      <c r="AR86" s="498">
        <f>IF($F86=0,0,((($F86/$E$82)*'CRONOGRAMA ACTIVIDADES'!AN$37)*($G86/$F86)))</f>
        <v>0</v>
      </c>
      <c r="AS86" s="498">
        <f>IF($F86=0,0,((($F86/$E$82)*'CRONOGRAMA ACTIVIDADES'!AO$37)*($G86/$F86)))</f>
        <v>0</v>
      </c>
      <c r="AT86" s="501">
        <f>AH86+AI86+AJ86+AK86+AL86+AM86+AN86+AO86+AP86+AQ86+AR86+AS86</f>
        <v>0</v>
      </c>
      <c r="AU86" s="504">
        <f>AS86+AR86+AQ86+AP86+AO86+AN86+AM86+AL86+AK86+AJ86+AI86+AH86+AF86+AE86+AD86+AC86+AB86+AA86+Z86+Y86+X86+W86+V86+U86+S86+R86+Q86+P86+O86+N86+M86+L86+K86+J86+I86+H86</f>
        <v>0</v>
      </c>
      <c r="AV86" s="470">
        <f t="shared" si="24"/>
        <v>0</v>
      </c>
    </row>
    <row r="87" spans="2:48" s="472" customFormat="1" ht="12.75" customHeight="1">
      <c r="B87" s="494" t="str">
        <f>+'FORMATO COSTEO C1'!C$396</f>
        <v>1.3.2.5</v>
      </c>
      <c r="C87" s="495" t="str">
        <f>+'FORMATO COSTEO C1'!B$396</f>
        <v>Categoría de gasto</v>
      </c>
      <c r="D87" s="506"/>
      <c r="E87" s="507"/>
      <c r="F87" s="498">
        <f>+'FORMATO COSTEO C1'!G396</f>
        <v>0</v>
      </c>
      <c r="G87" s="501">
        <f>+'FORMATO COSTEO C1'!K396</f>
        <v>0</v>
      </c>
      <c r="H87" s="502">
        <f>IF($F87=0,0,((($F87/$E$82)*'CRONOGRAMA ACTIVIDADES'!F$37)*($G87/$F87)))</f>
        <v>0</v>
      </c>
      <c r="I87" s="498">
        <f>IF($F87=0,0,((($F87/$E$82)*'CRONOGRAMA ACTIVIDADES'!G$37)*($G87/$F87)))</f>
        <v>0</v>
      </c>
      <c r="J87" s="498">
        <f>IF($F87=0,0,((($F87/$E$82)*'CRONOGRAMA ACTIVIDADES'!H$37)*($G87/$F87)))</f>
        <v>0</v>
      </c>
      <c r="K87" s="498">
        <f>IF($F87=0,0,((($F87/$E$82)*'CRONOGRAMA ACTIVIDADES'!I$37)*($G87/$F87)))</f>
        <v>0</v>
      </c>
      <c r="L87" s="498">
        <f>IF($F87=0,0,((($F87/$E$82)*'CRONOGRAMA ACTIVIDADES'!J$37)*($G87/$F87)))</f>
        <v>0</v>
      </c>
      <c r="M87" s="498">
        <f>IF($F87=0,0,((($F87/$E$82)*'CRONOGRAMA ACTIVIDADES'!K$37)*($G87/$F87)))</f>
        <v>0</v>
      </c>
      <c r="N87" s="498">
        <f>IF($F87=0,0,((($F87/$E$82)*'CRONOGRAMA ACTIVIDADES'!L$37)*($G87/$F87)))</f>
        <v>0</v>
      </c>
      <c r="O87" s="498">
        <f>IF($F87=0,0,((($F87/$E$82)*'CRONOGRAMA ACTIVIDADES'!M$37)*($G87/$F87)))</f>
        <v>0</v>
      </c>
      <c r="P87" s="498">
        <f>IF($F87=0,0,((($F87/$E$82)*'CRONOGRAMA ACTIVIDADES'!N$37)*($G87/$F87)))</f>
        <v>0</v>
      </c>
      <c r="Q87" s="498">
        <f>IF($F87=0,0,((($F87/$E$82)*'CRONOGRAMA ACTIVIDADES'!O$37)*($G87/$F87)))</f>
        <v>0</v>
      </c>
      <c r="R87" s="498">
        <f>IF($F87=0,0,((($F87/$E$82)*'CRONOGRAMA ACTIVIDADES'!P$37)*($G87/$F87)))</f>
        <v>0</v>
      </c>
      <c r="S87" s="498">
        <f>IF($F87=0,0,((($F87/$E$82)*'CRONOGRAMA ACTIVIDADES'!Q$37)*($G87/$F87)))</f>
        <v>0</v>
      </c>
      <c r="T87" s="499">
        <f>H87+I87+J87+K87+L87+M87+N87+O87+P87+Q87+R87+S87</f>
        <v>0</v>
      </c>
      <c r="U87" s="503">
        <f>IF($F87=0,0,((($F87/$E$82)*'CRONOGRAMA ACTIVIDADES'!R$37)*($G87/$F87)))</f>
        <v>0</v>
      </c>
      <c r="V87" s="498">
        <f>IF($F87=0,0,((($F87/$E$82)*'CRONOGRAMA ACTIVIDADES'!S$37)*($G87/$F87)))</f>
        <v>0</v>
      </c>
      <c r="W87" s="498">
        <f>IF($F87=0,0,((($F87/$E$82)*'CRONOGRAMA ACTIVIDADES'!T$37)*($G87/$F87)))</f>
        <v>0</v>
      </c>
      <c r="X87" s="498">
        <f>IF($F87=0,0,((($F87/$E$82)*'CRONOGRAMA ACTIVIDADES'!U$37)*($G87/$F87)))</f>
        <v>0</v>
      </c>
      <c r="Y87" s="498">
        <f>IF($F87=0,0,((($F87/$E$82)*'CRONOGRAMA ACTIVIDADES'!V$37)*($G87/$F87)))</f>
        <v>0</v>
      </c>
      <c r="Z87" s="498">
        <f>IF($F87=0,0,((($F87/$E$82)*'CRONOGRAMA ACTIVIDADES'!W$37)*($G87/$F87)))</f>
        <v>0</v>
      </c>
      <c r="AA87" s="498">
        <f>IF($F87=0,0,((($F87/$E$82)*'CRONOGRAMA ACTIVIDADES'!X$37)*($G87/$F87)))</f>
        <v>0</v>
      </c>
      <c r="AB87" s="498">
        <f>IF($F87=0,0,((($F87/$E$82)*'CRONOGRAMA ACTIVIDADES'!Y$37)*($G87/$F87)))</f>
        <v>0</v>
      </c>
      <c r="AC87" s="498">
        <f>IF($F87=0,0,((($F87/$E$82)*'CRONOGRAMA ACTIVIDADES'!Z$37)*($G87/$F87)))</f>
        <v>0</v>
      </c>
      <c r="AD87" s="498">
        <f>IF($F87=0,0,((($F87/$E$82)*'CRONOGRAMA ACTIVIDADES'!AA$37)*($G87/$F87)))</f>
        <v>0</v>
      </c>
      <c r="AE87" s="498">
        <f>IF($F87=0,0,((($F87/$E$82)*'CRONOGRAMA ACTIVIDADES'!AB$37)*($G87/$F87)))</f>
        <v>0</v>
      </c>
      <c r="AF87" s="498">
        <f>IF($F87=0,0,((($F87/$E$82)*'CRONOGRAMA ACTIVIDADES'!AC$37)*($G87/$F87)))</f>
        <v>0</v>
      </c>
      <c r="AG87" s="501">
        <f>U87+V87+W87+X87+Y87+Z87+AA87+AB87+AC87+AD87+AE87+AF87</f>
        <v>0</v>
      </c>
      <c r="AH87" s="502">
        <f>IF($F87=0,0,((($F87/$E$82)*'CRONOGRAMA ACTIVIDADES'!AD$37)*($G87/$F87)))</f>
        <v>0</v>
      </c>
      <c r="AI87" s="498">
        <f>IF($F87=0,0,((($F87/$E$82)*'CRONOGRAMA ACTIVIDADES'!AE$37)*($G87/$F87)))</f>
        <v>0</v>
      </c>
      <c r="AJ87" s="498">
        <f>IF($F87=0,0,((($F87/$E$82)*'CRONOGRAMA ACTIVIDADES'!AF$37)*($G87/$F87)))</f>
        <v>0</v>
      </c>
      <c r="AK87" s="498">
        <f>IF($F87=0,0,((($F87/$E$82)*'CRONOGRAMA ACTIVIDADES'!AG$37)*($G87/$F87)))</f>
        <v>0</v>
      </c>
      <c r="AL87" s="498">
        <f>IF($F87=0,0,((($F87/$E$82)*'CRONOGRAMA ACTIVIDADES'!AH$37)*($G87/$F87)))</f>
        <v>0</v>
      </c>
      <c r="AM87" s="498">
        <f>IF($F87=0,0,((($F87/$E$82)*'CRONOGRAMA ACTIVIDADES'!AI$37)*($G87/$F87)))</f>
        <v>0</v>
      </c>
      <c r="AN87" s="498">
        <f>IF($F87=0,0,((($F87/$E$82)*'CRONOGRAMA ACTIVIDADES'!AJ$37)*($G87/$F87)))</f>
        <v>0</v>
      </c>
      <c r="AO87" s="498">
        <f>IF($F87=0,0,((($F87/$E$82)*'CRONOGRAMA ACTIVIDADES'!AK$37)*($G87/$F87)))</f>
        <v>0</v>
      </c>
      <c r="AP87" s="498">
        <f>IF($F87=0,0,((($F87/$E$82)*'CRONOGRAMA ACTIVIDADES'!AL$37)*($G87/$F87)))</f>
        <v>0</v>
      </c>
      <c r="AQ87" s="498">
        <f>IF($F87=0,0,((($F87/$E$82)*'CRONOGRAMA ACTIVIDADES'!AM$37)*($G87/$F87)))</f>
        <v>0</v>
      </c>
      <c r="AR87" s="498">
        <f>IF($F87=0,0,((($F87/$E$82)*'CRONOGRAMA ACTIVIDADES'!AN$37)*($G87/$F87)))</f>
        <v>0</v>
      </c>
      <c r="AS87" s="498">
        <f>IF($F87=0,0,((($F87/$E$82)*'CRONOGRAMA ACTIVIDADES'!AO$37)*($G87/$F87)))</f>
        <v>0</v>
      </c>
      <c r="AT87" s="501">
        <f>AH87+AI87+AJ87+AK87+AL87+AM87+AN87+AO87+AP87+AQ87+AR87+AS87</f>
        <v>0</v>
      </c>
      <c r="AU87" s="504">
        <f>AS87+AR87+AQ87+AP87+AO87+AN87+AM87+AL87+AK87+AJ87+AI87+AH87+AF87+AE87+AD87+AC87+AB87+AA87+Z87+Y87+X87+W87+V87+U87+S87+R87+Q87+P87+O87+N87+M87+L87+K87+J87+I87+H87</f>
        <v>0</v>
      </c>
      <c r="AV87" s="470">
        <f t="shared" si="24"/>
        <v>0</v>
      </c>
    </row>
    <row r="88" spans="2:48" s="483" customFormat="1" ht="12.75" customHeight="1" outlineLevel="1">
      <c r="B88" s="484" t="str">
        <f>+'FORMATO COSTEO C1'!C$402</f>
        <v>1.3.3</v>
      </c>
      <c r="C88" s="508">
        <f>+'FORMATO COSTEO C1'!B$402</f>
        <v>0</v>
      </c>
      <c r="D88" s="486" t="str">
        <f>+'FORMATO COSTEO C1'!D$402</f>
        <v>Unidad medida</v>
      </c>
      <c r="E88" s="487">
        <f>+'FORMATO COSTEO C1'!E$402</f>
        <v>0</v>
      </c>
      <c r="F88" s="488">
        <f>SUM(F89:F93)</f>
        <v>0</v>
      </c>
      <c r="G88" s="491">
        <f aca="true" t="shared" si="26" ref="G88:AS88">SUM(G89:G93)</f>
        <v>0</v>
      </c>
      <c r="H88" s="492">
        <f t="shared" si="26"/>
        <v>0</v>
      </c>
      <c r="I88" s="488">
        <f>SUM(I89:I93)</f>
        <v>0</v>
      </c>
      <c r="J88" s="488">
        <f>SUM(J89:J93)</f>
        <v>0</v>
      </c>
      <c r="K88" s="488">
        <f>SUM(K89:K93)</f>
        <v>0</v>
      </c>
      <c r="L88" s="488">
        <f>SUM(L89:L93)</f>
        <v>0</v>
      </c>
      <c r="M88" s="488">
        <f>SUM(M89:M93)</f>
        <v>0</v>
      </c>
      <c r="N88" s="488">
        <f t="shared" si="26"/>
        <v>0</v>
      </c>
      <c r="O88" s="488">
        <f t="shared" si="26"/>
        <v>0</v>
      </c>
      <c r="P88" s="488">
        <f t="shared" si="26"/>
        <v>0</v>
      </c>
      <c r="Q88" s="488">
        <f t="shared" si="26"/>
        <v>0</v>
      </c>
      <c r="R88" s="488">
        <f t="shared" si="26"/>
        <v>0</v>
      </c>
      <c r="S88" s="488">
        <f t="shared" si="26"/>
        <v>0</v>
      </c>
      <c r="T88" s="489">
        <f>SUM(T89:T93)</f>
        <v>0</v>
      </c>
      <c r="U88" s="490">
        <f t="shared" si="26"/>
        <v>0</v>
      </c>
      <c r="V88" s="488">
        <f t="shared" si="26"/>
        <v>0</v>
      </c>
      <c r="W88" s="488">
        <f t="shared" si="26"/>
        <v>0</v>
      </c>
      <c r="X88" s="488">
        <f t="shared" si="26"/>
        <v>0</v>
      </c>
      <c r="Y88" s="488">
        <f t="shared" si="26"/>
        <v>0</v>
      </c>
      <c r="Z88" s="488">
        <f t="shared" si="26"/>
        <v>0</v>
      </c>
      <c r="AA88" s="488">
        <f t="shared" si="26"/>
        <v>0</v>
      </c>
      <c r="AB88" s="488">
        <f t="shared" si="26"/>
        <v>0</v>
      </c>
      <c r="AC88" s="488">
        <f t="shared" si="26"/>
        <v>0</v>
      </c>
      <c r="AD88" s="488">
        <f t="shared" si="26"/>
        <v>0</v>
      </c>
      <c r="AE88" s="488">
        <f t="shared" si="26"/>
        <v>0</v>
      </c>
      <c r="AF88" s="488">
        <f t="shared" si="26"/>
        <v>0</v>
      </c>
      <c r="AG88" s="491">
        <f t="shared" si="26"/>
        <v>0</v>
      </c>
      <c r="AH88" s="492">
        <f t="shared" si="26"/>
        <v>0</v>
      </c>
      <c r="AI88" s="488">
        <f t="shared" si="26"/>
        <v>0</v>
      </c>
      <c r="AJ88" s="488">
        <f t="shared" si="26"/>
        <v>0</v>
      </c>
      <c r="AK88" s="488">
        <f t="shared" si="26"/>
        <v>0</v>
      </c>
      <c r="AL88" s="488">
        <f t="shared" si="26"/>
        <v>0</v>
      </c>
      <c r="AM88" s="488">
        <f t="shared" si="26"/>
        <v>0</v>
      </c>
      <c r="AN88" s="488">
        <f t="shared" si="26"/>
        <v>0</v>
      </c>
      <c r="AO88" s="488">
        <f t="shared" si="26"/>
        <v>0</v>
      </c>
      <c r="AP88" s="488">
        <f t="shared" si="26"/>
        <v>0</v>
      </c>
      <c r="AQ88" s="488">
        <f t="shared" si="26"/>
        <v>0</v>
      </c>
      <c r="AR88" s="488">
        <f t="shared" si="26"/>
        <v>0</v>
      </c>
      <c r="AS88" s="488">
        <f t="shared" si="26"/>
        <v>0</v>
      </c>
      <c r="AT88" s="491">
        <f>SUM(AT89:AT93)</f>
        <v>0</v>
      </c>
      <c r="AU88" s="493">
        <f>SUM(AU89:AU93)</f>
        <v>0</v>
      </c>
      <c r="AV88" s="470">
        <f t="shared" si="24"/>
        <v>0</v>
      </c>
    </row>
    <row r="89" spans="2:48" s="483" customFormat="1" ht="12.75" customHeight="1" outlineLevel="1">
      <c r="B89" s="494" t="str">
        <f>+'FORMATO COSTEO C1'!C$404</f>
        <v>1.3.3.1</v>
      </c>
      <c r="C89" s="495" t="str">
        <f>+'FORMATO COSTEO C1'!B$404</f>
        <v>Categoría de gasto</v>
      </c>
      <c r="D89" s="506"/>
      <c r="E89" s="507"/>
      <c r="F89" s="498">
        <f>+'FORMATO COSTEO C1'!G404</f>
        <v>0</v>
      </c>
      <c r="G89" s="501">
        <f>+'FORMATO COSTEO C1'!K404</f>
        <v>0</v>
      </c>
      <c r="H89" s="636">
        <f>IF($F89=0,0,((($F89/$E$88)*'CRONOGRAMA ACTIVIDADES'!F$38)*($G89/$F89)))</f>
        <v>0</v>
      </c>
      <c r="I89" s="498">
        <f>IF($F89=0,0,((($F89/$E$88)*'CRONOGRAMA ACTIVIDADES'!G$38)*($G89/$F89)))</f>
        <v>0</v>
      </c>
      <c r="J89" s="498">
        <f>IF($F89=0,0,((($F89/$E$88)*'CRONOGRAMA ACTIVIDADES'!H$38)*($G89/$F89)))</f>
        <v>0</v>
      </c>
      <c r="K89" s="498">
        <f>IF($F89=0,0,((($F89/$E$88)*'CRONOGRAMA ACTIVIDADES'!I$38)*($G89/$F89)))</f>
        <v>0</v>
      </c>
      <c r="L89" s="498">
        <f>IF($F89=0,0,((($F89/$E$88)*'CRONOGRAMA ACTIVIDADES'!J$38)*($G89/$F89)))</f>
        <v>0</v>
      </c>
      <c r="M89" s="498">
        <f>IF($F89=0,0,((($F89/$E$88)*'CRONOGRAMA ACTIVIDADES'!K$38)*($G89/$F89)))</f>
        <v>0</v>
      </c>
      <c r="N89" s="498">
        <f>IF($F89=0,0,((($F89/$E$88)*'CRONOGRAMA ACTIVIDADES'!L$38)*($G89/$F89)))</f>
        <v>0</v>
      </c>
      <c r="O89" s="498">
        <f>IF($F89=0,0,((($F89/$E$88)*'CRONOGRAMA ACTIVIDADES'!M$38)*($G89/$F89)))</f>
        <v>0</v>
      </c>
      <c r="P89" s="498">
        <f>IF($F89=0,0,((($F89/$E$88)*'CRONOGRAMA ACTIVIDADES'!N$38)*($G89/$F89)))</f>
        <v>0</v>
      </c>
      <c r="Q89" s="498">
        <f>IF($F89=0,0,((($F89/$E$88)*'CRONOGRAMA ACTIVIDADES'!O$38)*($G89/$F89)))</f>
        <v>0</v>
      </c>
      <c r="R89" s="498">
        <f>IF($F89=0,0,((($F89/$E$88)*'CRONOGRAMA ACTIVIDADES'!P$38)*($G89/$F89)))</f>
        <v>0</v>
      </c>
      <c r="S89" s="498">
        <f>IF($F89=0,0,((($F89/$E$88)*'CRONOGRAMA ACTIVIDADES'!Q$38)*($G89/$F89)))</f>
        <v>0</v>
      </c>
      <c r="T89" s="499">
        <f>H89+I89+J89+K89+L89+M89+N89+O89+P89+Q89+R89+S89</f>
        <v>0</v>
      </c>
      <c r="U89" s="503">
        <f>IF($F89=0,0,((($F89/$E$88)*'CRONOGRAMA ACTIVIDADES'!R$38)*($G89/$F89)))</f>
        <v>0</v>
      </c>
      <c r="V89" s="498">
        <f>IF($F89=0,0,((($F89/$E$88)*'CRONOGRAMA ACTIVIDADES'!S$38)*($G89/$F89)))</f>
        <v>0</v>
      </c>
      <c r="W89" s="498">
        <f>IF($F89=0,0,((($F89/$E$88)*'CRONOGRAMA ACTIVIDADES'!T$38)*($G89/$F89)))</f>
        <v>0</v>
      </c>
      <c r="X89" s="498">
        <f>IF($F89=0,0,((($F89/$E$88)*'CRONOGRAMA ACTIVIDADES'!U$38)*($G89/$F89)))</f>
        <v>0</v>
      </c>
      <c r="Y89" s="498">
        <f>IF($F89=0,0,((($F89/$E$88)*'CRONOGRAMA ACTIVIDADES'!V$38)*($G89/$F89)))</f>
        <v>0</v>
      </c>
      <c r="Z89" s="498">
        <f>IF($F89=0,0,((($F89/$E$88)*'CRONOGRAMA ACTIVIDADES'!W$38)*($G89/$F89)))</f>
        <v>0</v>
      </c>
      <c r="AA89" s="498">
        <f>IF($F89=0,0,((($F89/$E$88)*'CRONOGRAMA ACTIVIDADES'!X$38)*($G89/$F89)))</f>
        <v>0</v>
      </c>
      <c r="AB89" s="498">
        <f>IF($F89=0,0,((($F89/$E$88)*'CRONOGRAMA ACTIVIDADES'!Y$38)*($G89/$F89)))</f>
        <v>0</v>
      </c>
      <c r="AC89" s="498">
        <f>IF($F89=0,0,((($F89/$E$88)*'CRONOGRAMA ACTIVIDADES'!Z$38)*($G89/$F89)))</f>
        <v>0</v>
      </c>
      <c r="AD89" s="498">
        <f>IF($F89=0,0,((($F89/$E$88)*'CRONOGRAMA ACTIVIDADES'!AA$38)*($G89/$F89)))</f>
        <v>0</v>
      </c>
      <c r="AE89" s="498">
        <f>IF($F89=0,0,((($F89/$E$88)*'CRONOGRAMA ACTIVIDADES'!AB$38)*($G89/$F89)))</f>
        <v>0</v>
      </c>
      <c r="AF89" s="498">
        <f>IF($F89=0,0,((($F89/$E$88)*'CRONOGRAMA ACTIVIDADES'!AC$38)*($G89/$F89)))</f>
        <v>0</v>
      </c>
      <c r="AG89" s="501">
        <f>U89+V89+W89+X89+Y89+Z89+AA89+AB89+AC89+AD89+AE89+AF89</f>
        <v>0</v>
      </c>
      <c r="AH89" s="502">
        <f>IF($F89=0,0,((($F89/$E$88)*'CRONOGRAMA ACTIVIDADES'!AD$38)*($G89/$F89)))</f>
        <v>0</v>
      </c>
      <c r="AI89" s="498">
        <f>IF($F89=0,0,((($F89/$E$88)*'CRONOGRAMA ACTIVIDADES'!AE$38)*($G89/$F89)))</f>
        <v>0</v>
      </c>
      <c r="AJ89" s="498">
        <f>IF($F89=0,0,((($F89/$E$88)*'CRONOGRAMA ACTIVIDADES'!AF$38)*($G89/$F89)))</f>
        <v>0</v>
      </c>
      <c r="AK89" s="498">
        <f>IF($F89=0,0,((($F89/$E$88)*'CRONOGRAMA ACTIVIDADES'!AG$38)*($G89/$F89)))</f>
        <v>0</v>
      </c>
      <c r="AL89" s="498">
        <f>IF($F89=0,0,((($F89/$E$88)*'CRONOGRAMA ACTIVIDADES'!AH$38)*($G89/$F89)))</f>
        <v>0</v>
      </c>
      <c r="AM89" s="498">
        <f>IF($F89=0,0,((($F89/$E$88)*'CRONOGRAMA ACTIVIDADES'!AI$38)*($G89/$F89)))</f>
        <v>0</v>
      </c>
      <c r="AN89" s="498">
        <f>IF($F89=0,0,((($F89/$E$88)*'CRONOGRAMA ACTIVIDADES'!AJ$38)*($G89/$F89)))</f>
        <v>0</v>
      </c>
      <c r="AO89" s="498">
        <f>IF($F89=0,0,((($F89/$E$88)*'CRONOGRAMA ACTIVIDADES'!AK$38)*($G89/$F89)))</f>
        <v>0</v>
      </c>
      <c r="AP89" s="498">
        <f>IF($F89=0,0,((($F89/$E$88)*'CRONOGRAMA ACTIVIDADES'!AL$38)*($G89/$F89)))</f>
        <v>0</v>
      </c>
      <c r="AQ89" s="498">
        <f>IF($F89=0,0,((($F89/$E$88)*'CRONOGRAMA ACTIVIDADES'!AM$38)*($G89/$F89)))</f>
        <v>0</v>
      </c>
      <c r="AR89" s="498">
        <f>IF($F89=0,0,((($F89/$E$88)*'CRONOGRAMA ACTIVIDADES'!AN$38)*($G89/$F89)))</f>
        <v>0</v>
      </c>
      <c r="AS89" s="498">
        <f>IF($F89=0,0,((($F89/$E$88)*'CRONOGRAMA ACTIVIDADES'!AO$38)*($G89/$F89)))</f>
        <v>0</v>
      </c>
      <c r="AT89" s="501">
        <f>AH89+AI89+AJ89+AK89+AL89+AM89+AN89+AO89+AP89+AQ89+AR89+AS89</f>
        <v>0</v>
      </c>
      <c r="AU89" s="504">
        <f>AS89+AR89+AQ89+AP89+AO89+AN89+AM89+AL89+AK89+AJ89+AI89+AH89+AF89+AE89+AD89+AC89+AB89+AA89+Z89+Y89+X89+W89+V89+U89+S89+R89+Q89+P89+O89+N89+M89+L89+K89+J89+I89+H89</f>
        <v>0</v>
      </c>
      <c r="AV89" s="470">
        <f t="shared" si="24"/>
        <v>0</v>
      </c>
    </row>
    <row r="90" spans="2:48" s="472" customFormat="1" ht="12.75" customHeight="1">
      <c r="B90" s="494" t="str">
        <f>+'FORMATO COSTEO C1'!C$410</f>
        <v>1.3.3.2</v>
      </c>
      <c r="C90" s="495" t="str">
        <f>+'FORMATO COSTEO C1'!B$410</f>
        <v>Categoría de gasto</v>
      </c>
      <c r="D90" s="506"/>
      <c r="E90" s="507"/>
      <c r="F90" s="498">
        <f>+'FORMATO COSTEO C1'!G410</f>
        <v>0</v>
      </c>
      <c r="G90" s="501">
        <f>+'FORMATO COSTEO C1'!K410</f>
        <v>0</v>
      </c>
      <c r="H90" s="502">
        <f>IF($F90=0,0,((($F90/$E$88)*'CRONOGRAMA ACTIVIDADES'!F$38)*($G90/$F90)))</f>
        <v>0</v>
      </c>
      <c r="I90" s="498">
        <f>IF($F90=0,0,((($F90/$E$88)*'CRONOGRAMA ACTIVIDADES'!G$38)*($G90/$F90)))</f>
        <v>0</v>
      </c>
      <c r="J90" s="498">
        <f>IF($F90=0,0,((($F90/$E$88)*'CRONOGRAMA ACTIVIDADES'!H$38)*($G90/$F90)))</f>
        <v>0</v>
      </c>
      <c r="K90" s="498">
        <f>IF($F90=0,0,((($F90/$E$88)*'CRONOGRAMA ACTIVIDADES'!I$38)*($G90/$F90)))</f>
        <v>0</v>
      </c>
      <c r="L90" s="498">
        <f>IF($F90=0,0,((($F90/$E$88)*'CRONOGRAMA ACTIVIDADES'!J$38)*($G90/$F90)))</f>
        <v>0</v>
      </c>
      <c r="M90" s="498">
        <f>IF($F90=0,0,((($F90/$E$88)*'CRONOGRAMA ACTIVIDADES'!K$38)*($G90/$F90)))</f>
        <v>0</v>
      </c>
      <c r="N90" s="498">
        <f>IF($F90=0,0,((($F90/$E$88)*'CRONOGRAMA ACTIVIDADES'!L$38)*($G90/$F90)))</f>
        <v>0</v>
      </c>
      <c r="O90" s="498">
        <f>IF($F90=0,0,((($F90/$E$88)*'CRONOGRAMA ACTIVIDADES'!M$38)*($G90/$F90)))</f>
        <v>0</v>
      </c>
      <c r="P90" s="498">
        <f>IF($F90=0,0,((($F90/$E$88)*'CRONOGRAMA ACTIVIDADES'!N$38)*($G90/$F90)))</f>
        <v>0</v>
      </c>
      <c r="Q90" s="498">
        <f>IF($F90=0,0,((($F90/$E$88)*'CRONOGRAMA ACTIVIDADES'!O$38)*($G90/$F90)))</f>
        <v>0</v>
      </c>
      <c r="R90" s="498">
        <f>IF($F90=0,0,((($F90/$E$88)*'CRONOGRAMA ACTIVIDADES'!P$38)*($G90/$F90)))</f>
        <v>0</v>
      </c>
      <c r="S90" s="498">
        <f>IF($F90=0,0,((($F90/$E$88)*'CRONOGRAMA ACTIVIDADES'!Q$38)*($G90/$F90)))</f>
        <v>0</v>
      </c>
      <c r="T90" s="499">
        <f>H90+I90+J90+K90+L90+M90+N90+O90+P90+Q90+R90+S90</f>
        <v>0</v>
      </c>
      <c r="U90" s="503">
        <f>IF($F90=0,0,((($F90/$E$88)*'CRONOGRAMA ACTIVIDADES'!R$38)*($G90/$F90)))</f>
        <v>0</v>
      </c>
      <c r="V90" s="498">
        <f>IF($F90=0,0,((($F90/$E$88)*'CRONOGRAMA ACTIVIDADES'!S$38)*($G90/$F90)))</f>
        <v>0</v>
      </c>
      <c r="W90" s="498">
        <f>IF($F90=0,0,((($F90/$E$88)*'CRONOGRAMA ACTIVIDADES'!T$38)*($G90/$F90)))</f>
        <v>0</v>
      </c>
      <c r="X90" s="498">
        <f>IF($F90=0,0,((($F90/$E$88)*'CRONOGRAMA ACTIVIDADES'!U$38)*($G90/$F90)))</f>
        <v>0</v>
      </c>
      <c r="Y90" s="498">
        <f>IF($F90=0,0,((($F90/$E$88)*'CRONOGRAMA ACTIVIDADES'!V$38)*($G90/$F90)))</f>
        <v>0</v>
      </c>
      <c r="Z90" s="498">
        <f>IF($F90=0,0,((($F90/$E$88)*'CRONOGRAMA ACTIVIDADES'!W$38)*($G90/$F90)))</f>
        <v>0</v>
      </c>
      <c r="AA90" s="498">
        <f>IF($F90=0,0,((($F90/$E$88)*'CRONOGRAMA ACTIVIDADES'!X$38)*($G90/$F90)))</f>
        <v>0</v>
      </c>
      <c r="AB90" s="498">
        <f>IF($F90=0,0,((($F90/$E$88)*'CRONOGRAMA ACTIVIDADES'!Y$38)*($G90/$F90)))</f>
        <v>0</v>
      </c>
      <c r="AC90" s="498">
        <f>IF($F90=0,0,((($F90/$E$88)*'CRONOGRAMA ACTIVIDADES'!Z$38)*($G90/$F90)))</f>
        <v>0</v>
      </c>
      <c r="AD90" s="498">
        <f>IF($F90=0,0,((($F90/$E$88)*'CRONOGRAMA ACTIVIDADES'!AA$38)*($G90/$F90)))</f>
        <v>0</v>
      </c>
      <c r="AE90" s="498">
        <f>IF($F90=0,0,((($F90/$E$88)*'CRONOGRAMA ACTIVIDADES'!AB$38)*($G90/$F90)))</f>
        <v>0</v>
      </c>
      <c r="AF90" s="498">
        <f>IF($F90=0,0,((($F90/$E$88)*'CRONOGRAMA ACTIVIDADES'!AC$38)*($G90/$F90)))</f>
        <v>0</v>
      </c>
      <c r="AG90" s="501">
        <f>U90+V90+W90+X90+Y90+Z90+AA90+AB90+AC90+AD90+AE90+AF90</f>
        <v>0</v>
      </c>
      <c r="AH90" s="502">
        <f>IF($F90=0,0,((($F90/$E$88)*'CRONOGRAMA ACTIVIDADES'!AD$38)*($G90/$F90)))</f>
        <v>0</v>
      </c>
      <c r="AI90" s="498">
        <f>IF($F90=0,0,((($F90/$E$88)*'CRONOGRAMA ACTIVIDADES'!AE$38)*($G90/$F90)))</f>
        <v>0</v>
      </c>
      <c r="AJ90" s="498">
        <f>IF($F90=0,0,((($F90/$E$88)*'CRONOGRAMA ACTIVIDADES'!AF$38)*($G90/$F90)))</f>
        <v>0</v>
      </c>
      <c r="AK90" s="498">
        <f>IF($F90=0,0,((($F90/$E$88)*'CRONOGRAMA ACTIVIDADES'!AG$38)*($G90/$F90)))</f>
        <v>0</v>
      </c>
      <c r="AL90" s="498">
        <f>IF($F90=0,0,((($F90/$E$88)*'CRONOGRAMA ACTIVIDADES'!AH$38)*($G90/$F90)))</f>
        <v>0</v>
      </c>
      <c r="AM90" s="498">
        <f>IF($F90=0,0,((($F90/$E$88)*'CRONOGRAMA ACTIVIDADES'!AI$38)*($G90/$F90)))</f>
        <v>0</v>
      </c>
      <c r="AN90" s="498">
        <f>IF($F90=0,0,((($F90/$E$88)*'CRONOGRAMA ACTIVIDADES'!AJ$38)*($G90/$F90)))</f>
        <v>0</v>
      </c>
      <c r="AO90" s="498">
        <f>IF($F90=0,0,((($F90/$E$88)*'CRONOGRAMA ACTIVIDADES'!AK$38)*($G90/$F90)))</f>
        <v>0</v>
      </c>
      <c r="AP90" s="498">
        <f>IF($F90=0,0,((($F90/$E$88)*'CRONOGRAMA ACTIVIDADES'!AL$38)*($G90/$F90)))</f>
        <v>0</v>
      </c>
      <c r="AQ90" s="498">
        <f>IF($F90=0,0,((($F90/$E$88)*'CRONOGRAMA ACTIVIDADES'!AM$38)*($G90/$F90)))</f>
        <v>0</v>
      </c>
      <c r="AR90" s="498">
        <f>IF($F90=0,0,((($F90/$E$88)*'CRONOGRAMA ACTIVIDADES'!AN$38)*($G90/$F90)))</f>
        <v>0</v>
      </c>
      <c r="AS90" s="498">
        <f>IF($F90=0,0,((($F90/$E$88)*'CRONOGRAMA ACTIVIDADES'!AO$38)*($G90/$F90)))</f>
        <v>0</v>
      </c>
      <c r="AT90" s="501">
        <f>AH90+AI90+AJ90+AK90+AL90+AM90+AN90+AO90+AP90+AQ90+AR90+AS90</f>
        <v>0</v>
      </c>
      <c r="AU90" s="504">
        <f>AS90+AR90+AQ90+AP90+AO90+AN90+AM90+AL90+AK90+AJ90+AI90+AH90+AF90+AE90+AD90+AC90+AB90+AA90+Z90+Y90+X90+W90+V90+U90+S90+R90+Q90+P90+O90+N90+M90+L90+K90+J90+I90+H90</f>
        <v>0</v>
      </c>
      <c r="AV90" s="470">
        <f t="shared" si="24"/>
        <v>0</v>
      </c>
    </row>
    <row r="91" spans="2:48" s="472" customFormat="1" ht="12.75" customHeight="1">
      <c r="B91" s="494" t="str">
        <f>+'FORMATO COSTEO C1'!C$416</f>
        <v>1.3.3.3</v>
      </c>
      <c r="C91" s="495" t="str">
        <f>+'FORMATO COSTEO C1'!B$416</f>
        <v>Categoría de gasto</v>
      </c>
      <c r="D91" s="506"/>
      <c r="E91" s="507"/>
      <c r="F91" s="498">
        <f>+'FORMATO COSTEO C1'!G416</f>
        <v>0</v>
      </c>
      <c r="G91" s="501">
        <f>+'FORMATO COSTEO C1'!K416</f>
        <v>0</v>
      </c>
      <c r="H91" s="502">
        <f>IF($F91=0,0,((($F91/$E$88)*'CRONOGRAMA ACTIVIDADES'!F$38)*($G91/$F91)))</f>
        <v>0</v>
      </c>
      <c r="I91" s="498">
        <f>IF($F91=0,0,((($F91/$E$88)*'CRONOGRAMA ACTIVIDADES'!G$38)*($G91/$F91)))</f>
        <v>0</v>
      </c>
      <c r="J91" s="498">
        <f>IF($F91=0,0,((($F91/$E$88)*'CRONOGRAMA ACTIVIDADES'!H$38)*($G91/$F91)))</f>
        <v>0</v>
      </c>
      <c r="K91" s="498">
        <f>IF($F91=0,0,((($F91/$E$88)*'CRONOGRAMA ACTIVIDADES'!I$38)*($G91/$F91)))</f>
        <v>0</v>
      </c>
      <c r="L91" s="498">
        <f>IF($F91=0,0,((($F91/$E$88)*'CRONOGRAMA ACTIVIDADES'!J$38)*($G91/$F91)))</f>
        <v>0</v>
      </c>
      <c r="M91" s="498">
        <f>IF($F91=0,0,((($F91/$E$88)*'CRONOGRAMA ACTIVIDADES'!K$38)*($G91/$F91)))</f>
        <v>0</v>
      </c>
      <c r="N91" s="498">
        <f>IF($F91=0,0,((($F91/$E$88)*'CRONOGRAMA ACTIVIDADES'!L$38)*($G91/$F91)))</f>
        <v>0</v>
      </c>
      <c r="O91" s="498">
        <f>IF($F91=0,0,((($F91/$E$88)*'CRONOGRAMA ACTIVIDADES'!M$38)*($G91/$F91)))</f>
        <v>0</v>
      </c>
      <c r="P91" s="498">
        <f>IF($F91=0,0,((($F91/$E$88)*'CRONOGRAMA ACTIVIDADES'!N$38)*($G91/$F91)))</f>
        <v>0</v>
      </c>
      <c r="Q91" s="498">
        <f>IF($F91=0,0,((($F91/$E$88)*'CRONOGRAMA ACTIVIDADES'!O$38)*($G91/$F91)))</f>
        <v>0</v>
      </c>
      <c r="R91" s="498">
        <f>IF($F91=0,0,((($F91/$E$88)*'CRONOGRAMA ACTIVIDADES'!P$38)*($G91/$F91)))</f>
        <v>0</v>
      </c>
      <c r="S91" s="498">
        <f>IF($F91=0,0,((($F91/$E$88)*'CRONOGRAMA ACTIVIDADES'!Q$38)*($G91/$F91)))</f>
        <v>0</v>
      </c>
      <c r="T91" s="499">
        <f>H91+I91+J91+K91+L91+M91+N91+O91+P91+Q91+R91+S91</f>
        <v>0</v>
      </c>
      <c r="U91" s="503">
        <f>IF($F91=0,0,((($F91/$E$88)*'CRONOGRAMA ACTIVIDADES'!R$38)*($G91/$F91)))</f>
        <v>0</v>
      </c>
      <c r="V91" s="498">
        <f>IF($F91=0,0,((($F91/$E$88)*'CRONOGRAMA ACTIVIDADES'!S$38)*($G91/$F91)))</f>
        <v>0</v>
      </c>
      <c r="W91" s="498">
        <f>IF($F91=0,0,((($F91/$E$88)*'CRONOGRAMA ACTIVIDADES'!T$38)*($G91/$F91)))</f>
        <v>0</v>
      </c>
      <c r="X91" s="498">
        <f>IF($F91=0,0,((($F91/$E$88)*'CRONOGRAMA ACTIVIDADES'!U$38)*($G91/$F91)))</f>
        <v>0</v>
      </c>
      <c r="Y91" s="498">
        <f>IF($F91=0,0,((($F91/$E$88)*'CRONOGRAMA ACTIVIDADES'!V$38)*($G91/$F91)))</f>
        <v>0</v>
      </c>
      <c r="Z91" s="498">
        <f>IF($F91=0,0,((($F91/$E$88)*'CRONOGRAMA ACTIVIDADES'!W$38)*($G91/$F91)))</f>
        <v>0</v>
      </c>
      <c r="AA91" s="498">
        <f>IF($F91=0,0,((($F91/$E$88)*'CRONOGRAMA ACTIVIDADES'!X$38)*($G91/$F91)))</f>
        <v>0</v>
      </c>
      <c r="AB91" s="498">
        <f>IF($F91=0,0,((($F91/$E$88)*'CRONOGRAMA ACTIVIDADES'!Y$38)*($G91/$F91)))</f>
        <v>0</v>
      </c>
      <c r="AC91" s="498">
        <f>IF($F91=0,0,((($F91/$E$88)*'CRONOGRAMA ACTIVIDADES'!Z$38)*($G91/$F91)))</f>
        <v>0</v>
      </c>
      <c r="AD91" s="498">
        <f>IF($F91=0,0,((($F91/$E$88)*'CRONOGRAMA ACTIVIDADES'!AA$38)*($G91/$F91)))</f>
        <v>0</v>
      </c>
      <c r="AE91" s="498">
        <f>IF($F91=0,0,((($F91/$E$88)*'CRONOGRAMA ACTIVIDADES'!AB$38)*($G91/$F91)))</f>
        <v>0</v>
      </c>
      <c r="AF91" s="498">
        <f>IF($F91=0,0,((($F91/$E$88)*'CRONOGRAMA ACTIVIDADES'!AC$38)*($G91/$F91)))</f>
        <v>0</v>
      </c>
      <c r="AG91" s="501">
        <f>U91+V91+W91+X91+Y91+Z91+AA91+AB91+AC91+AD91+AE91+AF91</f>
        <v>0</v>
      </c>
      <c r="AH91" s="502">
        <f>IF($F91=0,0,((($F91/$E$88)*'CRONOGRAMA ACTIVIDADES'!AD$38)*($G91/$F91)))</f>
        <v>0</v>
      </c>
      <c r="AI91" s="498">
        <f>IF($F91=0,0,((($F91/$E$88)*'CRONOGRAMA ACTIVIDADES'!AE$38)*($G91/$F91)))</f>
        <v>0</v>
      </c>
      <c r="AJ91" s="498">
        <f>IF($F91=0,0,((($F91/$E$88)*'CRONOGRAMA ACTIVIDADES'!AF$38)*($G91/$F91)))</f>
        <v>0</v>
      </c>
      <c r="AK91" s="498">
        <f>IF($F91=0,0,((($F91/$E$88)*'CRONOGRAMA ACTIVIDADES'!AG$38)*($G91/$F91)))</f>
        <v>0</v>
      </c>
      <c r="AL91" s="498">
        <f>IF($F91=0,0,((($F91/$E$88)*'CRONOGRAMA ACTIVIDADES'!AH$38)*($G91/$F91)))</f>
        <v>0</v>
      </c>
      <c r="AM91" s="498">
        <f>IF($F91=0,0,((($F91/$E$88)*'CRONOGRAMA ACTIVIDADES'!AI$38)*($G91/$F91)))</f>
        <v>0</v>
      </c>
      <c r="AN91" s="498">
        <f>IF($F91=0,0,((($F91/$E$88)*'CRONOGRAMA ACTIVIDADES'!AJ$38)*($G91/$F91)))</f>
        <v>0</v>
      </c>
      <c r="AO91" s="498">
        <f>IF($F91=0,0,((($F91/$E$88)*'CRONOGRAMA ACTIVIDADES'!AK$38)*($G91/$F91)))</f>
        <v>0</v>
      </c>
      <c r="AP91" s="498">
        <f>IF($F91=0,0,((($F91/$E$88)*'CRONOGRAMA ACTIVIDADES'!AL$38)*($G91/$F91)))</f>
        <v>0</v>
      </c>
      <c r="AQ91" s="498">
        <f>IF($F91=0,0,((($F91/$E$88)*'CRONOGRAMA ACTIVIDADES'!AM$38)*($G91/$F91)))</f>
        <v>0</v>
      </c>
      <c r="AR91" s="498">
        <f>IF($F91=0,0,((($F91/$E$88)*'CRONOGRAMA ACTIVIDADES'!AN$38)*($G91/$F91)))</f>
        <v>0</v>
      </c>
      <c r="AS91" s="498">
        <f>IF($F91=0,0,((($F91/$E$88)*'CRONOGRAMA ACTIVIDADES'!AO$38)*($G91/$F91)))</f>
        <v>0</v>
      </c>
      <c r="AT91" s="501">
        <f>AH91+AI91+AJ91+AK91+AL91+AM91+AN91+AO91+AP91+AQ91+AR91+AS91</f>
        <v>0</v>
      </c>
      <c r="AU91" s="504">
        <f>AS91+AR91+AQ91+AP91+AO91+AN91+AM91+AL91+AK91+AJ91+AI91+AH91+AF91+AE91+AD91+AC91+AB91+AA91+Z91+Y91+X91+W91+V91+U91+S91+R91+Q91+P91+O91+N91+M91+L91+K91+J91+I91+H91</f>
        <v>0</v>
      </c>
      <c r="AV91" s="470">
        <f t="shared" si="24"/>
        <v>0</v>
      </c>
    </row>
    <row r="92" spans="2:48" s="483" customFormat="1" ht="12.75" customHeight="1" outlineLevel="1">
      <c r="B92" s="494" t="str">
        <f>+'FORMATO COSTEO C1'!C$422</f>
        <v>1.3.3.4</v>
      </c>
      <c r="C92" s="495" t="str">
        <f>+'FORMATO COSTEO C1'!B$422</f>
        <v>Categoría de gasto</v>
      </c>
      <c r="D92" s="506"/>
      <c r="E92" s="507"/>
      <c r="F92" s="498">
        <f>+'FORMATO COSTEO C1'!G422</f>
        <v>0</v>
      </c>
      <c r="G92" s="501">
        <f>+'FORMATO COSTEO C1'!K422</f>
        <v>0</v>
      </c>
      <c r="H92" s="502">
        <f>IF($F92=0,0,((($F92/$E$88)*'CRONOGRAMA ACTIVIDADES'!F$38)*($G92/$F92)))</f>
        <v>0</v>
      </c>
      <c r="I92" s="498">
        <f>IF($F92=0,0,((($F92/$E$88)*'CRONOGRAMA ACTIVIDADES'!G$38)*($G92/$F92)))</f>
        <v>0</v>
      </c>
      <c r="J92" s="498">
        <f>IF($F92=0,0,((($F92/$E$88)*'CRONOGRAMA ACTIVIDADES'!H$38)*($G92/$F92)))</f>
        <v>0</v>
      </c>
      <c r="K92" s="498">
        <f>IF($F92=0,0,((($F92/$E$88)*'CRONOGRAMA ACTIVIDADES'!I$38)*($G92/$F92)))</f>
        <v>0</v>
      </c>
      <c r="L92" s="498">
        <f>IF($F92=0,0,((($F92/$E$88)*'CRONOGRAMA ACTIVIDADES'!J$38)*($G92/$F92)))</f>
        <v>0</v>
      </c>
      <c r="M92" s="498">
        <f>IF($F92=0,0,((($F92/$E$88)*'CRONOGRAMA ACTIVIDADES'!K$38)*($G92/$F92)))</f>
        <v>0</v>
      </c>
      <c r="N92" s="498">
        <f>IF($F92=0,0,((($F92/$E$88)*'CRONOGRAMA ACTIVIDADES'!L$38)*($G92/$F92)))</f>
        <v>0</v>
      </c>
      <c r="O92" s="498">
        <f>IF($F92=0,0,((($F92/$E$88)*'CRONOGRAMA ACTIVIDADES'!M$38)*($G92/$F92)))</f>
        <v>0</v>
      </c>
      <c r="P92" s="498">
        <f>IF($F92=0,0,((($F92/$E$88)*'CRONOGRAMA ACTIVIDADES'!N$38)*($G92/$F92)))</f>
        <v>0</v>
      </c>
      <c r="Q92" s="498">
        <f>IF($F92=0,0,((($F92/$E$88)*'CRONOGRAMA ACTIVIDADES'!O$38)*($G92/$F92)))</f>
        <v>0</v>
      </c>
      <c r="R92" s="498">
        <f>IF($F92=0,0,((($F92/$E$88)*'CRONOGRAMA ACTIVIDADES'!P$38)*($G92/$F92)))</f>
        <v>0</v>
      </c>
      <c r="S92" s="498">
        <f>IF($F92=0,0,((($F92/$E$88)*'CRONOGRAMA ACTIVIDADES'!Q$38)*($G92/$F92)))</f>
        <v>0</v>
      </c>
      <c r="T92" s="499">
        <f>H92+I92+J92+K92+L92+M92+N92+O92+P92+Q92+R92+S92</f>
        <v>0</v>
      </c>
      <c r="U92" s="503">
        <f>IF($F92=0,0,((($F92/$E$88)*'CRONOGRAMA ACTIVIDADES'!R$38)*($G92/$F92)))</f>
        <v>0</v>
      </c>
      <c r="V92" s="498">
        <f>IF($F92=0,0,((($F92/$E$88)*'CRONOGRAMA ACTIVIDADES'!S$38)*($G92/$F92)))</f>
        <v>0</v>
      </c>
      <c r="W92" s="498">
        <f>IF($F92=0,0,((($F92/$E$88)*'CRONOGRAMA ACTIVIDADES'!T$38)*($G92/$F92)))</f>
        <v>0</v>
      </c>
      <c r="X92" s="498">
        <f>IF($F92=0,0,((($F92/$E$88)*'CRONOGRAMA ACTIVIDADES'!U$38)*($G92/$F92)))</f>
        <v>0</v>
      </c>
      <c r="Y92" s="498">
        <f>IF($F92=0,0,((($F92/$E$88)*'CRONOGRAMA ACTIVIDADES'!V$38)*($G92/$F92)))</f>
        <v>0</v>
      </c>
      <c r="Z92" s="498">
        <f>IF($F92=0,0,((($F92/$E$88)*'CRONOGRAMA ACTIVIDADES'!W$38)*($G92/$F92)))</f>
        <v>0</v>
      </c>
      <c r="AA92" s="498">
        <f>IF($F92=0,0,((($F92/$E$88)*'CRONOGRAMA ACTIVIDADES'!X$38)*($G92/$F92)))</f>
        <v>0</v>
      </c>
      <c r="AB92" s="498">
        <f>IF($F92=0,0,((($F92/$E$88)*'CRONOGRAMA ACTIVIDADES'!Y$38)*($G92/$F92)))</f>
        <v>0</v>
      </c>
      <c r="AC92" s="498">
        <f>IF($F92=0,0,((($F92/$E$88)*'CRONOGRAMA ACTIVIDADES'!Z$38)*($G92/$F92)))</f>
        <v>0</v>
      </c>
      <c r="AD92" s="498">
        <f>IF($F92=0,0,((($F92/$E$88)*'CRONOGRAMA ACTIVIDADES'!AA$38)*($G92/$F92)))</f>
        <v>0</v>
      </c>
      <c r="AE92" s="498">
        <f>IF($F92=0,0,((($F92/$E$88)*'CRONOGRAMA ACTIVIDADES'!AB$38)*($G92/$F92)))</f>
        <v>0</v>
      </c>
      <c r="AF92" s="498">
        <f>IF($F92=0,0,((($F92/$E$88)*'CRONOGRAMA ACTIVIDADES'!AC$38)*($G92/$F92)))</f>
        <v>0</v>
      </c>
      <c r="AG92" s="501">
        <f>U92+V92+W92+X92+Y92+Z92+AA92+AB92+AC92+AD92+AE92+AF92</f>
        <v>0</v>
      </c>
      <c r="AH92" s="502">
        <f>IF($F92=0,0,((($F92/$E$88)*'CRONOGRAMA ACTIVIDADES'!AD$38)*($G92/$F92)))</f>
        <v>0</v>
      </c>
      <c r="AI92" s="498">
        <f>IF($F92=0,0,((($F92/$E$88)*'CRONOGRAMA ACTIVIDADES'!AE$38)*($G92/$F92)))</f>
        <v>0</v>
      </c>
      <c r="AJ92" s="498">
        <f>IF($F92=0,0,((($F92/$E$88)*'CRONOGRAMA ACTIVIDADES'!AF$38)*($G92/$F92)))</f>
        <v>0</v>
      </c>
      <c r="AK92" s="498">
        <f>IF($F92=0,0,((($F92/$E$88)*'CRONOGRAMA ACTIVIDADES'!AG$38)*($G92/$F92)))</f>
        <v>0</v>
      </c>
      <c r="AL92" s="498">
        <f>IF($F92=0,0,((($F92/$E$88)*'CRONOGRAMA ACTIVIDADES'!AH$38)*($G92/$F92)))</f>
        <v>0</v>
      </c>
      <c r="AM92" s="498">
        <f>IF($F92=0,0,((($F92/$E$88)*'CRONOGRAMA ACTIVIDADES'!AI$38)*($G92/$F92)))</f>
        <v>0</v>
      </c>
      <c r="AN92" s="498">
        <f>IF($F92=0,0,((($F92/$E$88)*'CRONOGRAMA ACTIVIDADES'!AJ$38)*($G92/$F92)))</f>
        <v>0</v>
      </c>
      <c r="AO92" s="498">
        <f>IF($F92=0,0,((($F92/$E$88)*'CRONOGRAMA ACTIVIDADES'!AK$38)*($G92/$F92)))</f>
        <v>0</v>
      </c>
      <c r="AP92" s="498">
        <f>IF($F92=0,0,((($F92/$E$88)*'CRONOGRAMA ACTIVIDADES'!AL$38)*($G92/$F92)))</f>
        <v>0</v>
      </c>
      <c r="AQ92" s="498">
        <f>IF($F92=0,0,((($F92/$E$88)*'CRONOGRAMA ACTIVIDADES'!AM$38)*($G92/$F92)))</f>
        <v>0</v>
      </c>
      <c r="AR92" s="498">
        <f>IF($F92=0,0,((($F92/$E$88)*'CRONOGRAMA ACTIVIDADES'!AN$38)*($G92/$F92)))</f>
        <v>0</v>
      </c>
      <c r="AS92" s="498">
        <f>IF($F92=0,0,((($F92/$E$88)*'CRONOGRAMA ACTIVIDADES'!AO$38)*($G92/$F92)))</f>
        <v>0</v>
      </c>
      <c r="AT92" s="501">
        <f>AH92+AI92+AJ92+AK92+AL92+AM92+AN92+AO92+AP92+AQ92+AR92+AS92</f>
        <v>0</v>
      </c>
      <c r="AU92" s="504">
        <f>AS92+AR92+AQ92+AP92+AO92+AN92+AM92+AL92+AK92+AJ92+AI92+AH92+AF92+AE92+AD92+AC92+AB92+AA92+Z92+Y92+X92+W92+V92+U92+S92+R92+Q92+P92+O92+N92+M92+L92+K92+J92+I92+H92</f>
        <v>0</v>
      </c>
      <c r="AV92" s="470">
        <f t="shared" si="24"/>
        <v>0</v>
      </c>
    </row>
    <row r="93" spans="2:48" s="472" customFormat="1" ht="12.75" customHeight="1">
      <c r="B93" s="494" t="str">
        <f>+'FORMATO COSTEO C1'!C$428</f>
        <v>1.3.3.5</v>
      </c>
      <c r="C93" s="495" t="str">
        <f>+'FORMATO COSTEO C1'!B$428</f>
        <v>Categoría de gasto</v>
      </c>
      <c r="D93" s="506"/>
      <c r="E93" s="507"/>
      <c r="F93" s="498">
        <f>+'FORMATO COSTEO C1'!G428</f>
        <v>0</v>
      </c>
      <c r="G93" s="501">
        <f>+'FORMATO COSTEO C1'!K428</f>
        <v>0</v>
      </c>
      <c r="H93" s="502">
        <f>IF($F93=0,0,((($F93/$E$88)*'CRONOGRAMA ACTIVIDADES'!F$38)*($G93/$F93)))</f>
        <v>0</v>
      </c>
      <c r="I93" s="498">
        <f>IF($F93=0,0,((($F93/$E$88)*'CRONOGRAMA ACTIVIDADES'!G$38)*($G93/$F93)))</f>
        <v>0</v>
      </c>
      <c r="J93" s="498">
        <f>IF($F93=0,0,((($F93/$E$88)*'CRONOGRAMA ACTIVIDADES'!H$38)*($G93/$F93)))</f>
        <v>0</v>
      </c>
      <c r="K93" s="498">
        <f>IF($F93=0,0,((($F93/$E$88)*'CRONOGRAMA ACTIVIDADES'!I$38)*($G93/$F93)))</f>
        <v>0</v>
      </c>
      <c r="L93" s="498">
        <f>IF($F93=0,0,((($F93/$E$88)*'CRONOGRAMA ACTIVIDADES'!J$38)*($G93/$F93)))</f>
        <v>0</v>
      </c>
      <c r="M93" s="498">
        <f>IF($F93=0,0,((($F93/$E$88)*'CRONOGRAMA ACTIVIDADES'!K$38)*($G93/$F93)))</f>
        <v>0</v>
      </c>
      <c r="N93" s="498">
        <f>IF($F93=0,0,((($F93/$E$88)*'CRONOGRAMA ACTIVIDADES'!L$38)*($G93/$F93)))</f>
        <v>0</v>
      </c>
      <c r="O93" s="498">
        <f>IF($F93=0,0,((($F93/$E$88)*'CRONOGRAMA ACTIVIDADES'!M$38)*($G93/$F93)))</f>
        <v>0</v>
      </c>
      <c r="P93" s="498">
        <f>IF($F93=0,0,((($F93/$E$88)*'CRONOGRAMA ACTIVIDADES'!N$38)*($G93/$F93)))</f>
        <v>0</v>
      </c>
      <c r="Q93" s="498">
        <f>IF($F93=0,0,((($F93/$E$88)*'CRONOGRAMA ACTIVIDADES'!O$38)*($G93/$F93)))</f>
        <v>0</v>
      </c>
      <c r="R93" s="498">
        <f>IF($F93=0,0,((($F93/$E$88)*'CRONOGRAMA ACTIVIDADES'!P$38)*($G93/$F93)))</f>
        <v>0</v>
      </c>
      <c r="S93" s="498">
        <f>IF($F93=0,0,((($F93/$E$88)*'CRONOGRAMA ACTIVIDADES'!Q$38)*($G93/$F93)))</f>
        <v>0</v>
      </c>
      <c r="T93" s="499">
        <f>H93+I93+J93+K93+L93+M93+N93+O93+P93+Q93+R93+S93</f>
        <v>0</v>
      </c>
      <c r="U93" s="503">
        <f>IF($F93=0,0,((($F93/$E$88)*'CRONOGRAMA ACTIVIDADES'!R$38)*($G93/$F93)))</f>
        <v>0</v>
      </c>
      <c r="V93" s="498">
        <f>IF($F93=0,0,((($F93/$E$88)*'CRONOGRAMA ACTIVIDADES'!S$38)*($G93/$F93)))</f>
        <v>0</v>
      </c>
      <c r="W93" s="498">
        <f>IF($F93=0,0,((($F93/$E$88)*'CRONOGRAMA ACTIVIDADES'!T$38)*($G93/$F93)))</f>
        <v>0</v>
      </c>
      <c r="X93" s="498">
        <f>IF($F93=0,0,((($F93/$E$88)*'CRONOGRAMA ACTIVIDADES'!U$38)*($G93/$F93)))</f>
        <v>0</v>
      </c>
      <c r="Y93" s="498">
        <f>IF($F93=0,0,((($F93/$E$88)*'CRONOGRAMA ACTIVIDADES'!V$38)*($G93/$F93)))</f>
        <v>0</v>
      </c>
      <c r="Z93" s="498">
        <f>IF($F93=0,0,((($F93/$E$88)*'CRONOGRAMA ACTIVIDADES'!W$38)*($G93/$F93)))</f>
        <v>0</v>
      </c>
      <c r="AA93" s="498">
        <f>IF($F93=0,0,((($F93/$E$88)*'CRONOGRAMA ACTIVIDADES'!X$38)*($G93/$F93)))</f>
        <v>0</v>
      </c>
      <c r="AB93" s="498">
        <f>IF($F93=0,0,((($F93/$E$88)*'CRONOGRAMA ACTIVIDADES'!Y$38)*($G93/$F93)))</f>
        <v>0</v>
      </c>
      <c r="AC93" s="498">
        <f>IF($F93=0,0,((($F93/$E$88)*'CRONOGRAMA ACTIVIDADES'!Z$38)*($G93/$F93)))</f>
        <v>0</v>
      </c>
      <c r="AD93" s="498">
        <f>IF($F93=0,0,((($F93/$E$88)*'CRONOGRAMA ACTIVIDADES'!AA$38)*($G93/$F93)))</f>
        <v>0</v>
      </c>
      <c r="AE93" s="498">
        <f>IF($F93=0,0,((($F93/$E$88)*'CRONOGRAMA ACTIVIDADES'!AB$38)*($G93/$F93)))</f>
        <v>0</v>
      </c>
      <c r="AF93" s="498">
        <f>IF($F93=0,0,((($F93/$E$88)*'CRONOGRAMA ACTIVIDADES'!AC$38)*($G93/$F93)))</f>
        <v>0</v>
      </c>
      <c r="AG93" s="501">
        <f>U93+V93+W93+X93+Y93+Z93+AA93+AB93+AC93+AD93+AE93+AF93</f>
        <v>0</v>
      </c>
      <c r="AH93" s="502">
        <f>IF($F93=0,0,((($F93/$E$88)*'CRONOGRAMA ACTIVIDADES'!AD$38)*($G93/$F93)))</f>
        <v>0</v>
      </c>
      <c r="AI93" s="498">
        <f>IF($F93=0,0,((($F93/$E$88)*'CRONOGRAMA ACTIVIDADES'!AE$38)*($G93/$F93)))</f>
        <v>0</v>
      </c>
      <c r="AJ93" s="498">
        <f>IF($F93=0,0,((($F93/$E$88)*'CRONOGRAMA ACTIVIDADES'!AF$38)*($G93/$F93)))</f>
        <v>0</v>
      </c>
      <c r="AK93" s="498">
        <f>IF($F93=0,0,((($F93/$E$88)*'CRONOGRAMA ACTIVIDADES'!AG$38)*($G93/$F93)))</f>
        <v>0</v>
      </c>
      <c r="AL93" s="498">
        <f>IF($F93=0,0,((($F93/$E$88)*'CRONOGRAMA ACTIVIDADES'!AH$38)*($G93/$F93)))</f>
        <v>0</v>
      </c>
      <c r="AM93" s="498">
        <f>IF($F93=0,0,((($F93/$E$88)*'CRONOGRAMA ACTIVIDADES'!AI$38)*($G93/$F93)))</f>
        <v>0</v>
      </c>
      <c r="AN93" s="498">
        <f>IF($F93=0,0,((($F93/$E$88)*'CRONOGRAMA ACTIVIDADES'!AJ$38)*($G93/$F93)))</f>
        <v>0</v>
      </c>
      <c r="AO93" s="498">
        <f>IF($F93=0,0,((($F93/$E$88)*'CRONOGRAMA ACTIVIDADES'!AK$38)*($G93/$F93)))</f>
        <v>0</v>
      </c>
      <c r="AP93" s="498">
        <f>IF($F93=0,0,((($F93/$E$88)*'CRONOGRAMA ACTIVIDADES'!AL$38)*($G93/$F93)))</f>
        <v>0</v>
      </c>
      <c r="AQ93" s="498">
        <f>IF($F93=0,0,((($F93/$E$88)*'CRONOGRAMA ACTIVIDADES'!AM$38)*($G93/$F93)))</f>
        <v>0</v>
      </c>
      <c r="AR93" s="498">
        <f>IF($F93=0,0,((($F93/$E$88)*'CRONOGRAMA ACTIVIDADES'!AN$38)*($G93/$F93)))</f>
        <v>0</v>
      </c>
      <c r="AS93" s="498">
        <f>IF($F93=0,0,((($F93/$E$88)*'CRONOGRAMA ACTIVIDADES'!AO$38)*($G93/$F93)))</f>
        <v>0</v>
      </c>
      <c r="AT93" s="501">
        <f>AH93+AI93+AJ93+AK93+AL93+AM93+AN93+AO93+AP93+AQ93+AR93+AS93</f>
        <v>0</v>
      </c>
      <c r="AU93" s="504">
        <f>AS93+AR93+AQ93+AP93+AO93+AN93+AM93+AL93+AK93+AJ93+AI93+AH93+AF93+AE93+AD93+AC93+AB93+AA93+Z93+Y93+X93+W93+V93+U93+S93+R93+Q93+P93+O93+N93+M93+L93+K93+J93+I93+H93</f>
        <v>0</v>
      </c>
      <c r="AV93" s="470">
        <f t="shared" si="24"/>
        <v>0</v>
      </c>
    </row>
    <row r="94" spans="2:48" s="472" customFormat="1" ht="12.75" customHeight="1">
      <c r="B94" s="484" t="str">
        <f>+'FORMATO COSTEO C1'!C$434</f>
        <v>1.3.4</v>
      </c>
      <c r="C94" s="508">
        <f>+'FORMATO COSTEO C1'!B$434</f>
        <v>0</v>
      </c>
      <c r="D94" s="486" t="str">
        <f>+'FORMATO COSTEO C1'!D$434</f>
        <v>Unidad medida</v>
      </c>
      <c r="E94" s="487">
        <f>+'FORMATO COSTEO C1'!E$434</f>
        <v>0</v>
      </c>
      <c r="F94" s="488">
        <f>SUM(F95:F99)</f>
        <v>0</v>
      </c>
      <c r="G94" s="491">
        <f aca="true" t="shared" si="27" ref="G94:AS94">SUM(G95:G99)</f>
        <v>0</v>
      </c>
      <c r="H94" s="492">
        <f t="shared" si="27"/>
        <v>0</v>
      </c>
      <c r="I94" s="488">
        <f>SUM(I95:I99)</f>
        <v>0</v>
      </c>
      <c r="J94" s="488">
        <f>SUM(J95:J99)</f>
        <v>0</v>
      </c>
      <c r="K94" s="488">
        <f>SUM(K95:K99)</f>
        <v>0</v>
      </c>
      <c r="L94" s="488">
        <f>SUM(L95:L99)</f>
        <v>0</v>
      </c>
      <c r="M94" s="488">
        <f>SUM(M95:M99)</f>
        <v>0</v>
      </c>
      <c r="N94" s="488">
        <f t="shared" si="27"/>
        <v>0</v>
      </c>
      <c r="O94" s="488">
        <f t="shared" si="27"/>
        <v>0</v>
      </c>
      <c r="P94" s="488">
        <f t="shared" si="27"/>
        <v>0</v>
      </c>
      <c r="Q94" s="488">
        <f t="shared" si="27"/>
        <v>0</v>
      </c>
      <c r="R94" s="488">
        <f t="shared" si="27"/>
        <v>0</v>
      </c>
      <c r="S94" s="488">
        <f t="shared" si="27"/>
        <v>0</v>
      </c>
      <c r="T94" s="489">
        <f>SUM(T95:T99)</f>
        <v>0</v>
      </c>
      <c r="U94" s="490">
        <f t="shared" si="27"/>
        <v>0</v>
      </c>
      <c r="V94" s="488">
        <f t="shared" si="27"/>
        <v>0</v>
      </c>
      <c r="W94" s="488">
        <f t="shared" si="27"/>
        <v>0</v>
      </c>
      <c r="X94" s="488">
        <f t="shared" si="27"/>
        <v>0</v>
      </c>
      <c r="Y94" s="488">
        <f t="shared" si="27"/>
        <v>0</v>
      </c>
      <c r="Z94" s="488">
        <f t="shared" si="27"/>
        <v>0</v>
      </c>
      <c r="AA94" s="488">
        <f t="shared" si="27"/>
        <v>0</v>
      </c>
      <c r="AB94" s="488">
        <f t="shared" si="27"/>
        <v>0</v>
      </c>
      <c r="AC94" s="488">
        <f t="shared" si="27"/>
        <v>0</v>
      </c>
      <c r="AD94" s="488">
        <f t="shared" si="27"/>
        <v>0</v>
      </c>
      <c r="AE94" s="488">
        <f t="shared" si="27"/>
        <v>0</v>
      </c>
      <c r="AF94" s="488">
        <f t="shared" si="27"/>
        <v>0</v>
      </c>
      <c r="AG94" s="491">
        <f t="shared" si="27"/>
        <v>0</v>
      </c>
      <c r="AH94" s="492">
        <f t="shared" si="27"/>
        <v>0</v>
      </c>
      <c r="AI94" s="488">
        <f t="shared" si="27"/>
        <v>0</v>
      </c>
      <c r="AJ94" s="488">
        <f t="shared" si="27"/>
        <v>0</v>
      </c>
      <c r="AK94" s="488">
        <f t="shared" si="27"/>
        <v>0</v>
      </c>
      <c r="AL94" s="488">
        <f t="shared" si="27"/>
        <v>0</v>
      </c>
      <c r="AM94" s="488">
        <f t="shared" si="27"/>
        <v>0</v>
      </c>
      <c r="AN94" s="488">
        <f t="shared" si="27"/>
        <v>0</v>
      </c>
      <c r="AO94" s="488">
        <f t="shared" si="27"/>
        <v>0</v>
      </c>
      <c r="AP94" s="488">
        <f t="shared" si="27"/>
        <v>0</v>
      </c>
      <c r="AQ94" s="488">
        <f t="shared" si="27"/>
        <v>0</v>
      </c>
      <c r="AR94" s="488">
        <f t="shared" si="27"/>
        <v>0</v>
      </c>
      <c r="AS94" s="488">
        <f t="shared" si="27"/>
        <v>0</v>
      </c>
      <c r="AT94" s="491">
        <f>SUM(AT95:AT99)</f>
        <v>0</v>
      </c>
      <c r="AU94" s="493">
        <f>SUM(AU95:AU99)</f>
        <v>0</v>
      </c>
      <c r="AV94" s="470">
        <f t="shared" si="24"/>
        <v>0</v>
      </c>
    </row>
    <row r="95" spans="2:48" s="483" customFormat="1" ht="12.75" customHeight="1" outlineLevel="1">
      <c r="B95" s="494" t="str">
        <f>+'FORMATO COSTEO C1'!C$436</f>
        <v>1.3.4.1</v>
      </c>
      <c r="C95" s="495" t="str">
        <f>+'FORMATO COSTEO C1'!B$436</f>
        <v>Categoría de gasto</v>
      </c>
      <c r="D95" s="506"/>
      <c r="E95" s="507"/>
      <c r="F95" s="498">
        <f>+'FORMATO COSTEO C1'!G436</f>
        <v>0</v>
      </c>
      <c r="G95" s="501">
        <f>+'FORMATO COSTEO C1'!K436</f>
        <v>0</v>
      </c>
      <c r="H95" s="636">
        <f>IF($F95=0,0,((($F95/$E$94)*'CRONOGRAMA ACTIVIDADES'!F$39)*($G95/$F95)))</f>
        <v>0</v>
      </c>
      <c r="I95" s="498">
        <f>IF($F95=0,0,((($F95/$E$94)*'CRONOGRAMA ACTIVIDADES'!G$39)*($G95/$F95)))</f>
        <v>0</v>
      </c>
      <c r="J95" s="498">
        <f>IF($F95=0,0,((($F95/$E$94)*'CRONOGRAMA ACTIVIDADES'!H$39)*($G95/$F95)))</f>
        <v>0</v>
      </c>
      <c r="K95" s="498">
        <f>IF($F95=0,0,((($F95/$E$94)*'CRONOGRAMA ACTIVIDADES'!I$39)*($G95/$F95)))</f>
        <v>0</v>
      </c>
      <c r="L95" s="498">
        <f>IF($F95=0,0,((($F95/$E$94)*'CRONOGRAMA ACTIVIDADES'!J$39)*($G95/$F95)))</f>
        <v>0</v>
      </c>
      <c r="M95" s="498">
        <f>IF($F95=0,0,((($F95/$E$94)*'CRONOGRAMA ACTIVIDADES'!K$39)*($G95/$F95)))</f>
        <v>0</v>
      </c>
      <c r="N95" s="498">
        <f>IF($F95=0,0,((($F95/$E$94)*'CRONOGRAMA ACTIVIDADES'!L$39)*($G95/$F95)))</f>
        <v>0</v>
      </c>
      <c r="O95" s="498">
        <f>IF($F95=0,0,((($F95/$E$94)*'CRONOGRAMA ACTIVIDADES'!M$39)*($G95/$F95)))</f>
        <v>0</v>
      </c>
      <c r="P95" s="498">
        <f>IF($F95=0,0,((($F95/$E$94)*'CRONOGRAMA ACTIVIDADES'!N$39)*($G95/$F95)))</f>
        <v>0</v>
      </c>
      <c r="Q95" s="498">
        <f>IF($F95=0,0,((($F95/$E$94)*'CRONOGRAMA ACTIVIDADES'!O$39)*($G95/$F95)))</f>
        <v>0</v>
      </c>
      <c r="R95" s="498">
        <f>IF($F95=0,0,((($F95/$E$94)*'CRONOGRAMA ACTIVIDADES'!P$39)*($G95/$F95)))</f>
        <v>0</v>
      </c>
      <c r="S95" s="498">
        <f>IF($F95=0,0,((($F95/$E$94)*'CRONOGRAMA ACTIVIDADES'!Q$39)*($G95/$F95)))</f>
        <v>0</v>
      </c>
      <c r="T95" s="499">
        <f>H95+I95+J95+K95+L95+M95+N95+O95+P95+Q95+R95+S95</f>
        <v>0</v>
      </c>
      <c r="U95" s="503">
        <f>IF($F95=0,0,((($F95/$E$94)*'CRONOGRAMA ACTIVIDADES'!R$39)*($G95/$F95)))</f>
        <v>0</v>
      </c>
      <c r="V95" s="498">
        <f>IF($F95=0,0,((($F95/$E$94)*'CRONOGRAMA ACTIVIDADES'!S$39)*($G95/$F95)))</f>
        <v>0</v>
      </c>
      <c r="W95" s="498">
        <f>IF($F95=0,0,((($F95/$E$94)*'CRONOGRAMA ACTIVIDADES'!T$39)*($G95/$F95)))</f>
        <v>0</v>
      </c>
      <c r="X95" s="498">
        <f>IF($F95=0,0,((($F95/$E$94)*'CRONOGRAMA ACTIVIDADES'!U$39)*($G95/$F95)))</f>
        <v>0</v>
      </c>
      <c r="Y95" s="498">
        <f>IF($F95=0,0,((($F95/$E$94)*'CRONOGRAMA ACTIVIDADES'!V$39)*($G95/$F95)))</f>
        <v>0</v>
      </c>
      <c r="Z95" s="498">
        <f>IF($F95=0,0,((($F95/$E$94)*'CRONOGRAMA ACTIVIDADES'!W$39)*($G95/$F95)))</f>
        <v>0</v>
      </c>
      <c r="AA95" s="498">
        <f>IF($F95=0,0,((($F95/$E$94)*'CRONOGRAMA ACTIVIDADES'!X$39)*($G95/$F95)))</f>
        <v>0</v>
      </c>
      <c r="AB95" s="498">
        <f>IF($F95=0,0,((($F95/$E$94)*'CRONOGRAMA ACTIVIDADES'!Y$39)*($G95/$F95)))</f>
        <v>0</v>
      </c>
      <c r="AC95" s="498">
        <f>IF($F95=0,0,((($F95/$E$94)*'CRONOGRAMA ACTIVIDADES'!Z$39)*($G95/$F95)))</f>
        <v>0</v>
      </c>
      <c r="AD95" s="498">
        <f>IF($F95=0,0,((($F95/$E$94)*'CRONOGRAMA ACTIVIDADES'!AA$39)*($G95/$F95)))</f>
        <v>0</v>
      </c>
      <c r="AE95" s="498">
        <f>IF($F95=0,0,((($F95/$E$94)*'CRONOGRAMA ACTIVIDADES'!AB$39)*($G95/$F95)))</f>
        <v>0</v>
      </c>
      <c r="AF95" s="498">
        <f>IF($F95=0,0,((($F95/$E$94)*'CRONOGRAMA ACTIVIDADES'!AC$39)*($G95/$F95)))</f>
        <v>0</v>
      </c>
      <c r="AG95" s="501">
        <f>U95+V95+W95+X95+Y95+Z95+AA95+AB95+AC95+AD95+AE95+AF95</f>
        <v>0</v>
      </c>
      <c r="AH95" s="502">
        <f>IF($F95=0,0,((($F95/$E$94)*'CRONOGRAMA ACTIVIDADES'!AD$39)*($G95/$F95)))</f>
        <v>0</v>
      </c>
      <c r="AI95" s="498">
        <f>IF($F95=0,0,((($F95/$E$94)*'CRONOGRAMA ACTIVIDADES'!AE$39)*($G95/$F95)))</f>
        <v>0</v>
      </c>
      <c r="AJ95" s="498">
        <f>IF($F95=0,0,((($F95/$E$94)*'CRONOGRAMA ACTIVIDADES'!AF$39)*($G95/$F95)))</f>
        <v>0</v>
      </c>
      <c r="AK95" s="498">
        <f>IF($F95=0,0,((($F95/$E$94)*'CRONOGRAMA ACTIVIDADES'!AG$39)*($G95/$F95)))</f>
        <v>0</v>
      </c>
      <c r="AL95" s="498">
        <f>IF($F95=0,0,((($F95/$E$94)*'CRONOGRAMA ACTIVIDADES'!AH$39)*($G95/$F95)))</f>
        <v>0</v>
      </c>
      <c r="AM95" s="498">
        <f>IF($F95=0,0,((($F95/$E$94)*'CRONOGRAMA ACTIVIDADES'!AI$39)*($G95/$F95)))</f>
        <v>0</v>
      </c>
      <c r="AN95" s="498">
        <f>IF($F95=0,0,((($F95/$E$94)*'CRONOGRAMA ACTIVIDADES'!AJ$39)*($G95/$F95)))</f>
        <v>0</v>
      </c>
      <c r="AO95" s="498">
        <f>IF($F95=0,0,((($F95/$E$94)*'CRONOGRAMA ACTIVIDADES'!AK$39)*($G95/$F95)))</f>
        <v>0</v>
      </c>
      <c r="AP95" s="498">
        <f>IF($F95=0,0,((($F95/$E$94)*'CRONOGRAMA ACTIVIDADES'!AL$39)*($G95/$F95)))</f>
        <v>0</v>
      </c>
      <c r="AQ95" s="498">
        <f>IF($F95=0,0,((($F95/$E$94)*'CRONOGRAMA ACTIVIDADES'!AM$39)*($G95/$F95)))</f>
        <v>0</v>
      </c>
      <c r="AR95" s="498">
        <f>IF($F95=0,0,((($F95/$E$94)*'CRONOGRAMA ACTIVIDADES'!AN$39)*($G95/$F95)))</f>
        <v>0</v>
      </c>
      <c r="AS95" s="498">
        <f>IF($F95=0,0,((($F95/$E$94)*'CRONOGRAMA ACTIVIDADES'!AO$39)*($G95/$F95)))</f>
        <v>0</v>
      </c>
      <c r="AT95" s="501">
        <f>AH95+AI95+AJ95+AK95+AL95+AM95+AN95+AO95+AP95+AQ95+AR95+AS95</f>
        <v>0</v>
      </c>
      <c r="AU95" s="504">
        <f>AS95+AR95+AQ95+AP95+AO95+AN95+AM95+AL95+AK95+AJ95+AI95+AH95+AF95+AE95+AD95+AC95+AB95+AA95+Z95+Y95+X95+W95+V95+U95+S95+R95+Q95+P95+O95+N95+M95+L95+K95+J95+I95+H95</f>
        <v>0</v>
      </c>
      <c r="AV95" s="470">
        <f t="shared" si="24"/>
        <v>0</v>
      </c>
    </row>
    <row r="96" spans="2:48" s="472" customFormat="1" ht="12.75" customHeight="1">
      <c r="B96" s="494" t="str">
        <f>+'FORMATO COSTEO C1'!C$442</f>
        <v>1.3.4.2</v>
      </c>
      <c r="C96" s="495" t="str">
        <f>+'FORMATO COSTEO C1'!B$442</f>
        <v>Categoría de gasto</v>
      </c>
      <c r="D96" s="506"/>
      <c r="E96" s="507"/>
      <c r="F96" s="498">
        <f>+'FORMATO COSTEO C1'!G442</f>
        <v>0</v>
      </c>
      <c r="G96" s="501">
        <f>+'FORMATO COSTEO C1'!K442</f>
        <v>0</v>
      </c>
      <c r="H96" s="502">
        <f>IF($F96=0,0,((($F96/$E$94)*'CRONOGRAMA ACTIVIDADES'!F$39)*($G96/$F96)))</f>
        <v>0</v>
      </c>
      <c r="I96" s="498">
        <f>IF($F96=0,0,((($F96/$E$94)*'CRONOGRAMA ACTIVIDADES'!G$39)*($G96/$F96)))</f>
        <v>0</v>
      </c>
      <c r="J96" s="498">
        <f>IF($F96=0,0,((($F96/$E$94)*'CRONOGRAMA ACTIVIDADES'!H$39)*($G96/$F96)))</f>
        <v>0</v>
      </c>
      <c r="K96" s="498">
        <f>IF($F96=0,0,((($F96/$E$94)*'CRONOGRAMA ACTIVIDADES'!I$39)*($G96/$F96)))</f>
        <v>0</v>
      </c>
      <c r="L96" s="498">
        <f>IF($F96=0,0,((($F96/$E$94)*'CRONOGRAMA ACTIVIDADES'!J$39)*($G96/$F96)))</f>
        <v>0</v>
      </c>
      <c r="M96" s="498">
        <f>IF($F96=0,0,((($F96/$E$94)*'CRONOGRAMA ACTIVIDADES'!K$39)*($G96/$F96)))</f>
        <v>0</v>
      </c>
      <c r="N96" s="498">
        <f>IF($F96=0,0,((($F96/$E$94)*'CRONOGRAMA ACTIVIDADES'!L$39)*($G96/$F96)))</f>
        <v>0</v>
      </c>
      <c r="O96" s="498">
        <f>IF($F96=0,0,((($F96/$E$94)*'CRONOGRAMA ACTIVIDADES'!M$39)*($G96/$F96)))</f>
        <v>0</v>
      </c>
      <c r="P96" s="498">
        <f>IF($F96=0,0,((($F96/$E$94)*'CRONOGRAMA ACTIVIDADES'!N$39)*($G96/$F96)))</f>
        <v>0</v>
      </c>
      <c r="Q96" s="498">
        <f>IF($F96=0,0,((($F96/$E$94)*'CRONOGRAMA ACTIVIDADES'!O$39)*($G96/$F96)))</f>
        <v>0</v>
      </c>
      <c r="R96" s="498">
        <f>IF($F96=0,0,((($F96/$E$94)*'CRONOGRAMA ACTIVIDADES'!P$39)*($G96/$F96)))</f>
        <v>0</v>
      </c>
      <c r="S96" s="498">
        <f>IF($F96=0,0,((($F96/$E$94)*'CRONOGRAMA ACTIVIDADES'!Q$39)*($G96/$F96)))</f>
        <v>0</v>
      </c>
      <c r="T96" s="499">
        <f>H96+I96+J96+K96+L96+M96+N96+O96+P96+Q96+R96+S96</f>
        <v>0</v>
      </c>
      <c r="U96" s="503">
        <f>IF($F96=0,0,((($F96/$E$94)*'CRONOGRAMA ACTIVIDADES'!R$39)*($G96/$F96)))</f>
        <v>0</v>
      </c>
      <c r="V96" s="498">
        <f>IF($F96=0,0,((($F96/$E$94)*'CRONOGRAMA ACTIVIDADES'!S$39)*($G96/$F96)))</f>
        <v>0</v>
      </c>
      <c r="W96" s="498">
        <f>IF($F96=0,0,((($F96/$E$94)*'CRONOGRAMA ACTIVIDADES'!T$39)*($G96/$F96)))</f>
        <v>0</v>
      </c>
      <c r="X96" s="498">
        <f>IF($F96=0,0,((($F96/$E$94)*'CRONOGRAMA ACTIVIDADES'!U$39)*($G96/$F96)))</f>
        <v>0</v>
      </c>
      <c r="Y96" s="498">
        <f>IF($F96=0,0,((($F96/$E$94)*'CRONOGRAMA ACTIVIDADES'!V$39)*($G96/$F96)))</f>
        <v>0</v>
      </c>
      <c r="Z96" s="498">
        <f>IF($F96=0,0,((($F96/$E$94)*'CRONOGRAMA ACTIVIDADES'!W$39)*($G96/$F96)))</f>
        <v>0</v>
      </c>
      <c r="AA96" s="498">
        <f>IF($F96=0,0,((($F96/$E$94)*'CRONOGRAMA ACTIVIDADES'!X$39)*($G96/$F96)))</f>
        <v>0</v>
      </c>
      <c r="AB96" s="498">
        <f>IF($F96=0,0,((($F96/$E$94)*'CRONOGRAMA ACTIVIDADES'!Y$39)*($G96/$F96)))</f>
        <v>0</v>
      </c>
      <c r="AC96" s="498">
        <f>IF($F96=0,0,((($F96/$E$94)*'CRONOGRAMA ACTIVIDADES'!Z$39)*($G96/$F96)))</f>
        <v>0</v>
      </c>
      <c r="AD96" s="498">
        <f>IF($F96=0,0,((($F96/$E$94)*'CRONOGRAMA ACTIVIDADES'!AA$39)*($G96/$F96)))</f>
        <v>0</v>
      </c>
      <c r="AE96" s="498">
        <f>IF($F96=0,0,((($F96/$E$94)*'CRONOGRAMA ACTIVIDADES'!AB$39)*($G96/$F96)))</f>
        <v>0</v>
      </c>
      <c r="AF96" s="498">
        <f>IF($F96=0,0,((($F96/$E$94)*'CRONOGRAMA ACTIVIDADES'!AC$39)*($G96/$F96)))</f>
        <v>0</v>
      </c>
      <c r="AG96" s="501">
        <f>U96+V96+W96+X96+Y96+Z96+AA96+AB96+AC96+AD96+AE96+AF96</f>
        <v>0</v>
      </c>
      <c r="AH96" s="502">
        <f>IF($F96=0,0,((($F96/$E$94)*'CRONOGRAMA ACTIVIDADES'!AD$39)*($G96/$F96)))</f>
        <v>0</v>
      </c>
      <c r="AI96" s="498">
        <f>IF($F96=0,0,((($F96/$E$94)*'CRONOGRAMA ACTIVIDADES'!AE$39)*($G96/$F96)))</f>
        <v>0</v>
      </c>
      <c r="AJ96" s="498">
        <f>IF($F96=0,0,((($F96/$E$94)*'CRONOGRAMA ACTIVIDADES'!AF$39)*($G96/$F96)))</f>
        <v>0</v>
      </c>
      <c r="AK96" s="498">
        <f>IF($F96=0,0,((($F96/$E$94)*'CRONOGRAMA ACTIVIDADES'!AG$39)*($G96/$F96)))</f>
        <v>0</v>
      </c>
      <c r="AL96" s="498">
        <f>IF($F96=0,0,((($F96/$E$94)*'CRONOGRAMA ACTIVIDADES'!AH$39)*($G96/$F96)))</f>
        <v>0</v>
      </c>
      <c r="AM96" s="498">
        <f>IF($F96=0,0,((($F96/$E$94)*'CRONOGRAMA ACTIVIDADES'!AI$39)*($G96/$F96)))</f>
        <v>0</v>
      </c>
      <c r="AN96" s="498">
        <f>IF($F96=0,0,((($F96/$E$94)*'CRONOGRAMA ACTIVIDADES'!AJ$39)*($G96/$F96)))</f>
        <v>0</v>
      </c>
      <c r="AO96" s="498">
        <f>IF($F96=0,0,((($F96/$E$94)*'CRONOGRAMA ACTIVIDADES'!AK$39)*($G96/$F96)))</f>
        <v>0</v>
      </c>
      <c r="AP96" s="498">
        <f>IF($F96=0,0,((($F96/$E$94)*'CRONOGRAMA ACTIVIDADES'!AL$39)*($G96/$F96)))</f>
        <v>0</v>
      </c>
      <c r="AQ96" s="498">
        <f>IF($F96=0,0,((($F96/$E$94)*'CRONOGRAMA ACTIVIDADES'!AM$39)*($G96/$F96)))</f>
        <v>0</v>
      </c>
      <c r="AR96" s="498">
        <f>IF($F96=0,0,((($F96/$E$94)*'CRONOGRAMA ACTIVIDADES'!AN$39)*($G96/$F96)))</f>
        <v>0</v>
      </c>
      <c r="AS96" s="498">
        <f>IF($F96=0,0,((($F96/$E$94)*'CRONOGRAMA ACTIVIDADES'!AO$39)*($G96/$F96)))</f>
        <v>0</v>
      </c>
      <c r="AT96" s="501">
        <f>AH96+AI96+AJ96+AK96+AL96+AM96+AN96+AO96+AP96+AQ96+AR96+AS96</f>
        <v>0</v>
      </c>
      <c r="AU96" s="504">
        <f>AS96+AR96+AQ96+AP96+AO96+AN96+AM96+AL96+AK96+AJ96+AI96+AH96+AF96+AE96+AD96+AC96+AB96+AA96+Z96+Y96+X96+W96+V96+U96+S96+R96+Q96+P96+O96+N96+M96+L96+K96+J96+I96+H96</f>
        <v>0</v>
      </c>
      <c r="AV96" s="470">
        <f t="shared" si="24"/>
        <v>0</v>
      </c>
    </row>
    <row r="97" spans="2:48" s="483" customFormat="1" ht="12.75" customHeight="1" outlineLevel="1">
      <c r="B97" s="494" t="str">
        <f>+'FORMATO COSTEO C1'!C$448</f>
        <v>1.3.4.3</v>
      </c>
      <c r="C97" s="495" t="str">
        <f>+'FORMATO COSTEO C1'!B$448</f>
        <v>Categoría de gasto</v>
      </c>
      <c r="D97" s="506"/>
      <c r="E97" s="507"/>
      <c r="F97" s="498">
        <f>+'FORMATO COSTEO C1'!G448</f>
        <v>0</v>
      </c>
      <c r="G97" s="501">
        <f>+'FORMATO COSTEO C1'!K448</f>
        <v>0</v>
      </c>
      <c r="H97" s="502">
        <f>IF($F97=0,0,((($F97/$E$94)*'CRONOGRAMA ACTIVIDADES'!F$39)*($G97/$F97)))</f>
        <v>0</v>
      </c>
      <c r="I97" s="498">
        <f>IF($F97=0,0,((($F97/$E$94)*'CRONOGRAMA ACTIVIDADES'!G$39)*($G97/$F97)))</f>
        <v>0</v>
      </c>
      <c r="J97" s="498">
        <f>IF($F97=0,0,((($F97/$E$94)*'CRONOGRAMA ACTIVIDADES'!H$39)*($G97/$F97)))</f>
        <v>0</v>
      </c>
      <c r="K97" s="498">
        <f>IF($F97=0,0,((($F97/$E$94)*'CRONOGRAMA ACTIVIDADES'!I$39)*($G97/$F97)))</f>
        <v>0</v>
      </c>
      <c r="L97" s="498">
        <f>IF($F97=0,0,((($F97/$E$94)*'CRONOGRAMA ACTIVIDADES'!J$39)*($G97/$F97)))</f>
        <v>0</v>
      </c>
      <c r="M97" s="498">
        <f>IF($F97=0,0,((($F97/$E$94)*'CRONOGRAMA ACTIVIDADES'!K$39)*($G97/$F97)))</f>
        <v>0</v>
      </c>
      <c r="N97" s="498">
        <f>IF($F97=0,0,((($F97/$E$94)*'CRONOGRAMA ACTIVIDADES'!L$39)*($G97/$F97)))</f>
        <v>0</v>
      </c>
      <c r="O97" s="498">
        <f>IF($F97=0,0,((($F97/$E$94)*'CRONOGRAMA ACTIVIDADES'!M$39)*($G97/$F97)))</f>
        <v>0</v>
      </c>
      <c r="P97" s="498">
        <f>IF($F97=0,0,((($F97/$E$94)*'CRONOGRAMA ACTIVIDADES'!N$39)*($G97/$F97)))</f>
        <v>0</v>
      </c>
      <c r="Q97" s="498">
        <f>IF($F97=0,0,((($F97/$E$94)*'CRONOGRAMA ACTIVIDADES'!O$39)*($G97/$F97)))</f>
        <v>0</v>
      </c>
      <c r="R97" s="498">
        <f>IF($F97=0,0,((($F97/$E$94)*'CRONOGRAMA ACTIVIDADES'!P$39)*($G97/$F97)))</f>
        <v>0</v>
      </c>
      <c r="S97" s="498">
        <f>IF($F97=0,0,((($F97/$E$94)*'CRONOGRAMA ACTIVIDADES'!Q$39)*($G97/$F97)))</f>
        <v>0</v>
      </c>
      <c r="T97" s="499">
        <f>H97+I97+J97+K97+L97+M97+N97+O97+P97+Q97+R97+S97</f>
        <v>0</v>
      </c>
      <c r="U97" s="503">
        <f>IF($F97=0,0,((($F97/$E$94)*'CRONOGRAMA ACTIVIDADES'!R$39)*($G97/$F97)))</f>
        <v>0</v>
      </c>
      <c r="V97" s="498">
        <f>IF($F97=0,0,((($F97/$E$94)*'CRONOGRAMA ACTIVIDADES'!S$39)*($G97/$F97)))</f>
        <v>0</v>
      </c>
      <c r="W97" s="498">
        <f>IF($F97=0,0,((($F97/$E$94)*'CRONOGRAMA ACTIVIDADES'!T$39)*($G97/$F97)))</f>
        <v>0</v>
      </c>
      <c r="X97" s="498">
        <f>IF($F97=0,0,((($F97/$E$94)*'CRONOGRAMA ACTIVIDADES'!U$39)*($G97/$F97)))</f>
        <v>0</v>
      </c>
      <c r="Y97" s="498">
        <f>IF($F97=0,0,((($F97/$E$94)*'CRONOGRAMA ACTIVIDADES'!V$39)*($G97/$F97)))</f>
        <v>0</v>
      </c>
      <c r="Z97" s="498">
        <f>IF($F97=0,0,((($F97/$E$94)*'CRONOGRAMA ACTIVIDADES'!W$39)*($G97/$F97)))</f>
        <v>0</v>
      </c>
      <c r="AA97" s="498">
        <f>IF($F97=0,0,((($F97/$E$94)*'CRONOGRAMA ACTIVIDADES'!X$39)*($G97/$F97)))</f>
        <v>0</v>
      </c>
      <c r="AB97" s="498">
        <f>IF($F97=0,0,((($F97/$E$94)*'CRONOGRAMA ACTIVIDADES'!Y$39)*($G97/$F97)))</f>
        <v>0</v>
      </c>
      <c r="AC97" s="498">
        <f>IF($F97=0,0,((($F97/$E$94)*'CRONOGRAMA ACTIVIDADES'!Z$39)*($G97/$F97)))</f>
        <v>0</v>
      </c>
      <c r="AD97" s="498">
        <f>IF($F97=0,0,((($F97/$E$94)*'CRONOGRAMA ACTIVIDADES'!AA$39)*($G97/$F97)))</f>
        <v>0</v>
      </c>
      <c r="AE97" s="498">
        <f>IF($F97=0,0,((($F97/$E$94)*'CRONOGRAMA ACTIVIDADES'!AB$39)*($G97/$F97)))</f>
        <v>0</v>
      </c>
      <c r="AF97" s="498">
        <f>IF($F97=0,0,((($F97/$E$94)*'CRONOGRAMA ACTIVIDADES'!AC$39)*($G97/$F97)))</f>
        <v>0</v>
      </c>
      <c r="AG97" s="501">
        <f>U97+V97+W97+X97+Y97+Z97+AA97+AB97+AC97+AD97+AE97+AF97</f>
        <v>0</v>
      </c>
      <c r="AH97" s="502">
        <f>IF($F97=0,0,((($F97/$E$94)*'CRONOGRAMA ACTIVIDADES'!AD$39)*($G97/$F97)))</f>
        <v>0</v>
      </c>
      <c r="AI97" s="498">
        <f>IF($F97=0,0,((($F97/$E$94)*'CRONOGRAMA ACTIVIDADES'!AE$39)*($G97/$F97)))</f>
        <v>0</v>
      </c>
      <c r="AJ97" s="498">
        <f>IF($F97=0,0,((($F97/$E$94)*'CRONOGRAMA ACTIVIDADES'!AF$39)*($G97/$F97)))</f>
        <v>0</v>
      </c>
      <c r="AK97" s="498">
        <f>IF($F97=0,0,((($F97/$E$94)*'CRONOGRAMA ACTIVIDADES'!AG$39)*($G97/$F97)))</f>
        <v>0</v>
      </c>
      <c r="AL97" s="498">
        <f>IF($F97=0,0,((($F97/$E$94)*'CRONOGRAMA ACTIVIDADES'!AH$39)*($G97/$F97)))</f>
        <v>0</v>
      </c>
      <c r="AM97" s="498">
        <f>IF($F97=0,0,((($F97/$E$94)*'CRONOGRAMA ACTIVIDADES'!AI$39)*($G97/$F97)))</f>
        <v>0</v>
      </c>
      <c r="AN97" s="498">
        <f>IF($F97=0,0,((($F97/$E$94)*'CRONOGRAMA ACTIVIDADES'!AJ$39)*($G97/$F97)))</f>
        <v>0</v>
      </c>
      <c r="AO97" s="498">
        <f>IF($F97=0,0,((($F97/$E$94)*'CRONOGRAMA ACTIVIDADES'!AK$39)*($G97/$F97)))</f>
        <v>0</v>
      </c>
      <c r="AP97" s="498">
        <f>IF($F97=0,0,((($F97/$E$94)*'CRONOGRAMA ACTIVIDADES'!AL$39)*($G97/$F97)))</f>
        <v>0</v>
      </c>
      <c r="AQ97" s="498">
        <f>IF($F97=0,0,((($F97/$E$94)*'CRONOGRAMA ACTIVIDADES'!AM$39)*($G97/$F97)))</f>
        <v>0</v>
      </c>
      <c r="AR97" s="498">
        <f>IF($F97=0,0,((($F97/$E$94)*'CRONOGRAMA ACTIVIDADES'!AN$39)*($G97/$F97)))</f>
        <v>0</v>
      </c>
      <c r="AS97" s="498">
        <f>IF($F97=0,0,((($F97/$E$94)*'CRONOGRAMA ACTIVIDADES'!AO$39)*($G97/$F97)))</f>
        <v>0</v>
      </c>
      <c r="AT97" s="501">
        <f>AH97+AI97+AJ97+AK97+AL97+AM97+AN97+AO97+AP97+AQ97+AR97+AS97</f>
        <v>0</v>
      </c>
      <c r="AU97" s="504">
        <f>AS97+AR97+AQ97+AP97+AO97+AN97+AM97+AL97+AK97+AJ97+AI97+AH97+AF97+AE97+AD97+AC97+AB97+AA97+Z97+Y97+X97+W97+V97+U97+S97+R97+Q97+P97+O97+N97+M97+L97+K97+J97+I97+H97</f>
        <v>0</v>
      </c>
      <c r="AV97" s="470">
        <f t="shared" si="24"/>
        <v>0</v>
      </c>
    </row>
    <row r="98" spans="2:48" s="472" customFormat="1" ht="12.75" customHeight="1">
      <c r="B98" s="494" t="str">
        <f>+'FORMATO COSTEO C1'!C$454</f>
        <v>1.3.4.4</v>
      </c>
      <c r="C98" s="495" t="str">
        <f>+'FORMATO COSTEO C1'!B$454</f>
        <v>Categoría de gasto</v>
      </c>
      <c r="D98" s="506"/>
      <c r="E98" s="507"/>
      <c r="F98" s="498">
        <f>+'FORMATO COSTEO C1'!G454</f>
        <v>0</v>
      </c>
      <c r="G98" s="501">
        <f>+'FORMATO COSTEO C1'!K454</f>
        <v>0</v>
      </c>
      <c r="H98" s="502">
        <f>IF($F98=0,0,((($F98/$E$94)*'CRONOGRAMA ACTIVIDADES'!F$39)*($G98/$F98)))</f>
        <v>0</v>
      </c>
      <c r="I98" s="498">
        <f>IF($F98=0,0,((($F98/$E$94)*'CRONOGRAMA ACTIVIDADES'!G$39)*($G98/$F98)))</f>
        <v>0</v>
      </c>
      <c r="J98" s="498">
        <f>IF($F98=0,0,((($F98/$E$94)*'CRONOGRAMA ACTIVIDADES'!H$39)*($G98/$F98)))</f>
        <v>0</v>
      </c>
      <c r="K98" s="498">
        <f>IF($F98=0,0,((($F98/$E$94)*'CRONOGRAMA ACTIVIDADES'!I$39)*($G98/$F98)))</f>
        <v>0</v>
      </c>
      <c r="L98" s="498">
        <f>IF($F98=0,0,((($F98/$E$94)*'CRONOGRAMA ACTIVIDADES'!J$39)*($G98/$F98)))</f>
        <v>0</v>
      </c>
      <c r="M98" s="498">
        <f>IF($F98=0,0,((($F98/$E$94)*'CRONOGRAMA ACTIVIDADES'!K$39)*($G98/$F98)))</f>
        <v>0</v>
      </c>
      <c r="N98" s="498">
        <f>IF($F98=0,0,((($F98/$E$94)*'CRONOGRAMA ACTIVIDADES'!L$39)*($G98/$F98)))</f>
        <v>0</v>
      </c>
      <c r="O98" s="498">
        <f>IF($F98=0,0,((($F98/$E$94)*'CRONOGRAMA ACTIVIDADES'!M$39)*($G98/$F98)))</f>
        <v>0</v>
      </c>
      <c r="P98" s="498">
        <f>IF($F98=0,0,((($F98/$E$94)*'CRONOGRAMA ACTIVIDADES'!N$39)*($G98/$F98)))</f>
        <v>0</v>
      </c>
      <c r="Q98" s="498">
        <f>IF($F98=0,0,((($F98/$E$94)*'CRONOGRAMA ACTIVIDADES'!O$39)*($G98/$F98)))</f>
        <v>0</v>
      </c>
      <c r="R98" s="498">
        <f>IF($F98=0,0,((($F98/$E$94)*'CRONOGRAMA ACTIVIDADES'!P$39)*($G98/$F98)))</f>
        <v>0</v>
      </c>
      <c r="S98" s="498">
        <f>IF($F98=0,0,((($F98/$E$94)*'CRONOGRAMA ACTIVIDADES'!Q$39)*($G98/$F98)))</f>
        <v>0</v>
      </c>
      <c r="T98" s="499">
        <f>H98+I98+J98+K98+L98+M98+N98+O98+P98+Q98+R98+S98</f>
        <v>0</v>
      </c>
      <c r="U98" s="503">
        <f>IF($F98=0,0,((($F98/$E$94)*'CRONOGRAMA ACTIVIDADES'!R$39)*($G98/$F98)))</f>
        <v>0</v>
      </c>
      <c r="V98" s="498">
        <f>IF($F98=0,0,((($F98/$E$94)*'CRONOGRAMA ACTIVIDADES'!S$39)*($G98/$F98)))</f>
        <v>0</v>
      </c>
      <c r="W98" s="498">
        <f>IF($F98=0,0,((($F98/$E$94)*'CRONOGRAMA ACTIVIDADES'!T$39)*($G98/$F98)))</f>
        <v>0</v>
      </c>
      <c r="X98" s="498">
        <f>IF($F98=0,0,((($F98/$E$94)*'CRONOGRAMA ACTIVIDADES'!U$39)*($G98/$F98)))</f>
        <v>0</v>
      </c>
      <c r="Y98" s="498">
        <f>IF($F98=0,0,((($F98/$E$94)*'CRONOGRAMA ACTIVIDADES'!V$39)*($G98/$F98)))</f>
        <v>0</v>
      </c>
      <c r="Z98" s="498">
        <f>IF($F98=0,0,((($F98/$E$94)*'CRONOGRAMA ACTIVIDADES'!W$39)*($G98/$F98)))</f>
        <v>0</v>
      </c>
      <c r="AA98" s="498">
        <f>IF($F98=0,0,((($F98/$E$94)*'CRONOGRAMA ACTIVIDADES'!X$39)*($G98/$F98)))</f>
        <v>0</v>
      </c>
      <c r="AB98" s="498">
        <f>IF($F98=0,0,((($F98/$E$94)*'CRONOGRAMA ACTIVIDADES'!Y$39)*($G98/$F98)))</f>
        <v>0</v>
      </c>
      <c r="AC98" s="498">
        <f>IF($F98=0,0,((($F98/$E$94)*'CRONOGRAMA ACTIVIDADES'!Z$39)*($G98/$F98)))</f>
        <v>0</v>
      </c>
      <c r="AD98" s="498">
        <f>IF($F98=0,0,((($F98/$E$94)*'CRONOGRAMA ACTIVIDADES'!AA$39)*($G98/$F98)))</f>
        <v>0</v>
      </c>
      <c r="AE98" s="498">
        <f>IF($F98=0,0,((($F98/$E$94)*'CRONOGRAMA ACTIVIDADES'!AB$39)*($G98/$F98)))</f>
        <v>0</v>
      </c>
      <c r="AF98" s="498">
        <f>IF($F98=0,0,((($F98/$E$94)*'CRONOGRAMA ACTIVIDADES'!AC$39)*($G98/$F98)))</f>
        <v>0</v>
      </c>
      <c r="AG98" s="501">
        <f>U98+V98+W98+X98+Y98+Z98+AA98+AB98+AC98+AD98+AE98+AF98</f>
        <v>0</v>
      </c>
      <c r="AH98" s="502">
        <f>IF($F98=0,0,((($F98/$E$94)*'CRONOGRAMA ACTIVIDADES'!AD$39)*($G98/$F98)))</f>
        <v>0</v>
      </c>
      <c r="AI98" s="498">
        <f>IF($F98=0,0,((($F98/$E$94)*'CRONOGRAMA ACTIVIDADES'!AE$39)*($G98/$F98)))</f>
        <v>0</v>
      </c>
      <c r="AJ98" s="498">
        <f>IF($F98=0,0,((($F98/$E$94)*'CRONOGRAMA ACTIVIDADES'!AF$39)*($G98/$F98)))</f>
        <v>0</v>
      </c>
      <c r="AK98" s="498">
        <f>IF($F98=0,0,((($F98/$E$94)*'CRONOGRAMA ACTIVIDADES'!AG$39)*($G98/$F98)))</f>
        <v>0</v>
      </c>
      <c r="AL98" s="498">
        <f>IF($F98=0,0,((($F98/$E$94)*'CRONOGRAMA ACTIVIDADES'!AH$39)*($G98/$F98)))</f>
        <v>0</v>
      </c>
      <c r="AM98" s="498">
        <f>IF($F98=0,0,((($F98/$E$94)*'CRONOGRAMA ACTIVIDADES'!AI$39)*($G98/$F98)))</f>
        <v>0</v>
      </c>
      <c r="AN98" s="498">
        <f>IF($F98=0,0,((($F98/$E$94)*'CRONOGRAMA ACTIVIDADES'!AJ$39)*($G98/$F98)))</f>
        <v>0</v>
      </c>
      <c r="AO98" s="498">
        <f>IF($F98=0,0,((($F98/$E$94)*'CRONOGRAMA ACTIVIDADES'!AK$39)*($G98/$F98)))</f>
        <v>0</v>
      </c>
      <c r="AP98" s="498">
        <f>IF($F98=0,0,((($F98/$E$94)*'CRONOGRAMA ACTIVIDADES'!AL$39)*($G98/$F98)))</f>
        <v>0</v>
      </c>
      <c r="AQ98" s="498">
        <f>IF($F98=0,0,((($F98/$E$94)*'CRONOGRAMA ACTIVIDADES'!AM$39)*($G98/$F98)))</f>
        <v>0</v>
      </c>
      <c r="AR98" s="498">
        <f>IF($F98=0,0,((($F98/$E$94)*'CRONOGRAMA ACTIVIDADES'!AN$39)*($G98/$F98)))</f>
        <v>0</v>
      </c>
      <c r="AS98" s="498">
        <f>IF($F98=0,0,((($F98/$E$94)*'CRONOGRAMA ACTIVIDADES'!AO$39)*($G98/$F98)))</f>
        <v>0</v>
      </c>
      <c r="AT98" s="501">
        <f>AH98+AI98+AJ98+AK98+AL98+AM98+AN98+AO98+AP98+AQ98+AR98+AS98</f>
        <v>0</v>
      </c>
      <c r="AU98" s="504">
        <f>AS98+AR98+AQ98+AP98+AO98+AN98+AM98+AL98+AK98+AJ98+AI98+AH98+AF98+AE98+AD98+AC98+AB98+AA98+Z98+Y98+X98+W98+V98+U98+S98+R98+Q98+P98+O98+N98+M98+L98+K98+J98+I98+H98</f>
        <v>0</v>
      </c>
      <c r="AV98" s="470">
        <f t="shared" si="24"/>
        <v>0</v>
      </c>
    </row>
    <row r="99" spans="2:48" s="483" customFormat="1" ht="12.75" customHeight="1" outlineLevel="1">
      <c r="B99" s="494" t="str">
        <f>+'FORMATO COSTEO C1'!C$460</f>
        <v>1.3.4.5</v>
      </c>
      <c r="C99" s="495" t="str">
        <f>+'FORMATO COSTEO C1'!B$460</f>
        <v>Categoría de gasto</v>
      </c>
      <c r="D99" s="506"/>
      <c r="E99" s="507"/>
      <c r="F99" s="498">
        <f>+'FORMATO COSTEO C1'!G460</f>
        <v>0</v>
      </c>
      <c r="G99" s="501">
        <f>+'FORMATO COSTEO C1'!K460</f>
        <v>0</v>
      </c>
      <c r="H99" s="502">
        <f>IF($F99=0,0,((($F99/$E$94)*'CRONOGRAMA ACTIVIDADES'!F$39)*($G99/$F99)))</f>
        <v>0</v>
      </c>
      <c r="I99" s="498">
        <f>IF($F99=0,0,((($F99/$E$94)*'CRONOGRAMA ACTIVIDADES'!G$39)*($G99/$F99)))</f>
        <v>0</v>
      </c>
      <c r="J99" s="498">
        <f>IF($F99=0,0,((($F99/$E$94)*'CRONOGRAMA ACTIVIDADES'!H$39)*($G99/$F99)))</f>
        <v>0</v>
      </c>
      <c r="K99" s="498">
        <f>IF($F99=0,0,((($F99/$E$94)*'CRONOGRAMA ACTIVIDADES'!I$39)*($G99/$F99)))</f>
        <v>0</v>
      </c>
      <c r="L99" s="498">
        <f>IF($F99=0,0,((($F99/$E$94)*'CRONOGRAMA ACTIVIDADES'!J$39)*($G99/$F99)))</f>
        <v>0</v>
      </c>
      <c r="M99" s="498">
        <f>IF($F99=0,0,((($F99/$E$94)*'CRONOGRAMA ACTIVIDADES'!K$39)*($G99/$F99)))</f>
        <v>0</v>
      </c>
      <c r="N99" s="498">
        <f>IF($F99=0,0,((($F99/$E$94)*'CRONOGRAMA ACTIVIDADES'!L$39)*($G99/$F99)))</f>
        <v>0</v>
      </c>
      <c r="O99" s="498">
        <f>IF($F99=0,0,((($F99/$E$94)*'CRONOGRAMA ACTIVIDADES'!M$39)*($G99/$F99)))</f>
        <v>0</v>
      </c>
      <c r="P99" s="498">
        <f>IF($F99=0,0,((($F99/$E$94)*'CRONOGRAMA ACTIVIDADES'!N$39)*($G99/$F99)))</f>
        <v>0</v>
      </c>
      <c r="Q99" s="498">
        <f>IF($F99=0,0,((($F99/$E$94)*'CRONOGRAMA ACTIVIDADES'!O$39)*($G99/$F99)))</f>
        <v>0</v>
      </c>
      <c r="R99" s="498">
        <f>IF($F99=0,0,((($F99/$E$94)*'CRONOGRAMA ACTIVIDADES'!P$39)*($G99/$F99)))</f>
        <v>0</v>
      </c>
      <c r="S99" s="498">
        <f>IF($F99=0,0,((($F99/$E$94)*'CRONOGRAMA ACTIVIDADES'!Q$39)*($G99/$F99)))</f>
        <v>0</v>
      </c>
      <c r="T99" s="499">
        <f>H99+I99+J99+K99+L99+M99+N99+O99+P99+Q99+R99+S99</f>
        <v>0</v>
      </c>
      <c r="U99" s="503">
        <f>IF($F99=0,0,((($F99/$E$94)*'CRONOGRAMA ACTIVIDADES'!R$39)*($G99/$F99)))</f>
        <v>0</v>
      </c>
      <c r="V99" s="498">
        <f>IF($F99=0,0,((($F99/$E$94)*'CRONOGRAMA ACTIVIDADES'!S$39)*($G99/$F99)))</f>
        <v>0</v>
      </c>
      <c r="W99" s="498">
        <f>IF($F99=0,0,((($F99/$E$94)*'CRONOGRAMA ACTIVIDADES'!T$39)*($G99/$F99)))</f>
        <v>0</v>
      </c>
      <c r="X99" s="498">
        <f>IF($F99=0,0,((($F99/$E$94)*'CRONOGRAMA ACTIVIDADES'!U$39)*($G99/$F99)))</f>
        <v>0</v>
      </c>
      <c r="Y99" s="498">
        <f>IF($F99=0,0,((($F99/$E$94)*'CRONOGRAMA ACTIVIDADES'!V$39)*($G99/$F99)))</f>
        <v>0</v>
      </c>
      <c r="Z99" s="498">
        <f>IF($F99=0,0,((($F99/$E$94)*'CRONOGRAMA ACTIVIDADES'!W$39)*($G99/$F99)))</f>
        <v>0</v>
      </c>
      <c r="AA99" s="498">
        <f>IF($F99=0,0,((($F99/$E$94)*'CRONOGRAMA ACTIVIDADES'!X$39)*($G99/$F99)))</f>
        <v>0</v>
      </c>
      <c r="AB99" s="498">
        <f>IF($F99=0,0,((($F99/$E$94)*'CRONOGRAMA ACTIVIDADES'!Y$39)*($G99/$F99)))</f>
        <v>0</v>
      </c>
      <c r="AC99" s="498">
        <f>IF($F99=0,0,((($F99/$E$94)*'CRONOGRAMA ACTIVIDADES'!Z$39)*($G99/$F99)))</f>
        <v>0</v>
      </c>
      <c r="AD99" s="498">
        <f>IF($F99=0,0,((($F99/$E$94)*'CRONOGRAMA ACTIVIDADES'!AA$39)*($G99/$F99)))</f>
        <v>0</v>
      </c>
      <c r="AE99" s="498">
        <f>IF($F99=0,0,((($F99/$E$94)*'CRONOGRAMA ACTIVIDADES'!AB$39)*($G99/$F99)))</f>
        <v>0</v>
      </c>
      <c r="AF99" s="498">
        <f>IF($F99=0,0,((($F99/$E$94)*'CRONOGRAMA ACTIVIDADES'!AC$39)*($G99/$F99)))</f>
        <v>0</v>
      </c>
      <c r="AG99" s="501">
        <f>U99+V99+W99+X99+Y99+Z99+AA99+AB99+AC99+AD99+AE99+AF99</f>
        <v>0</v>
      </c>
      <c r="AH99" s="502">
        <f>IF($F99=0,0,((($F99/$E$94)*'CRONOGRAMA ACTIVIDADES'!AD$39)*($G99/$F99)))</f>
        <v>0</v>
      </c>
      <c r="AI99" s="498">
        <f>IF($F99=0,0,((($F99/$E$94)*'CRONOGRAMA ACTIVIDADES'!AE$39)*($G99/$F99)))</f>
        <v>0</v>
      </c>
      <c r="AJ99" s="498">
        <f>IF($F99=0,0,((($F99/$E$94)*'CRONOGRAMA ACTIVIDADES'!AF$39)*($G99/$F99)))</f>
        <v>0</v>
      </c>
      <c r="AK99" s="498">
        <f>IF($F99=0,0,((($F99/$E$94)*'CRONOGRAMA ACTIVIDADES'!AG$39)*($G99/$F99)))</f>
        <v>0</v>
      </c>
      <c r="AL99" s="498">
        <f>IF($F99=0,0,((($F99/$E$94)*'CRONOGRAMA ACTIVIDADES'!AH$39)*($G99/$F99)))</f>
        <v>0</v>
      </c>
      <c r="AM99" s="498">
        <f>IF($F99=0,0,((($F99/$E$94)*'CRONOGRAMA ACTIVIDADES'!AI$39)*($G99/$F99)))</f>
        <v>0</v>
      </c>
      <c r="AN99" s="498">
        <f>IF($F99=0,0,((($F99/$E$94)*'CRONOGRAMA ACTIVIDADES'!AJ$39)*($G99/$F99)))</f>
        <v>0</v>
      </c>
      <c r="AO99" s="498">
        <f>IF($F99=0,0,((($F99/$E$94)*'CRONOGRAMA ACTIVIDADES'!AK$39)*($G99/$F99)))</f>
        <v>0</v>
      </c>
      <c r="AP99" s="498">
        <f>IF($F99=0,0,((($F99/$E$94)*'CRONOGRAMA ACTIVIDADES'!AL$39)*($G99/$F99)))</f>
        <v>0</v>
      </c>
      <c r="AQ99" s="498">
        <f>IF($F99=0,0,((($F99/$E$94)*'CRONOGRAMA ACTIVIDADES'!AM$39)*($G99/$F99)))</f>
        <v>0</v>
      </c>
      <c r="AR99" s="498">
        <f>IF($F99=0,0,((($F99/$E$94)*'CRONOGRAMA ACTIVIDADES'!AN$39)*($G99/$F99)))</f>
        <v>0</v>
      </c>
      <c r="AS99" s="498">
        <f>IF($F99=0,0,((($F99/$E$94)*'CRONOGRAMA ACTIVIDADES'!AO$39)*($G99/$F99)))</f>
        <v>0</v>
      </c>
      <c r="AT99" s="501">
        <f>AH99+AI99+AJ99+AK99+AL99+AM99+AN99+AO99+AP99+AQ99+AR99+AS99</f>
        <v>0</v>
      </c>
      <c r="AU99" s="504">
        <f>AS99+AR99+AQ99+AP99+AO99+AN99+AM99+AL99+AK99+AJ99+AI99+AH99+AF99+AE99+AD99+AC99+AB99+AA99+Z99+Y99+X99+W99+V99+U99+S99+R99+Q99+P99+O99+N99+M99+L99+K99+J99+I99+H99</f>
        <v>0</v>
      </c>
      <c r="AV99" s="470">
        <f t="shared" si="24"/>
        <v>0</v>
      </c>
    </row>
    <row r="100" spans="2:48" s="472" customFormat="1" ht="12.75" customHeight="1">
      <c r="B100" s="484" t="str">
        <f>+'FORMATO COSTEO C1'!C$466</f>
        <v>1.3.5</v>
      </c>
      <c r="C100" s="508">
        <f>+'FORMATO COSTEO C1'!B$466</f>
        <v>0</v>
      </c>
      <c r="D100" s="486" t="str">
        <f>+'FORMATO COSTEO C1'!D$466</f>
        <v>Unidad medida</v>
      </c>
      <c r="E100" s="487">
        <f>+'FORMATO COSTEO C1'!E$466</f>
        <v>0</v>
      </c>
      <c r="F100" s="488">
        <f>SUM(F101:F105)</f>
        <v>0</v>
      </c>
      <c r="G100" s="491">
        <f aca="true" t="shared" si="28" ref="G100:AS100">SUM(G101:G105)</f>
        <v>0</v>
      </c>
      <c r="H100" s="492">
        <f t="shared" si="28"/>
        <v>0</v>
      </c>
      <c r="I100" s="488">
        <f>SUM(I101:I105)</f>
        <v>0</v>
      </c>
      <c r="J100" s="488">
        <f>SUM(J101:J105)</f>
        <v>0</v>
      </c>
      <c r="K100" s="488">
        <f>SUM(K101:K105)</f>
        <v>0</v>
      </c>
      <c r="L100" s="488">
        <f>SUM(L101:L105)</f>
        <v>0</v>
      </c>
      <c r="M100" s="488">
        <f>SUM(M101:M105)</f>
        <v>0</v>
      </c>
      <c r="N100" s="488">
        <f t="shared" si="28"/>
        <v>0</v>
      </c>
      <c r="O100" s="488">
        <f t="shared" si="28"/>
        <v>0</v>
      </c>
      <c r="P100" s="488">
        <f t="shared" si="28"/>
        <v>0</v>
      </c>
      <c r="Q100" s="488">
        <f t="shared" si="28"/>
        <v>0</v>
      </c>
      <c r="R100" s="488">
        <f t="shared" si="28"/>
        <v>0</v>
      </c>
      <c r="S100" s="488">
        <f t="shared" si="28"/>
        <v>0</v>
      </c>
      <c r="T100" s="489">
        <f>SUM(T101:T105)</f>
        <v>0</v>
      </c>
      <c r="U100" s="490">
        <f t="shared" si="28"/>
        <v>0</v>
      </c>
      <c r="V100" s="488">
        <f t="shared" si="28"/>
        <v>0</v>
      </c>
      <c r="W100" s="488">
        <f t="shared" si="28"/>
        <v>0</v>
      </c>
      <c r="X100" s="488">
        <f t="shared" si="28"/>
        <v>0</v>
      </c>
      <c r="Y100" s="488">
        <f t="shared" si="28"/>
        <v>0</v>
      </c>
      <c r="Z100" s="488">
        <f t="shared" si="28"/>
        <v>0</v>
      </c>
      <c r="AA100" s="488">
        <f t="shared" si="28"/>
        <v>0</v>
      </c>
      <c r="AB100" s="488">
        <f t="shared" si="28"/>
        <v>0</v>
      </c>
      <c r="AC100" s="488">
        <f t="shared" si="28"/>
        <v>0</v>
      </c>
      <c r="AD100" s="488">
        <f t="shared" si="28"/>
        <v>0</v>
      </c>
      <c r="AE100" s="488">
        <f t="shared" si="28"/>
        <v>0</v>
      </c>
      <c r="AF100" s="488">
        <f t="shared" si="28"/>
        <v>0</v>
      </c>
      <c r="AG100" s="491">
        <f t="shared" si="28"/>
        <v>0</v>
      </c>
      <c r="AH100" s="492">
        <f t="shared" si="28"/>
        <v>0</v>
      </c>
      <c r="AI100" s="488">
        <f t="shared" si="28"/>
        <v>0</v>
      </c>
      <c r="AJ100" s="488">
        <f t="shared" si="28"/>
        <v>0</v>
      </c>
      <c r="AK100" s="488">
        <f t="shared" si="28"/>
        <v>0</v>
      </c>
      <c r="AL100" s="488">
        <f t="shared" si="28"/>
        <v>0</v>
      </c>
      <c r="AM100" s="488">
        <f t="shared" si="28"/>
        <v>0</v>
      </c>
      <c r="AN100" s="488">
        <f t="shared" si="28"/>
        <v>0</v>
      </c>
      <c r="AO100" s="488">
        <f t="shared" si="28"/>
        <v>0</v>
      </c>
      <c r="AP100" s="488">
        <f t="shared" si="28"/>
        <v>0</v>
      </c>
      <c r="AQ100" s="488">
        <f t="shared" si="28"/>
        <v>0</v>
      </c>
      <c r="AR100" s="488">
        <f t="shared" si="28"/>
        <v>0</v>
      </c>
      <c r="AS100" s="488">
        <f t="shared" si="28"/>
        <v>0</v>
      </c>
      <c r="AT100" s="491">
        <f>SUM(AT101:AT105)</f>
        <v>0</v>
      </c>
      <c r="AU100" s="493">
        <f>SUM(AU101:AU105)</f>
        <v>0</v>
      </c>
      <c r="AV100" s="470">
        <f t="shared" si="24"/>
        <v>0</v>
      </c>
    </row>
    <row r="101" spans="2:48" s="472" customFormat="1" ht="12.75" customHeight="1">
      <c r="B101" s="494" t="str">
        <f>+'FORMATO COSTEO C1'!C$468</f>
        <v>1.3.5.1</v>
      </c>
      <c r="C101" s="495" t="str">
        <f>+'FORMATO COSTEO C1'!B$468</f>
        <v>Categoría de gasto</v>
      </c>
      <c r="D101" s="506"/>
      <c r="E101" s="507"/>
      <c r="F101" s="498">
        <f>+'FORMATO COSTEO C1'!G468</f>
        <v>0</v>
      </c>
      <c r="G101" s="501">
        <f>+'FORMATO COSTEO C1'!K468</f>
        <v>0</v>
      </c>
      <c r="H101" s="636">
        <f>IF($F101=0,0,((($F101/$E$100)*'CRONOGRAMA ACTIVIDADES'!F$40)*($G101/$F101)))</f>
        <v>0</v>
      </c>
      <c r="I101" s="498">
        <f>IF($F101=0,0,((($F101/$E$100)*'CRONOGRAMA ACTIVIDADES'!G$40)*($G101/$F101)))</f>
        <v>0</v>
      </c>
      <c r="J101" s="498">
        <f>IF($F101=0,0,((($F101/$E$100)*'CRONOGRAMA ACTIVIDADES'!H$40)*($G101/$F101)))</f>
        <v>0</v>
      </c>
      <c r="K101" s="498">
        <f>IF($F101=0,0,((($F101/$E$100)*'CRONOGRAMA ACTIVIDADES'!I$40)*($G101/$F101)))</f>
        <v>0</v>
      </c>
      <c r="L101" s="498">
        <f>IF($F101=0,0,((($F101/$E$100)*'CRONOGRAMA ACTIVIDADES'!J$40)*($G101/$F101)))</f>
        <v>0</v>
      </c>
      <c r="M101" s="498">
        <f>IF($F101=0,0,((($F101/$E$100)*'CRONOGRAMA ACTIVIDADES'!K$40)*($G101/$F101)))</f>
        <v>0</v>
      </c>
      <c r="N101" s="498">
        <f>IF($F101=0,0,((($F101/$E$100)*'CRONOGRAMA ACTIVIDADES'!L$40)*($G101/$F101)))</f>
        <v>0</v>
      </c>
      <c r="O101" s="498">
        <f>IF($F101=0,0,((($F101/$E$100)*'CRONOGRAMA ACTIVIDADES'!M$40)*($G101/$F101)))</f>
        <v>0</v>
      </c>
      <c r="P101" s="498">
        <f>IF($F101=0,0,((($F101/$E$100)*'CRONOGRAMA ACTIVIDADES'!N$40)*($G101/$F101)))</f>
        <v>0</v>
      </c>
      <c r="Q101" s="498">
        <f>IF($F101=0,0,((($F101/$E$100)*'CRONOGRAMA ACTIVIDADES'!O$40)*($G101/$F101)))</f>
        <v>0</v>
      </c>
      <c r="R101" s="498">
        <f>IF($F101=0,0,((($F101/$E$100)*'CRONOGRAMA ACTIVIDADES'!P$40)*($G101/$F101)))</f>
        <v>0</v>
      </c>
      <c r="S101" s="498">
        <f>IF($F101=0,0,((($F101/$E$100)*'CRONOGRAMA ACTIVIDADES'!Q$40)*($G101/$F101)))</f>
        <v>0</v>
      </c>
      <c r="T101" s="499">
        <f>H101+I101+J101+K101+L101+M101+N101+O101+P101+Q101+R101+S101</f>
        <v>0</v>
      </c>
      <c r="U101" s="503">
        <f>IF($F101=0,0,((($F101/$E$100)*'CRONOGRAMA ACTIVIDADES'!R$40)*($G101/$F101)))</f>
        <v>0</v>
      </c>
      <c r="V101" s="498">
        <f>IF($F101=0,0,((($F101/$E$100)*'CRONOGRAMA ACTIVIDADES'!S$40)*($G101/$F101)))</f>
        <v>0</v>
      </c>
      <c r="W101" s="498">
        <f>IF($F101=0,0,((($F101/$E$100)*'CRONOGRAMA ACTIVIDADES'!T$40)*($G101/$F101)))</f>
        <v>0</v>
      </c>
      <c r="X101" s="498">
        <f>IF($F101=0,0,((($F101/$E$100)*'CRONOGRAMA ACTIVIDADES'!U$40)*($G101/$F101)))</f>
        <v>0</v>
      </c>
      <c r="Y101" s="498">
        <f>IF($F101=0,0,((($F101/$E$100)*'CRONOGRAMA ACTIVIDADES'!V$40)*($G101/$F101)))</f>
        <v>0</v>
      </c>
      <c r="Z101" s="498">
        <f>IF($F101=0,0,((($F101/$E$100)*'CRONOGRAMA ACTIVIDADES'!W$40)*($G101/$F101)))</f>
        <v>0</v>
      </c>
      <c r="AA101" s="498">
        <f>IF($F101=0,0,((($F101/$E$100)*'CRONOGRAMA ACTIVIDADES'!X$40)*($G101/$F101)))</f>
        <v>0</v>
      </c>
      <c r="AB101" s="498">
        <f>IF($F101=0,0,((($F101/$E$100)*'CRONOGRAMA ACTIVIDADES'!Y$40)*($G101/$F101)))</f>
        <v>0</v>
      </c>
      <c r="AC101" s="498">
        <f>IF($F101=0,0,((($F101/$E$100)*'CRONOGRAMA ACTIVIDADES'!Z$40)*($G101/$F101)))</f>
        <v>0</v>
      </c>
      <c r="AD101" s="498">
        <f>IF($F101=0,0,((($F101/$E$100)*'CRONOGRAMA ACTIVIDADES'!AA$40)*($G101/$F101)))</f>
        <v>0</v>
      </c>
      <c r="AE101" s="498">
        <f>IF($F101=0,0,((($F101/$E$100)*'CRONOGRAMA ACTIVIDADES'!AB$40)*($G101/$F101)))</f>
        <v>0</v>
      </c>
      <c r="AF101" s="498">
        <f>IF($F101=0,0,((($F101/$E$100)*'CRONOGRAMA ACTIVIDADES'!AC$40)*($G101/$F101)))</f>
        <v>0</v>
      </c>
      <c r="AG101" s="501">
        <f>U101+V101+W101+X101+Y101+Z101+AA101+AB101+AC101+AD101+AE101+AF101</f>
        <v>0</v>
      </c>
      <c r="AH101" s="502">
        <f>IF($F101=0,0,((($F101/$E$100)*'CRONOGRAMA ACTIVIDADES'!AD$40)*($G101/$F101)))</f>
        <v>0</v>
      </c>
      <c r="AI101" s="498">
        <f>IF($F101=0,0,((($F101/$E$100)*'CRONOGRAMA ACTIVIDADES'!AE$40)*($G101/$F101)))</f>
        <v>0</v>
      </c>
      <c r="AJ101" s="498">
        <f>IF($F101=0,0,((($F101/$E$100)*'CRONOGRAMA ACTIVIDADES'!AF$40)*($G101/$F101)))</f>
        <v>0</v>
      </c>
      <c r="AK101" s="498">
        <f>IF($F101=0,0,((($F101/$E$100)*'CRONOGRAMA ACTIVIDADES'!AG$40)*($G101/$F101)))</f>
        <v>0</v>
      </c>
      <c r="AL101" s="498">
        <f>IF($F101=0,0,((($F101/$E$100)*'CRONOGRAMA ACTIVIDADES'!AH$40)*($G101/$F101)))</f>
        <v>0</v>
      </c>
      <c r="AM101" s="498">
        <f>IF($F101=0,0,((($F101/$E$100)*'CRONOGRAMA ACTIVIDADES'!AI$40)*($G101/$F101)))</f>
        <v>0</v>
      </c>
      <c r="AN101" s="498">
        <f>IF($F101=0,0,((($F101/$E$100)*'CRONOGRAMA ACTIVIDADES'!AJ$40)*($G101/$F101)))</f>
        <v>0</v>
      </c>
      <c r="AO101" s="498">
        <f>IF($F101=0,0,((($F101/$E$100)*'CRONOGRAMA ACTIVIDADES'!AK$40)*($G101/$F101)))</f>
        <v>0</v>
      </c>
      <c r="AP101" s="498">
        <f>IF($F101=0,0,((($F101/$E$100)*'CRONOGRAMA ACTIVIDADES'!AL$40)*($G101/$F101)))</f>
        <v>0</v>
      </c>
      <c r="AQ101" s="498">
        <f>IF($F101=0,0,((($F101/$E$100)*'CRONOGRAMA ACTIVIDADES'!AM$40)*($G101/$F101)))</f>
        <v>0</v>
      </c>
      <c r="AR101" s="498">
        <f>IF($F101=0,0,((($F101/$E$100)*'CRONOGRAMA ACTIVIDADES'!AN$40)*($G101/$F101)))</f>
        <v>0</v>
      </c>
      <c r="AS101" s="498">
        <f>IF($F101=0,0,((($F101/$E$100)*'CRONOGRAMA ACTIVIDADES'!AO$40)*($G101/$F101)))</f>
        <v>0</v>
      </c>
      <c r="AT101" s="501">
        <f>AH101+AI101+AJ101+AK101+AL101+AM101+AN101+AO101+AP101+AQ101+AR101+AS101</f>
        <v>0</v>
      </c>
      <c r="AU101" s="504">
        <f>AS101+AR101+AQ101+AP101+AO101+AN101+AM101+AL101+AK101+AJ101+AI101+AH101+AF101+AE101+AD101+AC101+AB101+AA101+Z101+Y101+X101+W101+V101+U101+S101+R101+Q101+P101+O101+N101+M101+L101+K101+J101+I101+H101</f>
        <v>0</v>
      </c>
      <c r="AV101" s="470">
        <f t="shared" si="24"/>
        <v>0</v>
      </c>
    </row>
    <row r="102" spans="2:48" s="483" customFormat="1" ht="12.75" customHeight="1" outlineLevel="1">
      <c r="B102" s="494" t="str">
        <f>+'FORMATO COSTEO C1'!C$474</f>
        <v>1.3.5.2</v>
      </c>
      <c r="C102" s="495" t="str">
        <f>+'FORMATO COSTEO C1'!B$474</f>
        <v>Categoría de gasto</v>
      </c>
      <c r="D102" s="506"/>
      <c r="E102" s="507"/>
      <c r="F102" s="498">
        <f>+'FORMATO COSTEO C1'!G474</f>
        <v>0</v>
      </c>
      <c r="G102" s="501">
        <f>+'FORMATO COSTEO C1'!K474</f>
        <v>0</v>
      </c>
      <c r="H102" s="502">
        <f>IF($F102=0,0,((($F102/$E$100)*'CRONOGRAMA ACTIVIDADES'!F$40)*($G102/$F102)))</f>
        <v>0</v>
      </c>
      <c r="I102" s="498">
        <f>IF($F102=0,0,((($F102/$E$100)*'CRONOGRAMA ACTIVIDADES'!G$40)*($G102/$F102)))</f>
        <v>0</v>
      </c>
      <c r="J102" s="498">
        <f>IF($F102=0,0,((($F102/$E$100)*'CRONOGRAMA ACTIVIDADES'!H$40)*($G102/$F102)))</f>
        <v>0</v>
      </c>
      <c r="K102" s="498">
        <f>IF($F102=0,0,((($F102/$E$100)*'CRONOGRAMA ACTIVIDADES'!I$40)*($G102/$F102)))</f>
        <v>0</v>
      </c>
      <c r="L102" s="498">
        <f>IF($F102=0,0,((($F102/$E$100)*'CRONOGRAMA ACTIVIDADES'!J$40)*($G102/$F102)))</f>
        <v>0</v>
      </c>
      <c r="M102" s="498">
        <f>IF($F102=0,0,((($F102/$E$100)*'CRONOGRAMA ACTIVIDADES'!K$40)*($G102/$F102)))</f>
        <v>0</v>
      </c>
      <c r="N102" s="498">
        <f>IF($F102=0,0,((($F102/$E$100)*'CRONOGRAMA ACTIVIDADES'!L$40)*($G102/$F102)))</f>
        <v>0</v>
      </c>
      <c r="O102" s="498">
        <f>IF($F102=0,0,((($F102/$E$100)*'CRONOGRAMA ACTIVIDADES'!M$40)*($G102/$F102)))</f>
        <v>0</v>
      </c>
      <c r="P102" s="498">
        <f>IF($F102=0,0,((($F102/$E$100)*'CRONOGRAMA ACTIVIDADES'!N$40)*($G102/$F102)))</f>
        <v>0</v>
      </c>
      <c r="Q102" s="498">
        <f>IF($F102=0,0,((($F102/$E$100)*'CRONOGRAMA ACTIVIDADES'!O$40)*($G102/$F102)))</f>
        <v>0</v>
      </c>
      <c r="R102" s="498">
        <f>IF($F102=0,0,((($F102/$E$100)*'CRONOGRAMA ACTIVIDADES'!P$40)*($G102/$F102)))</f>
        <v>0</v>
      </c>
      <c r="S102" s="498">
        <f>IF($F102=0,0,((($F102/$E$100)*'CRONOGRAMA ACTIVIDADES'!Q$40)*($G102/$F102)))</f>
        <v>0</v>
      </c>
      <c r="T102" s="499">
        <f>H102+I102+J102+K102+L102+M102+N102+O102+P102+Q102+R102+S102</f>
        <v>0</v>
      </c>
      <c r="U102" s="503">
        <f>IF($F102=0,0,((($F102/$E$100)*'CRONOGRAMA ACTIVIDADES'!R$40)*($G102/$F102)))</f>
        <v>0</v>
      </c>
      <c r="V102" s="498">
        <f>IF($F102=0,0,((($F102/$E$100)*'CRONOGRAMA ACTIVIDADES'!S$40)*($G102/$F102)))</f>
        <v>0</v>
      </c>
      <c r="W102" s="498">
        <f>IF($F102=0,0,((($F102/$E$100)*'CRONOGRAMA ACTIVIDADES'!T$40)*($G102/$F102)))</f>
        <v>0</v>
      </c>
      <c r="X102" s="498">
        <f>IF($F102=0,0,((($F102/$E$100)*'CRONOGRAMA ACTIVIDADES'!U$40)*($G102/$F102)))</f>
        <v>0</v>
      </c>
      <c r="Y102" s="498">
        <f>IF($F102=0,0,((($F102/$E$100)*'CRONOGRAMA ACTIVIDADES'!V$40)*($G102/$F102)))</f>
        <v>0</v>
      </c>
      <c r="Z102" s="498">
        <f>IF($F102=0,0,((($F102/$E$100)*'CRONOGRAMA ACTIVIDADES'!W$40)*($G102/$F102)))</f>
        <v>0</v>
      </c>
      <c r="AA102" s="498">
        <f>IF($F102=0,0,((($F102/$E$100)*'CRONOGRAMA ACTIVIDADES'!X$40)*($G102/$F102)))</f>
        <v>0</v>
      </c>
      <c r="AB102" s="498">
        <f>IF($F102=0,0,((($F102/$E$100)*'CRONOGRAMA ACTIVIDADES'!Y$40)*($G102/$F102)))</f>
        <v>0</v>
      </c>
      <c r="AC102" s="498">
        <f>IF($F102=0,0,((($F102/$E$100)*'CRONOGRAMA ACTIVIDADES'!Z$40)*($G102/$F102)))</f>
        <v>0</v>
      </c>
      <c r="AD102" s="498">
        <f>IF($F102=0,0,((($F102/$E$100)*'CRONOGRAMA ACTIVIDADES'!AA$40)*($G102/$F102)))</f>
        <v>0</v>
      </c>
      <c r="AE102" s="498">
        <f>IF($F102=0,0,((($F102/$E$100)*'CRONOGRAMA ACTIVIDADES'!AB$40)*($G102/$F102)))</f>
        <v>0</v>
      </c>
      <c r="AF102" s="498">
        <f>IF($F102=0,0,((($F102/$E$100)*'CRONOGRAMA ACTIVIDADES'!AC$40)*($G102/$F102)))</f>
        <v>0</v>
      </c>
      <c r="AG102" s="501">
        <f>U102+V102+W102+X102+Y102+Z102+AA102+AB102+AC102+AD102+AE102+AF102</f>
        <v>0</v>
      </c>
      <c r="AH102" s="502">
        <f>IF($F102=0,0,((($F102/$E$100)*'CRONOGRAMA ACTIVIDADES'!AD$40)*($G102/$F102)))</f>
        <v>0</v>
      </c>
      <c r="AI102" s="498">
        <f>IF($F102=0,0,((($F102/$E$100)*'CRONOGRAMA ACTIVIDADES'!AE$40)*($G102/$F102)))</f>
        <v>0</v>
      </c>
      <c r="AJ102" s="498">
        <f>IF($F102=0,0,((($F102/$E$100)*'CRONOGRAMA ACTIVIDADES'!AF$40)*($G102/$F102)))</f>
        <v>0</v>
      </c>
      <c r="AK102" s="498">
        <f>IF($F102=0,0,((($F102/$E$100)*'CRONOGRAMA ACTIVIDADES'!AG$40)*($G102/$F102)))</f>
        <v>0</v>
      </c>
      <c r="AL102" s="498">
        <f>IF($F102=0,0,((($F102/$E$100)*'CRONOGRAMA ACTIVIDADES'!AH$40)*($G102/$F102)))</f>
        <v>0</v>
      </c>
      <c r="AM102" s="498">
        <f>IF($F102=0,0,((($F102/$E$100)*'CRONOGRAMA ACTIVIDADES'!AI$40)*($G102/$F102)))</f>
        <v>0</v>
      </c>
      <c r="AN102" s="498">
        <f>IF($F102=0,0,((($F102/$E$100)*'CRONOGRAMA ACTIVIDADES'!AJ$40)*($G102/$F102)))</f>
        <v>0</v>
      </c>
      <c r="AO102" s="498">
        <f>IF($F102=0,0,((($F102/$E$100)*'CRONOGRAMA ACTIVIDADES'!AK$40)*($G102/$F102)))</f>
        <v>0</v>
      </c>
      <c r="AP102" s="498">
        <f>IF($F102=0,0,((($F102/$E$100)*'CRONOGRAMA ACTIVIDADES'!AL$40)*($G102/$F102)))</f>
        <v>0</v>
      </c>
      <c r="AQ102" s="498">
        <f>IF($F102=0,0,((($F102/$E$100)*'CRONOGRAMA ACTIVIDADES'!AM$40)*($G102/$F102)))</f>
        <v>0</v>
      </c>
      <c r="AR102" s="498">
        <f>IF($F102=0,0,((($F102/$E$100)*'CRONOGRAMA ACTIVIDADES'!AN$40)*($G102/$F102)))</f>
        <v>0</v>
      </c>
      <c r="AS102" s="498">
        <f>IF($F102=0,0,((($F102/$E$100)*'CRONOGRAMA ACTIVIDADES'!AO$40)*($G102/$F102)))</f>
        <v>0</v>
      </c>
      <c r="AT102" s="501">
        <f>AH102+AI102+AJ102+AK102+AL102+AM102+AN102+AO102+AP102+AQ102+AR102+AS102</f>
        <v>0</v>
      </c>
      <c r="AU102" s="504">
        <f>AS102+AR102+AQ102+AP102+AO102+AN102+AM102+AL102+AK102+AJ102+AI102+AH102+AF102+AE102+AD102+AC102+AB102+AA102+Z102+Y102+X102+W102+V102+U102+S102+R102+Q102+P102+O102+N102+M102+L102+K102+J102+I102+H102</f>
        <v>0</v>
      </c>
      <c r="AV102" s="470">
        <f t="shared" si="24"/>
        <v>0</v>
      </c>
    </row>
    <row r="103" spans="2:48" s="472" customFormat="1" ht="12.75" customHeight="1">
      <c r="B103" s="494" t="str">
        <f>+'FORMATO COSTEO C1'!C$480</f>
        <v>1.3.5.3</v>
      </c>
      <c r="C103" s="495" t="str">
        <f>+'FORMATO COSTEO C1'!B$480</f>
        <v>Categoría de gasto</v>
      </c>
      <c r="D103" s="506"/>
      <c r="E103" s="507"/>
      <c r="F103" s="498">
        <f>+'FORMATO COSTEO C1'!G480</f>
        <v>0</v>
      </c>
      <c r="G103" s="501">
        <f>+'FORMATO COSTEO C1'!K480</f>
        <v>0</v>
      </c>
      <c r="H103" s="502">
        <f>IF($F103=0,0,((($F103/$E$100)*'CRONOGRAMA ACTIVIDADES'!F$40)*($G103/$F103)))</f>
        <v>0</v>
      </c>
      <c r="I103" s="498">
        <f>IF($F103=0,0,((($F103/$E$100)*'CRONOGRAMA ACTIVIDADES'!G$40)*($G103/$F103)))</f>
        <v>0</v>
      </c>
      <c r="J103" s="498">
        <f>IF($F103=0,0,((($F103/$E$100)*'CRONOGRAMA ACTIVIDADES'!H$40)*($G103/$F103)))</f>
        <v>0</v>
      </c>
      <c r="K103" s="498">
        <f>IF($F103=0,0,((($F103/$E$100)*'CRONOGRAMA ACTIVIDADES'!I$40)*($G103/$F103)))</f>
        <v>0</v>
      </c>
      <c r="L103" s="498">
        <f>IF($F103=0,0,((($F103/$E$100)*'CRONOGRAMA ACTIVIDADES'!J$40)*($G103/$F103)))</f>
        <v>0</v>
      </c>
      <c r="M103" s="498">
        <f>IF($F103=0,0,((($F103/$E$100)*'CRONOGRAMA ACTIVIDADES'!K$40)*($G103/$F103)))</f>
        <v>0</v>
      </c>
      <c r="N103" s="498">
        <f>IF($F103=0,0,((($F103/$E$100)*'CRONOGRAMA ACTIVIDADES'!L$40)*($G103/$F103)))</f>
        <v>0</v>
      </c>
      <c r="O103" s="498">
        <f>IF($F103=0,0,((($F103/$E$100)*'CRONOGRAMA ACTIVIDADES'!M$40)*($G103/$F103)))</f>
        <v>0</v>
      </c>
      <c r="P103" s="498">
        <f>IF($F103=0,0,((($F103/$E$100)*'CRONOGRAMA ACTIVIDADES'!N$40)*($G103/$F103)))</f>
        <v>0</v>
      </c>
      <c r="Q103" s="498">
        <f>IF($F103=0,0,((($F103/$E$100)*'CRONOGRAMA ACTIVIDADES'!O$40)*($G103/$F103)))</f>
        <v>0</v>
      </c>
      <c r="R103" s="498">
        <f>IF($F103=0,0,((($F103/$E$100)*'CRONOGRAMA ACTIVIDADES'!P$40)*($G103/$F103)))</f>
        <v>0</v>
      </c>
      <c r="S103" s="498">
        <f>IF($F103=0,0,((($F103/$E$100)*'CRONOGRAMA ACTIVIDADES'!Q$40)*($G103/$F103)))</f>
        <v>0</v>
      </c>
      <c r="T103" s="499">
        <f>H103+I103+J103+K103+L103+M103+N103+O103+P103+Q103+R103+S103</f>
        <v>0</v>
      </c>
      <c r="U103" s="503">
        <f>IF($F103=0,0,((($F103/$E$100)*'CRONOGRAMA ACTIVIDADES'!R$40)*($G103/$F103)))</f>
        <v>0</v>
      </c>
      <c r="V103" s="498">
        <f>IF($F103=0,0,((($F103/$E$100)*'CRONOGRAMA ACTIVIDADES'!S$40)*($G103/$F103)))</f>
        <v>0</v>
      </c>
      <c r="W103" s="498">
        <f>IF($F103=0,0,((($F103/$E$100)*'CRONOGRAMA ACTIVIDADES'!T$40)*($G103/$F103)))</f>
        <v>0</v>
      </c>
      <c r="X103" s="498">
        <f>IF($F103=0,0,((($F103/$E$100)*'CRONOGRAMA ACTIVIDADES'!U$40)*($G103/$F103)))</f>
        <v>0</v>
      </c>
      <c r="Y103" s="498">
        <f>IF($F103=0,0,((($F103/$E$100)*'CRONOGRAMA ACTIVIDADES'!V$40)*($G103/$F103)))</f>
        <v>0</v>
      </c>
      <c r="Z103" s="498">
        <f>IF($F103=0,0,((($F103/$E$100)*'CRONOGRAMA ACTIVIDADES'!W$40)*($G103/$F103)))</f>
        <v>0</v>
      </c>
      <c r="AA103" s="498">
        <f>IF($F103=0,0,((($F103/$E$100)*'CRONOGRAMA ACTIVIDADES'!X$40)*($G103/$F103)))</f>
        <v>0</v>
      </c>
      <c r="AB103" s="498">
        <f>IF($F103=0,0,((($F103/$E$100)*'CRONOGRAMA ACTIVIDADES'!Y$40)*($G103/$F103)))</f>
        <v>0</v>
      </c>
      <c r="AC103" s="498">
        <f>IF($F103=0,0,((($F103/$E$100)*'CRONOGRAMA ACTIVIDADES'!Z$40)*($G103/$F103)))</f>
        <v>0</v>
      </c>
      <c r="AD103" s="498">
        <f>IF($F103=0,0,((($F103/$E$100)*'CRONOGRAMA ACTIVIDADES'!AA$40)*($G103/$F103)))</f>
        <v>0</v>
      </c>
      <c r="AE103" s="498">
        <f>IF($F103=0,0,((($F103/$E$100)*'CRONOGRAMA ACTIVIDADES'!AB$40)*($G103/$F103)))</f>
        <v>0</v>
      </c>
      <c r="AF103" s="498">
        <f>IF($F103=0,0,((($F103/$E$100)*'CRONOGRAMA ACTIVIDADES'!AC$40)*($G103/$F103)))</f>
        <v>0</v>
      </c>
      <c r="AG103" s="501">
        <f>U103+V103+W103+X103+Y103+Z103+AA103+AB103+AC103+AD103+AE103+AF103</f>
        <v>0</v>
      </c>
      <c r="AH103" s="502">
        <f>IF($F103=0,0,((($F103/$E$100)*'CRONOGRAMA ACTIVIDADES'!AD$40)*($G103/$F103)))</f>
        <v>0</v>
      </c>
      <c r="AI103" s="498">
        <f>IF($F103=0,0,((($F103/$E$100)*'CRONOGRAMA ACTIVIDADES'!AE$40)*($G103/$F103)))</f>
        <v>0</v>
      </c>
      <c r="AJ103" s="498">
        <f>IF($F103=0,0,((($F103/$E$100)*'CRONOGRAMA ACTIVIDADES'!AF$40)*($G103/$F103)))</f>
        <v>0</v>
      </c>
      <c r="AK103" s="498">
        <f>IF($F103=0,0,((($F103/$E$100)*'CRONOGRAMA ACTIVIDADES'!AG$40)*($G103/$F103)))</f>
        <v>0</v>
      </c>
      <c r="AL103" s="498">
        <f>IF($F103=0,0,((($F103/$E$100)*'CRONOGRAMA ACTIVIDADES'!AH$40)*($G103/$F103)))</f>
        <v>0</v>
      </c>
      <c r="AM103" s="498">
        <f>IF($F103=0,0,((($F103/$E$100)*'CRONOGRAMA ACTIVIDADES'!AI$40)*($G103/$F103)))</f>
        <v>0</v>
      </c>
      <c r="AN103" s="498">
        <f>IF($F103=0,0,((($F103/$E$100)*'CRONOGRAMA ACTIVIDADES'!AJ$40)*($G103/$F103)))</f>
        <v>0</v>
      </c>
      <c r="AO103" s="498">
        <f>IF($F103=0,0,((($F103/$E$100)*'CRONOGRAMA ACTIVIDADES'!AK$40)*($G103/$F103)))</f>
        <v>0</v>
      </c>
      <c r="AP103" s="498">
        <f>IF($F103=0,0,((($F103/$E$100)*'CRONOGRAMA ACTIVIDADES'!AL$40)*($G103/$F103)))</f>
        <v>0</v>
      </c>
      <c r="AQ103" s="498">
        <f>IF($F103=0,0,((($F103/$E$100)*'CRONOGRAMA ACTIVIDADES'!AM$40)*($G103/$F103)))</f>
        <v>0</v>
      </c>
      <c r="AR103" s="498">
        <f>IF($F103=0,0,((($F103/$E$100)*'CRONOGRAMA ACTIVIDADES'!AN$40)*($G103/$F103)))</f>
        <v>0</v>
      </c>
      <c r="AS103" s="498">
        <f>IF($F103=0,0,((($F103/$E$100)*'CRONOGRAMA ACTIVIDADES'!AO$40)*($G103/$F103)))</f>
        <v>0</v>
      </c>
      <c r="AT103" s="501">
        <f>AH103+AI103+AJ103+AK103+AL103+AM103+AN103+AO103+AP103+AQ103+AR103+AS103</f>
        <v>0</v>
      </c>
      <c r="AU103" s="504">
        <f>AS103+AR103+AQ103+AP103+AO103+AN103+AM103+AL103+AK103+AJ103+AI103+AH103+AF103+AE103+AD103+AC103+AB103+AA103+Z103+Y103+X103+W103+V103+U103+S103+R103+Q103+P103+O103+N103+M103+L103+K103+J103+I103+H103</f>
        <v>0</v>
      </c>
      <c r="AV103" s="470">
        <f t="shared" si="24"/>
        <v>0</v>
      </c>
    </row>
    <row r="104" spans="2:48" s="472" customFormat="1" ht="12.75" customHeight="1">
      <c r="B104" s="494" t="str">
        <f>+'FORMATO COSTEO C1'!C$486</f>
        <v>1.3.5.4</v>
      </c>
      <c r="C104" s="495" t="str">
        <f>+'FORMATO COSTEO C1'!B$486</f>
        <v>Categoría de gasto</v>
      </c>
      <c r="D104" s="506"/>
      <c r="E104" s="507"/>
      <c r="F104" s="498">
        <f>+'FORMATO COSTEO C1'!G486</f>
        <v>0</v>
      </c>
      <c r="G104" s="501">
        <f>+'FORMATO COSTEO C1'!K486</f>
        <v>0</v>
      </c>
      <c r="H104" s="502">
        <f>IF($F104=0,0,((($F104/$E$100)*'CRONOGRAMA ACTIVIDADES'!F$40)*($G104/$F104)))</f>
        <v>0</v>
      </c>
      <c r="I104" s="498">
        <f>IF($F104=0,0,((($F104/$E$100)*'CRONOGRAMA ACTIVIDADES'!G$40)*($G104/$F104)))</f>
        <v>0</v>
      </c>
      <c r="J104" s="498">
        <f>IF($F104=0,0,((($F104/$E$100)*'CRONOGRAMA ACTIVIDADES'!H$40)*($G104/$F104)))</f>
        <v>0</v>
      </c>
      <c r="K104" s="498">
        <f>IF($F104=0,0,((($F104/$E$100)*'CRONOGRAMA ACTIVIDADES'!I$40)*($G104/$F104)))</f>
        <v>0</v>
      </c>
      <c r="L104" s="498">
        <f>IF($F104=0,0,((($F104/$E$100)*'CRONOGRAMA ACTIVIDADES'!J$40)*($G104/$F104)))</f>
        <v>0</v>
      </c>
      <c r="M104" s="498">
        <f>IF($F104=0,0,((($F104/$E$100)*'CRONOGRAMA ACTIVIDADES'!K$40)*($G104/$F104)))</f>
        <v>0</v>
      </c>
      <c r="N104" s="498">
        <f>IF($F104=0,0,((($F104/$E$100)*'CRONOGRAMA ACTIVIDADES'!L$40)*($G104/$F104)))</f>
        <v>0</v>
      </c>
      <c r="O104" s="498">
        <f>IF($F104=0,0,((($F104/$E$100)*'CRONOGRAMA ACTIVIDADES'!M$40)*($G104/$F104)))</f>
        <v>0</v>
      </c>
      <c r="P104" s="498">
        <f>IF($F104=0,0,((($F104/$E$100)*'CRONOGRAMA ACTIVIDADES'!N$40)*($G104/$F104)))</f>
        <v>0</v>
      </c>
      <c r="Q104" s="498">
        <f>IF($F104=0,0,((($F104/$E$100)*'CRONOGRAMA ACTIVIDADES'!O$40)*($G104/$F104)))</f>
        <v>0</v>
      </c>
      <c r="R104" s="498">
        <f>IF($F104=0,0,((($F104/$E$100)*'CRONOGRAMA ACTIVIDADES'!P$40)*($G104/$F104)))</f>
        <v>0</v>
      </c>
      <c r="S104" s="498">
        <f>IF($F104=0,0,((($F104/$E$100)*'CRONOGRAMA ACTIVIDADES'!Q$40)*($G104/$F104)))</f>
        <v>0</v>
      </c>
      <c r="T104" s="499">
        <f>H104+I104+J104+K104+L104+M104+N104+O104+P104+Q104+R104+S104</f>
        <v>0</v>
      </c>
      <c r="U104" s="503">
        <f>IF($F104=0,0,((($F104/$E$100)*'CRONOGRAMA ACTIVIDADES'!R$40)*($G104/$F104)))</f>
        <v>0</v>
      </c>
      <c r="V104" s="498">
        <f>IF($F104=0,0,((($F104/$E$100)*'CRONOGRAMA ACTIVIDADES'!S$40)*($G104/$F104)))</f>
        <v>0</v>
      </c>
      <c r="W104" s="498">
        <f>IF($F104=0,0,((($F104/$E$100)*'CRONOGRAMA ACTIVIDADES'!T$40)*($G104/$F104)))</f>
        <v>0</v>
      </c>
      <c r="X104" s="498">
        <f>IF($F104=0,0,((($F104/$E$100)*'CRONOGRAMA ACTIVIDADES'!U$40)*($G104/$F104)))</f>
        <v>0</v>
      </c>
      <c r="Y104" s="498">
        <f>IF($F104=0,0,((($F104/$E$100)*'CRONOGRAMA ACTIVIDADES'!V$40)*($G104/$F104)))</f>
        <v>0</v>
      </c>
      <c r="Z104" s="498">
        <f>IF($F104=0,0,((($F104/$E$100)*'CRONOGRAMA ACTIVIDADES'!W$40)*($G104/$F104)))</f>
        <v>0</v>
      </c>
      <c r="AA104" s="498">
        <f>IF($F104=0,0,((($F104/$E$100)*'CRONOGRAMA ACTIVIDADES'!X$40)*($G104/$F104)))</f>
        <v>0</v>
      </c>
      <c r="AB104" s="498">
        <f>IF($F104=0,0,((($F104/$E$100)*'CRONOGRAMA ACTIVIDADES'!Y$40)*($G104/$F104)))</f>
        <v>0</v>
      </c>
      <c r="AC104" s="498">
        <f>IF($F104=0,0,((($F104/$E$100)*'CRONOGRAMA ACTIVIDADES'!Z$40)*($G104/$F104)))</f>
        <v>0</v>
      </c>
      <c r="AD104" s="498">
        <f>IF($F104=0,0,((($F104/$E$100)*'CRONOGRAMA ACTIVIDADES'!AA$40)*($G104/$F104)))</f>
        <v>0</v>
      </c>
      <c r="AE104" s="498">
        <f>IF($F104=0,0,((($F104/$E$100)*'CRONOGRAMA ACTIVIDADES'!AB$40)*($G104/$F104)))</f>
        <v>0</v>
      </c>
      <c r="AF104" s="498">
        <f>IF($F104=0,0,((($F104/$E$100)*'CRONOGRAMA ACTIVIDADES'!AC$40)*($G104/$F104)))</f>
        <v>0</v>
      </c>
      <c r="AG104" s="501">
        <f>U104+V104+W104+X104+Y104+Z104+AA104+AB104+AC104+AD104+AE104+AF104</f>
        <v>0</v>
      </c>
      <c r="AH104" s="502">
        <f>IF($F104=0,0,((($F104/$E$100)*'CRONOGRAMA ACTIVIDADES'!AD$40)*($G104/$F104)))</f>
        <v>0</v>
      </c>
      <c r="AI104" s="498">
        <f>IF($F104=0,0,((($F104/$E$100)*'CRONOGRAMA ACTIVIDADES'!AE$40)*($G104/$F104)))</f>
        <v>0</v>
      </c>
      <c r="AJ104" s="498">
        <f>IF($F104=0,0,((($F104/$E$100)*'CRONOGRAMA ACTIVIDADES'!AF$40)*($G104/$F104)))</f>
        <v>0</v>
      </c>
      <c r="AK104" s="498">
        <f>IF($F104=0,0,((($F104/$E$100)*'CRONOGRAMA ACTIVIDADES'!AG$40)*($G104/$F104)))</f>
        <v>0</v>
      </c>
      <c r="AL104" s="498">
        <f>IF($F104=0,0,((($F104/$E$100)*'CRONOGRAMA ACTIVIDADES'!AH$40)*($G104/$F104)))</f>
        <v>0</v>
      </c>
      <c r="AM104" s="498">
        <f>IF($F104=0,0,((($F104/$E$100)*'CRONOGRAMA ACTIVIDADES'!AI$40)*($G104/$F104)))</f>
        <v>0</v>
      </c>
      <c r="AN104" s="498">
        <f>IF($F104=0,0,((($F104/$E$100)*'CRONOGRAMA ACTIVIDADES'!AJ$40)*($G104/$F104)))</f>
        <v>0</v>
      </c>
      <c r="AO104" s="498">
        <f>IF($F104=0,0,((($F104/$E$100)*'CRONOGRAMA ACTIVIDADES'!AK$40)*($G104/$F104)))</f>
        <v>0</v>
      </c>
      <c r="AP104" s="498">
        <f>IF($F104=0,0,((($F104/$E$100)*'CRONOGRAMA ACTIVIDADES'!AL$40)*($G104/$F104)))</f>
        <v>0</v>
      </c>
      <c r="AQ104" s="498">
        <f>IF($F104=0,0,((($F104/$E$100)*'CRONOGRAMA ACTIVIDADES'!AM$40)*($G104/$F104)))</f>
        <v>0</v>
      </c>
      <c r="AR104" s="498">
        <f>IF($F104=0,0,((($F104/$E$100)*'CRONOGRAMA ACTIVIDADES'!AN$40)*($G104/$F104)))</f>
        <v>0</v>
      </c>
      <c r="AS104" s="498">
        <f>IF($F104=0,0,((($F104/$E$100)*'CRONOGRAMA ACTIVIDADES'!AO$40)*($G104/$F104)))</f>
        <v>0</v>
      </c>
      <c r="AT104" s="501">
        <f>AH104+AI104+AJ104+AK104+AL104+AM104+AN104+AO104+AP104+AQ104+AR104+AS104</f>
        <v>0</v>
      </c>
      <c r="AU104" s="504">
        <f>AS104+AR104+AQ104+AP104+AO104+AN104+AM104+AL104+AK104+AJ104+AI104+AH104+AF104+AE104+AD104+AC104+AB104+AA104+Z104+Y104+X104+W104+V104+U104+S104+R104+Q104+P104+O104+N104+M104+L104+K104+J104+I104+H104</f>
        <v>0</v>
      </c>
      <c r="AV104" s="470">
        <f t="shared" si="24"/>
        <v>0</v>
      </c>
    </row>
    <row r="105" spans="2:48" s="472" customFormat="1" ht="12.75" customHeight="1">
      <c r="B105" s="494" t="str">
        <f>+'FORMATO COSTEO C1'!C$492</f>
        <v>1.3.5.5</v>
      </c>
      <c r="C105" s="495" t="str">
        <f>+'FORMATO COSTEO C1'!B$492</f>
        <v>Categoría de gasto</v>
      </c>
      <c r="D105" s="506"/>
      <c r="E105" s="507"/>
      <c r="F105" s="498">
        <f>+'FORMATO COSTEO C1'!G492</f>
        <v>0</v>
      </c>
      <c r="G105" s="501">
        <f>+'FORMATO COSTEO C1'!K492</f>
        <v>0</v>
      </c>
      <c r="H105" s="502">
        <f>IF($F105=0,0,((($F105/$E$100)*'CRONOGRAMA ACTIVIDADES'!F$40)*($G105/$F105)))</f>
        <v>0</v>
      </c>
      <c r="I105" s="498">
        <f>IF($F105=0,0,((($F105/$E$100)*'CRONOGRAMA ACTIVIDADES'!G$40)*($G105/$F105)))</f>
        <v>0</v>
      </c>
      <c r="J105" s="498">
        <f>IF($F105=0,0,((($F105/$E$100)*'CRONOGRAMA ACTIVIDADES'!H$40)*($G105/$F105)))</f>
        <v>0</v>
      </c>
      <c r="K105" s="498">
        <f>IF($F105=0,0,((($F105/$E$100)*'CRONOGRAMA ACTIVIDADES'!I$40)*($G105/$F105)))</f>
        <v>0</v>
      </c>
      <c r="L105" s="498">
        <f>IF($F105=0,0,((($F105/$E$100)*'CRONOGRAMA ACTIVIDADES'!J$40)*($G105/$F105)))</f>
        <v>0</v>
      </c>
      <c r="M105" s="498">
        <f>IF($F105=0,0,((($F105/$E$100)*'CRONOGRAMA ACTIVIDADES'!K$40)*($G105/$F105)))</f>
        <v>0</v>
      </c>
      <c r="N105" s="498">
        <f>IF($F105=0,0,((($F105/$E$100)*'CRONOGRAMA ACTIVIDADES'!L$40)*($G105/$F105)))</f>
        <v>0</v>
      </c>
      <c r="O105" s="498">
        <f>IF($F105=0,0,((($F105/$E$100)*'CRONOGRAMA ACTIVIDADES'!M$40)*($G105/$F105)))</f>
        <v>0</v>
      </c>
      <c r="P105" s="498">
        <f>IF($F105=0,0,((($F105/$E$100)*'CRONOGRAMA ACTIVIDADES'!N$40)*($G105/$F105)))</f>
        <v>0</v>
      </c>
      <c r="Q105" s="498">
        <f>IF($F105=0,0,((($F105/$E$100)*'CRONOGRAMA ACTIVIDADES'!O$40)*($G105/$F105)))</f>
        <v>0</v>
      </c>
      <c r="R105" s="498">
        <f>IF($F105=0,0,((($F105/$E$100)*'CRONOGRAMA ACTIVIDADES'!P$40)*($G105/$F105)))</f>
        <v>0</v>
      </c>
      <c r="S105" s="498">
        <f>IF($F105=0,0,((($F105/$E$100)*'CRONOGRAMA ACTIVIDADES'!Q$40)*($G105/$F105)))</f>
        <v>0</v>
      </c>
      <c r="T105" s="499">
        <f>H105+I105+J105+K105+L105+M105+N105+O105+P105+Q105+R105+S105</f>
        <v>0</v>
      </c>
      <c r="U105" s="503">
        <f>IF($F105=0,0,((($F105/$E$100)*'CRONOGRAMA ACTIVIDADES'!R$40)*($G105/$F105)))</f>
        <v>0</v>
      </c>
      <c r="V105" s="498">
        <f>IF($F105=0,0,((($F105/$E$100)*'CRONOGRAMA ACTIVIDADES'!S$40)*($G105/$F105)))</f>
        <v>0</v>
      </c>
      <c r="W105" s="498">
        <f>IF($F105=0,0,((($F105/$E$100)*'CRONOGRAMA ACTIVIDADES'!T$40)*($G105/$F105)))</f>
        <v>0</v>
      </c>
      <c r="X105" s="498">
        <f>IF($F105=0,0,((($F105/$E$100)*'CRONOGRAMA ACTIVIDADES'!U$40)*($G105/$F105)))</f>
        <v>0</v>
      </c>
      <c r="Y105" s="498">
        <f>IF($F105=0,0,((($F105/$E$100)*'CRONOGRAMA ACTIVIDADES'!V$40)*($G105/$F105)))</f>
        <v>0</v>
      </c>
      <c r="Z105" s="498">
        <f>IF($F105=0,0,((($F105/$E$100)*'CRONOGRAMA ACTIVIDADES'!W$40)*($G105/$F105)))</f>
        <v>0</v>
      </c>
      <c r="AA105" s="498">
        <f>IF($F105=0,0,((($F105/$E$100)*'CRONOGRAMA ACTIVIDADES'!X$40)*($G105/$F105)))</f>
        <v>0</v>
      </c>
      <c r="AB105" s="498">
        <f>IF($F105=0,0,((($F105/$E$100)*'CRONOGRAMA ACTIVIDADES'!Y$40)*($G105/$F105)))</f>
        <v>0</v>
      </c>
      <c r="AC105" s="498">
        <f>IF($F105=0,0,((($F105/$E$100)*'CRONOGRAMA ACTIVIDADES'!Z$40)*($G105/$F105)))</f>
        <v>0</v>
      </c>
      <c r="AD105" s="498">
        <f>IF($F105=0,0,((($F105/$E$100)*'CRONOGRAMA ACTIVIDADES'!AA$40)*($G105/$F105)))</f>
        <v>0</v>
      </c>
      <c r="AE105" s="498">
        <f>IF($F105=0,0,((($F105/$E$100)*'CRONOGRAMA ACTIVIDADES'!AB$40)*($G105/$F105)))</f>
        <v>0</v>
      </c>
      <c r="AF105" s="498">
        <f>IF($F105=0,0,((($F105/$E$100)*'CRONOGRAMA ACTIVIDADES'!AC$40)*($G105/$F105)))</f>
        <v>0</v>
      </c>
      <c r="AG105" s="501">
        <f>U105+V105+W105+X105+Y105+Z105+AA105+AB105+AC105+AD105+AE105+AF105</f>
        <v>0</v>
      </c>
      <c r="AH105" s="502">
        <f>IF($F105=0,0,((($F105/$E$100)*'CRONOGRAMA ACTIVIDADES'!AD$40)*($G105/$F105)))</f>
        <v>0</v>
      </c>
      <c r="AI105" s="498">
        <f>IF($F105=0,0,((($F105/$E$100)*'CRONOGRAMA ACTIVIDADES'!AE$40)*($G105/$F105)))</f>
        <v>0</v>
      </c>
      <c r="AJ105" s="498">
        <f>IF($F105=0,0,((($F105/$E$100)*'CRONOGRAMA ACTIVIDADES'!AF$40)*($G105/$F105)))</f>
        <v>0</v>
      </c>
      <c r="AK105" s="498">
        <f>IF($F105=0,0,((($F105/$E$100)*'CRONOGRAMA ACTIVIDADES'!AG$40)*($G105/$F105)))</f>
        <v>0</v>
      </c>
      <c r="AL105" s="498">
        <f>IF($F105=0,0,((($F105/$E$100)*'CRONOGRAMA ACTIVIDADES'!AH$40)*($G105/$F105)))</f>
        <v>0</v>
      </c>
      <c r="AM105" s="498">
        <f>IF($F105=0,0,((($F105/$E$100)*'CRONOGRAMA ACTIVIDADES'!AI$40)*($G105/$F105)))</f>
        <v>0</v>
      </c>
      <c r="AN105" s="498">
        <f>IF($F105=0,0,((($F105/$E$100)*'CRONOGRAMA ACTIVIDADES'!AJ$40)*($G105/$F105)))</f>
        <v>0</v>
      </c>
      <c r="AO105" s="498">
        <f>IF($F105=0,0,((($F105/$E$100)*'CRONOGRAMA ACTIVIDADES'!AK$40)*($G105/$F105)))</f>
        <v>0</v>
      </c>
      <c r="AP105" s="498">
        <f>IF($F105=0,0,((($F105/$E$100)*'CRONOGRAMA ACTIVIDADES'!AL$40)*($G105/$F105)))</f>
        <v>0</v>
      </c>
      <c r="AQ105" s="498">
        <f>IF($F105=0,0,((($F105/$E$100)*'CRONOGRAMA ACTIVIDADES'!AM$40)*($G105/$F105)))</f>
        <v>0</v>
      </c>
      <c r="AR105" s="498">
        <f>IF($F105=0,0,((($F105/$E$100)*'CRONOGRAMA ACTIVIDADES'!AN$40)*($G105/$F105)))</f>
        <v>0</v>
      </c>
      <c r="AS105" s="498">
        <f>IF($F105=0,0,((($F105/$E$100)*'CRONOGRAMA ACTIVIDADES'!AO$40)*($G105/$F105)))</f>
        <v>0</v>
      </c>
      <c r="AT105" s="501">
        <f>AH105+AI105+AJ105+AK105+AL105+AM105+AN105+AO105+AP105+AQ105+AR105+AS105</f>
        <v>0</v>
      </c>
      <c r="AU105" s="504">
        <f>AS105+AR105+AQ105+AP105+AO105+AN105+AM105+AL105+AK105+AJ105+AI105+AH105+AF105+AE105+AD105+AC105+AB105+AA105+Z105+Y105+X105+W105+V105+U105+S105+R105+Q105+P105+O105+N105+M105+L105+K105+J105+I105+H105</f>
        <v>0</v>
      </c>
      <c r="AV105" s="470">
        <f t="shared" si="24"/>
        <v>0</v>
      </c>
    </row>
    <row r="106" spans="2:49" s="60" customFormat="1" ht="30" customHeight="1">
      <c r="B106" s="460">
        <f>'FORMATO COSTEO C6'!C12</f>
        <v>6</v>
      </c>
      <c r="C106" s="512" t="str">
        <f>'FORMATO COSTEO C6'!D12</f>
        <v>MANEJO DEL PROYECTO</v>
      </c>
      <c r="D106" s="462"/>
      <c r="E106" s="463"/>
      <c r="F106" s="464">
        <f>+F107+F118+F129</f>
        <v>0</v>
      </c>
      <c r="G106" s="467">
        <f>+G107+G118+G129</f>
        <v>0</v>
      </c>
      <c r="H106" s="468">
        <f>+H107+H118+H129</f>
        <v>0</v>
      </c>
      <c r="I106" s="464">
        <f aca="true" t="shared" si="29" ref="I106:AT106">+I107+I118+I129</f>
        <v>0</v>
      </c>
      <c r="J106" s="464">
        <f t="shared" si="29"/>
        <v>0</v>
      </c>
      <c r="K106" s="464">
        <f t="shared" si="29"/>
        <v>0</v>
      </c>
      <c r="L106" s="464">
        <f t="shared" si="29"/>
        <v>0</v>
      </c>
      <c r="M106" s="464">
        <f t="shared" si="29"/>
        <v>0</v>
      </c>
      <c r="N106" s="464">
        <f t="shared" si="29"/>
        <v>0</v>
      </c>
      <c r="O106" s="464">
        <f t="shared" si="29"/>
        <v>0</v>
      </c>
      <c r="P106" s="464">
        <f t="shared" si="29"/>
        <v>0</v>
      </c>
      <c r="Q106" s="464">
        <f t="shared" si="29"/>
        <v>0</v>
      </c>
      <c r="R106" s="464">
        <f t="shared" si="29"/>
        <v>0</v>
      </c>
      <c r="S106" s="464">
        <f t="shared" si="29"/>
        <v>0</v>
      </c>
      <c r="T106" s="465">
        <f t="shared" si="29"/>
        <v>0</v>
      </c>
      <c r="U106" s="466">
        <f t="shared" si="29"/>
        <v>0</v>
      </c>
      <c r="V106" s="464">
        <f t="shared" si="29"/>
        <v>0</v>
      </c>
      <c r="W106" s="464">
        <f t="shared" si="29"/>
        <v>0</v>
      </c>
      <c r="X106" s="464">
        <f t="shared" si="29"/>
        <v>0</v>
      </c>
      <c r="Y106" s="464">
        <f t="shared" si="29"/>
        <v>0</v>
      </c>
      <c r="Z106" s="464">
        <f t="shared" si="29"/>
        <v>0</v>
      </c>
      <c r="AA106" s="464">
        <f t="shared" si="29"/>
        <v>0</v>
      </c>
      <c r="AB106" s="464">
        <f t="shared" si="29"/>
        <v>0</v>
      </c>
      <c r="AC106" s="464">
        <f t="shared" si="29"/>
        <v>0</v>
      </c>
      <c r="AD106" s="464">
        <f t="shared" si="29"/>
        <v>0</v>
      </c>
      <c r="AE106" s="464">
        <f t="shared" si="29"/>
        <v>0</v>
      </c>
      <c r="AF106" s="464">
        <f t="shared" si="29"/>
        <v>0</v>
      </c>
      <c r="AG106" s="467">
        <f>+AG107+AG118+AG129</f>
        <v>0</v>
      </c>
      <c r="AH106" s="468">
        <f t="shared" si="29"/>
        <v>0</v>
      </c>
      <c r="AI106" s="464">
        <f t="shared" si="29"/>
        <v>0</v>
      </c>
      <c r="AJ106" s="464">
        <f t="shared" si="29"/>
        <v>0</v>
      </c>
      <c r="AK106" s="464">
        <f t="shared" si="29"/>
        <v>0</v>
      </c>
      <c r="AL106" s="464">
        <f t="shared" si="29"/>
        <v>0</v>
      </c>
      <c r="AM106" s="464">
        <f t="shared" si="29"/>
        <v>0</v>
      </c>
      <c r="AN106" s="464">
        <f t="shared" si="29"/>
        <v>0</v>
      </c>
      <c r="AO106" s="464">
        <f t="shared" si="29"/>
        <v>0</v>
      </c>
      <c r="AP106" s="464">
        <f t="shared" si="29"/>
        <v>0</v>
      </c>
      <c r="AQ106" s="464">
        <f t="shared" si="29"/>
        <v>0</v>
      </c>
      <c r="AR106" s="464">
        <f t="shared" si="29"/>
        <v>0</v>
      </c>
      <c r="AS106" s="464">
        <f t="shared" si="29"/>
        <v>0</v>
      </c>
      <c r="AT106" s="467">
        <f t="shared" si="29"/>
        <v>0</v>
      </c>
      <c r="AU106" s="469">
        <f>+AU107+AU118+AU129</f>
        <v>0</v>
      </c>
      <c r="AV106" s="470">
        <f aca="true" t="shared" si="30" ref="AV106:AV113">+G106-AU106</f>
        <v>0</v>
      </c>
      <c r="AW106" s="471"/>
    </row>
    <row r="107" spans="2:48" s="60" customFormat="1" ht="13.5">
      <c r="B107" s="473">
        <f>'FORMATO COSTEO C6'!C15</f>
        <v>6.1</v>
      </c>
      <c r="C107" s="474" t="str">
        <f>+'FORMATO COSTEO C6'!B15</f>
        <v>Equipo técnico del proyecto</v>
      </c>
      <c r="D107" s="513"/>
      <c r="E107" s="514"/>
      <c r="F107" s="477">
        <f>+'FORMATO COSTEO C6'!G15</f>
        <v>0</v>
      </c>
      <c r="G107" s="480">
        <f>+'FORMATO COSTEO C6'!K15</f>
        <v>0</v>
      </c>
      <c r="H107" s="481">
        <f>SUM(H108:H117)</f>
        <v>0</v>
      </c>
      <c r="I107" s="477">
        <f aca="true" t="shared" si="31" ref="I107:AU107">SUM(I108:I117)</f>
        <v>0</v>
      </c>
      <c r="J107" s="477">
        <f t="shared" si="31"/>
        <v>0</v>
      </c>
      <c r="K107" s="477">
        <f t="shared" si="31"/>
        <v>0</v>
      </c>
      <c r="L107" s="477">
        <f t="shared" si="31"/>
        <v>0</v>
      </c>
      <c r="M107" s="477">
        <f t="shared" si="31"/>
        <v>0</v>
      </c>
      <c r="N107" s="477">
        <f t="shared" si="31"/>
        <v>0</v>
      </c>
      <c r="O107" s="477">
        <f t="shared" si="31"/>
        <v>0</v>
      </c>
      <c r="P107" s="477">
        <f t="shared" si="31"/>
        <v>0</v>
      </c>
      <c r="Q107" s="477">
        <f t="shared" si="31"/>
        <v>0</v>
      </c>
      <c r="R107" s="477">
        <f t="shared" si="31"/>
        <v>0</v>
      </c>
      <c r="S107" s="477">
        <f t="shared" si="31"/>
        <v>0</v>
      </c>
      <c r="T107" s="478">
        <f t="shared" si="31"/>
        <v>0</v>
      </c>
      <c r="U107" s="479">
        <f t="shared" si="31"/>
        <v>0</v>
      </c>
      <c r="V107" s="477">
        <f t="shared" si="31"/>
        <v>0</v>
      </c>
      <c r="W107" s="477">
        <f t="shared" si="31"/>
        <v>0</v>
      </c>
      <c r="X107" s="477">
        <f t="shared" si="31"/>
        <v>0</v>
      </c>
      <c r="Y107" s="477">
        <f t="shared" si="31"/>
        <v>0</v>
      </c>
      <c r="Z107" s="477">
        <f t="shared" si="31"/>
        <v>0</v>
      </c>
      <c r="AA107" s="477">
        <f t="shared" si="31"/>
        <v>0</v>
      </c>
      <c r="AB107" s="477">
        <f t="shared" si="31"/>
        <v>0</v>
      </c>
      <c r="AC107" s="477">
        <f t="shared" si="31"/>
        <v>0</v>
      </c>
      <c r="AD107" s="477">
        <f t="shared" si="31"/>
        <v>0</v>
      </c>
      <c r="AE107" s="477">
        <f t="shared" si="31"/>
        <v>0</v>
      </c>
      <c r="AF107" s="477">
        <f t="shared" si="31"/>
        <v>0</v>
      </c>
      <c r="AG107" s="480">
        <f>SUM(AG108:AG117)</f>
        <v>0</v>
      </c>
      <c r="AH107" s="481">
        <f t="shared" si="31"/>
        <v>0</v>
      </c>
      <c r="AI107" s="477">
        <f t="shared" si="31"/>
        <v>0</v>
      </c>
      <c r="AJ107" s="477">
        <f t="shared" si="31"/>
        <v>0</v>
      </c>
      <c r="AK107" s="477">
        <f t="shared" si="31"/>
        <v>0</v>
      </c>
      <c r="AL107" s="477">
        <f t="shared" si="31"/>
        <v>0</v>
      </c>
      <c r="AM107" s="477">
        <f t="shared" si="31"/>
        <v>0</v>
      </c>
      <c r="AN107" s="477">
        <f t="shared" si="31"/>
        <v>0</v>
      </c>
      <c r="AO107" s="477">
        <f t="shared" si="31"/>
        <v>0</v>
      </c>
      <c r="AP107" s="477">
        <f t="shared" si="31"/>
        <v>0</v>
      </c>
      <c r="AQ107" s="477">
        <f t="shared" si="31"/>
        <v>0</v>
      </c>
      <c r="AR107" s="477">
        <f t="shared" si="31"/>
        <v>0</v>
      </c>
      <c r="AS107" s="477">
        <f t="shared" si="31"/>
        <v>0</v>
      </c>
      <c r="AT107" s="480">
        <f t="shared" si="31"/>
        <v>0</v>
      </c>
      <c r="AU107" s="482">
        <f t="shared" si="31"/>
        <v>0</v>
      </c>
      <c r="AV107" s="470">
        <f t="shared" si="30"/>
        <v>0</v>
      </c>
    </row>
    <row r="108" spans="2:48" s="60" customFormat="1" ht="13.5">
      <c r="B108" s="494" t="str">
        <f>'FORMATO COSTEO C6'!C16</f>
        <v>6.1.1</v>
      </c>
      <c r="C108" s="515">
        <f>'FORMATO COSTEO C6'!B16</f>
        <v>0</v>
      </c>
      <c r="D108" s="506" t="str">
        <f>'FORMATO COSTEO C6'!D16</f>
        <v>Unidad medida</v>
      </c>
      <c r="E108" s="608">
        <f>'FORMATO COSTEO C6'!E16</f>
        <v>0</v>
      </c>
      <c r="F108" s="517">
        <f>'FORMATO COSTEO C6'!G16</f>
        <v>0</v>
      </c>
      <c r="G108" s="641">
        <f>'FORMATO COSTEO C6'!K16</f>
        <v>0</v>
      </c>
      <c r="H108" s="520">
        <f>IF($F108=0,0,((($F108/$E108)*'CRONOGRAMA ACTIVIDADES'!F$43)*($G108/$F108)))</f>
        <v>0</v>
      </c>
      <c r="I108" s="517">
        <f>IF($F108=0,0,((($F108/$E108)*'CRONOGRAMA ACTIVIDADES'!G$43)*($G108/$F108)))</f>
        <v>0</v>
      </c>
      <c r="J108" s="517">
        <f>IF($F108=0,0,((($F108/$E108)*'CRONOGRAMA ACTIVIDADES'!H$43)*($G108/$F108)))</f>
        <v>0</v>
      </c>
      <c r="K108" s="517">
        <f>IF($F108=0,0,((($F108/$E108)*'CRONOGRAMA ACTIVIDADES'!I$43)*($G108/$F108)))</f>
        <v>0</v>
      </c>
      <c r="L108" s="517">
        <f>IF($F108=0,0,((($F108/$E108)*'CRONOGRAMA ACTIVIDADES'!J$43)*($G108/$F108)))</f>
        <v>0</v>
      </c>
      <c r="M108" s="517">
        <f>IF($F108=0,0,((($F108/$E108)*'CRONOGRAMA ACTIVIDADES'!K$43)*($G108/$F108)))</f>
        <v>0</v>
      </c>
      <c r="N108" s="517">
        <f>IF($F108=0,0,((($F108/$E108)*'CRONOGRAMA ACTIVIDADES'!L$43)*($G108/$F108)))</f>
        <v>0</v>
      </c>
      <c r="O108" s="517">
        <f>IF($F108=0,0,((($F108/$E108)*'CRONOGRAMA ACTIVIDADES'!M$43)*($G108/$F108)))</f>
        <v>0</v>
      </c>
      <c r="P108" s="517">
        <f>IF($F108=0,0,((($F108/$E108)*'CRONOGRAMA ACTIVIDADES'!N$43)*($G108/$F108)))</f>
        <v>0</v>
      </c>
      <c r="Q108" s="517">
        <f>IF($F108=0,0,((($F108/$E108)*'CRONOGRAMA ACTIVIDADES'!O$43)*($G108/$F108)))</f>
        <v>0</v>
      </c>
      <c r="R108" s="517">
        <f>IF($F108=0,0,((($F108/$E108)*'CRONOGRAMA ACTIVIDADES'!P$43)*($G108/$F108)))</f>
        <v>0</v>
      </c>
      <c r="S108" s="517">
        <f>IF($F108=0,0,((($F108/$E108)*'CRONOGRAMA ACTIVIDADES'!Q$43)*($G108/$F108)))</f>
        <v>0</v>
      </c>
      <c r="T108" s="499">
        <f aca="true" t="shared" si="32" ref="T108:T117">H108+I108+J108+K108+L108+M108+N108+O108+P108+Q108+R108+S108</f>
        <v>0</v>
      </c>
      <c r="U108" s="519">
        <f>IF($F108=0,0,((($F108/$E108)*'CRONOGRAMA ACTIVIDADES'!R$43)*($G108/$F108)))</f>
        <v>0</v>
      </c>
      <c r="V108" s="517">
        <f>IF($F108=0,0,((($F108/$E108)*'CRONOGRAMA ACTIVIDADES'!S$43)*($G108/$F108)))</f>
        <v>0</v>
      </c>
      <c r="W108" s="517">
        <f>IF($F108=0,0,((($F108/$E108)*'CRONOGRAMA ACTIVIDADES'!T$43)*($G108/$F108)))</f>
        <v>0</v>
      </c>
      <c r="X108" s="517">
        <f>IF($F108=0,0,((($F108/$E108)*'CRONOGRAMA ACTIVIDADES'!U$43)*($G108/$F108)))</f>
        <v>0</v>
      </c>
      <c r="Y108" s="517">
        <f>IF($F108=0,0,((($F108/$E108)*'CRONOGRAMA ACTIVIDADES'!V$43)*($G108/$F108)))</f>
        <v>0</v>
      </c>
      <c r="Z108" s="517">
        <f>IF($F108=0,0,((($F108/$E108)*'CRONOGRAMA ACTIVIDADES'!W$43)*($G108/$F108)))</f>
        <v>0</v>
      </c>
      <c r="AA108" s="517">
        <f>IF($F108=0,0,((($F108/$E108)*'CRONOGRAMA ACTIVIDADES'!X$43)*($G108/$F108)))</f>
        <v>0</v>
      </c>
      <c r="AB108" s="517">
        <f>IF($F108=0,0,((($F108/$E108)*'CRONOGRAMA ACTIVIDADES'!Y$43)*($G108/$F108)))</f>
        <v>0</v>
      </c>
      <c r="AC108" s="517">
        <f>IF($F108=0,0,((($F108/$E108)*'CRONOGRAMA ACTIVIDADES'!Z$43)*($G108/$F108)))</f>
        <v>0</v>
      </c>
      <c r="AD108" s="517">
        <f>IF($F108=0,0,((($F108/$E108)*'CRONOGRAMA ACTIVIDADES'!AA$43)*($G108/$F108)))</f>
        <v>0</v>
      </c>
      <c r="AE108" s="517">
        <f>IF($F108=0,0,((($F108/$E108)*'CRONOGRAMA ACTIVIDADES'!AB$43)*($G108/$F108)))</f>
        <v>0</v>
      </c>
      <c r="AF108" s="517">
        <f>IF($F108=0,0,((($F108/$E108)*'CRONOGRAMA ACTIVIDADES'!AC$43)*($G108/$F108)))</f>
        <v>0</v>
      </c>
      <c r="AG108" s="501">
        <f aca="true" t="shared" si="33" ref="AG108:AG117">U108+V108+W108+X108+Y108+Z108+AA108+AB108+AC108+AD108+AE108+AF108</f>
        <v>0</v>
      </c>
      <c r="AH108" s="520">
        <f>IF($F108=0,0,((($F108/$E108)*'CRONOGRAMA ACTIVIDADES'!AD$43)*($G108/$F108)))</f>
        <v>0</v>
      </c>
      <c r="AI108" s="517">
        <f>IF($F108=0,0,((($F108/$E108)*'CRONOGRAMA ACTIVIDADES'!AE$43)*($G108/$F108)))</f>
        <v>0</v>
      </c>
      <c r="AJ108" s="517">
        <f>IF($F108=0,0,((($F108/$E108)*'CRONOGRAMA ACTIVIDADES'!AF$43)*($G108/$F108)))</f>
        <v>0</v>
      </c>
      <c r="AK108" s="517">
        <f>IF($F108=0,0,((($F108/$E108)*'CRONOGRAMA ACTIVIDADES'!AG$43)*($G108/$F108)))</f>
        <v>0</v>
      </c>
      <c r="AL108" s="517">
        <f>IF($F108=0,0,((($F108/$E108)*'CRONOGRAMA ACTIVIDADES'!AH$43)*($G108/$F108)))</f>
        <v>0</v>
      </c>
      <c r="AM108" s="517">
        <f>IF($F108=0,0,((($F108/$E108)*'CRONOGRAMA ACTIVIDADES'!AI$43)*($G108/$F108)))</f>
        <v>0</v>
      </c>
      <c r="AN108" s="517">
        <f>IF($F108=0,0,((($F108/$E108)*'CRONOGRAMA ACTIVIDADES'!AJ$43)*($G108/$F108)))</f>
        <v>0</v>
      </c>
      <c r="AO108" s="517">
        <f>IF($F108=0,0,((($F108/$E108)*'CRONOGRAMA ACTIVIDADES'!AK$43)*($G108/$F108)))</f>
        <v>0</v>
      </c>
      <c r="AP108" s="517">
        <f>IF($F108=0,0,((($F108/$E108)*'CRONOGRAMA ACTIVIDADES'!AL$43)*($G108/$F108)))</f>
        <v>0</v>
      </c>
      <c r="AQ108" s="517">
        <f>IF($F108=0,0,((($F108/$E108)*'CRONOGRAMA ACTIVIDADES'!AM$43)*($G108/$F108)))</f>
        <v>0</v>
      </c>
      <c r="AR108" s="517">
        <f>IF($F108=0,0,((($F108/$E108)*'CRONOGRAMA ACTIVIDADES'!AN$43)*($G108/$F108)))</f>
        <v>0</v>
      </c>
      <c r="AS108" s="517">
        <f>IF($F108=0,0,((($F108/$E108)*'CRONOGRAMA ACTIVIDADES'!AO$43)*($G108/$F108)))</f>
        <v>0</v>
      </c>
      <c r="AT108" s="501">
        <f aca="true" t="shared" si="34" ref="AT108:AT117">AH108+AI108+AJ108+AK108+AL108+AM108+AN108+AO108+AP108+AQ108+AR108+AS108</f>
        <v>0</v>
      </c>
      <c r="AU108" s="504">
        <f aca="true" t="shared" si="35" ref="AU108:AU117">AS108+AR108+AQ108+AP108+AO108+AN108+AM108+AL108+AK108+AJ108+AI108+AH108+AF108+AE108+AD108+AC108+AB108+AA108+Z108+Y108+X108+W108+V108+U108+S108+R108+Q108+P108+O108+N108+M108+L108+K108+J108+I108+H108</f>
        <v>0</v>
      </c>
      <c r="AV108" s="470">
        <f t="shared" si="30"/>
        <v>0</v>
      </c>
    </row>
    <row r="109" spans="2:48" s="60" customFormat="1" ht="13.5">
      <c r="B109" s="494" t="str">
        <f>'FORMATO COSTEO C6'!C17</f>
        <v>6.1.2</v>
      </c>
      <c r="C109" s="515">
        <f>'FORMATO COSTEO C6'!B17</f>
        <v>0</v>
      </c>
      <c r="D109" s="506" t="str">
        <f>'FORMATO COSTEO C6'!D17</f>
        <v>Unidad medida</v>
      </c>
      <c r="E109" s="608">
        <f>'FORMATO COSTEO C6'!E17</f>
        <v>0</v>
      </c>
      <c r="F109" s="517">
        <f>'FORMATO COSTEO C6'!G17</f>
        <v>0</v>
      </c>
      <c r="G109" s="641">
        <f>'FORMATO COSTEO C6'!K17</f>
        <v>0</v>
      </c>
      <c r="H109" s="520">
        <f>IF($F109=0,0,((($F109/$E109)*'CRONOGRAMA ACTIVIDADES'!F$44)*($G109/$F109)))</f>
        <v>0</v>
      </c>
      <c r="I109" s="517">
        <f>IF($F109=0,0,((($F109/$E109)*'CRONOGRAMA ACTIVIDADES'!G$44)*($G109/$F109)))</f>
        <v>0</v>
      </c>
      <c r="J109" s="517">
        <f>IF($F109=0,0,((($F109/$E109)*'CRONOGRAMA ACTIVIDADES'!H$44)*($G109/$F109)))</f>
        <v>0</v>
      </c>
      <c r="K109" s="517">
        <f>IF($F109=0,0,((($F109/$E109)*'CRONOGRAMA ACTIVIDADES'!I$44)*($G109/$F109)))</f>
        <v>0</v>
      </c>
      <c r="L109" s="517">
        <f>IF($F109=0,0,((($F109/$E109)*'CRONOGRAMA ACTIVIDADES'!J$44)*($G109/$F109)))</f>
        <v>0</v>
      </c>
      <c r="M109" s="517">
        <f>IF($F109=0,0,((($F109/$E109)*'CRONOGRAMA ACTIVIDADES'!K$44)*($G109/$F109)))</f>
        <v>0</v>
      </c>
      <c r="N109" s="517">
        <f>IF($F109=0,0,((($F109/$E109)*'CRONOGRAMA ACTIVIDADES'!L$44)*($G109/$F109)))</f>
        <v>0</v>
      </c>
      <c r="O109" s="517">
        <f>IF($F109=0,0,((($F109/$E109)*'CRONOGRAMA ACTIVIDADES'!M$44)*($G109/$F109)))</f>
        <v>0</v>
      </c>
      <c r="P109" s="517">
        <f>IF($F109=0,0,((($F109/$E109)*'CRONOGRAMA ACTIVIDADES'!N$44)*($G109/$F109)))</f>
        <v>0</v>
      </c>
      <c r="Q109" s="517">
        <f>IF($F109=0,0,((($F109/$E109)*'CRONOGRAMA ACTIVIDADES'!O$44)*($G109/$F109)))</f>
        <v>0</v>
      </c>
      <c r="R109" s="517">
        <f>IF($F109=0,0,((($F109/$E109)*'CRONOGRAMA ACTIVIDADES'!P$44)*($G109/$F109)))</f>
        <v>0</v>
      </c>
      <c r="S109" s="517">
        <f>IF($F109=0,0,((($F109/$E109)*'CRONOGRAMA ACTIVIDADES'!Q$44)*($G109/$F109)))</f>
        <v>0</v>
      </c>
      <c r="T109" s="499">
        <f t="shared" si="32"/>
        <v>0</v>
      </c>
      <c r="U109" s="519">
        <f>IF($F109=0,0,((($F109/$E109)*'CRONOGRAMA ACTIVIDADES'!R$44)*($G109/$F109)))</f>
        <v>0</v>
      </c>
      <c r="V109" s="517">
        <f>IF($F109=0,0,((($F109/$E109)*'CRONOGRAMA ACTIVIDADES'!S$44)*($G109/$F109)))</f>
        <v>0</v>
      </c>
      <c r="W109" s="517">
        <f>IF($F109=0,0,((($F109/$E109)*'CRONOGRAMA ACTIVIDADES'!T$44)*($G109/$F109)))</f>
        <v>0</v>
      </c>
      <c r="X109" s="517">
        <f>IF($F109=0,0,((($F109/$E109)*'CRONOGRAMA ACTIVIDADES'!U$44)*($G109/$F109)))</f>
        <v>0</v>
      </c>
      <c r="Y109" s="517">
        <f>IF($F109=0,0,((($F109/$E109)*'CRONOGRAMA ACTIVIDADES'!V$44)*($G109/$F109)))</f>
        <v>0</v>
      </c>
      <c r="Z109" s="517">
        <f>IF($F109=0,0,((($F109/$E109)*'CRONOGRAMA ACTIVIDADES'!W$44)*($G109/$F109)))</f>
        <v>0</v>
      </c>
      <c r="AA109" s="517">
        <f>IF($F109=0,0,((($F109/$E109)*'CRONOGRAMA ACTIVIDADES'!X$44)*($G109/$F109)))</f>
        <v>0</v>
      </c>
      <c r="AB109" s="517">
        <f>IF($F109=0,0,((($F109/$E109)*'CRONOGRAMA ACTIVIDADES'!Y$44)*($G109/$F109)))</f>
        <v>0</v>
      </c>
      <c r="AC109" s="517">
        <f>IF($F109=0,0,((($F109/$E109)*'CRONOGRAMA ACTIVIDADES'!Z$44)*($G109/$F109)))</f>
        <v>0</v>
      </c>
      <c r="AD109" s="517">
        <f>IF($F109=0,0,((($F109/$E109)*'CRONOGRAMA ACTIVIDADES'!AA$44)*($G109/$F109)))</f>
        <v>0</v>
      </c>
      <c r="AE109" s="517">
        <f>IF($F109=0,0,((($F109/$E109)*'CRONOGRAMA ACTIVIDADES'!AB$44)*($G109/$F109)))</f>
        <v>0</v>
      </c>
      <c r="AF109" s="517">
        <f>IF($F109=0,0,((($F109/$E109)*'CRONOGRAMA ACTIVIDADES'!AC$44)*($G109/$F109)))</f>
        <v>0</v>
      </c>
      <c r="AG109" s="501">
        <f t="shared" si="33"/>
        <v>0</v>
      </c>
      <c r="AH109" s="520">
        <f>IF($F109=0,0,((($F109/$E109)*'CRONOGRAMA ACTIVIDADES'!AD$44)*($G109/$F109)))</f>
        <v>0</v>
      </c>
      <c r="AI109" s="517">
        <f>IF($F109=0,0,((($F109/$E109)*'CRONOGRAMA ACTIVIDADES'!AE$44)*($G109/$F109)))</f>
        <v>0</v>
      </c>
      <c r="AJ109" s="517">
        <f>IF($F109=0,0,((($F109/$E109)*'CRONOGRAMA ACTIVIDADES'!AF$44)*($G109/$F109)))</f>
        <v>0</v>
      </c>
      <c r="AK109" s="517">
        <f>IF($F109=0,0,((($F109/$E109)*'CRONOGRAMA ACTIVIDADES'!AG$44)*($G109/$F109)))</f>
        <v>0</v>
      </c>
      <c r="AL109" s="517">
        <f>IF($F109=0,0,((($F109/$E109)*'CRONOGRAMA ACTIVIDADES'!AH$44)*($G109/$F109)))</f>
        <v>0</v>
      </c>
      <c r="AM109" s="517">
        <f>IF($F109=0,0,((($F109/$E109)*'CRONOGRAMA ACTIVIDADES'!AI$44)*($G109/$F109)))</f>
        <v>0</v>
      </c>
      <c r="AN109" s="517">
        <f>IF($F109=0,0,((($F109/$E109)*'CRONOGRAMA ACTIVIDADES'!AJ$44)*($G109/$F109)))</f>
        <v>0</v>
      </c>
      <c r="AO109" s="517">
        <f>IF($F109=0,0,((($F109/$E109)*'CRONOGRAMA ACTIVIDADES'!AK$44)*($G109/$F109)))</f>
        <v>0</v>
      </c>
      <c r="AP109" s="517">
        <f>IF($F109=0,0,((($F109/$E109)*'CRONOGRAMA ACTIVIDADES'!AL$44)*($G109/$F109)))</f>
        <v>0</v>
      </c>
      <c r="AQ109" s="517">
        <f>IF($F109=0,0,((($F109/$E109)*'CRONOGRAMA ACTIVIDADES'!AM$44)*($G109/$F109)))</f>
        <v>0</v>
      </c>
      <c r="AR109" s="517">
        <f>IF($F109=0,0,((($F109/$E109)*'CRONOGRAMA ACTIVIDADES'!AN$44)*($G109/$F109)))</f>
        <v>0</v>
      </c>
      <c r="AS109" s="517">
        <f>IF($F109=0,0,((($F109/$E109)*'CRONOGRAMA ACTIVIDADES'!AO$44)*($G109/$F109)))</f>
        <v>0</v>
      </c>
      <c r="AT109" s="501">
        <f t="shared" si="34"/>
        <v>0</v>
      </c>
      <c r="AU109" s="504">
        <f t="shared" si="35"/>
        <v>0</v>
      </c>
      <c r="AV109" s="470">
        <f t="shared" si="30"/>
        <v>0</v>
      </c>
    </row>
    <row r="110" spans="2:48" s="60" customFormat="1" ht="13.5">
      <c r="B110" s="494" t="str">
        <f>'FORMATO COSTEO C6'!C18</f>
        <v>6.1.3</v>
      </c>
      <c r="C110" s="515">
        <f>'FORMATO COSTEO C6'!B18</f>
        <v>0</v>
      </c>
      <c r="D110" s="506" t="str">
        <f>'FORMATO COSTEO C6'!D18</f>
        <v>Unidad medida</v>
      </c>
      <c r="E110" s="608">
        <f>'FORMATO COSTEO C6'!E18</f>
        <v>0</v>
      </c>
      <c r="F110" s="517">
        <f>'FORMATO COSTEO C6'!G18</f>
        <v>0</v>
      </c>
      <c r="G110" s="641">
        <f>'FORMATO COSTEO C6'!K18</f>
        <v>0</v>
      </c>
      <c r="H110" s="520">
        <f>IF($F110=0,0,((($F110/$E110)*'CRONOGRAMA ACTIVIDADES'!F$45)*($G110/$F110)))</f>
        <v>0</v>
      </c>
      <c r="I110" s="517">
        <f>IF($F110=0,0,((($F110/$E110)*'CRONOGRAMA ACTIVIDADES'!G$45)*($G110/$F110)))</f>
        <v>0</v>
      </c>
      <c r="J110" s="517">
        <f>IF($F110=0,0,((($F110/$E110)*'CRONOGRAMA ACTIVIDADES'!H$45)*($G110/$F110)))</f>
        <v>0</v>
      </c>
      <c r="K110" s="517">
        <f>IF($F110=0,0,((($F110/$E110)*'CRONOGRAMA ACTIVIDADES'!I$45)*($G110/$F110)))</f>
        <v>0</v>
      </c>
      <c r="L110" s="517">
        <f>IF($F110=0,0,((($F110/$E110)*'CRONOGRAMA ACTIVIDADES'!J$45)*($G110/$F110)))</f>
        <v>0</v>
      </c>
      <c r="M110" s="517">
        <f>IF($F110=0,0,((($F110/$E110)*'CRONOGRAMA ACTIVIDADES'!K$45)*($G110/$F110)))</f>
        <v>0</v>
      </c>
      <c r="N110" s="517">
        <f>IF($F110=0,0,((($F110/$E110)*'CRONOGRAMA ACTIVIDADES'!L$45)*($G110/$F110)))</f>
        <v>0</v>
      </c>
      <c r="O110" s="517">
        <f>IF($F110=0,0,((($F110/$E110)*'CRONOGRAMA ACTIVIDADES'!M$45)*($G110/$F110)))</f>
        <v>0</v>
      </c>
      <c r="P110" s="517">
        <f>IF($F110=0,0,((($F110/$E110)*'CRONOGRAMA ACTIVIDADES'!N$45)*($G110/$F110)))</f>
        <v>0</v>
      </c>
      <c r="Q110" s="517">
        <f>IF($F110=0,0,((($F110/$E110)*'CRONOGRAMA ACTIVIDADES'!O$45)*($G110/$F110)))</f>
        <v>0</v>
      </c>
      <c r="R110" s="517">
        <f>IF($F110=0,0,((($F110/$E110)*'CRONOGRAMA ACTIVIDADES'!P$45)*($G110/$F110)))</f>
        <v>0</v>
      </c>
      <c r="S110" s="517">
        <f>IF($F110=0,0,((($F110/$E110)*'CRONOGRAMA ACTIVIDADES'!Q$45)*($G110/$F110)))</f>
        <v>0</v>
      </c>
      <c r="T110" s="499">
        <f t="shared" si="32"/>
        <v>0</v>
      </c>
      <c r="U110" s="519">
        <f>IF($F110=0,0,((($F110/$E110)*'CRONOGRAMA ACTIVIDADES'!R$45)*($G110/$F110)))</f>
        <v>0</v>
      </c>
      <c r="V110" s="517">
        <f>IF($F110=0,0,((($F110/$E110)*'CRONOGRAMA ACTIVIDADES'!S$45)*($G110/$F110)))</f>
        <v>0</v>
      </c>
      <c r="W110" s="517">
        <f>IF($F110=0,0,((($F110/$E110)*'CRONOGRAMA ACTIVIDADES'!T$45)*($G110/$F110)))</f>
        <v>0</v>
      </c>
      <c r="X110" s="517">
        <f>IF($F110=0,0,((($F110/$E110)*'CRONOGRAMA ACTIVIDADES'!U$45)*($G110/$F110)))</f>
        <v>0</v>
      </c>
      <c r="Y110" s="517">
        <f>IF($F110=0,0,((($F110/$E110)*'CRONOGRAMA ACTIVIDADES'!V$45)*($G110/$F110)))</f>
        <v>0</v>
      </c>
      <c r="Z110" s="517">
        <f>IF($F110=0,0,((($F110/$E110)*'CRONOGRAMA ACTIVIDADES'!W$45)*($G110/$F110)))</f>
        <v>0</v>
      </c>
      <c r="AA110" s="517">
        <f>IF($F110=0,0,((($F110/$E110)*'CRONOGRAMA ACTIVIDADES'!X$45)*($G110/$F110)))</f>
        <v>0</v>
      </c>
      <c r="AB110" s="517">
        <f>IF($F110=0,0,((($F110/$E110)*'CRONOGRAMA ACTIVIDADES'!Y$45)*($G110/$F110)))</f>
        <v>0</v>
      </c>
      <c r="AC110" s="517">
        <f>IF($F110=0,0,((($F110/$E110)*'CRONOGRAMA ACTIVIDADES'!Z$45)*($G110/$F110)))</f>
        <v>0</v>
      </c>
      <c r="AD110" s="517">
        <f>IF($F110=0,0,((($F110/$E110)*'CRONOGRAMA ACTIVIDADES'!AA$45)*($G110/$F110)))</f>
        <v>0</v>
      </c>
      <c r="AE110" s="517">
        <f>IF($F110=0,0,((($F110/$E110)*'CRONOGRAMA ACTIVIDADES'!AB$45)*($G110/$F110)))</f>
        <v>0</v>
      </c>
      <c r="AF110" s="517">
        <f>IF($F110=0,0,((($F110/$E110)*'CRONOGRAMA ACTIVIDADES'!AC$45)*($G110/$F110)))</f>
        <v>0</v>
      </c>
      <c r="AG110" s="501">
        <f t="shared" si="33"/>
        <v>0</v>
      </c>
      <c r="AH110" s="520">
        <f>IF($F110=0,0,((($F110/$E110)*'CRONOGRAMA ACTIVIDADES'!AD$45)*($G110/$F110)))</f>
        <v>0</v>
      </c>
      <c r="AI110" s="517">
        <f>IF($F110=0,0,((($F110/$E110)*'CRONOGRAMA ACTIVIDADES'!AE$45)*($G110/$F110)))</f>
        <v>0</v>
      </c>
      <c r="AJ110" s="517">
        <f>IF($F110=0,0,((($F110/$E110)*'CRONOGRAMA ACTIVIDADES'!AF$45)*($G110/$F110)))</f>
        <v>0</v>
      </c>
      <c r="AK110" s="517">
        <f>IF($F110=0,0,((($F110/$E110)*'CRONOGRAMA ACTIVIDADES'!AG$45)*($G110/$F110)))</f>
        <v>0</v>
      </c>
      <c r="AL110" s="517">
        <f>IF($F110=0,0,((($F110/$E110)*'CRONOGRAMA ACTIVIDADES'!AH$45)*($G110/$F110)))</f>
        <v>0</v>
      </c>
      <c r="AM110" s="517">
        <f>IF($F110=0,0,((($F110/$E110)*'CRONOGRAMA ACTIVIDADES'!AI$45)*($G110/$F110)))</f>
        <v>0</v>
      </c>
      <c r="AN110" s="517">
        <f>IF($F110=0,0,((($F110/$E110)*'CRONOGRAMA ACTIVIDADES'!AJ$45)*($G110/$F110)))</f>
        <v>0</v>
      </c>
      <c r="AO110" s="517">
        <f>IF($F110=0,0,((($F110/$E110)*'CRONOGRAMA ACTIVIDADES'!AK$45)*($G110/$F110)))</f>
        <v>0</v>
      </c>
      <c r="AP110" s="517">
        <f>IF($F110=0,0,((($F110/$E110)*'CRONOGRAMA ACTIVIDADES'!AL$45)*($G110/$F110)))</f>
        <v>0</v>
      </c>
      <c r="AQ110" s="517">
        <f>IF($F110=0,0,((($F110/$E110)*'CRONOGRAMA ACTIVIDADES'!AM$45)*($G110/$F110)))</f>
        <v>0</v>
      </c>
      <c r="AR110" s="517">
        <f>IF($F110=0,0,((($F110/$E110)*'CRONOGRAMA ACTIVIDADES'!AN$45)*($G110/$F110)))</f>
        <v>0</v>
      </c>
      <c r="AS110" s="517">
        <f>IF($F110=0,0,((($F110/$E110)*'CRONOGRAMA ACTIVIDADES'!AO$45)*($G110/$F110)))</f>
        <v>0</v>
      </c>
      <c r="AT110" s="501">
        <f t="shared" si="34"/>
        <v>0</v>
      </c>
      <c r="AU110" s="504">
        <f t="shared" si="35"/>
        <v>0</v>
      </c>
      <c r="AV110" s="470">
        <f t="shared" si="30"/>
        <v>0</v>
      </c>
    </row>
    <row r="111" spans="2:48" s="60" customFormat="1" ht="13.5">
      <c r="B111" s="494" t="str">
        <f>'FORMATO COSTEO C6'!C19</f>
        <v>6.1.4</v>
      </c>
      <c r="C111" s="515">
        <f>'FORMATO COSTEO C6'!B19</f>
        <v>0</v>
      </c>
      <c r="D111" s="506" t="str">
        <f>'FORMATO COSTEO C6'!D19</f>
        <v>Unidad medida</v>
      </c>
      <c r="E111" s="608">
        <f>'FORMATO COSTEO C6'!E19</f>
        <v>0</v>
      </c>
      <c r="F111" s="517">
        <f>'FORMATO COSTEO C6'!G19</f>
        <v>0</v>
      </c>
      <c r="G111" s="641">
        <f>'FORMATO COSTEO C6'!K19</f>
        <v>0</v>
      </c>
      <c r="H111" s="520">
        <f>IF($F111=0,0,((($F111/$E111)*'CRONOGRAMA ACTIVIDADES'!F$46)*($G111/$F111)))</f>
        <v>0</v>
      </c>
      <c r="I111" s="517">
        <f>IF($F111=0,0,((($F111/$E111)*'CRONOGRAMA ACTIVIDADES'!G$46)*($G111/$F111)))</f>
        <v>0</v>
      </c>
      <c r="J111" s="517">
        <f>IF($F111=0,0,((($F111/$E111)*'CRONOGRAMA ACTIVIDADES'!H$46)*($G111/$F111)))</f>
        <v>0</v>
      </c>
      <c r="K111" s="517">
        <f>IF($F111=0,0,((($F111/$E111)*'CRONOGRAMA ACTIVIDADES'!I$46)*($G111/$F111)))</f>
        <v>0</v>
      </c>
      <c r="L111" s="517">
        <f>IF($F111=0,0,((($F111/$E111)*'CRONOGRAMA ACTIVIDADES'!J$46)*($G111/$F111)))</f>
        <v>0</v>
      </c>
      <c r="M111" s="517">
        <f>IF($F111=0,0,((($F111/$E111)*'CRONOGRAMA ACTIVIDADES'!K$46)*($G111/$F111)))</f>
        <v>0</v>
      </c>
      <c r="N111" s="517">
        <f>IF($F111=0,0,((($F111/$E111)*'CRONOGRAMA ACTIVIDADES'!L$46)*($G111/$F111)))</f>
        <v>0</v>
      </c>
      <c r="O111" s="517">
        <f>IF($F111=0,0,((($F111/$E111)*'CRONOGRAMA ACTIVIDADES'!M$46)*($G111/$F111)))</f>
        <v>0</v>
      </c>
      <c r="P111" s="517">
        <f>IF($F111=0,0,((($F111/$E111)*'CRONOGRAMA ACTIVIDADES'!N$46)*($G111/$F111)))</f>
        <v>0</v>
      </c>
      <c r="Q111" s="517">
        <f>IF($F111=0,0,((($F111/$E111)*'CRONOGRAMA ACTIVIDADES'!O$46)*($G111/$F111)))</f>
        <v>0</v>
      </c>
      <c r="R111" s="517">
        <f>IF($F111=0,0,((($F111/$E111)*'CRONOGRAMA ACTIVIDADES'!P$46)*($G111/$F111)))</f>
        <v>0</v>
      </c>
      <c r="S111" s="517">
        <f>IF($F111=0,0,((($F111/$E111)*'CRONOGRAMA ACTIVIDADES'!Q$46)*($G111/$F111)))</f>
        <v>0</v>
      </c>
      <c r="T111" s="499">
        <f t="shared" si="32"/>
        <v>0</v>
      </c>
      <c r="U111" s="519">
        <f>IF($F111=0,0,((($F111/$E111)*'CRONOGRAMA ACTIVIDADES'!R$46)*($G111/$F111)))</f>
        <v>0</v>
      </c>
      <c r="V111" s="517">
        <f>IF($F111=0,0,((($F111/$E111)*'CRONOGRAMA ACTIVIDADES'!S$46)*($G111/$F111)))</f>
        <v>0</v>
      </c>
      <c r="W111" s="517">
        <f>IF($F111=0,0,((($F111/$E111)*'CRONOGRAMA ACTIVIDADES'!T$46)*($G111/$F111)))</f>
        <v>0</v>
      </c>
      <c r="X111" s="517">
        <f>IF($F111=0,0,((($F111/$E111)*'CRONOGRAMA ACTIVIDADES'!U$46)*($G111/$F111)))</f>
        <v>0</v>
      </c>
      <c r="Y111" s="517">
        <f>IF($F111=0,0,((($F111/$E111)*'CRONOGRAMA ACTIVIDADES'!V$46)*($G111/$F111)))</f>
        <v>0</v>
      </c>
      <c r="Z111" s="517">
        <f>IF($F111=0,0,((($F111/$E111)*'CRONOGRAMA ACTIVIDADES'!W$46)*($G111/$F111)))</f>
        <v>0</v>
      </c>
      <c r="AA111" s="517">
        <f>IF($F111=0,0,((($F111/$E111)*'CRONOGRAMA ACTIVIDADES'!X$46)*($G111/$F111)))</f>
        <v>0</v>
      </c>
      <c r="AB111" s="517">
        <f>IF($F111=0,0,((($F111/$E111)*'CRONOGRAMA ACTIVIDADES'!Y$46)*($G111/$F111)))</f>
        <v>0</v>
      </c>
      <c r="AC111" s="517">
        <f>IF($F111=0,0,((($F111/$E111)*'CRONOGRAMA ACTIVIDADES'!Z$46)*($G111/$F111)))</f>
        <v>0</v>
      </c>
      <c r="AD111" s="517">
        <f>IF($F111=0,0,((($F111/$E111)*'CRONOGRAMA ACTIVIDADES'!AA$46)*($G111/$F111)))</f>
        <v>0</v>
      </c>
      <c r="AE111" s="517">
        <f>IF($F111=0,0,((($F111/$E111)*'CRONOGRAMA ACTIVIDADES'!AB$46)*($G111/$F111)))</f>
        <v>0</v>
      </c>
      <c r="AF111" s="517">
        <f>IF($F111=0,0,((($F111/$E111)*'CRONOGRAMA ACTIVIDADES'!AC$46)*($G111/$F111)))</f>
        <v>0</v>
      </c>
      <c r="AG111" s="501">
        <f t="shared" si="33"/>
        <v>0</v>
      </c>
      <c r="AH111" s="520">
        <f>IF($F111=0,0,((($F111/$E111)*'CRONOGRAMA ACTIVIDADES'!AD$46)*($G111/$F111)))</f>
        <v>0</v>
      </c>
      <c r="AI111" s="517">
        <f>IF($F111=0,0,((($F111/$E111)*'CRONOGRAMA ACTIVIDADES'!AE$46)*($G111/$F111)))</f>
        <v>0</v>
      </c>
      <c r="AJ111" s="517">
        <f>IF($F111=0,0,((($F111/$E111)*'CRONOGRAMA ACTIVIDADES'!AF$46)*($G111/$F111)))</f>
        <v>0</v>
      </c>
      <c r="AK111" s="517">
        <f>IF($F111=0,0,((($F111/$E111)*'CRONOGRAMA ACTIVIDADES'!AG$46)*($G111/$F111)))</f>
        <v>0</v>
      </c>
      <c r="AL111" s="517">
        <f>IF($F111=0,0,((($F111/$E111)*'CRONOGRAMA ACTIVIDADES'!AH$46)*($G111/$F111)))</f>
        <v>0</v>
      </c>
      <c r="AM111" s="517">
        <f>IF($F111=0,0,((($F111/$E111)*'CRONOGRAMA ACTIVIDADES'!AI$46)*($G111/$F111)))</f>
        <v>0</v>
      </c>
      <c r="AN111" s="517">
        <f>IF($F111=0,0,((($F111/$E111)*'CRONOGRAMA ACTIVIDADES'!AJ$46)*($G111/$F111)))</f>
        <v>0</v>
      </c>
      <c r="AO111" s="517">
        <f>IF($F111=0,0,((($F111/$E111)*'CRONOGRAMA ACTIVIDADES'!AK$46)*($G111/$F111)))</f>
        <v>0</v>
      </c>
      <c r="AP111" s="517">
        <f>IF($F111=0,0,((($F111/$E111)*'CRONOGRAMA ACTIVIDADES'!AL$46)*($G111/$F111)))</f>
        <v>0</v>
      </c>
      <c r="AQ111" s="517">
        <f>IF($F111=0,0,((($F111/$E111)*'CRONOGRAMA ACTIVIDADES'!AM$46)*($G111/$F111)))</f>
        <v>0</v>
      </c>
      <c r="AR111" s="517">
        <f>IF($F111=0,0,((($F111/$E111)*'CRONOGRAMA ACTIVIDADES'!AN$46)*($G111/$F111)))</f>
        <v>0</v>
      </c>
      <c r="AS111" s="517">
        <f>IF($F111=0,0,((($F111/$E111)*'CRONOGRAMA ACTIVIDADES'!AO$46)*($G111/$F111)))</f>
        <v>0</v>
      </c>
      <c r="AT111" s="501">
        <f t="shared" si="34"/>
        <v>0</v>
      </c>
      <c r="AU111" s="504">
        <f t="shared" si="35"/>
        <v>0</v>
      </c>
      <c r="AV111" s="470">
        <f t="shared" si="30"/>
        <v>0</v>
      </c>
    </row>
    <row r="112" spans="2:48" s="60" customFormat="1" ht="13.5">
      <c r="B112" s="494" t="str">
        <f>'FORMATO COSTEO C6'!C20</f>
        <v>6.1.5</v>
      </c>
      <c r="C112" s="515">
        <f>'FORMATO COSTEO C6'!B20</f>
        <v>0</v>
      </c>
      <c r="D112" s="506" t="str">
        <f>'FORMATO COSTEO C6'!D20</f>
        <v>Unidad medida</v>
      </c>
      <c r="E112" s="608">
        <f>'FORMATO COSTEO C6'!E20</f>
        <v>0</v>
      </c>
      <c r="F112" s="517">
        <f>'FORMATO COSTEO C6'!G20</f>
        <v>0</v>
      </c>
      <c r="G112" s="641">
        <f>'FORMATO COSTEO C6'!K20</f>
        <v>0</v>
      </c>
      <c r="H112" s="520">
        <f>IF($F112=0,0,((($F112/$E112)*'CRONOGRAMA ACTIVIDADES'!F$47)*($G112/$F112)))</f>
        <v>0</v>
      </c>
      <c r="I112" s="517">
        <f>IF($F112=0,0,((($F112/$E112)*'CRONOGRAMA ACTIVIDADES'!G$47)*($G112/$F112)))</f>
        <v>0</v>
      </c>
      <c r="J112" s="517">
        <f>IF($F112=0,0,((($F112/$E112)*'CRONOGRAMA ACTIVIDADES'!H$47)*($G112/$F112)))</f>
        <v>0</v>
      </c>
      <c r="K112" s="517">
        <f>IF($F112=0,0,((($F112/$E112)*'CRONOGRAMA ACTIVIDADES'!I$47)*($G112/$F112)))</f>
        <v>0</v>
      </c>
      <c r="L112" s="517">
        <f>IF($F112=0,0,((($F112/$E112)*'CRONOGRAMA ACTIVIDADES'!J$47)*($G112/$F112)))</f>
        <v>0</v>
      </c>
      <c r="M112" s="517">
        <f>IF($F112=0,0,((($F112/$E112)*'CRONOGRAMA ACTIVIDADES'!K$47)*($G112/$F112)))</f>
        <v>0</v>
      </c>
      <c r="N112" s="517">
        <f>IF($F112=0,0,((($F112/$E112)*'CRONOGRAMA ACTIVIDADES'!L$47)*($G112/$F112)))</f>
        <v>0</v>
      </c>
      <c r="O112" s="517">
        <f>IF($F112=0,0,((($F112/$E112)*'CRONOGRAMA ACTIVIDADES'!M$47)*($G112/$F112)))</f>
        <v>0</v>
      </c>
      <c r="P112" s="517">
        <f>IF($F112=0,0,((($F112/$E112)*'CRONOGRAMA ACTIVIDADES'!N$47)*($G112/$F112)))</f>
        <v>0</v>
      </c>
      <c r="Q112" s="517">
        <f>IF($F112=0,0,((($F112/$E112)*'CRONOGRAMA ACTIVIDADES'!O$47)*($G112/$F112)))</f>
        <v>0</v>
      </c>
      <c r="R112" s="517">
        <f>IF($F112=0,0,((($F112/$E112)*'CRONOGRAMA ACTIVIDADES'!P$47)*($G112/$F112)))</f>
        <v>0</v>
      </c>
      <c r="S112" s="517">
        <f>IF($F112=0,0,((($F112/$E112)*'CRONOGRAMA ACTIVIDADES'!Q$47)*($G112/$F112)))</f>
        <v>0</v>
      </c>
      <c r="T112" s="499">
        <f t="shared" si="32"/>
        <v>0</v>
      </c>
      <c r="U112" s="519">
        <f>IF($F112=0,0,((($F112/$E112)*'CRONOGRAMA ACTIVIDADES'!R$47)*($G112/$F112)))</f>
        <v>0</v>
      </c>
      <c r="V112" s="517">
        <f>IF($F112=0,0,((($F112/$E112)*'CRONOGRAMA ACTIVIDADES'!S$47)*($G112/$F112)))</f>
        <v>0</v>
      </c>
      <c r="W112" s="517">
        <f>IF($F112=0,0,((($F112/$E112)*'CRONOGRAMA ACTIVIDADES'!T$47)*($G112/$F112)))</f>
        <v>0</v>
      </c>
      <c r="X112" s="517">
        <f>IF($F112=0,0,((($F112/$E112)*'CRONOGRAMA ACTIVIDADES'!U$47)*($G112/$F112)))</f>
        <v>0</v>
      </c>
      <c r="Y112" s="517">
        <f>IF($F112=0,0,((($F112/$E112)*'CRONOGRAMA ACTIVIDADES'!V$47)*($G112/$F112)))</f>
        <v>0</v>
      </c>
      <c r="Z112" s="517">
        <f>IF($F112=0,0,((($F112/$E112)*'CRONOGRAMA ACTIVIDADES'!W$47)*($G112/$F112)))</f>
        <v>0</v>
      </c>
      <c r="AA112" s="517">
        <f>IF($F112=0,0,((($F112/$E112)*'CRONOGRAMA ACTIVIDADES'!X$47)*($G112/$F112)))</f>
        <v>0</v>
      </c>
      <c r="AB112" s="517">
        <f>IF($F112=0,0,((($F112/$E112)*'CRONOGRAMA ACTIVIDADES'!Y$47)*($G112/$F112)))</f>
        <v>0</v>
      </c>
      <c r="AC112" s="517">
        <f>IF($F112=0,0,((($F112/$E112)*'CRONOGRAMA ACTIVIDADES'!Z$47)*($G112/$F112)))</f>
        <v>0</v>
      </c>
      <c r="AD112" s="517">
        <f>IF($F112=0,0,((($F112/$E112)*'CRONOGRAMA ACTIVIDADES'!AA$47)*($G112/$F112)))</f>
        <v>0</v>
      </c>
      <c r="AE112" s="517">
        <f>IF($F112=0,0,((($F112/$E112)*'CRONOGRAMA ACTIVIDADES'!AB$47)*($G112/$F112)))</f>
        <v>0</v>
      </c>
      <c r="AF112" s="517">
        <f>IF($F112=0,0,((($F112/$E112)*'CRONOGRAMA ACTIVIDADES'!AC$47)*($G112/$F112)))</f>
        <v>0</v>
      </c>
      <c r="AG112" s="501">
        <f t="shared" si="33"/>
        <v>0</v>
      </c>
      <c r="AH112" s="520">
        <f>IF($F112=0,0,((($F112/$E112)*'CRONOGRAMA ACTIVIDADES'!AD$47)*($G112/$F112)))</f>
        <v>0</v>
      </c>
      <c r="AI112" s="517">
        <f>IF($F112=0,0,((($F112/$E112)*'CRONOGRAMA ACTIVIDADES'!AE$47)*($G112/$F112)))</f>
        <v>0</v>
      </c>
      <c r="AJ112" s="517">
        <f>IF($F112=0,0,((($F112/$E112)*'CRONOGRAMA ACTIVIDADES'!AF$47)*($G112/$F112)))</f>
        <v>0</v>
      </c>
      <c r="AK112" s="517">
        <f>IF($F112=0,0,((($F112/$E112)*'CRONOGRAMA ACTIVIDADES'!AG$47)*($G112/$F112)))</f>
        <v>0</v>
      </c>
      <c r="AL112" s="517">
        <f>IF($F112=0,0,((($F112/$E112)*'CRONOGRAMA ACTIVIDADES'!AH$47)*($G112/$F112)))</f>
        <v>0</v>
      </c>
      <c r="AM112" s="517">
        <f>IF($F112=0,0,((($F112/$E112)*'CRONOGRAMA ACTIVIDADES'!AI$47)*($G112/$F112)))</f>
        <v>0</v>
      </c>
      <c r="AN112" s="517">
        <f>IF($F112=0,0,((($F112/$E112)*'CRONOGRAMA ACTIVIDADES'!AJ$47)*($G112/$F112)))</f>
        <v>0</v>
      </c>
      <c r="AO112" s="517">
        <f>IF($F112=0,0,((($F112/$E112)*'CRONOGRAMA ACTIVIDADES'!AK$47)*($G112/$F112)))</f>
        <v>0</v>
      </c>
      <c r="AP112" s="517">
        <f>IF($F112=0,0,((($F112/$E112)*'CRONOGRAMA ACTIVIDADES'!AL$47)*($G112/$F112)))</f>
        <v>0</v>
      </c>
      <c r="AQ112" s="517">
        <f>IF($F112=0,0,((($F112/$E112)*'CRONOGRAMA ACTIVIDADES'!AM$47)*($G112/$F112)))</f>
        <v>0</v>
      </c>
      <c r="AR112" s="517">
        <f>IF($F112=0,0,((($F112/$E112)*'CRONOGRAMA ACTIVIDADES'!AN$47)*($G112/$F112)))</f>
        <v>0</v>
      </c>
      <c r="AS112" s="517">
        <f>IF($F112=0,0,((($F112/$E112)*'CRONOGRAMA ACTIVIDADES'!AO$47)*($G112/$F112)))</f>
        <v>0</v>
      </c>
      <c r="AT112" s="501">
        <f t="shared" si="34"/>
        <v>0</v>
      </c>
      <c r="AU112" s="504">
        <f t="shared" si="35"/>
        <v>0</v>
      </c>
      <c r="AV112" s="470">
        <f t="shared" si="30"/>
        <v>0</v>
      </c>
    </row>
    <row r="113" spans="2:48" s="60" customFormat="1" ht="13.5">
      <c r="B113" s="494" t="str">
        <f>'FORMATO COSTEO C6'!C21</f>
        <v>6.1.6</v>
      </c>
      <c r="C113" s="515">
        <f>'FORMATO COSTEO C6'!B21</f>
        <v>0</v>
      </c>
      <c r="D113" s="506" t="str">
        <f>'FORMATO COSTEO C6'!D21</f>
        <v>Unidad medida</v>
      </c>
      <c r="E113" s="608">
        <f>'FORMATO COSTEO C6'!E21</f>
        <v>0</v>
      </c>
      <c r="F113" s="517">
        <f>'FORMATO COSTEO C6'!G21</f>
        <v>0</v>
      </c>
      <c r="G113" s="641">
        <f>'FORMATO COSTEO C6'!K21</f>
        <v>0</v>
      </c>
      <c r="H113" s="520">
        <f>IF($F113=0,0,((($F113/$E113)*'CRONOGRAMA ACTIVIDADES'!F$48)*($G113/$F113)))</f>
        <v>0</v>
      </c>
      <c r="I113" s="517">
        <f>IF($F113=0,0,((($F113/$E113)*'CRONOGRAMA ACTIVIDADES'!G$48)*($G113/$F113)))</f>
        <v>0</v>
      </c>
      <c r="J113" s="517">
        <f>IF($F113=0,0,((($F113/$E113)*'CRONOGRAMA ACTIVIDADES'!H$48)*($G113/$F113)))</f>
        <v>0</v>
      </c>
      <c r="K113" s="517">
        <f>IF($F113=0,0,((($F113/$E113)*'CRONOGRAMA ACTIVIDADES'!I$48)*($G113/$F113)))</f>
        <v>0</v>
      </c>
      <c r="L113" s="517">
        <f>IF($F113=0,0,((($F113/$E113)*'CRONOGRAMA ACTIVIDADES'!J$48)*($G113/$F113)))</f>
        <v>0</v>
      </c>
      <c r="M113" s="517">
        <f>IF($F113=0,0,((($F113/$E113)*'CRONOGRAMA ACTIVIDADES'!K$48)*($G113/$F113)))</f>
        <v>0</v>
      </c>
      <c r="N113" s="517">
        <f>IF($F113=0,0,((($F113/$E113)*'CRONOGRAMA ACTIVIDADES'!L$48)*($G113/$F113)))</f>
        <v>0</v>
      </c>
      <c r="O113" s="517">
        <f>IF($F113=0,0,((($F113/$E113)*'CRONOGRAMA ACTIVIDADES'!M$48)*($G113/$F113)))</f>
        <v>0</v>
      </c>
      <c r="P113" s="517">
        <f>IF($F113=0,0,((($F113/$E113)*'CRONOGRAMA ACTIVIDADES'!N$48)*($G113/$F113)))</f>
        <v>0</v>
      </c>
      <c r="Q113" s="517">
        <f>IF($F113=0,0,((($F113/$E113)*'CRONOGRAMA ACTIVIDADES'!O$48)*($G113/$F113)))</f>
        <v>0</v>
      </c>
      <c r="R113" s="517">
        <f>IF($F113=0,0,((($F113/$E113)*'CRONOGRAMA ACTIVIDADES'!P$48)*($G113/$F113)))</f>
        <v>0</v>
      </c>
      <c r="S113" s="517">
        <f>IF($F113=0,0,((($F113/$E113)*'CRONOGRAMA ACTIVIDADES'!Q$48)*($G113/$F113)))</f>
        <v>0</v>
      </c>
      <c r="T113" s="499">
        <f t="shared" si="32"/>
        <v>0</v>
      </c>
      <c r="U113" s="519">
        <f>IF($F113=0,0,((($F113/$E113)*'CRONOGRAMA ACTIVIDADES'!R$48)*($G113/$F113)))</f>
        <v>0</v>
      </c>
      <c r="V113" s="517">
        <f>IF($F113=0,0,((($F113/$E113)*'CRONOGRAMA ACTIVIDADES'!S$48)*($G113/$F113)))</f>
        <v>0</v>
      </c>
      <c r="W113" s="517">
        <f>IF($F113=0,0,((($F113/$E113)*'CRONOGRAMA ACTIVIDADES'!T$48)*($G113/$F113)))</f>
        <v>0</v>
      </c>
      <c r="X113" s="517">
        <f>IF($F113=0,0,((($F113/$E113)*'CRONOGRAMA ACTIVIDADES'!U$48)*($G113/$F113)))</f>
        <v>0</v>
      </c>
      <c r="Y113" s="517">
        <f>IF($F113=0,0,((($F113/$E113)*'CRONOGRAMA ACTIVIDADES'!V$48)*($G113/$F113)))</f>
        <v>0</v>
      </c>
      <c r="Z113" s="517">
        <f>IF($F113=0,0,((($F113/$E113)*'CRONOGRAMA ACTIVIDADES'!W$48)*($G113/$F113)))</f>
        <v>0</v>
      </c>
      <c r="AA113" s="517">
        <f>IF($F113=0,0,((($F113/$E113)*'CRONOGRAMA ACTIVIDADES'!X$48)*($G113/$F113)))</f>
        <v>0</v>
      </c>
      <c r="AB113" s="517">
        <f>IF($F113=0,0,((($F113/$E113)*'CRONOGRAMA ACTIVIDADES'!Y$48)*($G113/$F113)))</f>
        <v>0</v>
      </c>
      <c r="AC113" s="517">
        <f>IF($F113=0,0,((($F113/$E113)*'CRONOGRAMA ACTIVIDADES'!Z$48)*($G113/$F113)))</f>
        <v>0</v>
      </c>
      <c r="AD113" s="517">
        <f>IF($F113=0,0,((($F113/$E113)*'CRONOGRAMA ACTIVIDADES'!AA$48)*($G113/$F113)))</f>
        <v>0</v>
      </c>
      <c r="AE113" s="517">
        <f>IF($F113=0,0,((($F113/$E113)*'CRONOGRAMA ACTIVIDADES'!AB$48)*($G113/$F113)))</f>
        <v>0</v>
      </c>
      <c r="AF113" s="517">
        <f>IF($F113=0,0,((($F113/$E113)*'CRONOGRAMA ACTIVIDADES'!AC$48)*($G113/$F113)))</f>
        <v>0</v>
      </c>
      <c r="AG113" s="501">
        <f t="shared" si="33"/>
        <v>0</v>
      </c>
      <c r="AH113" s="520">
        <f>IF($F113=0,0,((($F113/$E113)*'CRONOGRAMA ACTIVIDADES'!AD$48)*($G113/$F113)))</f>
        <v>0</v>
      </c>
      <c r="AI113" s="517">
        <f>IF($F113=0,0,((($F113/$E113)*'CRONOGRAMA ACTIVIDADES'!AE$48)*($G113/$F113)))</f>
        <v>0</v>
      </c>
      <c r="AJ113" s="517">
        <f>IF($F113=0,0,((($F113/$E113)*'CRONOGRAMA ACTIVIDADES'!AF$48)*($G113/$F113)))</f>
        <v>0</v>
      </c>
      <c r="AK113" s="517">
        <f>IF($F113=0,0,((($F113/$E113)*'CRONOGRAMA ACTIVIDADES'!AG$48)*($G113/$F113)))</f>
        <v>0</v>
      </c>
      <c r="AL113" s="517">
        <f>IF($F113=0,0,((($F113/$E113)*'CRONOGRAMA ACTIVIDADES'!AH$48)*($G113/$F113)))</f>
        <v>0</v>
      </c>
      <c r="AM113" s="517">
        <f>IF($F113=0,0,((($F113/$E113)*'CRONOGRAMA ACTIVIDADES'!AI$48)*($G113/$F113)))</f>
        <v>0</v>
      </c>
      <c r="AN113" s="517">
        <f>IF($F113=0,0,((($F113/$E113)*'CRONOGRAMA ACTIVIDADES'!AJ$48)*($G113/$F113)))</f>
        <v>0</v>
      </c>
      <c r="AO113" s="517">
        <f>IF($F113=0,0,((($F113/$E113)*'CRONOGRAMA ACTIVIDADES'!AK$48)*($G113/$F113)))</f>
        <v>0</v>
      </c>
      <c r="AP113" s="517">
        <f>IF($F113=0,0,((($F113/$E113)*'CRONOGRAMA ACTIVIDADES'!AL$48)*($G113/$F113)))</f>
        <v>0</v>
      </c>
      <c r="AQ113" s="517">
        <f>IF($F113=0,0,((($F113/$E113)*'CRONOGRAMA ACTIVIDADES'!AM$48)*($G113/$F113)))</f>
        <v>0</v>
      </c>
      <c r="AR113" s="517">
        <f>IF($F113=0,0,((($F113/$E113)*'CRONOGRAMA ACTIVIDADES'!AN$48)*($G113/$F113)))</f>
        <v>0</v>
      </c>
      <c r="AS113" s="517">
        <f>IF($F113=0,0,((($F113/$E113)*'CRONOGRAMA ACTIVIDADES'!AO$48)*($G113/$F113)))</f>
        <v>0</v>
      </c>
      <c r="AT113" s="501">
        <f t="shared" si="34"/>
        <v>0</v>
      </c>
      <c r="AU113" s="504">
        <f t="shared" si="35"/>
        <v>0</v>
      </c>
      <c r="AV113" s="470">
        <f t="shared" si="30"/>
        <v>0</v>
      </c>
    </row>
    <row r="114" spans="2:48" s="60" customFormat="1" ht="13.5">
      <c r="B114" s="494" t="str">
        <f>'FORMATO COSTEO C6'!C22</f>
        <v>6.1.7</v>
      </c>
      <c r="C114" s="515">
        <f>'FORMATO COSTEO C6'!B22</f>
        <v>0</v>
      </c>
      <c r="D114" s="506" t="str">
        <f>'FORMATO COSTEO C6'!D22</f>
        <v>Unidad medida</v>
      </c>
      <c r="E114" s="608">
        <f>'FORMATO COSTEO C6'!E22</f>
        <v>0</v>
      </c>
      <c r="F114" s="517">
        <f>'FORMATO COSTEO C6'!G22</f>
        <v>0</v>
      </c>
      <c r="G114" s="641">
        <f>'FORMATO COSTEO C6'!K22</f>
        <v>0</v>
      </c>
      <c r="H114" s="520">
        <f>IF($F114=0,0,((($F114/$E114)*'CRONOGRAMA ACTIVIDADES'!F$49)*($G114/$F114)))</f>
        <v>0</v>
      </c>
      <c r="I114" s="517">
        <f>IF($F114=0,0,((($F114/$E114)*'CRONOGRAMA ACTIVIDADES'!G$49)*($G114/$F114)))</f>
        <v>0</v>
      </c>
      <c r="J114" s="517">
        <f>IF($F114=0,0,((($F114/$E114)*'CRONOGRAMA ACTIVIDADES'!H$49)*($G114/$F114)))</f>
        <v>0</v>
      </c>
      <c r="K114" s="517">
        <f>IF($F114=0,0,((($F114/$E114)*'CRONOGRAMA ACTIVIDADES'!I$49)*($G114/$F114)))</f>
        <v>0</v>
      </c>
      <c r="L114" s="517">
        <f>IF($F114=0,0,((($F114/$E114)*'CRONOGRAMA ACTIVIDADES'!J$49)*($G114/$F114)))</f>
        <v>0</v>
      </c>
      <c r="M114" s="517">
        <f>IF($F114=0,0,((($F114/$E114)*'CRONOGRAMA ACTIVIDADES'!K$49)*($G114/$F114)))</f>
        <v>0</v>
      </c>
      <c r="N114" s="517">
        <f>IF($F114=0,0,((($F114/$E114)*'CRONOGRAMA ACTIVIDADES'!L$49)*($G114/$F114)))</f>
        <v>0</v>
      </c>
      <c r="O114" s="517">
        <f>IF($F114=0,0,((($F114/$E114)*'CRONOGRAMA ACTIVIDADES'!M$49)*($G114/$F114)))</f>
        <v>0</v>
      </c>
      <c r="P114" s="517">
        <f>IF($F114=0,0,((($F114/$E114)*'CRONOGRAMA ACTIVIDADES'!N$49)*($G114/$F114)))</f>
        <v>0</v>
      </c>
      <c r="Q114" s="517">
        <f>IF($F114=0,0,((($F114/$E114)*'CRONOGRAMA ACTIVIDADES'!O$49)*($G114/$F114)))</f>
        <v>0</v>
      </c>
      <c r="R114" s="517">
        <f>IF($F114=0,0,((($F114/$E114)*'CRONOGRAMA ACTIVIDADES'!P$49)*($G114/$F114)))</f>
        <v>0</v>
      </c>
      <c r="S114" s="517">
        <f>IF($F114=0,0,((($F114/$E114)*'CRONOGRAMA ACTIVIDADES'!Q$49)*($G114/$F114)))</f>
        <v>0</v>
      </c>
      <c r="T114" s="499">
        <f t="shared" si="32"/>
        <v>0</v>
      </c>
      <c r="U114" s="519">
        <f>IF($F114=0,0,((($F114/$E114)*'CRONOGRAMA ACTIVIDADES'!R$49)*($G114/$F114)))</f>
        <v>0</v>
      </c>
      <c r="V114" s="517">
        <f>IF($F114=0,0,((($F114/$E114)*'CRONOGRAMA ACTIVIDADES'!S$49)*($G114/$F114)))</f>
        <v>0</v>
      </c>
      <c r="W114" s="517">
        <f>IF($F114=0,0,((($F114/$E114)*'CRONOGRAMA ACTIVIDADES'!T$49)*($G114/$F114)))</f>
        <v>0</v>
      </c>
      <c r="X114" s="517">
        <f>IF($F114=0,0,((($F114/$E114)*'CRONOGRAMA ACTIVIDADES'!U$49)*($G114/$F114)))</f>
        <v>0</v>
      </c>
      <c r="Y114" s="517">
        <f>IF($F114=0,0,((($F114/$E114)*'CRONOGRAMA ACTIVIDADES'!V$49)*($G114/$F114)))</f>
        <v>0</v>
      </c>
      <c r="Z114" s="517">
        <f>IF($F114=0,0,((($F114/$E114)*'CRONOGRAMA ACTIVIDADES'!W$49)*($G114/$F114)))</f>
        <v>0</v>
      </c>
      <c r="AA114" s="517">
        <f>IF($F114=0,0,((($F114/$E114)*'CRONOGRAMA ACTIVIDADES'!X$49)*($G114/$F114)))</f>
        <v>0</v>
      </c>
      <c r="AB114" s="517">
        <f>IF($F114=0,0,((($F114/$E114)*'CRONOGRAMA ACTIVIDADES'!Y$49)*($G114/$F114)))</f>
        <v>0</v>
      </c>
      <c r="AC114" s="517">
        <f>IF($F114=0,0,((($F114/$E114)*'CRONOGRAMA ACTIVIDADES'!Z$49)*($G114/$F114)))</f>
        <v>0</v>
      </c>
      <c r="AD114" s="517">
        <f>IF($F114=0,0,((($F114/$E114)*'CRONOGRAMA ACTIVIDADES'!AA$49)*($G114/$F114)))</f>
        <v>0</v>
      </c>
      <c r="AE114" s="517">
        <f>IF($F114=0,0,((($F114/$E114)*'CRONOGRAMA ACTIVIDADES'!AB$49)*($G114/$F114)))</f>
        <v>0</v>
      </c>
      <c r="AF114" s="517">
        <f>IF($F114=0,0,((($F114/$E114)*'CRONOGRAMA ACTIVIDADES'!AC$49)*($G114/$F114)))</f>
        <v>0</v>
      </c>
      <c r="AG114" s="501">
        <f t="shared" si="33"/>
        <v>0</v>
      </c>
      <c r="AH114" s="520">
        <f>IF($F114=0,0,((($F114/$E114)*'CRONOGRAMA ACTIVIDADES'!AD$49)*($G114/$F114)))</f>
        <v>0</v>
      </c>
      <c r="AI114" s="517">
        <f>IF($F114=0,0,((($F114/$E114)*'CRONOGRAMA ACTIVIDADES'!AE$49)*($G114/$F114)))</f>
        <v>0</v>
      </c>
      <c r="AJ114" s="517">
        <f>IF($F114=0,0,((($F114/$E114)*'CRONOGRAMA ACTIVIDADES'!AF$49)*($G114/$F114)))</f>
        <v>0</v>
      </c>
      <c r="AK114" s="517">
        <f>IF($F114=0,0,((($F114/$E114)*'CRONOGRAMA ACTIVIDADES'!AG$49)*($G114/$F114)))</f>
        <v>0</v>
      </c>
      <c r="AL114" s="517">
        <f>IF($F114=0,0,((($F114/$E114)*'CRONOGRAMA ACTIVIDADES'!AH$49)*($G114/$F114)))</f>
        <v>0</v>
      </c>
      <c r="AM114" s="517">
        <f>IF($F114=0,0,((($F114/$E114)*'CRONOGRAMA ACTIVIDADES'!AI$49)*($G114/$F114)))</f>
        <v>0</v>
      </c>
      <c r="AN114" s="517">
        <f>IF($F114=0,0,((($F114/$E114)*'CRONOGRAMA ACTIVIDADES'!AJ$49)*($G114/$F114)))</f>
        <v>0</v>
      </c>
      <c r="AO114" s="517">
        <f>IF($F114=0,0,((($F114/$E114)*'CRONOGRAMA ACTIVIDADES'!AK$49)*($G114/$F114)))</f>
        <v>0</v>
      </c>
      <c r="AP114" s="517">
        <f>IF($F114=0,0,((($F114/$E114)*'CRONOGRAMA ACTIVIDADES'!AL$49)*($G114/$F114)))</f>
        <v>0</v>
      </c>
      <c r="AQ114" s="517">
        <f>IF($F114=0,0,((($F114/$E114)*'CRONOGRAMA ACTIVIDADES'!AM$49)*($G114/$F114)))</f>
        <v>0</v>
      </c>
      <c r="AR114" s="517">
        <f>IF($F114=0,0,((($F114/$E114)*'CRONOGRAMA ACTIVIDADES'!AN$49)*($G114/$F114)))</f>
        <v>0</v>
      </c>
      <c r="AS114" s="517">
        <f>IF($F114=0,0,((($F114/$E114)*'CRONOGRAMA ACTIVIDADES'!AO$49)*($G114/$F114)))</f>
        <v>0</v>
      </c>
      <c r="AT114" s="501">
        <f t="shared" si="34"/>
        <v>0</v>
      </c>
      <c r="AU114" s="504">
        <f t="shared" si="35"/>
        <v>0</v>
      </c>
      <c r="AV114" s="470">
        <f aca="true" t="shared" si="36" ref="AV114:AV157">+G114-AU114</f>
        <v>0</v>
      </c>
    </row>
    <row r="115" spans="2:48" s="60" customFormat="1" ht="13.5">
      <c r="B115" s="494" t="str">
        <f>'FORMATO COSTEO C6'!C23</f>
        <v>6.1.8</v>
      </c>
      <c r="C115" s="515">
        <f>'FORMATO COSTEO C6'!B23</f>
        <v>0</v>
      </c>
      <c r="D115" s="506" t="str">
        <f>'FORMATO COSTEO C6'!D23</f>
        <v>Unidad medida</v>
      </c>
      <c r="E115" s="608">
        <f>'FORMATO COSTEO C6'!E23</f>
        <v>0</v>
      </c>
      <c r="F115" s="517">
        <f>'FORMATO COSTEO C6'!G23</f>
        <v>0</v>
      </c>
      <c r="G115" s="641">
        <f>'FORMATO COSTEO C6'!K23</f>
        <v>0</v>
      </c>
      <c r="H115" s="520">
        <f>IF($F115=0,0,((($F115/$E115)*'CRONOGRAMA ACTIVIDADES'!F$50)*($G115/$F115)))</f>
        <v>0</v>
      </c>
      <c r="I115" s="517">
        <f>IF($F115=0,0,((($F115/$E115)*'CRONOGRAMA ACTIVIDADES'!G$50)*($G115/$F115)))</f>
        <v>0</v>
      </c>
      <c r="J115" s="517">
        <f>IF($F115=0,0,((($F115/$E115)*'CRONOGRAMA ACTIVIDADES'!H$50)*($G115/$F115)))</f>
        <v>0</v>
      </c>
      <c r="K115" s="517">
        <f>IF($F115=0,0,((($F115/$E115)*'CRONOGRAMA ACTIVIDADES'!I$50)*($G115/$F115)))</f>
        <v>0</v>
      </c>
      <c r="L115" s="517">
        <f>IF($F115=0,0,((($F115/$E115)*'CRONOGRAMA ACTIVIDADES'!J$50)*($G115/$F115)))</f>
        <v>0</v>
      </c>
      <c r="M115" s="517">
        <f>IF($F115=0,0,((($F115/$E115)*'CRONOGRAMA ACTIVIDADES'!K$50)*($G115/$F115)))</f>
        <v>0</v>
      </c>
      <c r="N115" s="517">
        <f>IF($F115=0,0,((($F115/$E115)*'CRONOGRAMA ACTIVIDADES'!L$50)*($G115/$F115)))</f>
        <v>0</v>
      </c>
      <c r="O115" s="517">
        <f>IF($F115=0,0,((($F115/$E115)*'CRONOGRAMA ACTIVIDADES'!M$50)*($G115/$F115)))</f>
        <v>0</v>
      </c>
      <c r="P115" s="517">
        <f>IF($F115=0,0,((($F115/$E115)*'CRONOGRAMA ACTIVIDADES'!N$50)*($G115/$F115)))</f>
        <v>0</v>
      </c>
      <c r="Q115" s="517">
        <f>IF($F115=0,0,((($F115/$E115)*'CRONOGRAMA ACTIVIDADES'!O$50)*($G115/$F115)))</f>
        <v>0</v>
      </c>
      <c r="R115" s="517">
        <f>IF($F115=0,0,((($F115/$E115)*'CRONOGRAMA ACTIVIDADES'!P$50)*($G115/$F115)))</f>
        <v>0</v>
      </c>
      <c r="S115" s="517">
        <f>IF($F115=0,0,((($F115/$E115)*'CRONOGRAMA ACTIVIDADES'!Q$50)*($G115/$F115)))</f>
        <v>0</v>
      </c>
      <c r="T115" s="499">
        <f t="shared" si="32"/>
        <v>0</v>
      </c>
      <c r="U115" s="519">
        <f>IF($F115=0,0,((($F115/$E115)*'CRONOGRAMA ACTIVIDADES'!R$50)*($G115/$F115)))</f>
        <v>0</v>
      </c>
      <c r="V115" s="517">
        <f>IF($F115=0,0,((($F115/$E115)*'CRONOGRAMA ACTIVIDADES'!S$50)*($G115/$F115)))</f>
        <v>0</v>
      </c>
      <c r="W115" s="517">
        <f>IF($F115=0,0,((($F115/$E115)*'CRONOGRAMA ACTIVIDADES'!T$50)*($G115/$F115)))</f>
        <v>0</v>
      </c>
      <c r="X115" s="517">
        <f>IF($F115=0,0,((($F115/$E115)*'CRONOGRAMA ACTIVIDADES'!U$50)*($G115/$F115)))</f>
        <v>0</v>
      </c>
      <c r="Y115" s="517">
        <f>IF($F115=0,0,((($F115/$E115)*'CRONOGRAMA ACTIVIDADES'!V$50)*($G115/$F115)))</f>
        <v>0</v>
      </c>
      <c r="Z115" s="517">
        <f>IF($F115=0,0,((($F115/$E115)*'CRONOGRAMA ACTIVIDADES'!W$50)*($G115/$F115)))</f>
        <v>0</v>
      </c>
      <c r="AA115" s="517">
        <f>IF($F115=0,0,((($F115/$E115)*'CRONOGRAMA ACTIVIDADES'!X$50)*($G115/$F115)))</f>
        <v>0</v>
      </c>
      <c r="AB115" s="517">
        <f>IF($F115=0,0,((($F115/$E115)*'CRONOGRAMA ACTIVIDADES'!Y$50)*($G115/$F115)))</f>
        <v>0</v>
      </c>
      <c r="AC115" s="517">
        <f>IF($F115=0,0,((($F115/$E115)*'CRONOGRAMA ACTIVIDADES'!Z$50)*($G115/$F115)))</f>
        <v>0</v>
      </c>
      <c r="AD115" s="517">
        <f>IF($F115=0,0,((($F115/$E115)*'CRONOGRAMA ACTIVIDADES'!AA$50)*($G115/$F115)))</f>
        <v>0</v>
      </c>
      <c r="AE115" s="517">
        <f>IF($F115=0,0,((($F115/$E115)*'CRONOGRAMA ACTIVIDADES'!AB$50)*($G115/$F115)))</f>
        <v>0</v>
      </c>
      <c r="AF115" s="517">
        <f>IF($F115=0,0,((($F115/$E115)*'CRONOGRAMA ACTIVIDADES'!AC$50)*($G115/$F115)))</f>
        <v>0</v>
      </c>
      <c r="AG115" s="501">
        <f t="shared" si="33"/>
        <v>0</v>
      </c>
      <c r="AH115" s="520">
        <f>IF($F115=0,0,((($F115/$E115)*'CRONOGRAMA ACTIVIDADES'!AD$50)*($G115/$F115)))</f>
        <v>0</v>
      </c>
      <c r="AI115" s="517">
        <f>IF($F115=0,0,((($F115/$E115)*'CRONOGRAMA ACTIVIDADES'!AE$50)*($G115/$F115)))</f>
        <v>0</v>
      </c>
      <c r="AJ115" s="517">
        <f>IF($F115=0,0,((($F115/$E115)*'CRONOGRAMA ACTIVIDADES'!AF$50)*($G115/$F115)))</f>
        <v>0</v>
      </c>
      <c r="AK115" s="517">
        <f>IF($F115=0,0,((($F115/$E115)*'CRONOGRAMA ACTIVIDADES'!AG$50)*($G115/$F115)))</f>
        <v>0</v>
      </c>
      <c r="AL115" s="517">
        <f>IF($F115=0,0,((($F115/$E115)*'CRONOGRAMA ACTIVIDADES'!AH$50)*($G115/$F115)))</f>
        <v>0</v>
      </c>
      <c r="AM115" s="517">
        <f>IF($F115=0,0,((($F115/$E115)*'CRONOGRAMA ACTIVIDADES'!AI$50)*($G115/$F115)))</f>
        <v>0</v>
      </c>
      <c r="AN115" s="517">
        <f>IF($F115=0,0,((($F115/$E115)*'CRONOGRAMA ACTIVIDADES'!AJ$50)*($G115/$F115)))</f>
        <v>0</v>
      </c>
      <c r="AO115" s="517">
        <f>IF($F115=0,0,((($F115/$E115)*'CRONOGRAMA ACTIVIDADES'!AK$50)*($G115/$F115)))</f>
        <v>0</v>
      </c>
      <c r="AP115" s="517">
        <f>IF($F115=0,0,((($F115/$E115)*'CRONOGRAMA ACTIVIDADES'!AL$50)*($G115/$F115)))</f>
        <v>0</v>
      </c>
      <c r="AQ115" s="517">
        <f>IF($F115=0,0,((($F115/$E115)*'CRONOGRAMA ACTIVIDADES'!AM$50)*($G115/$F115)))</f>
        <v>0</v>
      </c>
      <c r="AR115" s="517">
        <f>IF($F115=0,0,((($F115/$E115)*'CRONOGRAMA ACTIVIDADES'!AN$50)*($G115/$F115)))</f>
        <v>0</v>
      </c>
      <c r="AS115" s="517">
        <f>IF($F115=0,0,((($F115/$E115)*'CRONOGRAMA ACTIVIDADES'!AO$50)*($G115/$F115)))</f>
        <v>0</v>
      </c>
      <c r="AT115" s="501">
        <f t="shared" si="34"/>
        <v>0</v>
      </c>
      <c r="AU115" s="504">
        <f t="shared" si="35"/>
        <v>0</v>
      </c>
      <c r="AV115" s="470">
        <f t="shared" si="36"/>
        <v>0</v>
      </c>
    </row>
    <row r="116" spans="2:48" s="60" customFormat="1" ht="13.5">
      <c r="B116" s="494" t="str">
        <f>'FORMATO COSTEO C6'!C24</f>
        <v>6.1.9</v>
      </c>
      <c r="C116" s="515">
        <f>'FORMATO COSTEO C6'!B24</f>
        <v>0</v>
      </c>
      <c r="D116" s="506" t="str">
        <f>'FORMATO COSTEO C6'!D24</f>
        <v>Unidad medida</v>
      </c>
      <c r="E116" s="608">
        <f>'FORMATO COSTEO C6'!E24</f>
        <v>0</v>
      </c>
      <c r="F116" s="517">
        <f>'FORMATO COSTEO C6'!G24</f>
        <v>0</v>
      </c>
      <c r="G116" s="641">
        <f>'FORMATO COSTEO C6'!K24</f>
        <v>0</v>
      </c>
      <c r="H116" s="520">
        <f>IF($F116=0,0,((($F116/$E116)*'CRONOGRAMA ACTIVIDADES'!F$51)*($G116/$F116)))</f>
        <v>0</v>
      </c>
      <c r="I116" s="517">
        <f>IF($F116=0,0,((($F116/$E116)*'CRONOGRAMA ACTIVIDADES'!G$51)*($G116/$F116)))</f>
        <v>0</v>
      </c>
      <c r="J116" s="517">
        <f>IF($F116=0,0,((($F116/$E116)*'CRONOGRAMA ACTIVIDADES'!H$51)*($G116/$F116)))</f>
        <v>0</v>
      </c>
      <c r="K116" s="517">
        <f>IF($F116=0,0,((($F116/$E116)*'CRONOGRAMA ACTIVIDADES'!I$51)*($G116/$F116)))</f>
        <v>0</v>
      </c>
      <c r="L116" s="517">
        <f>IF($F116=0,0,((($F116/$E116)*'CRONOGRAMA ACTIVIDADES'!J$51)*($G116/$F116)))</f>
        <v>0</v>
      </c>
      <c r="M116" s="517">
        <f>IF($F116=0,0,((($F116/$E116)*'CRONOGRAMA ACTIVIDADES'!K$51)*($G116/$F116)))</f>
        <v>0</v>
      </c>
      <c r="N116" s="517">
        <f>IF($F116=0,0,((($F116/$E116)*'CRONOGRAMA ACTIVIDADES'!L$51)*($G116/$F116)))</f>
        <v>0</v>
      </c>
      <c r="O116" s="517">
        <f>IF($F116=0,0,((($F116/$E116)*'CRONOGRAMA ACTIVIDADES'!M$51)*($G116/$F116)))</f>
        <v>0</v>
      </c>
      <c r="P116" s="517">
        <f>IF($F116=0,0,((($F116/$E116)*'CRONOGRAMA ACTIVIDADES'!N$51)*($G116/$F116)))</f>
        <v>0</v>
      </c>
      <c r="Q116" s="517">
        <f>IF($F116=0,0,((($F116/$E116)*'CRONOGRAMA ACTIVIDADES'!O$51)*($G116/$F116)))</f>
        <v>0</v>
      </c>
      <c r="R116" s="517">
        <f>IF($F116=0,0,((($F116/$E116)*'CRONOGRAMA ACTIVIDADES'!P$51)*($G116/$F116)))</f>
        <v>0</v>
      </c>
      <c r="S116" s="517">
        <f>IF($F116=0,0,((($F116/$E116)*'CRONOGRAMA ACTIVIDADES'!Q$51)*($G116/$F116)))</f>
        <v>0</v>
      </c>
      <c r="T116" s="499">
        <f t="shared" si="32"/>
        <v>0</v>
      </c>
      <c r="U116" s="519">
        <f>IF($F116=0,0,((($F116/$E116)*'CRONOGRAMA ACTIVIDADES'!R$51)*($G116/$F116)))</f>
        <v>0</v>
      </c>
      <c r="V116" s="517">
        <f>IF($F116=0,0,((($F116/$E116)*'CRONOGRAMA ACTIVIDADES'!S$51)*($G116/$F116)))</f>
        <v>0</v>
      </c>
      <c r="W116" s="517">
        <f>IF($F116=0,0,((($F116/$E116)*'CRONOGRAMA ACTIVIDADES'!T$51)*($G116/$F116)))</f>
        <v>0</v>
      </c>
      <c r="X116" s="517">
        <f>IF($F116=0,0,((($F116/$E116)*'CRONOGRAMA ACTIVIDADES'!U$51)*($G116/$F116)))</f>
        <v>0</v>
      </c>
      <c r="Y116" s="517">
        <f>IF($F116=0,0,((($F116/$E116)*'CRONOGRAMA ACTIVIDADES'!V$51)*($G116/$F116)))</f>
        <v>0</v>
      </c>
      <c r="Z116" s="517">
        <f>IF($F116=0,0,((($F116/$E116)*'CRONOGRAMA ACTIVIDADES'!W$51)*($G116/$F116)))</f>
        <v>0</v>
      </c>
      <c r="AA116" s="517">
        <f>IF($F116=0,0,((($F116/$E116)*'CRONOGRAMA ACTIVIDADES'!X$51)*($G116/$F116)))</f>
        <v>0</v>
      </c>
      <c r="AB116" s="517">
        <f>IF($F116=0,0,((($F116/$E116)*'CRONOGRAMA ACTIVIDADES'!Y$51)*($G116/$F116)))</f>
        <v>0</v>
      </c>
      <c r="AC116" s="517">
        <f>IF($F116=0,0,((($F116/$E116)*'CRONOGRAMA ACTIVIDADES'!Z$51)*($G116/$F116)))</f>
        <v>0</v>
      </c>
      <c r="AD116" s="517">
        <f>IF($F116=0,0,((($F116/$E116)*'CRONOGRAMA ACTIVIDADES'!AA$51)*($G116/$F116)))</f>
        <v>0</v>
      </c>
      <c r="AE116" s="517">
        <f>IF($F116=0,0,((($F116/$E116)*'CRONOGRAMA ACTIVIDADES'!AB$51)*($G116/$F116)))</f>
        <v>0</v>
      </c>
      <c r="AF116" s="517">
        <f>IF($F116=0,0,((($F116/$E116)*'CRONOGRAMA ACTIVIDADES'!AC$51)*($G116/$F116)))</f>
        <v>0</v>
      </c>
      <c r="AG116" s="501">
        <f t="shared" si="33"/>
        <v>0</v>
      </c>
      <c r="AH116" s="520">
        <f>IF($F116=0,0,((($F116/$E116)*'CRONOGRAMA ACTIVIDADES'!AD$51)*($G116/$F116)))</f>
        <v>0</v>
      </c>
      <c r="AI116" s="517">
        <f>IF($F116=0,0,((($F116/$E116)*'CRONOGRAMA ACTIVIDADES'!AE$51)*($G116/$F116)))</f>
        <v>0</v>
      </c>
      <c r="AJ116" s="517">
        <f>IF($F116=0,0,((($F116/$E116)*'CRONOGRAMA ACTIVIDADES'!AF$51)*($G116/$F116)))</f>
        <v>0</v>
      </c>
      <c r="AK116" s="517">
        <f>IF($F116=0,0,((($F116/$E116)*'CRONOGRAMA ACTIVIDADES'!AG$51)*($G116/$F116)))</f>
        <v>0</v>
      </c>
      <c r="AL116" s="517">
        <f>IF($F116=0,0,((($F116/$E116)*'CRONOGRAMA ACTIVIDADES'!AH$51)*($G116/$F116)))</f>
        <v>0</v>
      </c>
      <c r="AM116" s="517">
        <f>IF($F116=0,0,((($F116/$E116)*'CRONOGRAMA ACTIVIDADES'!AI$51)*($G116/$F116)))</f>
        <v>0</v>
      </c>
      <c r="AN116" s="517">
        <f>IF($F116=0,0,((($F116/$E116)*'CRONOGRAMA ACTIVIDADES'!AJ$51)*($G116/$F116)))</f>
        <v>0</v>
      </c>
      <c r="AO116" s="517">
        <f>IF($F116=0,0,((($F116/$E116)*'CRONOGRAMA ACTIVIDADES'!AK$51)*($G116/$F116)))</f>
        <v>0</v>
      </c>
      <c r="AP116" s="517">
        <f>IF($F116=0,0,((($F116/$E116)*'CRONOGRAMA ACTIVIDADES'!AL$51)*($G116/$F116)))</f>
        <v>0</v>
      </c>
      <c r="AQ116" s="517">
        <f>IF($F116=0,0,((($F116/$E116)*'CRONOGRAMA ACTIVIDADES'!AM$51)*($G116/$F116)))</f>
        <v>0</v>
      </c>
      <c r="AR116" s="517">
        <f>IF($F116=0,0,((($F116/$E116)*'CRONOGRAMA ACTIVIDADES'!AN$51)*($G116/$F116)))</f>
        <v>0</v>
      </c>
      <c r="AS116" s="517">
        <f>IF($F116=0,0,((($F116/$E116)*'CRONOGRAMA ACTIVIDADES'!AO$51)*($G116/$F116)))</f>
        <v>0</v>
      </c>
      <c r="AT116" s="501">
        <f t="shared" si="34"/>
        <v>0</v>
      </c>
      <c r="AU116" s="504">
        <f t="shared" si="35"/>
        <v>0</v>
      </c>
      <c r="AV116" s="470">
        <f t="shared" si="36"/>
        <v>0</v>
      </c>
    </row>
    <row r="117" spans="2:48" s="60" customFormat="1" ht="13.5">
      <c r="B117" s="494" t="str">
        <f>'FORMATO COSTEO C6'!C25</f>
        <v>6.1.10</v>
      </c>
      <c r="C117" s="515">
        <f>'FORMATO COSTEO C6'!B25</f>
        <v>0</v>
      </c>
      <c r="D117" s="506" t="str">
        <f>'FORMATO COSTEO C6'!D25</f>
        <v>Unidad medida</v>
      </c>
      <c r="E117" s="608">
        <f>'FORMATO COSTEO C6'!E25</f>
        <v>0</v>
      </c>
      <c r="F117" s="517">
        <f>'FORMATO COSTEO C6'!G25</f>
        <v>0</v>
      </c>
      <c r="G117" s="641">
        <f>'FORMATO COSTEO C6'!K25</f>
        <v>0</v>
      </c>
      <c r="H117" s="520">
        <f>IF($F117=0,0,((($F117/$E117)*'CRONOGRAMA ACTIVIDADES'!F$52)*($G117/$F117)))</f>
        <v>0</v>
      </c>
      <c r="I117" s="517">
        <f>IF($F117=0,0,((($F117/$E117)*'CRONOGRAMA ACTIVIDADES'!G$52)*($G117/$F117)))</f>
        <v>0</v>
      </c>
      <c r="J117" s="517">
        <f>IF($F117=0,0,((($F117/$E117)*'CRONOGRAMA ACTIVIDADES'!H$52)*($G117/$F117)))</f>
        <v>0</v>
      </c>
      <c r="K117" s="517">
        <f>IF($F117=0,0,((($F117/$E117)*'CRONOGRAMA ACTIVIDADES'!I$52)*($G117/$F117)))</f>
        <v>0</v>
      </c>
      <c r="L117" s="517">
        <f>IF($F117=0,0,((($F117/$E117)*'CRONOGRAMA ACTIVIDADES'!J$52)*($G117/$F117)))</f>
        <v>0</v>
      </c>
      <c r="M117" s="517">
        <f>IF($F117=0,0,((($F117/$E117)*'CRONOGRAMA ACTIVIDADES'!K$52)*($G117/$F117)))</f>
        <v>0</v>
      </c>
      <c r="N117" s="517">
        <f>IF($F117=0,0,((($F117/$E117)*'CRONOGRAMA ACTIVIDADES'!L$52)*($G117/$F117)))</f>
        <v>0</v>
      </c>
      <c r="O117" s="517">
        <f>IF($F117=0,0,((($F117/$E117)*'CRONOGRAMA ACTIVIDADES'!M$52)*($G117/$F117)))</f>
        <v>0</v>
      </c>
      <c r="P117" s="517">
        <f>IF($F117=0,0,((($F117/$E117)*'CRONOGRAMA ACTIVIDADES'!N$52)*($G117/$F117)))</f>
        <v>0</v>
      </c>
      <c r="Q117" s="517">
        <f>IF($F117=0,0,((($F117/$E117)*'CRONOGRAMA ACTIVIDADES'!O$52)*($G117/$F117)))</f>
        <v>0</v>
      </c>
      <c r="R117" s="517">
        <f>IF($F117=0,0,((($F117/$E117)*'CRONOGRAMA ACTIVIDADES'!P$52)*($G117/$F117)))</f>
        <v>0</v>
      </c>
      <c r="S117" s="517">
        <f>IF($F117=0,0,((($F117/$E117)*'CRONOGRAMA ACTIVIDADES'!Q$52)*($G117/$F117)))</f>
        <v>0</v>
      </c>
      <c r="T117" s="499">
        <f t="shared" si="32"/>
        <v>0</v>
      </c>
      <c r="U117" s="519">
        <f>IF($F117=0,0,((($F117/$E117)*'CRONOGRAMA ACTIVIDADES'!R$52)*($G117/$F117)))</f>
        <v>0</v>
      </c>
      <c r="V117" s="517">
        <f>IF($F117=0,0,((($F117/$E117)*'CRONOGRAMA ACTIVIDADES'!S$52)*($G117/$F117)))</f>
        <v>0</v>
      </c>
      <c r="W117" s="517">
        <f>IF($F117=0,0,((($F117/$E117)*'CRONOGRAMA ACTIVIDADES'!T$52)*($G117/$F117)))</f>
        <v>0</v>
      </c>
      <c r="X117" s="517">
        <f>IF($F117=0,0,((($F117/$E117)*'CRONOGRAMA ACTIVIDADES'!U$52)*($G117/$F117)))</f>
        <v>0</v>
      </c>
      <c r="Y117" s="517">
        <f>IF($F117=0,0,((($F117/$E117)*'CRONOGRAMA ACTIVIDADES'!V$52)*($G117/$F117)))</f>
        <v>0</v>
      </c>
      <c r="Z117" s="517">
        <f>IF($F117=0,0,((($F117/$E117)*'CRONOGRAMA ACTIVIDADES'!W$52)*($G117/$F117)))</f>
        <v>0</v>
      </c>
      <c r="AA117" s="517">
        <f>IF($F117=0,0,((($F117/$E117)*'CRONOGRAMA ACTIVIDADES'!X$52)*($G117/$F117)))</f>
        <v>0</v>
      </c>
      <c r="AB117" s="517">
        <f>IF($F117=0,0,((($F117/$E117)*'CRONOGRAMA ACTIVIDADES'!Y$52)*($G117/$F117)))</f>
        <v>0</v>
      </c>
      <c r="AC117" s="517">
        <f>IF($F117=0,0,((($F117/$E117)*'CRONOGRAMA ACTIVIDADES'!Z$52)*($G117/$F117)))</f>
        <v>0</v>
      </c>
      <c r="AD117" s="517">
        <f>IF($F117=0,0,((($F117/$E117)*'CRONOGRAMA ACTIVIDADES'!AA$52)*($G117/$F117)))</f>
        <v>0</v>
      </c>
      <c r="AE117" s="517">
        <f>IF($F117=0,0,((($F117/$E117)*'CRONOGRAMA ACTIVIDADES'!AB$52)*($G117/$F117)))</f>
        <v>0</v>
      </c>
      <c r="AF117" s="517">
        <f>IF($F117=0,0,((($F117/$E117)*'CRONOGRAMA ACTIVIDADES'!AC$52)*($G117/$F117)))</f>
        <v>0</v>
      </c>
      <c r="AG117" s="501">
        <f t="shared" si="33"/>
        <v>0</v>
      </c>
      <c r="AH117" s="520">
        <f>IF($F117=0,0,((($F117/$E117)*'CRONOGRAMA ACTIVIDADES'!AD$52)*($G117/$F117)))</f>
        <v>0</v>
      </c>
      <c r="AI117" s="517">
        <f>IF($F117=0,0,((($F117/$E117)*'CRONOGRAMA ACTIVIDADES'!AE$52)*($G117/$F117)))</f>
        <v>0</v>
      </c>
      <c r="AJ117" s="517">
        <f>IF($F117=0,0,((($F117/$E117)*'CRONOGRAMA ACTIVIDADES'!AF$52)*($G117/$F117)))</f>
        <v>0</v>
      </c>
      <c r="AK117" s="517">
        <f>IF($F117=0,0,((($F117/$E117)*'CRONOGRAMA ACTIVIDADES'!AG$52)*($G117/$F117)))</f>
        <v>0</v>
      </c>
      <c r="AL117" s="517">
        <f>IF($F117=0,0,((($F117/$E117)*'CRONOGRAMA ACTIVIDADES'!AH$52)*($G117/$F117)))</f>
        <v>0</v>
      </c>
      <c r="AM117" s="517">
        <f>IF($F117=0,0,((($F117/$E117)*'CRONOGRAMA ACTIVIDADES'!AI$52)*($G117/$F117)))</f>
        <v>0</v>
      </c>
      <c r="AN117" s="517">
        <f>IF($F117=0,0,((($F117/$E117)*'CRONOGRAMA ACTIVIDADES'!AJ$52)*($G117/$F117)))</f>
        <v>0</v>
      </c>
      <c r="AO117" s="517">
        <f>IF($F117=0,0,((($F117/$E117)*'CRONOGRAMA ACTIVIDADES'!AK$52)*($G117/$F117)))</f>
        <v>0</v>
      </c>
      <c r="AP117" s="517">
        <f>IF($F117=0,0,((($F117/$E117)*'CRONOGRAMA ACTIVIDADES'!AL$52)*($G117/$F117)))</f>
        <v>0</v>
      </c>
      <c r="AQ117" s="517">
        <f>IF($F117=0,0,((($F117/$E117)*'CRONOGRAMA ACTIVIDADES'!AM$52)*($G117/$F117)))</f>
        <v>0</v>
      </c>
      <c r="AR117" s="517">
        <f>IF($F117=0,0,((($F117/$E117)*'CRONOGRAMA ACTIVIDADES'!AN$52)*($G117/$F117)))</f>
        <v>0</v>
      </c>
      <c r="AS117" s="517">
        <f>IF($F117=0,0,((($F117/$E117)*'CRONOGRAMA ACTIVIDADES'!AO$52)*($G117/$F117)))</f>
        <v>0</v>
      </c>
      <c r="AT117" s="501">
        <f t="shared" si="34"/>
        <v>0</v>
      </c>
      <c r="AU117" s="504">
        <f t="shared" si="35"/>
        <v>0</v>
      </c>
      <c r="AV117" s="470">
        <f t="shared" si="36"/>
        <v>0</v>
      </c>
    </row>
    <row r="118" spans="2:48" s="60" customFormat="1" ht="13.5">
      <c r="B118" s="473">
        <f>'FORMATO COSTEO C6'!C29</f>
        <v>6.2</v>
      </c>
      <c r="C118" s="474" t="str">
        <f>+'FORMATO COSTEO C6'!B29</f>
        <v>Equipamiento para gestión del proyecto</v>
      </c>
      <c r="D118" s="513"/>
      <c r="E118" s="609"/>
      <c r="F118" s="477">
        <f>+'FORMATO COSTEO C6'!G29</f>
        <v>0</v>
      </c>
      <c r="G118" s="480">
        <f>+'FORMATO COSTEO C6'!K29</f>
        <v>0</v>
      </c>
      <c r="H118" s="481">
        <f>SUM(H119:H128)</f>
        <v>0</v>
      </c>
      <c r="I118" s="477">
        <f aca="true" t="shared" si="37" ref="I118:AT118">SUM(I119:I128)</f>
        <v>0</v>
      </c>
      <c r="J118" s="477">
        <f t="shared" si="37"/>
        <v>0</v>
      </c>
      <c r="K118" s="477">
        <f t="shared" si="37"/>
        <v>0</v>
      </c>
      <c r="L118" s="477">
        <f t="shared" si="37"/>
        <v>0</v>
      </c>
      <c r="M118" s="477">
        <f t="shared" si="37"/>
        <v>0</v>
      </c>
      <c r="N118" s="477">
        <f t="shared" si="37"/>
        <v>0</v>
      </c>
      <c r="O118" s="477">
        <f t="shared" si="37"/>
        <v>0</v>
      </c>
      <c r="P118" s="477">
        <f t="shared" si="37"/>
        <v>0</v>
      </c>
      <c r="Q118" s="477">
        <f t="shared" si="37"/>
        <v>0</v>
      </c>
      <c r="R118" s="477">
        <f t="shared" si="37"/>
        <v>0</v>
      </c>
      <c r="S118" s="477">
        <f t="shared" si="37"/>
        <v>0</v>
      </c>
      <c r="T118" s="478">
        <f t="shared" si="37"/>
        <v>0</v>
      </c>
      <c r="U118" s="479">
        <f t="shared" si="37"/>
        <v>0</v>
      </c>
      <c r="V118" s="477">
        <f t="shared" si="37"/>
        <v>0</v>
      </c>
      <c r="W118" s="477">
        <f t="shared" si="37"/>
        <v>0</v>
      </c>
      <c r="X118" s="477">
        <f t="shared" si="37"/>
        <v>0</v>
      </c>
      <c r="Y118" s="477">
        <f t="shared" si="37"/>
        <v>0</v>
      </c>
      <c r="Z118" s="477">
        <f t="shared" si="37"/>
        <v>0</v>
      </c>
      <c r="AA118" s="477">
        <f t="shared" si="37"/>
        <v>0</v>
      </c>
      <c r="AB118" s="477">
        <f t="shared" si="37"/>
        <v>0</v>
      </c>
      <c r="AC118" s="477">
        <f t="shared" si="37"/>
        <v>0</v>
      </c>
      <c r="AD118" s="477">
        <f t="shared" si="37"/>
        <v>0</v>
      </c>
      <c r="AE118" s="477">
        <f t="shared" si="37"/>
        <v>0</v>
      </c>
      <c r="AF118" s="477">
        <f t="shared" si="37"/>
        <v>0</v>
      </c>
      <c r="AG118" s="480">
        <f>SUM(AG119:AG128)</f>
        <v>0</v>
      </c>
      <c r="AH118" s="481">
        <f t="shared" si="37"/>
        <v>0</v>
      </c>
      <c r="AI118" s="477">
        <f t="shared" si="37"/>
        <v>0</v>
      </c>
      <c r="AJ118" s="477">
        <f t="shared" si="37"/>
        <v>0</v>
      </c>
      <c r="AK118" s="477">
        <f t="shared" si="37"/>
        <v>0</v>
      </c>
      <c r="AL118" s="477">
        <f t="shared" si="37"/>
        <v>0</v>
      </c>
      <c r="AM118" s="477">
        <f t="shared" si="37"/>
        <v>0</v>
      </c>
      <c r="AN118" s="477">
        <f t="shared" si="37"/>
        <v>0</v>
      </c>
      <c r="AO118" s="477">
        <f t="shared" si="37"/>
        <v>0</v>
      </c>
      <c r="AP118" s="477">
        <f t="shared" si="37"/>
        <v>0</v>
      </c>
      <c r="AQ118" s="477">
        <f t="shared" si="37"/>
        <v>0</v>
      </c>
      <c r="AR118" s="477">
        <f t="shared" si="37"/>
        <v>0</v>
      </c>
      <c r="AS118" s="477">
        <f t="shared" si="37"/>
        <v>0</v>
      </c>
      <c r="AT118" s="480">
        <f t="shared" si="37"/>
        <v>0</v>
      </c>
      <c r="AU118" s="482">
        <f>SUM(AU119:AU128)</f>
        <v>0</v>
      </c>
      <c r="AV118" s="470">
        <f t="shared" si="36"/>
        <v>0</v>
      </c>
    </row>
    <row r="119" spans="2:48" s="60" customFormat="1" ht="13.5">
      <c r="B119" s="494" t="str">
        <f>'FORMATO COSTEO C6'!C30</f>
        <v>6.2.1</v>
      </c>
      <c r="C119" s="515">
        <f>'FORMATO COSTEO C6'!B30</f>
        <v>0</v>
      </c>
      <c r="D119" s="506" t="str">
        <f>'FORMATO COSTEO C6'!D30</f>
        <v>Unidad medida</v>
      </c>
      <c r="E119" s="608">
        <f>'FORMATO COSTEO C6'!E30</f>
        <v>0</v>
      </c>
      <c r="F119" s="517">
        <f>'FORMATO COSTEO C6'!G30</f>
        <v>0</v>
      </c>
      <c r="G119" s="641">
        <f>'FORMATO COSTEO C6'!K30</f>
        <v>0</v>
      </c>
      <c r="H119" s="520">
        <f>IF($F119=0,0,((($F119/$E119)*'CRONOGRAMA ACTIVIDADES'!F$54)*($G119/$F119)))</f>
        <v>0</v>
      </c>
      <c r="I119" s="517">
        <f>IF($F119=0,0,((($F119/$E119)*'CRONOGRAMA ACTIVIDADES'!G$54)*($G119/$F119)))</f>
        <v>0</v>
      </c>
      <c r="J119" s="517">
        <f>IF($F119=0,0,((($F119/$E119)*'CRONOGRAMA ACTIVIDADES'!H$54)*($G119/$F119)))</f>
        <v>0</v>
      </c>
      <c r="K119" s="517">
        <f>IF($F119=0,0,((($F119/$E119)*'CRONOGRAMA ACTIVIDADES'!I$54)*($G119/$F119)))</f>
        <v>0</v>
      </c>
      <c r="L119" s="517">
        <f>IF($F119=0,0,((($F119/$E119)*'CRONOGRAMA ACTIVIDADES'!J$54)*($G119/$F119)))</f>
        <v>0</v>
      </c>
      <c r="M119" s="517">
        <f>IF($F119=0,0,((($F119/$E119)*'CRONOGRAMA ACTIVIDADES'!K$54)*($G119/$F119)))</f>
        <v>0</v>
      </c>
      <c r="N119" s="517">
        <f>IF($F119=0,0,((($F119/$E119)*'CRONOGRAMA ACTIVIDADES'!L$54)*($G119/$F119)))</f>
        <v>0</v>
      </c>
      <c r="O119" s="517">
        <f>IF($F119=0,0,((($F119/$E119)*'CRONOGRAMA ACTIVIDADES'!M$54)*($G119/$F119)))</f>
        <v>0</v>
      </c>
      <c r="P119" s="517">
        <f>IF($F119=0,0,((($F119/$E119)*'CRONOGRAMA ACTIVIDADES'!N$54)*($G119/$F119)))</f>
        <v>0</v>
      </c>
      <c r="Q119" s="517">
        <f>IF($F119=0,0,((($F119/$E119)*'CRONOGRAMA ACTIVIDADES'!O$54)*($G119/$F119)))</f>
        <v>0</v>
      </c>
      <c r="R119" s="517">
        <f>IF($F119=0,0,((($F119/$E119)*'CRONOGRAMA ACTIVIDADES'!P$54)*($G119/$F119)))</f>
        <v>0</v>
      </c>
      <c r="S119" s="517">
        <f>IF($F119=0,0,((($F119/$E119)*'CRONOGRAMA ACTIVIDADES'!Q$54)*($G119/$F119)))</f>
        <v>0</v>
      </c>
      <c r="T119" s="499">
        <f aca="true" t="shared" si="38" ref="T119:T128">H119+I119+J119+K119+L119+M119+N119+O119+P119+Q119+R119+S119</f>
        <v>0</v>
      </c>
      <c r="U119" s="519">
        <f>IF($F119=0,0,((($F119/$E119)*'CRONOGRAMA ACTIVIDADES'!R$54)*($G119/$F119)))</f>
        <v>0</v>
      </c>
      <c r="V119" s="517">
        <f>IF($F119=0,0,((($F119/$E119)*'CRONOGRAMA ACTIVIDADES'!S$54)*($G119/$F119)))</f>
        <v>0</v>
      </c>
      <c r="W119" s="517">
        <f>IF($F119=0,0,((($F119/$E119)*'CRONOGRAMA ACTIVIDADES'!T$54)*($G119/$F119)))</f>
        <v>0</v>
      </c>
      <c r="X119" s="517">
        <f>IF($F119=0,0,((($F119/$E119)*'CRONOGRAMA ACTIVIDADES'!U$54)*($G119/$F119)))</f>
        <v>0</v>
      </c>
      <c r="Y119" s="517">
        <f>IF($F119=0,0,((($F119/$E119)*'CRONOGRAMA ACTIVIDADES'!V$54)*($G119/$F119)))</f>
        <v>0</v>
      </c>
      <c r="Z119" s="517">
        <f>IF($F119=0,0,((($F119/$E119)*'CRONOGRAMA ACTIVIDADES'!W$54)*($G119/$F119)))</f>
        <v>0</v>
      </c>
      <c r="AA119" s="517">
        <f>IF($F119=0,0,((($F119/$E119)*'CRONOGRAMA ACTIVIDADES'!X$54)*($G119/$F119)))</f>
        <v>0</v>
      </c>
      <c r="AB119" s="517">
        <f>IF($F119=0,0,((($F119/$E119)*'CRONOGRAMA ACTIVIDADES'!Y$54)*($G119/$F119)))</f>
        <v>0</v>
      </c>
      <c r="AC119" s="517">
        <f>IF($F119=0,0,((($F119/$E119)*'CRONOGRAMA ACTIVIDADES'!Z$54)*($G119/$F119)))</f>
        <v>0</v>
      </c>
      <c r="AD119" s="517">
        <f>IF($F119=0,0,((($F119/$E119)*'CRONOGRAMA ACTIVIDADES'!AA$54)*($G119/$F119)))</f>
        <v>0</v>
      </c>
      <c r="AE119" s="517">
        <f>IF($F119=0,0,((($F119/$E119)*'CRONOGRAMA ACTIVIDADES'!AB$54)*($G119/$F119)))</f>
        <v>0</v>
      </c>
      <c r="AF119" s="517">
        <f>IF($F119=0,0,((($F119/$E119)*'CRONOGRAMA ACTIVIDADES'!AC$54)*($G119/$F119)))</f>
        <v>0</v>
      </c>
      <c r="AG119" s="501">
        <f aca="true" t="shared" si="39" ref="AG119:AG128">U119+V119+W119+X119+Y119+Z119+AA119+AB119+AC119+AD119+AE119+AF119</f>
        <v>0</v>
      </c>
      <c r="AH119" s="520">
        <f>IF($F119=0,0,((($F119/$E119)*'CRONOGRAMA ACTIVIDADES'!AD$54)*($G119/$F119)))</f>
        <v>0</v>
      </c>
      <c r="AI119" s="517">
        <f>IF($F119=0,0,((($F119/$E119)*'CRONOGRAMA ACTIVIDADES'!AE$54)*($G119/$F119)))</f>
        <v>0</v>
      </c>
      <c r="AJ119" s="517">
        <f>IF($F119=0,0,((($F119/$E119)*'CRONOGRAMA ACTIVIDADES'!AF$54)*($G119/$F119)))</f>
        <v>0</v>
      </c>
      <c r="AK119" s="517">
        <f>IF($F119=0,0,((($F119/$E119)*'CRONOGRAMA ACTIVIDADES'!AG$54)*($G119/$F119)))</f>
        <v>0</v>
      </c>
      <c r="AL119" s="517">
        <f>IF($F119=0,0,((($F119/$E119)*'CRONOGRAMA ACTIVIDADES'!AH$54)*($G119/$F119)))</f>
        <v>0</v>
      </c>
      <c r="AM119" s="517">
        <f>IF($F119=0,0,((($F119/$E119)*'CRONOGRAMA ACTIVIDADES'!AI$54)*($G119/$F119)))</f>
        <v>0</v>
      </c>
      <c r="AN119" s="517">
        <f>IF($F119=0,0,((($F119/$E119)*'CRONOGRAMA ACTIVIDADES'!AJ$54)*($G119/$F119)))</f>
        <v>0</v>
      </c>
      <c r="AO119" s="517">
        <f>IF($F119=0,0,((($F119/$E119)*'CRONOGRAMA ACTIVIDADES'!AK$54)*($G119/$F119)))</f>
        <v>0</v>
      </c>
      <c r="AP119" s="517">
        <f>IF($F119=0,0,((($F119/$E119)*'CRONOGRAMA ACTIVIDADES'!AL$54)*($G119/$F119)))</f>
        <v>0</v>
      </c>
      <c r="AQ119" s="517">
        <f>IF($F119=0,0,((($F119/$E119)*'CRONOGRAMA ACTIVIDADES'!AM$54)*($G119/$F119)))</f>
        <v>0</v>
      </c>
      <c r="AR119" s="517">
        <f>IF($F119=0,0,((($F119/$E119)*'CRONOGRAMA ACTIVIDADES'!AN$54)*($G119/$F119)))</f>
        <v>0</v>
      </c>
      <c r="AS119" s="517">
        <f>IF($F119=0,0,((($F119/$E119)*'CRONOGRAMA ACTIVIDADES'!AO$54)*($G119/$F119)))</f>
        <v>0</v>
      </c>
      <c r="AT119" s="501">
        <f aca="true" t="shared" si="40" ref="AT119:AT128">AH119+AI119+AJ119+AK119+AL119+AM119+AN119+AO119+AP119+AQ119+AR119+AS119</f>
        <v>0</v>
      </c>
      <c r="AU119" s="504">
        <f aca="true" t="shared" si="41" ref="AU119:AU128">AS119+AR119+AQ119+AP119+AO119+AN119+AM119+AL119+AK119+AJ119+AI119+AH119+AF119+AE119+AD119+AC119+AB119+AA119+Z119+Y119+X119+W119+V119+U119+S119+R119+Q119+P119+O119+N119+M119+L119+K119+J119+I119+H119</f>
        <v>0</v>
      </c>
      <c r="AV119" s="470">
        <f t="shared" si="36"/>
        <v>0</v>
      </c>
    </row>
    <row r="120" spans="2:48" s="60" customFormat="1" ht="13.5">
      <c r="B120" s="494" t="str">
        <f>'FORMATO COSTEO C6'!C31</f>
        <v>6.2.2</v>
      </c>
      <c r="C120" s="515">
        <f>'FORMATO COSTEO C6'!B31</f>
        <v>0</v>
      </c>
      <c r="D120" s="506" t="str">
        <f>'FORMATO COSTEO C6'!D31</f>
        <v>Unidad medida</v>
      </c>
      <c r="E120" s="608">
        <f>'FORMATO COSTEO C6'!E31</f>
        <v>0</v>
      </c>
      <c r="F120" s="517">
        <f>'FORMATO COSTEO C6'!G31</f>
        <v>0</v>
      </c>
      <c r="G120" s="641">
        <f>'FORMATO COSTEO C6'!K31</f>
        <v>0</v>
      </c>
      <c r="H120" s="520">
        <f>IF($F120=0,0,((($F120/$E120)*'CRONOGRAMA ACTIVIDADES'!F$55)*($G120/$F120)))</f>
        <v>0</v>
      </c>
      <c r="I120" s="517">
        <f>IF($F120=0,0,((($F120/$E120)*'CRONOGRAMA ACTIVIDADES'!G$55)*($G120/$F120)))</f>
        <v>0</v>
      </c>
      <c r="J120" s="517">
        <f>IF($F120=0,0,((($F120/$E120)*'CRONOGRAMA ACTIVIDADES'!H$55)*($G120/$F120)))</f>
        <v>0</v>
      </c>
      <c r="K120" s="517">
        <f>IF($F120=0,0,((($F120/$E120)*'CRONOGRAMA ACTIVIDADES'!I$55)*($G120/$F120)))</f>
        <v>0</v>
      </c>
      <c r="L120" s="517">
        <f>IF($F120=0,0,((($F120/$E120)*'CRONOGRAMA ACTIVIDADES'!J$55)*($G120/$F120)))</f>
        <v>0</v>
      </c>
      <c r="M120" s="517">
        <f>IF($F120=0,0,((($F120/$E120)*'CRONOGRAMA ACTIVIDADES'!K$55)*($G120/$F120)))</f>
        <v>0</v>
      </c>
      <c r="N120" s="517">
        <f>IF($F120=0,0,((($F120/$E120)*'CRONOGRAMA ACTIVIDADES'!L$55)*($G120/$F120)))</f>
        <v>0</v>
      </c>
      <c r="O120" s="517">
        <f>IF($F120=0,0,((($F120/$E120)*'CRONOGRAMA ACTIVIDADES'!M$55)*($G120/$F120)))</f>
        <v>0</v>
      </c>
      <c r="P120" s="517">
        <f>IF($F120=0,0,((($F120/$E120)*'CRONOGRAMA ACTIVIDADES'!N$55)*($G120/$F120)))</f>
        <v>0</v>
      </c>
      <c r="Q120" s="517">
        <f>IF($F120=0,0,((($F120/$E120)*'CRONOGRAMA ACTIVIDADES'!O$55)*($G120/$F120)))</f>
        <v>0</v>
      </c>
      <c r="R120" s="517">
        <f>IF($F120=0,0,((($F120/$E120)*'CRONOGRAMA ACTIVIDADES'!P$55)*($G120/$F120)))</f>
        <v>0</v>
      </c>
      <c r="S120" s="517">
        <f>IF($F120=0,0,((($F120/$E120)*'CRONOGRAMA ACTIVIDADES'!Q$55)*($G120/$F120)))</f>
        <v>0</v>
      </c>
      <c r="T120" s="499">
        <f t="shared" si="38"/>
        <v>0</v>
      </c>
      <c r="U120" s="519">
        <f>IF($F120=0,0,((($F120/$E120)*'CRONOGRAMA ACTIVIDADES'!R$55)*($G120/$F120)))</f>
        <v>0</v>
      </c>
      <c r="V120" s="517">
        <f>IF($F120=0,0,((($F120/$E120)*'CRONOGRAMA ACTIVIDADES'!S$55)*($G120/$F120)))</f>
        <v>0</v>
      </c>
      <c r="W120" s="517">
        <f>IF($F120=0,0,((($F120/$E120)*'CRONOGRAMA ACTIVIDADES'!T$55)*($G120/$F120)))</f>
        <v>0</v>
      </c>
      <c r="X120" s="517">
        <f>IF($F120=0,0,((($F120/$E120)*'CRONOGRAMA ACTIVIDADES'!U$55)*($G120/$F120)))</f>
        <v>0</v>
      </c>
      <c r="Y120" s="517">
        <f>IF($F120=0,0,((($F120/$E120)*'CRONOGRAMA ACTIVIDADES'!V$55)*($G120/$F120)))</f>
        <v>0</v>
      </c>
      <c r="Z120" s="517">
        <f>IF($F120=0,0,((($F120/$E120)*'CRONOGRAMA ACTIVIDADES'!W$55)*($G120/$F120)))</f>
        <v>0</v>
      </c>
      <c r="AA120" s="517">
        <f>IF($F120=0,0,((($F120/$E120)*'CRONOGRAMA ACTIVIDADES'!X$55)*($G120/$F120)))</f>
        <v>0</v>
      </c>
      <c r="AB120" s="517">
        <f>IF($F120=0,0,((($F120/$E120)*'CRONOGRAMA ACTIVIDADES'!Y$55)*($G120/$F120)))</f>
        <v>0</v>
      </c>
      <c r="AC120" s="517">
        <f>IF($F120=0,0,((($F120/$E120)*'CRONOGRAMA ACTIVIDADES'!Z$55)*($G120/$F120)))</f>
        <v>0</v>
      </c>
      <c r="AD120" s="517">
        <f>IF($F120=0,0,((($F120/$E120)*'CRONOGRAMA ACTIVIDADES'!AA$55)*($G120/$F120)))</f>
        <v>0</v>
      </c>
      <c r="AE120" s="517">
        <f>IF($F120=0,0,((($F120/$E120)*'CRONOGRAMA ACTIVIDADES'!AB$55)*($G120/$F120)))</f>
        <v>0</v>
      </c>
      <c r="AF120" s="517">
        <f>IF($F120=0,0,((($F120/$E120)*'CRONOGRAMA ACTIVIDADES'!AC$55)*($G120/$F120)))</f>
        <v>0</v>
      </c>
      <c r="AG120" s="501">
        <f t="shared" si="39"/>
        <v>0</v>
      </c>
      <c r="AH120" s="520">
        <f>IF($F120=0,0,((($F120/$E120)*'CRONOGRAMA ACTIVIDADES'!AD$55)*($G120/$F120)))</f>
        <v>0</v>
      </c>
      <c r="AI120" s="517">
        <f>IF($F120=0,0,((($F120/$E120)*'CRONOGRAMA ACTIVIDADES'!AE$55)*($G120/$F120)))</f>
        <v>0</v>
      </c>
      <c r="AJ120" s="517">
        <f>IF($F120=0,0,((($F120/$E120)*'CRONOGRAMA ACTIVIDADES'!AF$55)*($G120/$F120)))</f>
        <v>0</v>
      </c>
      <c r="AK120" s="517">
        <f>IF($F120=0,0,((($F120/$E120)*'CRONOGRAMA ACTIVIDADES'!AG$55)*($G120/$F120)))</f>
        <v>0</v>
      </c>
      <c r="AL120" s="517">
        <f>IF($F120=0,0,((($F120/$E120)*'CRONOGRAMA ACTIVIDADES'!AH$55)*($G120/$F120)))</f>
        <v>0</v>
      </c>
      <c r="AM120" s="517">
        <f>IF($F120=0,0,((($F120/$E120)*'CRONOGRAMA ACTIVIDADES'!AI$55)*($G120/$F120)))</f>
        <v>0</v>
      </c>
      <c r="AN120" s="517">
        <f>IF($F120=0,0,((($F120/$E120)*'CRONOGRAMA ACTIVIDADES'!AJ$55)*($G120/$F120)))</f>
        <v>0</v>
      </c>
      <c r="AO120" s="517">
        <f>IF($F120=0,0,((($F120/$E120)*'CRONOGRAMA ACTIVIDADES'!AK$55)*($G120/$F120)))</f>
        <v>0</v>
      </c>
      <c r="AP120" s="517">
        <f>IF($F120=0,0,((($F120/$E120)*'CRONOGRAMA ACTIVIDADES'!AL$55)*($G120/$F120)))</f>
        <v>0</v>
      </c>
      <c r="AQ120" s="517">
        <f>IF($F120=0,0,((($F120/$E120)*'CRONOGRAMA ACTIVIDADES'!AM$55)*($G120/$F120)))</f>
        <v>0</v>
      </c>
      <c r="AR120" s="517">
        <f>IF($F120=0,0,((($F120/$E120)*'CRONOGRAMA ACTIVIDADES'!AN$55)*($G120/$F120)))</f>
        <v>0</v>
      </c>
      <c r="AS120" s="517">
        <f>IF($F120=0,0,((($F120/$E120)*'CRONOGRAMA ACTIVIDADES'!AO$55)*($G120/$F120)))</f>
        <v>0</v>
      </c>
      <c r="AT120" s="501">
        <f t="shared" si="40"/>
        <v>0</v>
      </c>
      <c r="AU120" s="504">
        <f t="shared" si="41"/>
        <v>0</v>
      </c>
      <c r="AV120" s="470">
        <f t="shared" si="36"/>
        <v>0</v>
      </c>
    </row>
    <row r="121" spans="2:48" s="60" customFormat="1" ht="13.5">
      <c r="B121" s="494" t="str">
        <f>'FORMATO COSTEO C6'!C32</f>
        <v>6.2.3</v>
      </c>
      <c r="C121" s="515">
        <f>'FORMATO COSTEO C6'!B32</f>
        <v>0</v>
      </c>
      <c r="D121" s="506" t="str">
        <f>'FORMATO COSTEO C6'!D32</f>
        <v>Unidad medida</v>
      </c>
      <c r="E121" s="608">
        <f>'FORMATO COSTEO C6'!E32</f>
        <v>0</v>
      </c>
      <c r="F121" s="517">
        <f>'FORMATO COSTEO C6'!G32</f>
        <v>0</v>
      </c>
      <c r="G121" s="641">
        <f>'FORMATO COSTEO C6'!K32</f>
        <v>0</v>
      </c>
      <c r="H121" s="520">
        <f>IF($F121=0,0,((($F121/$E121)*'CRONOGRAMA ACTIVIDADES'!F$56)*($G121/$F121)))</f>
        <v>0</v>
      </c>
      <c r="I121" s="517">
        <f>IF($F121=0,0,((($F121/$E121)*'CRONOGRAMA ACTIVIDADES'!G$56)*($G121/$F121)))</f>
        <v>0</v>
      </c>
      <c r="J121" s="517">
        <f>IF($F121=0,0,((($F121/$E121)*'CRONOGRAMA ACTIVIDADES'!H$56)*($G121/$F121)))</f>
        <v>0</v>
      </c>
      <c r="K121" s="517">
        <f>IF($F121=0,0,((($F121/$E121)*'CRONOGRAMA ACTIVIDADES'!I$56)*($G121/$F121)))</f>
        <v>0</v>
      </c>
      <c r="L121" s="517">
        <f>IF($F121=0,0,((($F121/$E121)*'CRONOGRAMA ACTIVIDADES'!J$56)*($G121/$F121)))</f>
        <v>0</v>
      </c>
      <c r="M121" s="517">
        <f>IF($F121=0,0,((($F121/$E121)*'CRONOGRAMA ACTIVIDADES'!K$56)*($G121/$F121)))</f>
        <v>0</v>
      </c>
      <c r="N121" s="517">
        <f>IF($F121=0,0,((($F121/$E121)*'CRONOGRAMA ACTIVIDADES'!L$56)*($G121/$F121)))</f>
        <v>0</v>
      </c>
      <c r="O121" s="517">
        <f>IF($F121=0,0,((($F121/$E121)*'CRONOGRAMA ACTIVIDADES'!M$56)*($G121/$F121)))</f>
        <v>0</v>
      </c>
      <c r="P121" s="517">
        <f>IF($F121=0,0,((($F121/$E121)*'CRONOGRAMA ACTIVIDADES'!N$56)*($G121/$F121)))</f>
        <v>0</v>
      </c>
      <c r="Q121" s="517">
        <f>IF($F121=0,0,((($F121/$E121)*'CRONOGRAMA ACTIVIDADES'!O$56)*($G121/$F121)))</f>
        <v>0</v>
      </c>
      <c r="R121" s="517">
        <f>IF($F121=0,0,((($F121/$E121)*'CRONOGRAMA ACTIVIDADES'!P$56)*($G121/$F121)))</f>
        <v>0</v>
      </c>
      <c r="S121" s="517">
        <f>IF($F121=0,0,((($F121/$E121)*'CRONOGRAMA ACTIVIDADES'!Q$56)*($G121/$F121)))</f>
        <v>0</v>
      </c>
      <c r="T121" s="499">
        <f t="shared" si="38"/>
        <v>0</v>
      </c>
      <c r="U121" s="519">
        <f>IF($F121=0,0,((($F121/$E121)*'CRONOGRAMA ACTIVIDADES'!R$56)*($G121/$F121)))</f>
        <v>0</v>
      </c>
      <c r="V121" s="517">
        <f>IF($F121=0,0,((($F121/$E121)*'CRONOGRAMA ACTIVIDADES'!S$56)*($G121/$F121)))</f>
        <v>0</v>
      </c>
      <c r="W121" s="517">
        <f>IF($F121=0,0,((($F121/$E121)*'CRONOGRAMA ACTIVIDADES'!T$56)*($G121/$F121)))</f>
        <v>0</v>
      </c>
      <c r="X121" s="517">
        <f>IF($F121=0,0,((($F121/$E121)*'CRONOGRAMA ACTIVIDADES'!U$56)*($G121/$F121)))</f>
        <v>0</v>
      </c>
      <c r="Y121" s="517">
        <f>IF($F121=0,0,((($F121/$E121)*'CRONOGRAMA ACTIVIDADES'!V$56)*($G121/$F121)))</f>
        <v>0</v>
      </c>
      <c r="Z121" s="517">
        <f>IF($F121=0,0,((($F121/$E121)*'CRONOGRAMA ACTIVIDADES'!W$56)*($G121/$F121)))</f>
        <v>0</v>
      </c>
      <c r="AA121" s="517">
        <f>IF($F121=0,0,((($F121/$E121)*'CRONOGRAMA ACTIVIDADES'!X$56)*($G121/$F121)))</f>
        <v>0</v>
      </c>
      <c r="AB121" s="517">
        <f>IF($F121=0,0,((($F121/$E121)*'CRONOGRAMA ACTIVIDADES'!Y$56)*($G121/$F121)))</f>
        <v>0</v>
      </c>
      <c r="AC121" s="517">
        <f>IF($F121=0,0,((($F121/$E121)*'CRONOGRAMA ACTIVIDADES'!Z$56)*($G121/$F121)))</f>
        <v>0</v>
      </c>
      <c r="AD121" s="517">
        <f>IF($F121=0,0,((($F121/$E121)*'CRONOGRAMA ACTIVIDADES'!AA$56)*($G121/$F121)))</f>
        <v>0</v>
      </c>
      <c r="AE121" s="517">
        <f>IF($F121=0,0,((($F121/$E121)*'CRONOGRAMA ACTIVIDADES'!AB$56)*($G121/$F121)))</f>
        <v>0</v>
      </c>
      <c r="AF121" s="517">
        <f>IF($F121=0,0,((($F121/$E121)*'CRONOGRAMA ACTIVIDADES'!AC$56)*($G121/$F121)))</f>
        <v>0</v>
      </c>
      <c r="AG121" s="501">
        <f t="shared" si="39"/>
        <v>0</v>
      </c>
      <c r="AH121" s="520">
        <f>IF($F121=0,0,((($F121/$E121)*'CRONOGRAMA ACTIVIDADES'!AD$56)*($G121/$F121)))</f>
        <v>0</v>
      </c>
      <c r="AI121" s="517">
        <f>IF($F121=0,0,((($F121/$E121)*'CRONOGRAMA ACTIVIDADES'!AE$56)*($G121/$F121)))</f>
        <v>0</v>
      </c>
      <c r="AJ121" s="517">
        <f>IF($F121=0,0,((($F121/$E121)*'CRONOGRAMA ACTIVIDADES'!AF$56)*($G121/$F121)))</f>
        <v>0</v>
      </c>
      <c r="AK121" s="517">
        <f>IF($F121=0,0,((($F121/$E121)*'CRONOGRAMA ACTIVIDADES'!AG$56)*($G121/$F121)))</f>
        <v>0</v>
      </c>
      <c r="AL121" s="517">
        <f>IF($F121=0,0,((($F121/$E121)*'CRONOGRAMA ACTIVIDADES'!AH$56)*($G121/$F121)))</f>
        <v>0</v>
      </c>
      <c r="AM121" s="517">
        <f>IF($F121=0,0,((($F121/$E121)*'CRONOGRAMA ACTIVIDADES'!AI$56)*($G121/$F121)))</f>
        <v>0</v>
      </c>
      <c r="AN121" s="517">
        <f>IF($F121=0,0,((($F121/$E121)*'CRONOGRAMA ACTIVIDADES'!AJ$56)*($G121/$F121)))</f>
        <v>0</v>
      </c>
      <c r="AO121" s="517">
        <f>IF($F121=0,0,((($F121/$E121)*'CRONOGRAMA ACTIVIDADES'!AK$56)*($G121/$F121)))</f>
        <v>0</v>
      </c>
      <c r="AP121" s="517">
        <f>IF($F121=0,0,((($F121/$E121)*'CRONOGRAMA ACTIVIDADES'!AL$56)*($G121/$F121)))</f>
        <v>0</v>
      </c>
      <c r="AQ121" s="517">
        <f>IF($F121=0,0,((($F121/$E121)*'CRONOGRAMA ACTIVIDADES'!AM$56)*($G121/$F121)))</f>
        <v>0</v>
      </c>
      <c r="AR121" s="517">
        <f>IF($F121=0,0,((($F121/$E121)*'CRONOGRAMA ACTIVIDADES'!AN$56)*($G121/$F121)))</f>
        <v>0</v>
      </c>
      <c r="AS121" s="517">
        <f>IF($F121=0,0,((($F121/$E121)*'CRONOGRAMA ACTIVIDADES'!AO$56)*($G121/$F121)))</f>
        <v>0</v>
      </c>
      <c r="AT121" s="501">
        <f t="shared" si="40"/>
        <v>0</v>
      </c>
      <c r="AU121" s="504">
        <f t="shared" si="41"/>
        <v>0</v>
      </c>
      <c r="AV121" s="470">
        <f t="shared" si="36"/>
        <v>0</v>
      </c>
    </row>
    <row r="122" spans="2:48" s="60" customFormat="1" ht="13.5">
      <c r="B122" s="494" t="str">
        <f>'FORMATO COSTEO C6'!C33</f>
        <v>6.2.4</v>
      </c>
      <c r="C122" s="515">
        <f>'FORMATO COSTEO C6'!B33</f>
        <v>0</v>
      </c>
      <c r="D122" s="506" t="str">
        <f>'FORMATO COSTEO C6'!D33</f>
        <v>Unidad medida</v>
      </c>
      <c r="E122" s="608">
        <f>'FORMATO COSTEO C6'!E33</f>
        <v>0</v>
      </c>
      <c r="F122" s="517">
        <f>'FORMATO COSTEO C6'!G33</f>
        <v>0</v>
      </c>
      <c r="G122" s="641">
        <f>'FORMATO COSTEO C6'!K33</f>
        <v>0</v>
      </c>
      <c r="H122" s="520">
        <f>IF($F122=0,0,((($F122/$E122)*'CRONOGRAMA ACTIVIDADES'!F$57)*($G122/$F122)))</f>
        <v>0</v>
      </c>
      <c r="I122" s="517">
        <f>IF($F122=0,0,((($F122/$E122)*'CRONOGRAMA ACTIVIDADES'!G$57)*($G122/$F122)))</f>
        <v>0</v>
      </c>
      <c r="J122" s="517">
        <f>IF($F122=0,0,((($F122/$E122)*'CRONOGRAMA ACTIVIDADES'!H$57)*($G122/$F122)))</f>
        <v>0</v>
      </c>
      <c r="K122" s="517">
        <f>IF($F122=0,0,((($F122/$E122)*'CRONOGRAMA ACTIVIDADES'!I$57)*($G122/$F122)))</f>
        <v>0</v>
      </c>
      <c r="L122" s="517">
        <f>IF($F122=0,0,((($F122/$E122)*'CRONOGRAMA ACTIVIDADES'!J$57)*($G122/$F122)))</f>
        <v>0</v>
      </c>
      <c r="M122" s="517">
        <f>IF($F122=0,0,((($F122/$E122)*'CRONOGRAMA ACTIVIDADES'!K$57)*($G122/$F122)))</f>
        <v>0</v>
      </c>
      <c r="N122" s="517">
        <f>IF($F122=0,0,((($F122/$E122)*'CRONOGRAMA ACTIVIDADES'!L$57)*($G122/$F122)))</f>
        <v>0</v>
      </c>
      <c r="O122" s="517">
        <f>IF($F122=0,0,((($F122/$E122)*'CRONOGRAMA ACTIVIDADES'!M$57)*($G122/$F122)))</f>
        <v>0</v>
      </c>
      <c r="P122" s="517">
        <f>IF($F122=0,0,((($F122/$E122)*'CRONOGRAMA ACTIVIDADES'!N$57)*($G122/$F122)))</f>
        <v>0</v>
      </c>
      <c r="Q122" s="517">
        <f>IF($F122=0,0,((($F122/$E122)*'CRONOGRAMA ACTIVIDADES'!O$57)*($G122/$F122)))</f>
        <v>0</v>
      </c>
      <c r="R122" s="517">
        <f>IF($F122=0,0,((($F122/$E122)*'CRONOGRAMA ACTIVIDADES'!P$57)*($G122/$F122)))</f>
        <v>0</v>
      </c>
      <c r="S122" s="517">
        <f>IF($F122=0,0,((($F122/$E122)*'CRONOGRAMA ACTIVIDADES'!Q$57)*($G122/$F122)))</f>
        <v>0</v>
      </c>
      <c r="T122" s="499">
        <f t="shared" si="38"/>
        <v>0</v>
      </c>
      <c r="U122" s="519">
        <f>IF($F122=0,0,((($F122/$E122)*'CRONOGRAMA ACTIVIDADES'!R$57)*($G122/$F122)))</f>
        <v>0</v>
      </c>
      <c r="V122" s="517">
        <f>IF($F122=0,0,((($F122/$E122)*'CRONOGRAMA ACTIVIDADES'!S$57)*($G122/$F122)))</f>
        <v>0</v>
      </c>
      <c r="W122" s="517">
        <f>IF($F122=0,0,((($F122/$E122)*'CRONOGRAMA ACTIVIDADES'!T$57)*($G122/$F122)))</f>
        <v>0</v>
      </c>
      <c r="X122" s="517">
        <f>IF($F122=0,0,((($F122/$E122)*'CRONOGRAMA ACTIVIDADES'!U$57)*($G122/$F122)))</f>
        <v>0</v>
      </c>
      <c r="Y122" s="517">
        <f>IF($F122=0,0,((($F122/$E122)*'CRONOGRAMA ACTIVIDADES'!V$57)*($G122/$F122)))</f>
        <v>0</v>
      </c>
      <c r="Z122" s="517">
        <f>IF($F122=0,0,((($F122/$E122)*'CRONOGRAMA ACTIVIDADES'!W$57)*($G122/$F122)))</f>
        <v>0</v>
      </c>
      <c r="AA122" s="517">
        <f>IF($F122=0,0,((($F122/$E122)*'CRONOGRAMA ACTIVIDADES'!X$57)*($G122/$F122)))</f>
        <v>0</v>
      </c>
      <c r="AB122" s="517">
        <f>IF($F122=0,0,((($F122/$E122)*'CRONOGRAMA ACTIVIDADES'!Y$57)*($G122/$F122)))</f>
        <v>0</v>
      </c>
      <c r="AC122" s="517">
        <f>IF($F122=0,0,((($F122/$E122)*'CRONOGRAMA ACTIVIDADES'!Z$57)*($G122/$F122)))</f>
        <v>0</v>
      </c>
      <c r="AD122" s="517">
        <f>IF($F122=0,0,((($F122/$E122)*'CRONOGRAMA ACTIVIDADES'!AA$57)*($G122/$F122)))</f>
        <v>0</v>
      </c>
      <c r="AE122" s="517">
        <f>IF($F122=0,0,((($F122/$E122)*'CRONOGRAMA ACTIVIDADES'!AB$57)*($G122/$F122)))</f>
        <v>0</v>
      </c>
      <c r="AF122" s="517">
        <f>IF($F122=0,0,((($F122/$E122)*'CRONOGRAMA ACTIVIDADES'!AC$57)*($G122/$F122)))</f>
        <v>0</v>
      </c>
      <c r="AG122" s="501">
        <f t="shared" si="39"/>
        <v>0</v>
      </c>
      <c r="AH122" s="520">
        <f>IF($F122=0,0,((($F122/$E122)*'CRONOGRAMA ACTIVIDADES'!AD$57)*($G122/$F122)))</f>
        <v>0</v>
      </c>
      <c r="AI122" s="517">
        <f>IF($F122=0,0,((($F122/$E122)*'CRONOGRAMA ACTIVIDADES'!AE$57)*($G122/$F122)))</f>
        <v>0</v>
      </c>
      <c r="AJ122" s="517">
        <f>IF($F122=0,0,((($F122/$E122)*'CRONOGRAMA ACTIVIDADES'!AF$57)*($G122/$F122)))</f>
        <v>0</v>
      </c>
      <c r="AK122" s="517">
        <f>IF($F122=0,0,((($F122/$E122)*'CRONOGRAMA ACTIVIDADES'!AG$57)*($G122/$F122)))</f>
        <v>0</v>
      </c>
      <c r="AL122" s="517">
        <f>IF($F122=0,0,((($F122/$E122)*'CRONOGRAMA ACTIVIDADES'!AH$57)*($G122/$F122)))</f>
        <v>0</v>
      </c>
      <c r="AM122" s="517">
        <f>IF($F122=0,0,((($F122/$E122)*'CRONOGRAMA ACTIVIDADES'!AI$57)*($G122/$F122)))</f>
        <v>0</v>
      </c>
      <c r="AN122" s="517">
        <f>IF($F122=0,0,((($F122/$E122)*'CRONOGRAMA ACTIVIDADES'!AJ$57)*($G122/$F122)))</f>
        <v>0</v>
      </c>
      <c r="AO122" s="517">
        <f>IF($F122=0,0,((($F122/$E122)*'CRONOGRAMA ACTIVIDADES'!AK$57)*($G122/$F122)))</f>
        <v>0</v>
      </c>
      <c r="AP122" s="517">
        <f>IF($F122=0,0,((($F122/$E122)*'CRONOGRAMA ACTIVIDADES'!AL$57)*($G122/$F122)))</f>
        <v>0</v>
      </c>
      <c r="AQ122" s="517">
        <f>IF($F122=0,0,((($F122/$E122)*'CRONOGRAMA ACTIVIDADES'!AM$57)*($G122/$F122)))</f>
        <v>0</v>
      </c>
      <c r="AR122" s="517">
        <f>IF($F122=0,0,((($F122/$E122)*'CRONOGRAMA ACTIVIDADES'!AN$57)*($G122/$F122)))</f>
        <v>0</v>
      </c>
      <c r="AS122" s="517">
        <f>IF($F122=0,0,((($F122/$E122)*'CRONOGRAMA ACTIVIDADES'!AO$57)*($G122/$F122)))</f>
        <v>0</v>
      </c>
      <c r="AT122" s="501">
        <f t="shared" si="40"/>
        <v>0</v>
      </c>
      <c r="AU122" s="504">
        <f t="shared" si="41"/>
        <v>0</v>
      </c>
      <c r="AV122" s="470">
        <f t="shared" si="36"/>
        <v>0</v>
      </c>
    </row>
    <row r="123" spans="2:48" s="60" customFormat="1" ht="13.5">
      <c r="B123" s="494" t="str">
        <f>'FORMATO COSTEO C6'!C34</f>
        <v>6.2.5</v>
      </c>
      <c r="C123" s="515">
        <f>'FORMATO COSTEO C6'!B34</f>
        <v>0</v>
      </c>
      <c r="D123" s="506" t="str">
        <f>'FORMATO COSTEO C6'!D34</f>
        <v>Unidad medida</v>
      </c>
      <c r="E123" s="608">
        <f>'FORMATO COSTEO C6'!E34</f>
        <v>0</v>
      </c>
      <c r="F123" s="517">
        <f>'FORMATO COSTEO C6'!G34</f>
        <v>0</v>
      </c>
      <c r="G123" s="641">
        <f>'FORMATO COSTEO C6'!K34</f>
        <v>0</v>
      </c>
      <c r="H123" s="520">
        <f>IF($F123=0,0,((($F123/$E123)*'CRONOGRAMA ACTIVIDADES'!F$58)*($G123/$F123)))</f>
        <v>0</v>
      </c>
      <c r="I123" s="517">
        <f>IF($F123=0,0,((($F123/$E123)*'CRONOGRAMA ACTIVIDADES'!G$58)*($G123/$F123)))</f>
        <v>0</v>
      </c>
      <c r="J123" s="517">
        <f>IF($F123=0,0,((($F123/$E123)*'CRONOGRAMA ACTIVIDADES'!H$58)*($G123/$F123)))</f>
        <v>0</v>
      </c>
      <c r="K123" s="517">
        <f>IF($F123=0,0,((($F123/$E123)*'CRONOGRAMA ACTIVIDADES'!I$58)*($G123/$F123)))</f>
        <v>0</v>
      </c>
      <c r="L123" s="517">
        <f>IF($F123=0,0,((($F123/$E123)*'CRONOGRAMA ACTIVIDADES'!J$58)*($G123/$F123)))</f>
        <v>0</v>
      </c>
      <c r="M123" s="517">
        <f>IF($F123=0,0,((($F123/$E123)*'CRONOGRAMA ACTIVIDADES'!K$58)*($G123/$F123)))</f>
        <v>0</v>
      </c>
      <c r="N123" s="517">
        <f>IF($F123=0,0,((($F123/$E123)*'CRONOGRAMA ACTIVIDADES'!L$58)*($G123/$F123)))</f>
        <v>0</v>
      </c>
      <c r="O123" s="517">
        <f>IF($F123=0,0,((($F123/$E123)*'CRONOGRAMA ACTIVIDADES'!M$58)*($G123/$F123)))</f>
        <v>0</v>
      </c>
      <c r="P123" s="517">
        <f>IF($F123=0,0,((($F123/$E123)*'CRONOGRAMA ACTIVIDADES'!N$58)*($G123/$F123)))</f>
        <v>0</v>
      </c>
      <c r="Q123" s="517">
        <f>IF($F123=0,0,((($F123/$E123)*'CRONOGRAMA ACTIVIDADES'!O$58)*($G123/$F123)))</f>
        <v>0</v>
      </c>
      <c r="R123" s="517">
        <f>IF($F123=0,0,((($F123/$E123)*'CRONOGRAMA ACTIVIDADES'!P$58)*($G123/$F123)))</f>
        <v>0</v>
      </c>
      <c r="S123" s="517">
        <f>IF($F123=0,0,((($F123/$E123)*'CRONOGRAMA ACTIVIDADES'!Q$58)*($G123/$F123)))</f>
        <v>0</v>
      </c>
      <c r="T123" s="499">
        <f t="shared" si="38"/>
        <v>0</v>
      </c>
      <c r="U123" s="519">
        <f>IF($F123=0,0,((($F123/$E123)*'CRONOGRAMA ACTIVIDADES'!R$58)*($G123/$F123)))</f>
        <v>0</v>
      </c>
      <c r="V123" s="517">
        <f>IF($F123=0,0,((($F123/$E123)*'CRONOGRAMA ACTIVIDADES'!S$58)*($G123/$F123)))</f>
        <v>0</v>
      </c>
      <c r="W123" s="517">
        <f>IF($F123=0,0,((($F123/$E123)*'CRONOGRAMA ACTIVIDADES'!T$58)*($G123/$F123)))</f>
        <v>0</v>
      </c>
      <c r="X123" s="517">
        <f>IF($F123=0,0,((($F123/$E123)*'CRONOGRAMA ACTIVIDADES'!U$58)*($G123/$F123)))</f>
        <v>0</v>
      </c>
      <c r="Y123" s="517">
        <f>IF($F123=0,0,((($F123/$E123)*'CRONOGRAMA ACTIVIDADES'!V$58)*($G123/$F123)))</f>
        <v>0</v>
      </c>
      <c r="Z123" s="517">
        <f>IF($F123=0,0,((($F123/$E123)*'CRONOGRAMA ACTIVIDADES'!W$58)*($G123/$F123)))</f>
        <v>0</v>
      </c>
      <c r="AA123" s="517">
        <f>IF($F123=0,0,((($F123/$E123)*'CRONOGRAMA ACTIVIDADES'!X$58)*($G123/$F123)))</f>
        <v>0</v>
      </c>
      <c r="AB123" s="517">
        <f>IF($F123=0,0,((($F123/$E123)*'CRONOGRAMA ACTIVIDADES'!Y$58)*($G123/$F123)))</f>
        <v>0</v>
      </c>
      <c r="AC123" s="517">
        <f>IF($F123=0,0,((($F123/$E123)*'CRONOGRAMA ACTIVIDADES'!Z$58)*($G123/$F123)))</f>
        <v>0</v>
      </c>
      <c r="AD123" s="517">
        <f>IF($F123=0,0,((($F123/$E123)*'CRONOGRAMA ACTIVIDADES'!AA$58)*($G123/$F123)))</f>
        <v>0</v>
      </c>
      <c r="AE123" s="517">
        <f>IF($F123=0,0,((($F123/$E123)*'CRONOGRAMA ACTIVIDADES'!AB$58)*($G123/$F123)))</f>
        <v>0</v>
      </c>
      <c r="AF123" s="517">
        <f>IF($F123=0,0,((($F123/$E123)*'CRONOGRAMA ACTIVIDADES'!AC$58)*($G123/$F123)))</f>
        <v>0</v>
      </c>
      <c r="AG123" s="501">
        <f t="shared" si="39"/>
        <v>0</v>
      </c>
      <c r="AH123" s="520">
        <f>IF($F123=0,0,((($F123/$E123)*'CRONOGRAMA ACTIVIDADES'!AD$58)*($G123/$F123)))</f>
        <v>0</v>
      </c>
      <c r="AI123" s="517">
        <f>IF($F123=0,0,((($F123/$E123)*'CRONOGRAMA ACTIVIDADES'!AE$58)*($G123/$F123)))</f>
        <v>0</v>
      </c>
      <c r="AJ123" s="517">
        <f>IF($F123=0,0,((($F123/$E123)*'CRONOGRAMA ACTIVIDADES'!AF$58)*($G123/$F123)))</f>
        <v>0</v>
      </c>
      <c r="AK123" s="517">
        <f>IF($F123=0,0,((($F123/$E123)*'CRONOGRAMA ACTIVIDADES'!AG$58)*($G123/$F123)))</f>
        <v>0</v>
      </c>
      <c r="AL123" s="517">
        <f>IF($F123=0,0,((($F123/$E123)*'CRONOGRAMA ACTIVIDADES'!AH$58)*($G123/$F123)))</f>
        <v>0</v>
      </c>
      <c r="AM123" s="517">
        <f>IF($F123=0,0,((($F123/$E123)*'CRONOGRAMA ACTIVIDADES'!AI$58)*($G123/$F123)))</f>
        <v>0</v>
      </c>
      <c r="AN123" s="517">
        <f>IF($F123=0,0,((($F123/$E123)*'CRONOGRAMA ACTIVIDADES'!AJ$58)*($G123/$F123)))</f>
        <v>0</v>
      </c>
      <c r="AO123" s="517">
        <f>IF($F123=0,0,((($F123/$E123)*'CRONOGRAMA ACTIVIDADES'!AK$58)*($G123/$F123)))</f>
        <v>0</v>
      </c>
      <c r="AP123" s="517">
        <f>IF($F123=0,0,((($F123/$E123)*'CRONOGRAMA ACTIVIDADES'!AL$58)*($G123/$F123)))</f>
        <v>0</v>
      </c>
      <c r="AQ123" s="517">
        <f>IF($F123=0,0,((($F123/$E123)*'CRONOGRAMA ACTIVIDADES'!AM$58)*($G123/$F123)))</f>
        <v>0</v>
      </c>
      <c r="AR123" s="517">
        <f>IF($F123=0,0,((($F123/$E123)*'CRONOGRAMA ACTIVIDADES'!AN$58)*($G123/$F123)))</f>
        <v>0</v>
      </c>
      <c r="AS123" s="517">
        <f>IF($F123=0,0,((($F123/$E123)*'CRONOGRAMA ACTIVIDADES'!AO$58)*($G123/$F123)))</f>
        <v>0</v>
      </c>
      <c r="AT123" s="501">
        <f t="shared" si="40"/>
        <v>0</v>
      </c>
      <c r="AU123" s="504">
        <f t="shared" si="41"/>
        <v>0</v>
      </c>
      <c r="AV123" s="470">
        <f t="shared" si="36"/>
        <v>0</v>
      </c>
    </row>
    <row r="124" spans="2:48" s="60" customFormat="1" ht="13.5">
      <c r="B124" s="494" t="str">
        <f>'FORMATO COSTEO C6'!C35</f>
        <v>6.2.6</v>
      </c>
      <c r="C124" s="515">
        <f>'FORMATO COSTEO C6'!B35</f>
        <v>0</v>
      </c>
      <c r="D124" s="506" t="str">
        <f>'FORMATO COSTEO C6'!D35</f>
        <v>Unidad medida</v>
      </c>
      <c r="E124" s="608">
        <f>'FORMATO COSTEO C6'!E35</f>
        <v>0</v>
      </c>
      <c r="F124" s="517">
        <f>'FORMATO COSTEO C6'!G35</f>
        <v>0</v>
      </c>
      <c r="G124" s="641">
        <f>'FORMATO COSTEO C6'!K35</f>
        <v>0</v>
      </c>
      <c r="H124" s="520">
        <f>IF($F124=0,0,((($F124/$E124)*'CRONOGRAMA ACTIVIDADES'!F$59)*($G124/$F124)))</f>
        <v>0</v>
      </c>
      <c r="I124" s="517">
        <f>IF($F124=0,0,((($F124/$E124)*'CRONOGRAMA ACTIVIDADES'!G$59)*($G124/$F124)))</f>
        <v>0</v>
      </c>
      <c r="J124" s="517">
        <f>IF($F124=0,0,((($F124/$E124)*'CRONOGRAMA ACTIVIDADES'!H$59)*($G124/$F124)))</f>
        <v>0</v>
      </c>
      <c r="K124" s="517">
        <f>IF($F124=0,0,((($F124/$E124)*'CRONOGRAMA ACTIVIDADES'!I$59)*($G124/$F124)))</f>
        <v>0</v>
      </c>
      <c r="L124" s="517">
        <f>IF($F124=0,0,((($F124/$E124)*'CRONOGRAMA ACTIVIDADES'!J$59)*($G124/$F124)))</f>
        <v>0</v>
      </c>
      <c r="M124" s="517">
        <f>IF($F124=0,0,((($F124/$E124)*'CRONOGRAMA ACTIVIDADES'!K$59)*($G124/$F124)))</f>
        <v>0</v>
      </c>
      <c r="N124" s="517">
        <f>IF($F124=0,0,((($F124/$E124)*'CRONOGRAMA ACTIVIDADES'!L$59)*($G124/$F124)))</f>
        <v>0</v>
      </c>
      <c r="O124" s="517">
        <f>IF($F124=0,0,((($F124/$E124)*'CRONOGRAMA ACTIVIDADES'!M$59)*($G124/$F124)))</f>
        <v>0</v>
      </c>
      <c r="P124" s="517">
        <f>IF($F124=0,0,((($F124/$E124)*'CRONOGRAMA ACTIVIDADES'!N$59)*($G124/$F124)))</f>
        <v>0</v>
      </c>
      <c r="Q124" s="517">
        <f>IF($F124=0,0,((($F124/$E124)*'CRONOGRAMA ACTIVIDADES'!O$59)*($G124/$F124)))</f>
        <v>0</v>
      </c>
      <c r="R124" s="517">
        <f>IF($F124=0,0,((($F124/$E124)*'CRONOGRAMA ACTIVIDADES'!P$59)*($G124/$F124)))</f>
        <v>0</v>
      </c>
      <c r="S124" s="517">
        <f>IF($F124=0,0,((($F124/$E124)*'CRONOGRAMA ACTIVIDADES'!Q$59)*($G124/$F124)))</f>
        <v>0</v>
      </c>
      <c r="T124" s="499">
        <f t="shared" si="38"/>
        <v>0</v>
      </c>
      <c r="U124" s="519">
        <f>IF($F124=0,0,((($F124/$E124)*'CRONOGRAMA ACTIVIDADES'!R$59)*($G124/$F124)))</f>
        <v>0</v>
      </c>
      <c r="V124" s="517">
        <f>IF($F124=0,0,((($F124/$E124)*'CRONOGRAMA ACTIVIDADES'!S$59)*($G124/$F124)))</f>
        <v>0</v>
      </c>
      <c r="W124" s="517">
        <f>IF($F124=0,0,((($F124/$E124)*'CRONOGRAMA ACTIVIDADES'!T$59)*($G124/$F124)))</f>
        <v>0</v>
      </c>
      <c r="X124" s="517">
        <f>IF($F124=0,0,((($F124/$E124)*'CRONOGRAMA ACTIVIDADES'!U$59)*($G124/$F124)))</f>
        <v>0</v>
      </c>
      <c r="Y124" s="517">
        <f>IF($F124=0,0,((($F124/$E124)*'CRONOGRAMA ACTIVIDADES'!V$59)*($G124/$F124)))</f>
        <v>0</v>
      </c>
      <c r="Z124" s="517">
        <f>IF($F124=0,0,((($F124/$E124)*'CRONOGRAMA ACTIVIDADES'!W$59)*($G124/$F124)))</f>
        <v>0</v>
      </c>
      <c r="AA124" s="517">
        <f>IF($F124=0,0,((($F124/$E124)*'CRONOGRAMA ACTIVIDADES'!X$59)*($G124/$F124)))</f>
        <v>0</v>
      </c>
      <c r="AB124" s="517">
        <f>IF($F124=0,0,((($F124/$E124)*'CRONOGRAMA ACTIVIDADES'!Y$59)*($G124/$F124)))</f>
        <v>0</v>
      </c>
      <c r="AC124" s="517">
        <f>IF($F124=0,0,((($F124/$E124)*'CRONOGRAMA ACTIVIDADES'!Z$59)*($G124/$F124)))</f>
        <v>0</v>
      </c>
      <c r="AD124" s="517">
        <f>IF($F124=0,0,((($F124/$E124)*'CRONOGRAMA ACTIVIDADES'!AA$59)*($G124/$F124)))</f>
        <v>0</v>
      </c>
      <c r="AE124" s="517">
        <f>IF($F124=0,0,((($F124/$E124)*'CRONOGRAMA ACTIVIDADES'!AB$59)*($G124/$F124)))</f>
        <v>0</v>
      </c>
      <c r="AF124" s="517">
        <f>IF($F124=0,0,((($F124/$E124)*'CRONOGRAMA ACTIVIDADES'!AC$59)*($G124/$F124)))</f>
        <v>0</v>
      </c>
      <c r="AG124" s="501">
        <f t="shared" si="39"/>
        <v>0</v>
      </c>
      <c r="AH124" s="520">
        <f>IF($F124=0,0,((($F124/$E124)*'CRONOGRAMA ACTIVIDADES'!AD$59)*($G124/$F124)))</f>
        <v>0</v>
      </c>
      <c r="AI124" s="517">
        <f>IF($F124=0,0,((($F124/$E124)*'CRONOGRAMA ACTIVIDADES'!AE$59)*($G124/$F124)))</f>
        <v>0</v>
      </c>
      <c r="AJ124" s="517">
        <f>IF($F124=0,0,((($F124/$E124)*'CRONOGRAMA ACTIVIDADES'!AF$59)*($G124/$F124)))</f>
        <v>0</v>
      </c>
      <c r="AK124" s="517">
        <f>IF($F124=0,0,((($F124/$E124)*'CRONOGRAMA ACTIVIDADES'!AG$59)*($G124/$F124)))</f>
        <v>0</v>
      </c>
      <c r="AL124" s="517">
        <f>IF($F124=0,0,((($F124/$E124)*'CRONOGRAMA ACTIVIDADES'!AH$59)*($G124/$F124)))</f>
        <v>0</v>
      </c>
      <c r="AM124" s="517">
        <f>IF($F124=0,0,((($F124/$E124)*'CRONOGRAMA ACTIVIDADES'!AI$59)*($G124/$F124)))</f>
        <v>0</v>
      </c>
      <c r="AN124" s="517">
        <f>IF($F124=0,0,((($F124/$E124)*'CRONOGRAMA ACTIVIDADES'!AJ$59)*($G124/$F124)))</f>
        <v>0</v>
      </c>
      <c r="AO124" s="517">
        <f>IF($F124=0,0,((($F124/$E124)*'CRONOGRAMA ACTIVIDADES'!AK$59)*($G124/$F124)))</f>
        <v>0</v>
      </c>
      <c r="AP124" s="517">
        <f>IF($F124=0,0,((($F124/$E124)*'CRONOGRAMA ACTIVIDADES'!AL$59)*($G124/$F124)))</f>
        <v>0</v>
      </c>
      <c r="AQ124" s="517">
        <f>IF($F124=0,0,((($F124/$E124)*'CRONOGRAMA ACTIVIDADES'!AM$59)*($G124/$F124)))</f>
        <v>0</v>
      </c>
      <c r="AR124" s="517">
        <f>IF($F124=0,0,((($F124/$E124)*'CRONOGRAMA ACTIVIDADES'!AN$59)*($G124/$F124)))</f>
        <v>0</v>
      </c>
      <c r="AS124" s="517">
        <f>IF($F124=0,0,((($F124/$E124)*'CRONOGRAMA ACTIVIDADES'!AO$59)*($G124/$F124)))</f>
        <v>0</v>
      </c>
      <c r="AT124" s="501">
        <f t="shared" si="40"/>
        <v>0</v>
      </c>
      <c r="AU124" s="504">
        <f t="shared" si="41"/>
        <v>0</v>
      </c>
      <c r="AV124" s="470">
        <f t="shared" si="36"/>
        <v>0</v>
      </c>
    </row>
    <row r="125" spans="2:48" s="60" customFormat="1" ht="13.5">
      <c r="B125" s="494" t="str">
        <f>'FORMATO COSTEO C6'!C36</f>
        <v>6.2.7</v>
      </c>
      <c r="C125" s="515">
        <f>'FORMATO COSTEO C6'!B36</f>
        <v>0</v>
      </c>
      <c r="D125" s="506" t="str">
        <f>'FORMATO COSTEO C6'!D36</f>
        <v>Unidad medida</v>
      </c>
      <c r="E125" s="608">
        <f>'FORMATO COSTEO C6'!E36</f>
        <v>0</v>
      </c>
      <c r="F125" s="517">
        <f>'FORMATO COSTEO C6'!G36</f>
        <v>0</v>
      </c>
      <c r="G125" s="641">
        <f>'FORMATO COSTEO C6'!K36</f>
        <v>0</v>
      </c>
      <c r="H125" s="520">
        <f>IF($F125=0,0,((($F125/$E125)*'CRONOGRAMA ACTIVIDADES'!F$60)*($G125/$F125)))</f>
        <v>0</v>
      </c>
      <c r="I125" s="517">
        <f>IF($F125=0,0,((($F125/$E125)*'CRONOGRAMA ACTIVIDADES'!G$60)*($G125/$F125)))</f>
        <v>0</v>
      </c>
      <c r="J125" s="517">
        <f>IF($F125=0,0,((($F125/$E125)*'CRONOGRAMA ACTIVIDADES'!H$60)*($G125/$F125)))</f>
        <v>0</v>
      </c>
      <c r="K125" s="517">
        <f>IF($F125=0,0,((($F125/$E125)*'CRONOGRAMA ACTIVIDADES'!I$60)*($G125/$F125)))</f>
        <v>0</v>
      </c>
      <c r="L125" s="517">
        <f>IF($F125=0,0,((($F125/$E125)*'CRONOGRAMA ACTIVIDADES'!J$60)*($G125/$F125)))</f>
        <v>0</v>
      </c>
      <c r="M125" s="517">
        <f>IF($F125=0,0,((($F125/$E125)*'CRONOGRAMA ACTIVIDADES'!K$60)*($G125/$F125)))</f>
        <v>0</v>
      </c>
      <c r="N125" s="517">
        <f>IF($F125=0,0,((($F125/$E125)*'CRONOGRAMA ACTIVIDADES'!L$60)*($G125/$F125)))</f>
        <v>0</v>
      </c>
      <c r="O125" s="517">
        <f>IF($F125=0,0,((($F125/$E125)*'CRONOGRAMA ACTIVIDADES'!M$60)*($G125/$F125)))</f>
        <v>0</v>
      </c>
      <c r="P125" s="517">
        <f>IF($F125=0,0,((($F125/$E125)*'CRONOGRAMA ACTIVIDADES'!N$60)*($G125/$F125)))</f>
        <v>0</v>
      </c>
      <c r="Q125" s="517">
        <f>IF($F125=0,0,((($F125/$E125)*'CRONOGRAMA ACTIVIDADES'!O$60)*($G125/$F125)))</f>
        <v>0</v>
      </c>
      <c r="R125" s="517">
        <f>IF($F125=0,0,((($F125/$E125)*'CRONOGRAMA ACTIVIDADES'!P$60)*($G125/$F125)))</f>
        <v>0</v>
      </c>
      <c r="S125" s="517">
        <f>IF($F125=0,0,((($F125/$E125)*'CRONOGRAMA ACTIVIDADES'!Q$60)*($G125/$F125)))</f>
        <v>0</v>
      </c>
      <c r="T125" s="499">
        <f t="shared" si="38"/>
        <v>0</v>
      </c>
      <c r="U125" s="519">
        <f>IF($F125=0,0,((($F125/$E125)*'CRONOGRAMA ACTIVIDADES'!R$60)*($G125/$F125)))</f>
        <v>0</v>
      </c>
      <c r="V125" s="517">
        <f>IF($F125=0,0,((($F125/$E125)*'CRONOGRAMA ACTIVIDADES'!S$60)*($G125/$F125)))</f>
        <v>0</v>
      </c>
      <c r="W125" s="517">
        <f>IF($F125=0,0,((($F125/$E125)*'CRONOGRAMA ACTIVIDADES'!T$60)*($G125/$F125)))</f>
        <v>0</v>
      </c>
      <c r="X125" s="517">
        <f>IF($F125=0,0,((($F125/$E125)*'CRONOGRAMA ACTIVIDADES'!U$60)*($G125/$F125)))</f>
        <v>0</v>
      </c>
      <c r="Y125" s="517">
        <f>IF($F125=0,0,((($F125/$E125)*'CRONOGRAMA ACTIVIDADES'!V$60)*($G125/$F125)))</f>
        <v>0</v>
      </c>
      <c r="Z125" s="517">
        <f>IF($F125=0,0,((($F125/$E125)*'CRONOGRAMA ACTIVIDADES'!W$60)*($G125/$F125)))</f>
        <v>0</v>
      </c>
      <c r="AA125" s="517">
        <f>IF($F125=0,0,((($F125/$E125)*'CRONOGRAMA ACTIVIDADES'!X$60)*($G125/$F125)))</f>
        <v>0</v>
      </c>
      <c r="AB125" s="517">
        <f>IF($F125=0,0,((($F125/$E125)*'CRONOGRAMA ACTIVIDADES'!Y$60)*($G125/$F125)))</f>
        <v>0</v>
      </c>
      <c r="AC125" s="517">
        <f>IF($F125=0,0,((($F125/$E125)*'CRONOGRAMA ACTIVIDADES'!Z$60)*($G125/$F125)))</f>
        <v>0</v>
      </c>
      <c r="AD125" s="517">
        <f>IF($F125=0,0,((($F125/$E125)*'CRONOGRAMA ACTIVIDADES'!AA$60)*($G125/$F125)))</f>
        <v>0</v>
      </c>
      <c r="AE125" s="517">
        <f>IF($F125=0,0,((($F125/$E125)*'CRONOGRAMA ACTIVIDADES'!AB$60)*($G125/$F125)))</f>
        <v>0</v>
      </c>
      <c r="AF125" s="517">
        <f>IF($F125=0,0,((($F125/$E125)*'CRONOGRAMA ACTIVIDADES'!AC$60)*($G125/$F125)))</f>
        <v>0</v>
      </c>
      <c r="AG125" s="501">
        <f t="shared" si="39"/>
        <v>0</v>
      </c>
      <c r="AH125" s="520">
        <f>IF($F125=0,0,((($F125/$E125)*'CRONOGRAMA ACTIVIDADES'!AD$60)*($G125/$F125)))</f>
        <v>0</v>
      </c>
      <c r="AI125" s="517">
        <f>IF($F125=0,0,((($F125/$E125)*'CRONOGRAMA ACTIVIDADES'!AE$60)*($G125/$F125)))</f>
        <v>0</v>
      </c>
      <c r="AJ125" s="517">
        <f>IF($F125=0,0,((($F125/$E125)*'CRONOGRAMA ACTIVIDADES'!AF$60)*($G125/$F125)))</f>
        <v>0</v>
      </c>
      <c r="AK125" s="517">
        <f>IF($F125=0,0,((($F125/$E125)*'CRONOGRAMA ACTIVIDADES'!AG$60)*($G125/$F125)))</f>
        <v>0</v>
      </c>
      <c r="AL125" s="517">
        <f>IF($F125=0,0,((($F125/$E125)*'CRONOGRAMA ACTIVIDADES'!AH$60)*($G125/$F125)))</f>
        <v>0</v>
      </c>
      <c r="AM125" s="517">
        <f>IF($F125=0,0,((($F125/$E125)*'CRONOGRAMA ACTIVIDADES'!AI$60)*($G125/$F125)))</f>
        <v>0</v>
      </c>
      <c r="AN125" s="517">
        <f>IF($F125=0,0,((($F125/$E125)*'CRONOGRAMA ACTIVIDADES'!AJ$60)*($G125/$F125)))</f>
        <v>0</v>
      </c>
      <c r="AO125" s="517">
        <f>IF($F125=0,0,((($F125/$E125)*'CRONOGRAMA ACTIVIDADES'!AK$60)*($G125/$F125)))</f>
        <v>0</v>
      </c>
      <c r="AP125" s="517">
        <f>IF($F125=0,0,((($F125/$E125)*'CRONOGRAMA ACTIVIDADES'!AL$60)*($G125/$F125)))</f>
        <v>0</v>
      </c>
      <c r="AQ125" s="517">
        <f>IF($F125=0,0,((($F125/$E125)*'CRONOGRAMA ACTIVIDADES'!AM$60)*($G125/$F125)))</f>
        <v>0</v>
      </c>
      <c r="AR125" s="517">
        <f>IF($F125=0,0,((($F125/$E125)*'CRONOGRAMA ACTIVIDADES'!AN$60)*($G125/$F125)))</f>
        <v>0</v>
      </c>
      <c r="AS125" s="517">
        <f>IF($F125=0,0,((($F125/$E125)*'CRONOGRAMA ACTIVIDADES'!AO$60)*($G125/$F125)))</f>
        <v>0</v>
      </c>
      <c r="AT125" s="501">
        <f t="shared" si="40"/>
        <v>0</v>
      </c>
      <c r="AU125" s="504">
        <f t="shared" si="41"/>
        <v>0</v>
      </c>
      <c r="AV125" s="470">
        <f t="shared" si="36"/>
        <v>0</v>
      </c>
    </row>
    <row r="126" spans="2:48" s="60" customFormat="1" ht="13.5">
      <c r="B126" s="494" t="str">
        <f>'FORMATO COSTEO C6'!C37</f>
        <v>6.2.8</v>
      </c>
      <c r="C126" s="515">
        <f>'FORMATO COSTEO C6'!B37</f>
        <v>0</v>
      </c>
      <c r="D126" s="506" t="str">
        <f>'FORMATO COSTEO C6'!D37</f>
        <v>Unidad medida</v>
      </c>
      <c r="E126" s="608">
        <f>'FORMATO COSTEO C6'!E37</f>
        <v>0</v>
      </c>
      <c r="F126" s="517">
        <f>'FORMATO COSTEO C6'!G37</f>
        <v>0</v>
      </c>
      <c r="G126" s="641">
        <f>'FORMATO COSTEO C6'!K37</f>
        <v>0</v>
      </c>
      <c r="H126" s="520">
        <f>IF($F126=0,0,((($F126/$E126)*'CRONOGRAMA ACTIVIDADES'!F$61)*($G126/$F126)))</f>
        <v>0</v>
      </c>
      <c r="I126" s="517">
        <f>IF($F126=0,0,((($F126/$E126)*'CRONOGRAMA ACTIVIDADES'!G$61)*($G126/$F126)))</f>
        <v>0</v>
      </c>
      <c r="J126" s="517">
        <f>IF($F126=0,0,((($F126/$E126)*'CRONOGRAMA ACTIVIDADES'!H$61)*($G126/$F126)))</f>
        <v>0</v>
      </c>
      <c r="K126" s="517">
        <f>IF($F126=0,0,((($F126/$E126)*'CRONOGRAMA ACTIVIDADES'!I$61)*($G126/$F126)))</f>
        <v>0</v>
      </c>
      <c r="L126" s="517">
        <f>IF($F126=0,0,((($F126/$E126)*'CRONOGRAMA ACTIVIDADES'!J$61)*($G126/$F126)))</f>
        <v>0</v>
      </c>
      <c r="M126" s="517">
        <f>IF($F126=0,0,((($F126/$E126)*'CRONOGRAMA ACTIVIDADES'!K$61)*($G126/$F126)))</f>
        <v>0</v>
      </c>
      <c r="N126" s="517">
        <f>IF($F126=0,0,((($F126/$E126)*'CRONOGRAMA ACTIVIDADES'!L$61)*($G126/$F126)))</f>
        <v>0</v>
      </c>
      <c r="O126" s="517">
        <f>IF($F126=0,0,((($F126/$E126)*'CRONOGRAMA ACTIVIDADES'!M$61)*($G126/$F126)))</f>
        <v>0</v>
      </c>
      <c r="P126" s="517">
        <f>IF($F126=0,0,((($F126/$E126)*'CRONOGRAMA ACTIVIDADES'!N$61)*($G126/$F126)))</f>
        <v>0</v>
      </c>
      <c r="Q126" s="517">
        <f>IF($F126=0,0,((($F126/$E126)*'CRONOGRAMA ACTIVIDADES'!O$61)*($G126/$F126)))</f>
        <v>0</v>
      </c>
      <c r="R126" s="517">
        <f>IF($F126=0,0,((($F126/$E126)*'CRONOGRAMA ACTIVIDADES'!P$61)*($G126/$F126)))</f>
        <v>0</v>
      </c>
      <c r="S126" s="517">
        <f>IF($F126=0,0,((($F126/$E126)*'CRONOGRAMA ACTIVIDADES'!Q$61)*($G126/$F126)))</f>
        <v>0</v>
      </c>
      <c r="T126" s="499">
        <f t="shared" si="38"/>
        <v>0</v>
      </c>
      <c r="U126" s="519">
        <f>IF($F126=0,0,((($F126/$E126)*'CRONOGRAMA ACTIVIDADES'!R$61)*($G126/$F126)))</f>
        <v>0</v>
      </c>
      <c r="V126" s="517">
        <f>IF($F126=0,0,((($F126/$E126)*'CRONOGRAMA ACTIVIDADES'!S$61)*($G126/$F126)))</f>
        <v>0</v>
      </c>
      <c r="W126" s="517">
        <f>IF($F126=0,0,((($F126/$E126)*'CRONOGRAMA ACTIVIDADES'!T$61)*($G126/$F126)))</f>
        <v>0</v>
      </c>
      <c r="X126" s="517">
        <f>IF($F126=0,0,((($F126/$E126)*'CRONOGRAMA ACTIVIDADES'!U$61)*($G126/$F126)))</f>
        <v>0</v>
      </c>
      <c r="Y126" s="517">
        <f>IF($F126=0,0,((($F126/$E126)*'CRONOGRAMA ACTIVIDADES'!V$61)*($G126/$F126)))</f>
        <v>0</v>
      </c>
      <c r="Z126" s="517">
        <f>IF($F126=0,0,((($F126/$E126)*'CRONOGRAMA ACTIVIDADES'!W$61)*($G126/$F126)))</f>
        <v>0</v>
      </c>
      <c r="AA126" s="517">
        <f>IF($F126=0,0,((($F126/$E126)*'CRONOGRAMA ACTIVIDADES'!X$61)*($G126/$F126)))</f>
        <v>0</v>
      </c>
      <c r="AB126" s="517">
        <f>IF($F126=0,0,((($F126/$E126)*'CRONOGRAMA ACTIVIDADES'!Y$61)*($G126/$F126)))</f>
        <v>0</v>
      </c>
      <c r="AC126" s="517">
        <f>IF($F126=0,0,((($F126/$E126)*'CRONOGRAMA ACTIVIDADES'!Z$61)*($G126/$F126)))</f>
        <v>0</v>
      </c>
      <c r="AD126" s="517">
        <f>IF($F126=0,0,((($F126/$E126)*'CRONOGRAMA ACTIVIDADES'!AA$61)*($G126/$F126)))</f>
        <v>0</v>
      </c>
      <c r="AE126" s="517">
        <f>IF($F126=0,0,((($F126/$E126)*'CRONOGRAMA ACTIVIDADES'!AB$61)*($G126/$F126)))</f>
        <v>0</v>
      </c>
      <c r="AF126" s="517">
        <f>IF($F126=0,0,((($F126/$E126)*'CRONOGRAMA ACTIVIDADES'!AC$61)*($G126/$F126)))</f>
        <v>0</v>
      </c>
      <c r="AG126" s="501">
        <f t="shared" si="39"/>
        <v>0</v>
      </c>
      <c r="AH126" s="520">
        <f>IF($F126=0,0,((($F126/$E126)*'CRONOGRAMA ACTIVIDADES'!AD$61)*($G126/$F126)))</f>
        <v>0</v>
      </c>
      <c r="AI126" s="517">
        <f>IF($F126=0,0,((($F126/$E126)*'CRONOGRAMA ACTIVIDADES'!AE$61)*($G126/$F126)))</f>
        <v>0</v>
      </c>
      <c r="AJ126" s="517">
        <f>IF($F126=0,0,((($F126/$E126)*'CRONOGRAMA ACTIVIDADES'!AF$61)*($G126/$F126)))</f>
        <v>0</v>
      </c>
      <c r="AK126" s="517">
        <f>IF($F126=0,0,((($F126/$E126)*'CRONOGRAMA ACTIVIDADES'!AG$61)*($G126/$F126)))</f>
        <v>0</v>
      </c>
      <c r="AL126" s="517">
        <f>IF($F126=0,0,((($F126/$E126)*'CRONOGRAMA ACTIVIDADES'!AH$61)*($G126/$F126)))</f>
        <v>0</v>
      </c>
      <c r="AM126" s="517">
        <f>IF($F126=0,0,((($F126/$E126)*'CRONOGRAMA ACTIVIDADES'!AI$61)*($G126/$F126)))</f>
        <v>0</v>
      </c>
      <c r="AN126" s="517">
        <f>IF($F126=0,0,((($F126/$E126)*'CRONOGRAMA ACTIVIDADES'!AJ$61)*($G126/$F126)))</f>
        <v>0</v>
      </c>
      <c r="AO126" s="517">
        <f>IF($F126=0,0,((($F126/$E126)*'CRONOGRAMA ACTIVIDADES'!AK$61)*($G126/$F126)))</f>
        <v>0</v>
      </c>
      <c r="AP126" s="517">
        <f>IF($F126=0,0,((($F126/$E126)*'CRONOGRAMA ACTIVIDADES'!AL$61)*($G126/$F126)))</f>
        <v>0</v>
      </c>
      <c r="AQ126" s="517">
        <f>IF($F126=0,0,((($F126/$E126)*'CRONOGRAMA ACTIVIDADES'!AM$61)*($G126/$F126)))</f>
        <v>0</v>
      </c>
      <c r="AR126" s="517">
        <f>IF($F126=0,0,((($F126/$E126)*'CRONOGRAMA ACTIVIDADES'!AN$61)*($G126/$F126)))</f>
        <v>0</v>
      </c>
      <c r="AS126" s="517">
        <f>IF($F126=0,0,((($F126/$E126)*'CRONOGRAMA ACTIVIDADES'!AO$61)*($G126/$F126)))</f>
        <v>0</v>
      </c>
      <c r="AT126" s="501">
        <f t="shared" si="40"/>
        <v>0</v>
      </c>
      <c r="AU126" s="504">
        <f t="shared" si="41"/>
        <v>0</v>
      </c>
      <c r="AV126" s="470">
        <f t="shared" si="36"/>
        <v>0</v>
      </c>
    </row>
    <row r="127" spans="2:48" s="60" customFormat="1" ht="13.5">
      <c r="B127" s="494" t="str">
        <f>'FORMATO COSTEO C6'!C38</f>
        <v>6.2.9</v>
      </c>
      <c r="C127" s="515">
        <f>'FORMATO COSTEO C6'!B38</f>
        <v>0</v>
      </c>
      <c r="D127" s="506" t="str">
        <f>'FORMATO COSTEO C6'!D38</f>
        <v>Unidad medida</v>
      </c>
      <c r="E127" s="608">
        <f>'FORMATO COSTEO C6'!E38</f>
        <v>0</v>
      </c>
      <c r="F127" s="517">
        <f>'FORMATO COSTEO C6'!G38</f>
        <v>0</v>
      </c>
      <c r="G127" s="641">
        <f>'FORMATO COSTEO C6'!K38</f>
        <v>0</v>
      </c>
      <c r="H127" s="520">
        <f>IF($F127=0,0,((($F127/$E127)*'CRONOGRAMA ACTIVIDADES'!F$62)*($G127/$F127)))</f>
        <v>0</v>
      </c>
      <c r="I127" s="517">
        <f>IF($F127=0,0,((($F127/$E127)*'CRONOGRAMA ACTIVIDADES'!G$62)*($G127/$F127)))</f>
        <v>0</v>
      </c>
      <c r="J127" s="517">
        <f>IF($F127=0,0,((($F127/$E127)*'CRONOGRAMA ACTIVIDADES'!H$62)*($G127/$F127)))</f>
        <v>0</v>
      </c>
      <c r="K127" s="517">
        <f>IF($F127=0,0,((($F127/$E127)*'CRONOGRAMA ACTIVIDADES'!I$62)*($G127/$F127)))</f>
        <v>0</v>
      </c>
      <c r="L127" s="517">
        <f>IF($F127=0,0,((($F127/$E127)*'CRONOGRAMA ACTIVIDADES'!J$62)*($G127/$F127)))</f>
        <v>0</v>
      </c>
      <c r="M127" s="517">
        <f>IF($F127=0,0,((($F127/$E127)*'CRONOGRAMA ACTIVIDADES'!K$62)*($G127/$F127)))</f>
        <v>0</v>
      </c>
      <c r="N127" s="517">
        <f>IF($F127=0,0,((($F127/$E127)*'CRONOGRAMA ACTIVIDADES'!L$62)*($G127/$F127)))</f>
        <v>0</v>
      </c>
      <c r="O127" s="517">
        <f>IF($F127=0,0,((($F127/$E127)*'CRONOGRAMA ACTIVIDADES'!M$62)*($G127/$F127)))</f>
        <v>0</v>
      </c>
      <c r="P127" s="517">
        <f>IF($F127=0,0,((($F127/$E127)*'CRONOGRAMA ACTIVIDADES'!N$62)*($G127/$F127)))</f>
        <v>0</v>
      </c>
      <c r="Q127" s="517">
        <f>IF($F127=0,0,((($F127/$E127)*'CRONOGRAMA ACTIVIDADES'!O$62)*($G127/$F127)))</f>
        <v>0</v>
      </c>
      <c r="R127" s="517">
        <f>IF($F127=0,0,((($F127/$E127)*'CRONOGRAMA ACTIVIDADES'!P$62)*($G127/$F127)))</f>
        <v>0</v>
      </c>
      <c r="S127" s="517">
        <f>IF($F127=0,0,((($F127/$E127)*'CRONOGRAMA ACTIVIDADES'!Q$62)*($G127/$F127)))</f>
        <v>0</v>
      </c>
      <c r="T127" s="499">
        <f t="shared" si="38"/>
        <v>0</v>
      </c>
      <c r="U127" s="519">
        <f>IF($F127=0,0,((($F127/$E127)*'CRONOGRAMA ACTIVIDADES'!R$62)*($G127/$F127)))</f>
        <v>0</v>
      </c>
      <c r="V127" s="517">
        <f>IF($F127=0,0,((($F127/$E127)*'CRONOGRAMA ACTIVIDADES'!S$62)*($G127/$F127)))</f>
        <v>0</v>
      </c>
      <c r="W127" s="517">
        <f>IF($F127=0,0,((($F127/$E127)*'CRONOGRAMA ACTIVIDADES'!T$62)*($G127/$F127)))</f>
        <v>0</v>
      </c>
      <c r="X127" s="517">
        <f>IF($F127=0,0,((($F127/$E127)*'CRONOGRAMA ACTIVIDADES'!U$62)*($G127/$F127)))</f>
        <v>0</v>
      </c>
      <c r="Y127" s="517">
        <f>IF($F127=0,0,((($F127/$E127)*'CRONOGRAMA ACTIVIDADES'!V$62)*($G127/$F127)))</f>
        <v>0</v>
      </c>
      <c r="Z127" s="517">
        <f>IF($F127=0,0,((($F127/$E127)*'CRONOGRAMA ACTIVIDADES'!W$62)*($G127/$F127)))</f>
        <v>0</v>
      </c>
      <c r="AA127" s="517">
        <f>IF($F127=0,0,((($F127/$E127)*'CRONOGRAMA ACTIVIDADES'!X$62)*($G127/$F127)))</f>
        <v>0</v>
      </c>
      <c r="AB127" s="517">
        <f>IF($F127=0,0,((($F127/$E127)*'CRONOGRAMA ACTIVIDADES'!Y$62)*($G127/$F127)))</f>
        <v>0</v>
      </c>
      <c r="AC127" s="517">
        <f>IF($F127=0,0,((($F127/$E127)*'CRONOGRAMA ACTIVIDADES'!Z$62)*($G127/$F127)))</f>
        <v>0</v>
      </c>
      <c r="AD127" s="517">
        <f>IF($F127=0,0,((($F127/$E127)*'CRONOGRAMA ACTIVIDADES'!AA$62)*($G127/$F127)))</f>
        <v>0</v>
      </c>
      <c r="AE127" s="517">
        <f>IF($F127=0,0,((($F127/$E127)*'CRONOGRAMA ACTIVIDADES'!AB$62)*($G127/$F127)))</f>
        <v>0</v>
      </c>
      <c r="AF127" s="517">
        <f>IF($F127=0,0,((($F127/$E127)*'CRONOGRAMA ACTIVIDADES'!AC$62)*($G127/$F127)))</f>
        <v>0</v>
      </c>
      <c r="AG127" s="501">
        <f t="shared" si="39"/>
        <v>0</v>
      </c>
      <c r="AH127" s="520">
        <f>IF($F127=0,0,((($F127/$E127)*'CRONOGRAMA ACTIVIDADES'!AD$62)*($G127/$F127)))</f>
        <v>0</v>
      </c>
      <c r="AI127" s="517">
        <f>IF($F127=0,0,((($F127/$E127)*'CRONOGRAMA ACTIVIDADES'!AE$62)*($G127/$F127)))</f>
        <v>0</v>
      </c>
      <c r="AJ127" s="517">
        <f>IF($F127=0,0,((($F127/$E127)*'CRONOGRAMA ACTIVIDADES'!AF$62)*($G127/$F127)))</f>
        <v>0</v>
      </c>
      <c r="AK127" s="517">
        <f>IF($F127=0,0,((($F127/$E127)*'CRONOGRAMA ACTIVIDADES'!AG$62)*($G127/$F127)))</f>
        <v>0</v>
      </c>
      <c r="AL127" s="517">
        <f>IF($F127=0,0,((($F127/$E127)*'CRONOGRAMA ACTIVIDADES'!AH$62)*($G127/$F127)))</f>
        <v>0</v>
      </c>
      <c r="AM127" s="517">
        <f>IF($F127=0,0,((($F127/$E127)*'CRONOGRAMA ACTIVIDADES'!AI$62)*($G127/$F127)))</f>
        <v>0</v>
      </c>
      <c r="AN127" s="517">
        <f>IF($F127=0,0,((($F127/$E127)*'CRONOGRAMA ACTIVIDADES'!AJ$62)*($G127/$F127)))</f>
        <v>0</v>
      </c>
      <c r="AO127" s="517">
        <f>IF($F127=0,0,((($F127/$E127)*'CRONOGRAMA ACTIVIDADES'!AK$62)*($G127/$F127)))</f>
        <v>0</v>
      </c>
      <c r="AP127" s="517">
        <f>IF($F127=0,0,((($F127/$E127)*'CRONOGRAMA ACTIVIDADES'!AL$62)*($G127/$F127)))</f>
        <v>0</v>
      </c>
      <c r="AQ127" s="517">
        <f>IF($F127=0,0,((($F127/$E127)*'CRONOGRAMA ACTIVIDADES'!AM$62)*($G127/$F127)))</f>
        <v>0</v>
      </c>
      <c r="AR127" s="517">
        <f>IF($F127=0,0,((($F127/$E127)*'CRONOGRAMA ACTIVIDADES'!AN$62)*($G127/$F127)))</f>
        <v>0</v>
      </c>
      <c r="AS127" s="517">
        <f>IF($F127=0,0,((($F127/$E127)*'CRONOGRAMA ACTIVIDADES'!AO$62)*($G127/$F127)))</f>
        <v>0</v>
      </c>
      <c r="AT127" s="501">
        <f t="shared" si="40"/>
        <v>0</v>
      </c>
      <c r="AU127" s="504">
        <f t="shared" si="41"/>
        <v>0</v>
      </c>
      <c r="AV127" s="470">
        <f t="shared" si="36"/>
        <v>0</v>
      </c>
    </row>
    <row r="128" spans="2:48" s="60" customFormat="1" ht="13.5">
      <c r="B128" s="494" t="str">
        <f>'FORMATO COSTEO C6'!C39</f>
        <v>6.2.10</v>
      </c>
      <c r="C128" s="515">
        <f>'FORMATO COSTEO C6'!B39</f>
        <v>0</v>
      </c>
      <c r="D128" s="506" t="str">
        <f>'FORMATO COSTEO C6'!D39</f>
        <v>Unidad medida</v>
      </c>
      <c r="E128" s="608">
        <f>'FORMATO COSTEO C6'!E39</f>
        <v>0</v>
      </c>
      <c r="F128" s="517">
        <f>'FORMATO COSTEO C6'!G39</f>
        <v>0</v>
      </c>
      <c r="G128" s="641">
        <f>'FORMATO COSTEO C6'!K39</f>
        <v>0</v>
      </c>
      <c r="H128" s="520">
        <f>IF($F128=0,0,((($F128/$E128)*'CRONOGRAMA ACTIVIDADES'!F$63)*($G128/$F128)))</f>
        <v>0</v>
      </c>
      <c r="I128" s="517">
        <f>IF($F128=0,0,((($F128/$E128)*'CRONOGRAMA ACTIVIDADES'!G$63)*($G128/$F128)))</f>
        <v>0</v>
      </c>
      <c r="J128" s="517">
        <f>IF($F128=0,0,((($F128/$E128)*'CRONOGRAMA ACTIVIDADES'!H$63)*($G128/$F128)))</f>
        <v>0</v>
      </c>
      <c r="K128" s="517">
        <f>IF($F128=0,0,((($F128/$E128)*'CRONOGRAMA ACTIVIDADES'!I$63)*($G128/$F128)))</f>
        <v>0</v>
      </c>
      <c r="L128" s="517">
        <f>IF($F128=0,0,((($F128/$E128)*'CRONOGRAMA ACTIVIDADES'!J$63)*($G128/$F128)))</f>
        <v>0</v>
      </c>
      <c r="M128" s="517">
        <f>IF($F128=0,0,((($F128/$E128)*'CRONOGRAMA ACTIVIDADES'!K$63)*($G128/$F128)))</f>
        <v>0</v>
      </c>
      <c r="N128" s="517">
        <f>IF($F128=0,0,((($F128/$E128)*'CRONOGRAMA ACTIVIDADES'!L$63)*($G128/$F128)))</f>
        <v>0</v>
      </c>
      <c r="O128" s="517">
        <f>IF($F128=0,0,((($F128/$E128)*'CRONOGRAMA ACTIVIDADES'!M$63)*($G128/$F128)))</f>
        <v>0</v>
      </c>
      <c r="P128" s="517">
        <f>IF($F128=0,0,((($F128/$E128)*'CRONOGRAMA ACTIVIDADES'!N$63)*($G128/$F128)))</f>
        <v>0</v>
      </c>
      <c r="Q128" s="517">
        <f>IF($F128=0,0,((($F128/$E128)*'CRONOGRAMA ACTIVIDADES'!O$63)*($G128/$F128)))</f>
        <v>0</v>
      </c>
      <c r="R128" s="517">
        <f>IF($F128=0,0,((($F128/$E128)*'CRONOGRAMA ACTIVIDADES'!P$63)*($G128/$F128)))</f>
        <v>0</v>
      </c>
      <c r="S128" s="517">
        <f>IF($F128=0,0,((($F128/$E128)*'CRONOGRAMA ACTIVIDADES'!Q$63)*($G128/$F128)))</f>
        <v>0</v>
      </c>
      <c r="T128" s="499">
        <f t="shared" si="38"/>
        <v>0</v>
      </c>
      <c r="U128" s="519">
        <f>IF($F128=0,0,((($F128/$E128)*'CRONOGRAMA ACTIVIDADES'!R$63)*($G128/$F128)))</f>
        <v>0</v>
      </c>
      <c r="V128" s="517">
        <f>IF($F128=0,0,((($F128/$E128)*'CRONOGRAMA ACTIVIDADES'!S$63)*($G128/$F128)))</f>
        <v>0</v>
      </c>
      <c r="W128" s="517">
        <f>IF($F128=0,0,((($F128/$E128)*'CRONOGRAMA ACTIVIDADES'!T$63)*($G128/$F128)))</f>
        <v>0</v>
      </c>
      <c r="X128" s="517">
        <f>IF($F128=0,0,((($F128/$E128)*'CRONOGRAMA ACTIVIDADES'!U$63)*($G128/$F128)))</f>
        <v>0</v>
      </c>
      <c r="Y128" s="517">
        <f>IF($F128=0,0,((($F128/$E128)*'CRONOGRAMA ACTIVIDADES'!V$63)*($G128/$F128)))</f>
        <v>0</v>
      </c>
      <c r="Z128" s="517">
        <f>IF($F128=0,0,((($F128/$E128)*'CRONOGRAMA ACTIVIDADES'!W$63)*($G128/$F128)))</f>
        <v>0</v>
      </c>
      <c r="AA128" s="517">
        <f>IF($F128=0,0,((($F128/$E128)*'CRONOGRAMA ACTIVIDADES'!X$63)*($G128/$F128)))</f>
        <v>0</v>
      </c>
      <c r="AB128" s="517">
        <f>IF($F128=0,0,((($F128/$E128)*'CRONOGRAMA ACTIVIDADES'!Y$63)*($G128/$F128)))</f>
        <v>0</v>
      </c>
      <c r="AC128" s="517">
        <f>IF($F128=0,0,((($F128/$E128)*'CRONOGRAMA ACTIVIDADES'!Z$63)*($G128/$F128)))</f>
        <v>0</v>
      </c>
      <c r="AD128" s="517">
        <f>IF($F128=0,0,((($F128/$E128)*'CRONOGRAMA ACTIVIDADES'!AA$63)*($G128/$F128)))</f>
        <v>0</v>
      </c>
      <c r="AE128" s="517">
        <f>IF($F128=0,0,((($F128/$E128)*'CRONOGRAMA ACTIVIDADES'!AB$63)*($G128/$F128)))</f>
        <v>0</v>
      </c>
      <c r="AF128" s="517">
        <f>IF($F128=0,0,((($F128/$E128)*'CRONOGRAMA ACTIVIDADES'!AC$63)*($G128/$F128)))</f>
        <v>0</v>
      </c>
      <c r="AG128" s="501">
        <f t="shared" si="39"/>
        <v>0</v>
      </c>
      <c r="AH128" s="520">
        <f>IF($F128=0,0,((($F128/$E128)*'CRONOGRAMA ACTIVIDADES'!AD$63)*($G128/$F128)))</f>
        <v>0</v>
      </c>
      <c r="AI128" s="517">
        <f>IF($F128=0,0,((($F128/$E128)*'CRONOGRAMA ACTIVIDADES'!AE$63)*($G128/$F128)))</f>
        <v>0</v>
      </c>
      <c r="AJ128" s="517">
        <f>IF($F128=0,0,((($F128/$E128)*'CRONOGRAMA ACTIVIDADES'!AF$63)*($G128/$F128)))</f>
        <v>0</v>
      </c>
      <c r="AK128" s="517">
        <f>IF($F128=0,0,((($F128/$E128)*'CRONOGRAMA ACTIVIDADES'!AG$63)*($G128/$F128)))</f>
        <v>0</v>
      </c>
      <c r="AL128" s="517">
        <f>IF($F128=0,0,((($F128/$E128)*'CRONOGRAMA ACTIVIDADES'!AH$63)*($G128/$F128)))</f>
        <v>0</v>
      </c>
      <c r="AM128" s="517">
        <f>IF($F128=0,0,((($F128/$E128)*'CRONOGRAMA ACTIVIDADES'!AI$63)*($G128/$F128)))</f>
        <v>0</v>
      </c>
      <c r="AN128" s="517">
        <f>IF($F128=0,0,((($F128/$E128)*'CRONOGRAMA ACTIVIDADES'!AJ$63)*($G128/$F128)))</f>
        <v>0</v>
      </c>
      <c r="AO128" s="517">
        <f>IF($F128=0,0,((($F128/$E128)*'CRONOGRAMA ACTIVIDADES'!AK$63)*($G128/$F128)))</f>
        <v>0</v>
      </c>
      <c r="AP128" s="517">
        <f>IF($F128=0,0,((($F128/$E128)*'CRONOGRAMA ACTIVIDADES'!AL$63)*($G128/$F128)))</f>
        <v>0</v>
      </c>
      <c r="AQ128" s="517">
        <f>IF($F128=0,0,((($F128/$E128)*'CRONOGRAMA ACTIVIDADES'!AM$63)*($G128/$F128)))</f>
        <v>0</v>
      </c>
      <c r="AR128" s="517">
        <f>IF($F128=0,0,((($F128/$E128)*'CRONOGRAMA ACTIVIDADES'!AN$63)*($G128/$F128)))</f>
        <v>0</v>
      </c>
      <c r="AS128" s="517">
        <f>IF($F128=0,0,((($F128/$E128)*'CRONOGRAMA ACTIVIDADES'!AO$63)*($G128/$F128)))</f>
        <v>0</v>
      </c>
      <c r="AT128" s="501">
        <f t="shared" si="40"/>
        <v>0</v>
      </c>
      <c r="AU128" s="504">
        <f t="shared" si="41"/>
        <v>0</v>
      </c>
      <c r="AV128" s="470">
        <f t="shared" si="36"/>
        <v>0</v>
      </c>
    </row>
    <row r="129" spans="2:48" s="60" customFormat="1" ht="13.5">
      <c r="B129" s="473">
        <f>'FORMATO COSTEO C6'!C41</f>
        <v>6.3</v>
      </c>
      <c r="C129" s="474" t="str">
        <f>'FORMATO COSTEO C6'!D41</f>
        <v>GASTOS DE FUNCIONAMIENTO</v>
      </c>
      <c r="D129" s="513"/>
      <c r="E129" s="609"/>
      <c r="F129" s="477">
        <f>F130+F134+F138+F142+F146+F150+F154</f>
        <v>0</v>
      </c>
      <c r="G129" s="480">
        <f>G130+G134+G138+G142+G146+G150+G154</f>
        <v>0</v>
      </c>
      <c r="H129" s="481">
        <f>H130+H134+H138+H142+H146+H150+H154</f>
        <v>0</v>
      </c>
      <c r="I129" s="477">
        <f aca="true" t="shared" si="42" ref="I129:AU129">I130+I134+I138+I142+I146+I150+I154</f>
        <v>0</v>
      </c>
      <c r="J129" s="477">
        <f t="shared" si="42"/>
        <v>0</v>
      </c>
      <c r="K129" s="477">
        <f t="shared" si="42"/>
        <v>0</v>
      </c>
      <c r="L129" s="477">
        <f t="shared" si="42"/>
        <v>0</v>
      </c>
      <c r="M129" s="477">
        <f t="shared" si="42"/>
        <v>0</v>
      </c>
      <c r="N129" s="477">
        <f t="shared" si="42"/>
        <v>0</v>
      </c>
      <c r="O129" s="477">
        <f t="shared" si="42"/>
        <v>0</v>
      </c>
      <c r="P129" s="477">
        <f t="shared" si="42"/>
        <v>0</v>
      </c>
      <c r="Q129" s="477">
        <f t="shared" si="42"/>
        <v>0</v>
      </c>
      <c r="R129" s="477">
        <f t="shared" si="42"/>
        <v>0</v>
      </c>
      <c r="S129" s="477">
        <f t="shared" si="42"/>
        <v>0</v>
      </c>
      <c r="T129" s="478">
        <f t="shared" si="42"/>
        <v>0</v>
      </c>
      <c r="U129" s="479">
        <f t="shared" si="42"/>
        <v>0</v>
      </c>
      <c r="V129" s="477">
        <f t="shared" si="42"/>
        <v>0</v>
      </c>
      <c r="W129" s="477">
        <f t="shared" si="42"/>
        <v>0</v>
      </c>
      <c r="X129" s="477">
        <f t="shared" si="42"/>
        <v>0</v>
      </c>
      <c r="Y129" s="477">
        <f t="shared" si="42"/>
        <v>0</v>
      </c>
      <c r="Z129" s="477">
        <f t="shared" si="42"/>
        <v>0</v>
      </c>
      <c r="AA129" s="477">
        <f t="shared" si="42"/>
        <v>0</v>
      </c>
      <c r="AB129" s="477">
        <f t="shared" si="42"/>
        <v>0</v>
      </c>
      <c r="AC129" s="477">
        <f t="shared" si="42"/>
        <v>0</v>
      </c>
      <c r="AD129" s="477">
        <f t="shared" si="42"/>
        <v>0</v>
      </c>
      <c r="AE129" s="477">
        <f t="shared" si="42"/>
        <v>0</v>
      </c>
      <c r="AF129" s="477">
        <f t="shared" si="42"/>
        <v>0</v>
      </c>
      <c r="AG129" s="480">
        <f>AG130+AG134+AG138+AG142+AG146+AG150+AG154</f>
        <v>0</v>
      </c>
      <c r="AH129" s="481">
        <f t="shared" si="42"/>
        <v>0</v>
      </c>
      <c r="AI129" s="477">
        <f t="shared" si="42"/>
        <v>0</v>
      </c>
      <c r="AJ129" s="477">
        <f t="shared" si="42"/>
        <v>0</v>
      </c>
      <c r="AK129" s="477">
        <f t="shared" si="42"/>
        <v>0</v>
      </c>
      <c r="AL129" s="477">
        <f t="shared" si="42"/>
        <v>0</v>
      </c>
      <c r="AM129" s="477">
        <f t="shared" si="42"/>
        <v>0</v>
      </c>
      <c r="AN129" s="477">
        <f t="shared" si="42"/>
        <v>0</v>
      </c>
      <c r="AO129" s="477">
        <f t="shared" si="42"/>
        <v>0</v>
      </c>
      <c r="AP129" s="477">
        <f t="shared" si="42"/>
        <v>0</v>
      </c>
      <c r="AQ129" s="477">
        <f t="shared" si="42"/>
        <v>0</v>
      </c>
      <c r="AR129" s="477">
        <f t="shared" si="42"/>
        <v>0</v>
      </c>
      <c r="AS129" s="477">
        <f t="shared" si="42"/>
        <v>0</v>
      </c>
      <c r="AT129" s="480">
        <f t="shared" si="42"/>
        <v>0</v>
      </c>
      <c r="AU129" s="482">
        <f t="shared" si="42"/>
        <v>0</v>
      </c>
      <c r="AV129" s="470">
        <f t="shared" si="36"/>
        <v>0</v>
      </c>
    </row>
    <row r="130" spans="2:48" s="60" customFormat="1" ht="13.5">
      <c r="B130" s="522" t="str">
        <f>'FORMATO COSTEO C6'!C43</f>
        <v>6.3.1</v>
      </c>
      <c r="C130" s="523" t="str">
        <f>'FORMATO COSTEO C6'!B43</f>
        <v>Combustibles y lubricantes</v>
      </c>
      <c r="D130" s="576"/>
      <c r="E130" s="610"/>
      <c r="F130" s="526">
        <f>'FORMATO COSTEO C6'!G43</f>
        <v>0</v>
      </c>
      <c r="G130" s="529">
        <f>'FORMATO COSTEO C6'!K43</f>
        <v>0</v>
      </c>
      <c r="H130" s="530">
        <f>SUM(H131:H133)</f>
        <v>0</v>
      </c>
      <c r="I130" s="526">
        <f aca="true" t="shared" si="43" ref="I130:AU130">SUM(I131:I133)</f>
        <v>0</v>
      </c>
      <c r="J130" s="526">
        <f t="shared" si="43"/>
        <v>0</v>
      </c>
      <c r="K130" s="526">
        <f t="shared" si="43"/>
        <v>0</v>
      </c>
      <c r="L130" s="526">
        <f t="shared" si="43"/>
        <v>0</v>
      </c>
      <c r="M130" s="526">
        <f t="shared" si="43"/>
        <v>0</v>
      </c>
      <c r="N130" s="526">
        <f t="shared" si="43"/>
        <v>0</v>
      </c>
      <c r="O130" s="526">
        <f t="shared" si="43"/>
        <v>0</v>
      </c>
      <c r="P130" s="526">
        <f t="shared" si="43"/>
        <v>0</v>
      </c>
      <c r="Q130" s="526">
        <f t="shared" si="43"/>
        <v>0</v>
      </c>
      <c r="R130" s="526">
        <f t="shared" si="43"/>
        <v>0</v>
      </c>
      <c r="S130" s="526">
        <f t="shared" si="43"/>
        <v>0</v>
      </c>
      <c r="T130" s="527">
        <f t="shared" si="43"/>
        <v>0</v>
      </c>
      <c r="U130" s="528">
        <f t="shared" si="43"/>
        <v>0</v>
      </c>
      <c r="V130" s="526">
        <f t="shared" si="43"/>
        <v>0</v>
      </c>
      <c r="W130" s="526">
        <f t="shared" si="43"/>
        <v>0</v>
      </c>
      <c r="X130" s="526">
        <f t="shared" si="43"/>
        <v>0</v>
      </c>
      <c r="Y130" s="526">
        <f t="shared" si="43"/>
        <v>0</v>
      </c>
      <c r="Z130" s="526">
        <f t="shared" si="43"/>
        <v>0</v>
      </c>
      <c r="AA130" s="526">
        <f t="shared" si="43"/>
        <v>0</v>
      </c>
      <c r="AB130" s="526">
        <f t="shared" si="43"/>
        <v>0</v>
      </c>
      <c r="AC130" s="526">
        <f t="shared" si="43"/>
        <v>0</v>
      </c>
      <c r="AD130" s="526">
        <f t="shared" si="43"/>
        <v>0</v>
      </c>
      <c r="AE130" s="526">
        <f t="shared" si="43"/>
        <v>0</v>
      </c>
      <c r="AF130" s="526">
        <f t="shared" si="43"/>
        <v>0</v>
      </c>
      <c r="AG130" s="529">
        <f>SUM(AG131:AG133)</f>
        <v>0</v>
      </c>
      <c r="AH130" s="530">
        <f t="shared" si="43"/>
        <v>0</v>
      </c>
      <c r="AI130" s="526">
        <f t="shared" si="43"/>
        <v>0</v>
      </c>
      <c r="AJ130" s="526">
        <f t="shared" si="43"/>
        <v>0</v>
      </c>
      <c r="AK130" s="526">
        <f t="shared" si="43"/>
        <v>0</v>
      </c>
      <c r="AL130" s="526">
        <f t="shared" si="43"/>
        <v>0</v>
      </c>
      <c r="AM130" s="526">
        <f t="shared" si="43"/>
        <v>0</v>
      </c>
      <c r="AN130" s="526">
        <f t="shared" si="43"/>
        <v>0</v>
      </c>
      <c r="AO130" s="526">
        <f t="shared" si="43"/>
        <v>0</v>
      </c>
      <c r="AP130" s="526">
        <f t="shared" si="43"/>
        <v>0</v>
      </c>
      <c r="AQ130" s="526">
        <f t="shared" si="43"/>
        <v>0</v>
      </c>
      <c r="AR130" s="526">
        <f t="shared" si="43"/>
        <v>0</v>
      </c>
      <c r="AS130" s="526">
        <f t="shared" si="43"/>
        <v>0</v>
      </c>
      <c r="AT130" s="529">
        <f t="shared" si="43"/>
        <v>0</v>
      </c>
      <c r="AU130" s="531">
        <f t="shared" si="43"/>
        <v>0</v>
      </c>
      <c r="AV130" s="470">
        <f t="shared" si="36"/>
        <v>0</v>
      </c>
    </row>
    <row r="131" spans="2:48" s="60" customFormat="1" ht="13.5">
      <c r="B131" s="494" t="str">
        <f>'FORMATO COSTEO C6'!C44</f>
        <v>6.3.1.1</v>
      </c>
      <c r="C131" s="515">
        <f>'FORMATO COSTEO C6'!B44</f>
        <v>0</v>
      </c>
      <c r="D131" s="506" t="str">
        <f>'FORMATO COSTEO C6'!D44</f>
        <v>Unidad medida</v>
      </c>
      <c r="E131" s="608">
        <f>'FORMATO COSTEO C6'!E44</f>
        <v>0</v>
      </c>
      <c r="F131" s="517">
        <f>'FORMATO COSTEO C6'!G44</f>
        <v>0</v>
      </c>
      <c r="G131" s="641">
        <f>'FORMATO COSTEO C6'!K44</f>
        <v>0</v>
      </c>
      <c r="H131" s="520">
        <f>IF($F131=0,0,((($F131/$E131)*'CRONOGRAMA ACTIVIDADES'!F$66)*($G131/$F131)))</f>
        <v>0</v>
      </c>
      <c r="I131" s="517">
        <f>IF($F131=0,0,((($F131/$E131)*'CRONOGRAMA ACTIVIDADES'!G$66)*($G131/$F131)))</f>
        <v>0</v>
      </c>
      <c r="J131" s="517">
        <f>IF($F131=0,0,((($F131/$E131)*'CRONOGRAMA ACTIVIDADES'!H$66)*($G131/$F131)))</f>
        <v>0</v>
      </c>
      <c r="K131" s="517">
        <f>IF($F131=0,0,((($F131/$E131)*'CRONOGRAMA ACTIVIDADES'!I$66)*($G131/$F131)))</f>
        <v>0</v>
      </c>
      <c r="L131" s="517">
        <f>IF($F131=0,0,((($F131/$E131)*'CRONOGRAMA ACTIVIDADES'!J$66)*($G131/$F131)))</f>
        <v>0</v>
      </c>
      <c r="M131" s="517">
        <f>IF($F131=0,0,((($F131/$E131)*'CRONOGRAMA ACTIVIDADES'!K$66)*($G131/$F131)))</f>
        <v>0</v>
      </c>
      <c r="N131" s="517">
        <f>IF($F131=0,0,((($F131/$E131)*'CRONOGRAMA ACTIVIDADES'!L$66)*($G131/$F131)))</f>
        <v>0</v>
      </c>
      <c r="O131" s="517">
        <f>IF($F131=0,0,((($F131/$E131)*'CRONOGRAMA ACTIVIDADES'!M$66)*($G131/$F131)))</f>
        <v>0</v>
      </c>
      <c r="P131" s="517">
        <f>IF($F131=0,0,((($F131/$E131)*'CRONOGRAMA ACTIVIDADES'!N$66)*($G131/$F131)))</f>
        <v>0</v>
      </c>
      <c r="Q131" s="517">
        <f>IF($F131=0,0,((($F131/$E131)*'CRONOGRAMA ACTIVIDADES'!O$66)*($G131/$F131)))</f>
        <v>0</v>
      </c>
      <c r="R131" s="517">
        <f>IF($F131=0,0,((($F131/$E131)*'CRONOGRAMA ACTIVIDADES'!P$66)*($G131/$F131)))</f>
        <v>0</v>
      </c>
      <c r="S131" s="517">
        <f>IF($F131=0,0,((($F131/$E131)*'CRONOGRAMA ACTIVIDADES'!Q$66)*($G131/$F131)))</f>
        <v>0</v>
      </c>
      <c r="T131" s="499">
        <f aca="true" t="shared" si="44" ref="T131:T157">H131+I131+J131+K131+L131+M131+N131+O131+P131+Q131+R131+S131</f>
        <v>0</v>
      </c>
      <c r="U131" s="519">
        <f>IF($F131=0,0,((($F131/$E131)*'CRONOGRAMA ACTIVIDADES'!R$66)*($G131/$F131)))</f>
        <v>0</v>
      </c>
      <c r="V131" s="517">
        <f>IF($F131=0,0,((($F131/$E131)*'CRONOGRAMA ACTIVIDADES'!S$66)*($G131/$F131)))</f>
        <v>0</v>
      </c>
      <c r="W131" s="517">
        <f>IF($F131=0,0,((($F131/$E131)*'CRONOGRAMA ACTIVIDADES'!T$66)*($G131/$F131)))</f>
        <v>0</v>
      </c>
      <c r="X131" s="517">
        <f>IF($F131=0,0,((($F131/$E131)*'CRONOGRAMA ACTIVIDADES'!U$66)*($G131/$F131)))</f>
        <v>0</v>
      </c>
      <c r="Y131" s="517">
        <f>IF($F131=0,0,((($F131/$E131)*'CRONOGRAMA ACTIVIDADES'!V$66)*($G131/$F131)))</f>
        <v>0</v>
      </c>
      <c r="Z131" s="517">
        <f>IF($F131=0,0,((($F131/$E131)*'CRONOGRAMA ACTIVIDADES'!W$66)*($G131/$F131)))</f>
        <v>0</v>
      </c>
      <c r="AA131" s="517">
        <f>IF($F131=0,0,((($F131/$E131)*'CRONOGRAMA ACTIVIDADES'!X$66)*($G131/$F131)))</f>
        <v>0</v>
      </c>
      <c r="AB131" s="517">
        <f>IF($F131=0,0,((($F131/$E131)*'CRONOGRAMA ACTIVIDADES'!Y$66)*($G131/$F131)))</f>
        <v>0</v>
      </c>
      <c r="AC131" s="517">
        <f>IF($F131=0,0,((($F131/$E131)*'CRONOGRAMA ACTIVIDADES'!Z$66)*($G131/$F131)))</f>
        <v>0</v>
      </c>
      <c r="AD131" s="517">
        <f>IF($F131=0,0,((($F131/$E131)*'CRONOGRAMA ACTIVIDADES'!AA$66)*($G131/$F131)))</f>
        <v>0</v>
      </c>
      <c r="AE131" s="517">
        <f>IF($F131=0,0,((($F131/$E131)*'CRONOGRAMA ACTIVIDADES'!AB$66)*($G131/$F131)))</f>
        <v>0</v>
      </c>
      <c r="AF131" s="517">
        <f>IF($F131=0,0,((($F131/$E131)*'CRONOGRAMA ACTIVIDADES'!AC$66)*($G131/$F131)))</f>
        <v>0</v>
      </c>
      <c r="AG131" s="501">
        <f aca="true" t="shared" si="45" ref="AG131:AG157">U131+V131+W131+X131+Y131+Z131+AA131+AB131+AC131+AD131+AE131+AF131</f>
        <v>0</v>
      </c>
      <c r="AH131" s="520">
        <f>IF($F131=0,0,((($F131/$E131)*'CRONOGRAMA ACTIVIDADES'!AD$66)*($G131/$F131)))</f>
        <v>0</v>
      </c>
      <c r="AI131" s="517">
        <f>IF($F131=0,0,((($F131/$E131)*'CRONOGRAMA ACTIVIDADES'!AE$66)*($G131/$F131)))</f>
        <v>0</v>
      </c>
      <c r="AJ131" s="517">
        <f>IF($F131=0,0,((($F131/$E131)*'CRONOGRAMA ACTIVIDADES'!AF$66)*($G131/$F131)))</f>
        <v>0</v>
      </c>
      <c r="AK131" s="517">
        <f>IF($F131=0,0,((($F131/$E131)*'CRONOGRAMA ACTIVIDADES'!AG$66)*($G131/$F131)))</f>
        <v>0</v>
      </c>
      <c r="AL131" s="517">
        <f>IF($F131=0,0,((($F131/$E131)*'CRONOGRAMA ACTIVIDADES'!AH$66)*($G131/$F131)))</f>
        <v>0</v>
      </c>
      <c r="AM131" s="517">
        <f>IF($F131=0,0,((($F131/$E131)*'CRONOGRAMA ACTIVIDADES'!AI$66)*($G131/$F131)))</f>
        <v>0</v>
      </c>
      <c r="AN131" s="517">
        <f>IF($F131=0,0,((($F131/$E131)*'CRONOGRAMA ACTIVIDADES'!AJ$66)*($G131/$F131)))</f>
        <v>0</v>
      </c>
      <c r="AO131" s="517">
        <f>IF($F131=0,0,((($F131/$E131)*'CRONOGRAMA ACTIVIDADES'!AK$66)*($G131/$F131)))</f>
        <v>0</v>
      </c>
      <c r="AP131" s="517">
        <f>IF($F131=0,0,((($F131/$E131)*'CRONOGRAMA ACTIVIDADES'!AL$66)*($G131/$F131)))</f>
        <v>0</v>
      </c>
      <c r="AQ131" s="517">
        <f>IF($F131=0,0,((($F131/$E131)*'CRONOGRAMA ACTIVIDADES'!AM$66)*($G131/$F131)))</f>
        <v>0</v>
      </c>
      <c r="AR131" s="517">
        <f>IF($F131=0,0,((($F131/$E131)*'CRONOGRAMA ACTIVIDADES'!AN$66)*($G131/$F131)))</f>
        <v>0</v>
      </c>
      <c r="AS131" s="517">
        <f>IF($F131=0,0,((($F131/$E131)*'CRONOGRAMA ACTIVIDADES'!AO$66)*($G131/$F131)))</f>
        <v>0</v>
      </c>
      <c r="AT131" s="501">
        <f aca="true" t="shared" si="46" ref="AT131:AT157">AH131+AI131+AJ131+AK131+AL131+AM131+AN131+AO131+AP131+AQ131+AR131+AS131</f>
        <v>0</v>
      </c>
      <c r="AU131" s="504">
        <f>AS131+AR131+AQ131+AP131+AO131+AN131+AM131+AL131+AK131+AJ131+AI131+AH131+AF131+AE131+AD131+AC131+AB131+AA131+Z131+Y131+X131+W131+V131+U131+S131+R131+Q131+P131+O131+N131+M131+L131+K131+J131+I131+H131</f>
        <v>0</v>
      </c>
      <c r="AV131" s="470">
        <f t="shared" si="36"/>
        <v>0</v>
      </c>
    </row>
    <row r="132" spans="2:48" s="60" customFormat="1" ht="13.5">
      <c r="B132" s="494" t="str">
        <f>'FORMATO COSTEO C6'!C45</f>
        <v>6.3.1.2</v>
      </c>
      <c r="C132" s="515">
        <f>'FORMATO COSTEO C6'!B45</f>
        <v>0</v>
      </c>
      <c r="D132" s="506" t="str">
        <f>'FORMATO COSTEO C6'!D45</f>
        <v>Unidad medida</v>
      </c>
      <c r="E132" s="608">
        <f>'FORMATO COSTEO C6'!E45</f>
        <v>0</v>
      </c>
      <c r="F132" s="517">
        <f>'FORMATO COSTEO C6'!G45</f>
        <v>0</v>
      </c>
      <c r="G132" s="641">
        <f>'FORMATO COSTEO C6'!K45</f>
        <v>0</v>
      </c>
      <c r="H132" s="520">
        <f>IF($F132=0,0,((($F132/$E132)*'CRONOGRAMA ACTIVIDADES'!F$67)*($G132/$F132)))</f>
        <v>0</v>
      </c>
      <c r="I132" s="517">
        <f>IF($F132=0,0,((($F132/$E132)*'CRONOGRAMA ACTIVIDADES'!G$67)*($G132/$F132)))</f>
        <v>0</v>
      </c>
      <c r="J132" s="517">
        <f>IF($F132=0,0,((($F132/$E132)*'CRONOGRAMA ACTIVIDADES'!H$67)*($G132/$F132)))</f>
        <v>0</v>
      </c>
      <c r="K132" s="517">
        <f>IF($F132=0,0,((($F132/$E132)*'CRONOGRAMA ACTIVIDADES'!I$67)*($G132/$F132)))</f>
        <v>0</v>
      </c>
      <c r="L132" s="517">
        <f>IF($F132=0,0,((($F132/$E132)*'CRONOGRAMA ACTIVIDADES'!J$67)*($G132/$F132)))</f>
        <v>0</v>
      </c>
      <c r="M132" s="517">
        <f>IF($F132=0,0,((($F132/$E132)*'CRONOGRAMA ACTIVIDADES'!K$67)*($G132/$F132)))</f>
        <v>0</v>
      </c>
      <c r="N132" s="517">
        <f>IF($F132=0,0,((($F132/$E132)*'CRONOGRAMA ACTIVIDADES'!L$67)*($G132/$F132)))</f>
        <v>0</v>
      </c>
      <c r="O132" s="517">
        <f>IF($F132=0,0,((($F132/$E132)*'CRONOGRAMA ACTIVIDADES'!M$67)*($G132/$F132)))</f>
        <v>0</v>
      </c>
      <c r="P132" s="517">
        <f>IF($F132=0,0,((($F132/$E132)*'CRONOGRAMA ACTIVIDADES'!N$67)*($G132/$F132)))</f>
        <v>0</v>
      </c>
      <c r="Q132" s="517">
        <f>IF($F132=0,0,((($F132/$E132)*'CRONOGRAMA ACTIVIDADES'!O$67)*($G132/$F132)))</f>
        <v>0</v>
      </c>
      <c r="R132" s="517">
        <f>IF($F132=0,0,((($F132/$E132)*'CRONOGRAMA ACTIVIDADES'!P$67)*($G132/$F132)))</f>
        <v>0</v>
      </c>
      <c r="S132" s="517">
        <f>IF($F132=0,0,((($F132/$E132)*'CRONOGRAMA ACTIVIDADES'!Q$67)*($G132/$F132)))</f>
        <v>0</v>
      </c>
      <c r="T132" s="499">
        <f t="shared" si="44"/>
        <v>0</v>
      </c>
      <c r="U132" s="519">
        <f>IF($F132=0,0,((($F132/$E132)*'CRONOGRAMA ACTIVIDADES'!R$67)*($G132/$F132)))</f>
        <v>0</v>
      </c>
      <c r="V132" s="517">
        <f>IF($F132=0,0,((($F132/$E132)*'CRONOGRAMA ACTIVIDADES'!S$67)*($G132/$F132)))</f>
        <v>0</v>
      </c>
      <c r="W132" s="517">
        <f>IF($F132=0,0,((($F132/$E132)*'CRONOGRAMA ACTIVIDADES'!T$67)*($G132/$F132)))</f>
        <v>0</v>
      </c>
      <c r="X132" s="517">
        <f>IF($F132=0,0,((($F132/$E132)*'CRONOGRAMA ACTIVIDADES'!U$67)*($G132/$F132)))</f>
        <v>0</v>
      </c>
      <c r="Y132" s="517">
        <f>IF($F132=0,0,((($F132/$E132)*'CRONOGRAMA ACTIVIDADES'!V$67)*($G132/$F132)))</f>
        <v>0</v>
      </c>
      <c r="Z132" s="517">
        <f>IF($F132=0,0,((($F132/$E132)*'CRONOGRAMA ACTIVIDADES'!W$67)*($G132/$F132)))</f>
        <v>0</v>
      </c>
      <c r="AA132" s="517">
        <f>IF($F132=0,0,((($F132/$E132)*'CRONOGRAMA ACTIVIDADES'!X$67)*($G132/$F132)))</f>
        <v>0</v>
      </c>
      <c r="AB132" s="517">
        <f>IF($F132=0,0,((($F132/$E132)*'CRONOGRAMA ACTIVIDADES'!Y$67)*($G132/$F132)))</f>
        <v>0</v>
      </c>
      <c r="AC132" s="517">
        <f>IF($F132=0,0,((($F132/$E132)*'CRONOGRAMA ACTIVIDADES'!Z$67)*($G132/$F132)))</f>
        <v>0</v>
      </c>
      <c r="AD132" s="517">
        <f>IF($F132=0,0,((($F132/$E132)*'CRONOGRAMA ACTIVIDADES'!AA$67)*($G132/$F132)))</f>
        <v>0</v>
      </c>
      <c r="AE132" s="517">
        <f>IF($F132=0,0,((($F132/$E132)*'CRONOGRAMA ACTIVIDADES'!AB$67)*($G132/$F132)))</f>
        <v>0</v>
      </c>
      <c r="AF132" s="517">
        <f>IF($F132=0,0,((($F132/$E132)*'CRONOGRAMA ACTIVIDADES'!AC$67)*($G132/$F132)))</f>
        <v>0</v>
      </c>
      <c r="AG132" s="501">
        <f t="shared" si="45"/>
        <v>0</v>
      </c>
      <c r="AH132" s="520">
        <f>IF($F132=0,0,((($F132/$E132)*'CRONOGRAMA ACTIVIDADES'!AD$67)*($G132/$F132)))</f>
        <v>0</v>
      </c>
      <c r="AI132" s="517">
        <f>IF($F132=0,0,((($F132/$E132)*'CRONOGRAMA ACTIVIDADES'!AE$67)*($G132/$F132)))</f>
        <v>0</v>
      </c>
      <c r="AJ132" s="517">
        <f>IF($F132=0,0,((($F132/$E132)*'CRONOGRAMA ACTIVIDADES'!AF$67)*($G132/$F132)))</f>
        <v>0</v>
      </c>
      <c r="AK132" s="517">
        <f>IF($F132=0,0,((($F132/$E132)*'CRONOGRAMA ACTIVIDADES'!AG$67)*($G132/$F132)))</f>
        <v>0</v>
      </c>
      <c r="AL132" s="517">
        <f>IF($F132=0,0,((($F132/$E132)*'CRONOGRAMA ACTIVIDADES'!AH$67)*($G132/$F132)))</f>
        <v>0</v>
      </c>
      <c r="AM132" s="517">
        <f>IF($F132=0,0,((($F132/$E132)*'CRONOGRAMA ACTIVIDADES'!AI$67)*($G132/$F132)))</f>
        <v>0</v>
      </c>
      <c r="AN132" s="517">
        <f>IF($F132=0,0,((($F132/$E132)*'CRONOGRAMA ACTIVIDADES'!AJ$67)*($G132/$F132)))</f>
        <v>0</v>
      </c>
      <c r="AO132" s="517">
        <f>IF($F132=0,0,((($F132/$E132)*'CRONOGRAMA ACTIVIDADES'!AK$67)*($G132/$F132)))</f>
        <v>0</v>
      </c>
      <c r="AP132" s="517">
        <f>IF($F132=0,0,((($F132/$E132)*'CRONOGRAMA ACTIVIDADES'!AL$67)*($G132/$F132)))</f>
        <v>0</v>
      </c>
      <c r="AQ132" s="517">
        <f>IF($F132=0,0,((($F132/$E132)*'CRONOGRAMA ACTIVIDADES'!AM$67)*($G132/$F132)))</f>
        <v>0</v>
      </c>
      <c r="AR132" s="517">
        <f>IF($F132=0,0,((($F132/$E132)*'CRONOGRAMA ACTIVIDADES'!AN$67)*($G132/$F132)))</f>
        <v>0</v>
      </c>
      <c r="AS132" s="517">
        <f>IF($F132=0,0,((($F132/$E132)*'CRONOGRAMA ACTIVIDADES'!AO$67)*($G132/$F132)))</f>
        <v>0</v>
      </c>
      <c r="AT132" s="501">
        <f t="shared" si="46"/>
        <v>0</v>
      </c>
      <c r="AU132" s="504">
        <f>AS132+AR132+AQ132+AP132+AO132+AN132+AM132+AL132+AK132+AJ132+AI132+AH132+AF132+AE132+AD132+AC132+AB132+AA132+Z132+Y132+X132+W132+V132+U132+S132+R132+Q132+P132+O132+N132+M132+L132+K132+J132+I132+H132</f>
        <v>0</v>
      </c>
      <c r="AV132" s="470">
        <f t="shared" si="36"/>
        <v>0</v>
      </c>
    </row>
    <row r="133" spans="2:48" s="60" customFormat="1" ht="13.5">
      <c r="B133" s="494" t="str">
        <f>'FORMATO COSTEO C6'!C46</f>
        <v>6.3.1.3</v>
      </c>
      <c r="C133" s="515">
        <f>'FORMATO COSTEO C6'!B46</f>
        <v>0</v>
      </c>
      <c r="D133" s="506" t="str">
        <f>'FORMATO COSTEO C6'!D46</f>
        <v>Unidad medida</v>
      </c>
      <c r="E133" s="608">
        <f>'FORMATO COSTEO C6'!E46</f>
        <v>0</v>
      </c>
      <c r="F133" s="517">
        <f>'FORMATO COSTEO C6'!G46</f>
        <v>0</v>
      </c>
      <c r="G133" s="641">
        <f>'FORMATO COSTEO C6'!K46</f>
        <v>0</v>
      </c>
      <c r="H133" s="520">
        <f>IF($F133=0,0,((($F133/$E133)*'CRONOGRAMA ACTIVIDADES'!F$68)*($G133/$F133)))</f>
        <v>0</v>
      </c>
      <c r="I133" s="517">
        <f>IF($F133=0,0,((($F133/$E133)*'CRONOGRAMA ACTIVIDADES'!G$68)*($G133/$F133)))</f>
        <v>0</v>
      </c>
      <c r="J133" s="517">
        <f>IF($F133=0,0,((($F133/$E133)*'CRONOGRAMA ACTIVIDADES'!H$68)*($G133/$F133)))</f>
        <v>0</v>
      </c>
      <c r="K133" s="517">
        <f>IF($F133=0,0,((($F133/$E133)*'CRONOGRAMA ACTIVIDADES'!I$68)*($G133/$F133)))</f>
        <v>0</v>
      </c>
      <c r="L133" s="517">
        <f>IF($F133=0,0,((($F133/$E133)*'CRONOGRAMA ACTIVIDADES'!J$68)*($G133/$F133)))</f>
        <v>0</v>
      </c>
      <c r="M133" s="517">
        <f>IF($F133=0,0,((($F133/$E133)*'CRONOGRAMA ACTIVIDADES'!K$68)*($G133/$F133)))</f>
        <v>0</v>
      </c>
      <c r="N133" s="517">
        <f>IF($F133=0,0,((($F133/$E133)*'CRONOGRAMA ACTIVIDADES'!L$68)*($G133/$F133)))</f>
        <v>0</v>
      </c>
      <c r="O133" s="517">
        <f>IF($F133=0,0,((($F133/$E133)*'CRONOGRAMA ACTIVIDADES'!M$68)*($G133/$F133)))</f>
        <v>0</v>
      </c>
      <c r="P133" s="517">
        <f>IF($F133=0,0,((($F133/$E133)*'CRONOGRAMA ACTIVIDADES'!N$68)*($G133/$F133)))</f>
        <v>0</v>
      </c>
      <c r="Q133" s="517">
        <f>IF($F133=0,0,((($F133/$E133)*'CRONOGRAMA ACTIVIDADES'!O$68)*($G133/$F133)))</f>
        <v>0</v>
      </c>
      <c r="R133" s="517">
        <f>IF($F133=0,0,((($F133/$E133)*'CRONOGRAMA ACTIVIDADES'!P$68)*($G133/$F133)))</f>
        <v>0</v>
      </c>
      <c r="S133" s="517">
        <f>IF($F133=0,0,((($F133/$E133)*'CRONOGRAMA ACTIVIDADES'!Q$68)*($G133/$F133)))</f>
        <v>0</v>
      </c>
      <c r="T133" s="499">
        <f t="shared" si="44"/>
        <v>0</v>
      </c>
      <c r="U133" s="519">
        <f>IF($F133=0,0,((($F133/$E133)*'CRONOGRAMA ACTIVIDADES'!R$68)*($G133/$F133)))</f>
        <v>0</v>
      </c>
      <c r="V133" s="517">
        <f>IF($F133=0,0,((($F133/$E133)*'CRONOGRAMA ACTIVIDADES'!S$68)*($G133/$F133)))</f>
        <v>0</v>
      </c>
      <c r="W133" s="517">
        <f>IF($F133=0,0,((($F133/$E133)*'CRONOGRAMA ACTIVIDADES'!T$68)*($G133/$F133)))</f>
        <v>0</v>
      </c>
      <c r="X133" s="517">
        <f>IF($F133=0,0,((($F133/$E133)*'CRONOGRAMA ACTIVIDADES'!U$68)*($G133/$F133)))</f>
        <v>0</v>
      </c>
      <c r="Y133" s="517">
        <f>IF($F133=0,0,((($F133/$E133)*'CRONOGRAMA ACTIVIDADES'!V$68)*($G133/$F133)))</f>
        <v>0</v>
      </c>
      <c r="Z133" s="517">
        <f>IF($F133=0,0,((($F133/$E133)*'CRONOGRAMA ACTIVIDADES'!W$68)*($G133/$F133)))</f>
        <v>0</v>
      </c>
      <c r="AA133" s="517">
        <f>IF($F133=0,0,((($F133/$E133)*'CRONOGRAMA ACTIVIDADES'!X$68)*($G133/$F133)))</f>
        <v>0</v>
      </c>
      <c r="AB133" s="517">
        <f>IF($F133=0,0,((($F133/$E133)*'CRONOGRAMA ACTIVIDADES'!Y$68)*($G133/$F133)))</f>
        <v>0</v>
      </c>
      <c r="AC133" s="517">
        <f>IF($F133=0,0,((($F133/$E133)*'CRONOGRAMA ACTIVIDADES'!Z$68)*($G133/$F133)))</f>
        <v>0</v>
      </c>
      <c r="AD133" s="517">
        <f>IF($F133=0,0,((($F133/$E133)*'CRONOGRAMA ACTIVIDADES'!AA$68)*($G133/$F133)))</f>
        <v>0</v>
      </c>
      <c r="AE133" s="517">
        <f>IF($F133=0,0,((($F133/$E133)*'CRONOGRAMA ACTIVIDADES'!AB$68)*($G133/$F133)))</f>
        <v>0</v>
      </c>
      <c r="AF133" s="517">
        <f>IF($F133=0,0,((($F133/$E133)*'CRONOGRAMA ACTIVIDADES'!AC$68)*($G133/$F133)))</f>
        <v>0</v>
      </c>
      <c r="AG133" s="501">
        <f t="shared" si="45"/>
        <v>0</v>
      </c>
      <c r="AH133" s="520">
        <f>IF($F133=0,0,((($F133/$E133)*'CRONOGRAMA ACTIVIDADES'!AD$68)*($G133/$F133)))</f>
        <v>0</v>
      </c>
      <c r="AI133" s="517">
        <f>IF($F133=0,0,((($F133/$E133)*'CRONOGRAMA ACTIVIDADES'!AE$68)*($G133/$F133)))</f>
        <v>0</v>
      </c>
      <c r="AJ133" s="517">
        <f>IF($F133=0,0,((($F133/$E133)*'CRONOGRAMA ACTIVIDADES'!AF$68)*($G133/$F133)))</f>
        <v>0</v>
      </c>
      <c r="AK133" s="517">
        <f>IF($F133=0,0,((($F133/$E133)*'CRONOGRAMA ACTIVIDADES'!AG$68)*($G133/$F133)))</f>
        <v>0</v>
      </c>
      <c r="AL133" s="517">
        <f>IF($F133=0,0,((($F133/$E133)*'CRONOGRAMA ACTIVIDADES'!AH$68)*($G133/$F133)))</f>
        <v>0</v>
      </c>
      <c r="AM133" s="517">
        <f>IF($F133=0,0,((($F133/$E133)*'CRONOGRAMA ACTIVIDADES'!AI$68)*($G133/$F133)))</f>
        <v>0</v>
      </c>
      <c r="AN133" s="517">
        <f>IF($F133=0,0,((($F133/$E133)*'CRONOGRAMA ACTIVIDADES'!AJ$68)*($G133/$F133)))</f>
        <v>0</v>
      </c>
      <c r="AO133" s="517">
        <f>IF($F133=0,0,((($F133/$E133)*'CRONOGRAMA ACTIVIDADES'!AK$68)*($G133/$F133)))</f>
        <v>0</v>
      </c>
      <c r="AP133" s="517">
        <f>IF($F133=0,0,((($F133/$E133)*'CRONOGRAMA ACTIVIDADES'!AL$68)*($G133/$F133)))</f>
        <v>0</v>
      </c>
      <c r="AQ133" s="517">
        <f>IF($F133=0,0,((($F133/$E133)*'CRONOGRAMA ACTIVIDADES'!AM$68)*($G133/$F133)))</f>
        <v>0</v>
      </c>
      <c r="AR133" s="517">
        <f>IF($F133=0,0,((($F133/$E133)*'CRONOGRAMA ACTIVIDADES'!AN$68)*($G133/$F133)))</f>
        <v>0</v>
      </c>
      <c r="AS133" s="517">
        <f>IF($F133=0,0,((($F133/$E133)*'CRONOGRAMA ACTIVIDADES'!AO$68)*($G133/$F133)))</f>
        <v>0</v>
      </c>
      <c r="AT133" s="501">
        <f t="shared" si="46"/>
        <v>0</v>
      </c>
      <c r="AU133" s="504">
        <f>AS133+AR133+AQ133+AP133+AO133+AN133+AM133+AL133+AK133+AJ133+AI133+AH133+AF133+AE133+AD133+AC133+AB133+AA133+Z133+Y133+X133+W133+V133+U133+S133+R133+Q133+P133+O133+N133+M133+L133+K133+J133+I133+H133</f>
        <v>0</v>
      </c>
      <c r="AV133" s="470">
        <f t="shared" si="36"/>
        <v>0</v>
      </c>
    </row>
    <row r="134" spans="2:48" s="60" customFormat="1" ht="13.5">
      <c r="B134" s="522" t="str">
        <f>'FORMATO COSTEO C6'!C47</f>
        <v>6.3.2</v>
      </c>
      <c r="C134" s="523" t="str">
        <f>+'FORMATO COSTEO C6'!B47</f>
        <v>Mantenimiento y reparaciones</v>
      </c>
      <c r="D134" s="576"/>
      <c r="E134" s="610"/>
      <c r="F134" s="526">
        <f>+'FORMATO COSTEO C6'!G47</f>
        <v>0</v>
      </c>
      <c r="G134" s="529">
        <f>+'FORMATO COSTEO C6'!K47</f>
        <v>0</v>
      </c>
      <c r="H134" s="530">
        <f>SUM(H135:H137)</f>
        <v>0</v>
      </c>
      <c r="I134" s="526">
        <f aca="true" t="shared" si="47" ref="I134:AU134">SUM(I135:I137)</f>
        <v>0</v>
      </c>
      <c r="J134" s="526">
        <f t="shared" si="47"/>
        <v>0</v>
      </c>
      <c r="K134" s="526">
        <f t="shared" si="47"/>
        <v>0</v>
      </c>
      <c r="L134" s="526">
        <f t="shared" si="47"/>
        <v>0</v>
      </c>
      <c r="M134" s="526">
        <f t="shared" si="47"/>
        <v>0</v>
      </c>
      <c r="N134" s="526">
        <f t="shared" si="47"/>
        <v>0</v>
      </c>
      <c r="O134" s="526">
        <f t="shared" si="47"/>
        <v>0</v>
      </c>
      <c r="P134" s="526">
        <f t="shared" si="47"/>
        <v>0</v>
      </c>
      <c r="Q134" s="526">
        <f t="shared" si="47"/>
        <v>0</v>
      </c>
      <c r="R134" s="526">
        <f t="shared" si="47"/>
        <v>0</v>
      </c>
      <c r="S134" s="526">
        <f t="shared" si="47"/>
        <v>0</v>
      </c>
      <c r="T134" s="527">
        <f t="shared" si="47"/>
        <v>0</v>
      </c>
      <c r="U134" s="528">
        <f t="shared" si="47"/>
        <v>0</v>
      </c>
      <c r="V134" s="526">
        <f t="shared" si="47"/>
        <v>0</v>
      </c>
      <c r="W134" s="526">
        <f t="shared" si="47"/>
        <v>0</v>
      </c>
      <c r="X134" s="526">
        <f t="shared" si="47"/>
        <v>0</v>
      </c>
      <c r="Y134" s="526">
        <f t="shared" si="47"/>
        <v>0</v>
      </c>
      <c r="Z134" s="526">
        <f t="shared" si="47"/>
        <v>0</v>
      </c>
      <c r="AA134" s="526">
        <f t="shared" si="47"/>
        <v>0</v>
      </c>
      <c r="AB134" s="526">
        <f t="shared" si="47"/>
        <v>0</v>
      </c>
      <c r="AC134" s="526">
        <f t="shared" si="47"/>
        <v>0</v>
      </c>
      <c r="AD134" s="526">
        <f t="shared" si="47"/>
        <v>0</v>
      </c>
      <c r="AE134" s="526">
        <f t="shared" si="47"/>
        <v>0</v>
      </c>
      <c r="AF134" s="526">
        <f t="shared" si="47"/>
        <v>0</v>
      </c>
      <c r="AG134" s="529">
        <f>SUM(AG135:AG137)</f>
        <v>0</v>
      </c>
      <c r="AH134" s="530">
        <f t="shared" si="47"/>
        <v>0</v>
      </c>
      <c r="AI134" s="526">
        <f t="shared" si="47"/>
        <v>0</v>
      </c>
      <c r="AJ134" s="526">
        <f t="shared" si="47"/>
        <v>0</v>
      </c>
      <c r="AK134" s="526">
        <f t="shared" si="47"/>
        <v>0</v>
      </c>
      <c r="AL134" s="526">
        <f t="shared" si="47"/>
        <v>0</v>
      </c>
      <c r="AM134" s="526">
        <f t="shared" si="47"/>
        <v>0</v>
      </c>
      <c r="AN134" s="526">
        <f t="shared" si="47"/>
        <v>0</v>
      </c>
      <c r="AO134" s="526">
        <f t="shared" si="47"/>
        <v>0</v>
      </c>
      <c r="AP134" s="526">
        <f t="shared" si="47"/>
        <v>0</v>
      </c>
      <c r="AQ134" s="526">
        <f t="shared" si="47"/>
        <v>0</v>
      </c>
      <c r="AR134" s="526">
        <f t="shared" si="47"/>
        <v>0</v>
      </c>
      <c r="AS134" s="526">
        <f t="shared" si="47"/>
        <v>0</v>
      </c>
      <c r="AT134" s="529">
        <f t="shared" si="47"/>
        <v>0</v>
      </c>
      <c r="AU134" s="531">
        <f t="shared" si="47"/>
        <v>0</v>
      </c>
      <c r="AV134" s="470">
        <f t="shared" si="36"/>
        <v>0</v>
      </c>
    </row>
    <row r="135" spans="2:48" s="60" customFormat="1" ht="13.5">
      <c r="B135" s="494" t="str">
        <f>'FORMATO COSTEO C6'!C48</f>
        <v>6.3.2.1</v>
      </c>
      <c r="C135" s="515">
        <f>'FORMATO COSTEO C6'!B48</f>
        <v>0</v>
      </c>
      <c r="D135" s="506" t="str">
        <f>'FORMATO COSTEO C6'!D48</f>
        <v>Unidad medida</v>
      </c>
      <c r="E135" s="608">
        <f>'FORMATO COSTEO C6'!E48</f>
        <v>0</v>
      </c>
      <c r="F135" s="517">
        <f>'FORMATO COSTEO C6'!G48</f>
        <v>0</v>
      </c>
      <c r="G135" s="641">
        <f>'FORMATO COSTEO C6'!K48</f>
        <v>0</v>
      </c>
      <c r="H135" s="520">
        <f>IF($F135=0,0,((($F135/$E135)*'CRONOGRAMA ACTIVIDADES'!F$70)*($G135/$F135)))</f>
        <v>0</v>
      </c>
      <c r="I135" s="517">
        <f>IF($F135=0,0,((($F135/$E135)*'CRONOGRAMA ACTIVIDADES'!G$70)*($G135/$F135)))</f>
        <v>0</v>
      </c>
      <c r="J135" s="517">
        <f>IF($F135=0,0,((($F135/$E135)*'CRONOGRAMA ACTIVIDADES'!H$70)*($G135/$F135)))</f>
        <v>0</v>
      </c>
      <c r="K135" s="517">
        <f>IF($F135=0,0,((($F135/$E135)*'CRONOGRAMA ACTIVIDADES'!I$70)*($G135/$F135)))</f>
        <v>0</v>
      </c>
      <c r="L135" s="517">
        <f>IF($F135=0,0,((($F135/$E135)*'CRONOGRAMA ACTIVIDADES'!J$70)*($G135/$F135)))</f>
        <v>0</v>
      </c>
      <c r="M135" s="517">
        <f>IF($F135=0,0,((($F135/$E135)*'CRONOGRAMA ACTIVIDADES'!K$70)*($G135/$F135)))</f>
        <v>0</v>
      </c>
      <c r="N135" s="517">
        <f>IF($F135=0,0,((($F135/$E135)*'CRONOGRAMA ACTIVIDADES'!L$70)*($G135/$F135)))</f>
        <v>0</v>
      </c>
      <c r="O135" s="517">
        <f>IF($F135=0,0,((($F135/$E135)*'CRONOGRAMA ACTIVIDADES'!M$70)*($G135/$F135)))</f>
        <v>0</v>
      </c>
      <c r="P135" s="517">
        <f>IF($F135=0,0,((($F135/$E135)*'CRONOGRAMA ACTIVIDADES'!N$70)*($G135/$F135)))</f>
        <v>0</v>
      </c>
      <c r="Q135" s="517">
        <f>IF($F135=0,0,((($F135/$E135)*'CRONOGRAMA ACTIVIDADES'!O$70)*($G135/$F135)))</f>
        <v>0</v>
      </c>
      <c r="R135" s="517">
        <f>IF($F135=0,0,((($F135/$E135)*'CRONOGRAMA ACTIVIDADES'!P$70)*($G135/$F135)))</f>
        <v>0</v>
      </c>
      <c r="S135" s="517">
        <f>IF($F135=0,0,((($F135/$E135)*'CRONOGRAMA ACTIVIDADES'!Q$70)*($G135/$F135)))</f>
        <v>0</v>
      </c>
      <c r="T135" s="499">
        <f t="shared" si="44"/>
        <v>0</v>
      </c>
      <c r="U135" s="519">
        <f>IF($F135=0,0,((($F135/$E135)*'CRONOGRAMA ACTIVIDADES'!R$70)*($G135/$F135)))</f>
        <v>0</v>
      </c>
      <c r="V135" s="517">
        <f>IF($F135=0,0,((($F135/$E135)*'CRONOGRAMA ACTIVIDADES'!S$70)*($G135/$F135)))</f>
        <v>0</v>
      </c>
      <c r="W135" s="517">
        <f>IF($F135=0,0,((($F135/$E135)*'CRONOGRAMA ACTIVIDADES'!T$70)*($G135/$F135)))</f>
        <v>0</v>
      </c>
      <c r="X135" s="517">
        <f>IF($F135=0,0,((($F135/$E135)*'CRONOGRAMA ACTIVIDADES'!U$70)*($G135/$F135)))</f>
        <v>0</v>
      </c>
      <c r="Y135" s="517">
        <f>IF($F135=0,0,((($F135/$E135)*'CRONOGRAMA ACTIVIDADES'!V$70)*($G135/$F135)))</f>
        <v>0</v>
      </c>
      <c r="Z135" s="517">
        <f>IF($F135=0,0,((($F135/$E135)*'CRONOGRAMA ACTIVIDADES'!W$70)*($G135/$F135)))</f>
        <v>0</v>
      </c>
      <c r="AA135" s="517">
        <f>IF($F135=0,0,((($F135/$E135)*'CRONOGRAMA ACTIVIDADES'!X$70)*($G135/$F135)))</f>
        <v>0</v>
      </c>
      <c r="AB135" s="517">
        <f>IF($F135=0,0,((($F135/$E135)*'CRONOGRAMA ACTIVIDADES'!Y$70)*($G135/$F135)))</f>
        <v>0</v>
      </c>
      <c r="AC135" s="517">
        <f>IF($F135=0,0,((($F135/$E135)*'CRONOGRAMA ACTIVIDADES'!Z$70)*($G135/$F135)))</f>
        <v>0</v>
      </c>
      <c r="AD135" s="517">
        <f>IF($F135=0,0,((($F135/$E135)*'CRONOGRAMA ACTIVIDADES'!AA$70)*($G135/$F135)))</f>
        <v>0</v>
      </c>
      <c r="AE135" s="517">
        <f>IF($F135=0,0,((($F135/$E135)*'CRONOGRAMA ACTIVIDADES'!AB$70)*($G135/$F135)))</f>
        <v>0</v>
      </c>
      <c r="AF135" s="517">
        <f>IF($F135=0,0,((($F135/$E135)*'CRONOGRAMA ACTIVIDADES'!AC$70)*($G135/$F135)))</f>
        <v>0</v>
      </c>
      <c r="AG135" s="501">
        <f t="shared" si="45"/>
        <v>0</v>
      </c>
      <c r="AH135" s="520">
        <f>IF($F135=0,0,((($F135/$E135)*'CRONOGRAMA ACTIVIDADES'!AD$70)*($G135/$F135)))</f>
        <v>0</v>
      </c>
      <c r="AI135" s="517">
        <f>IF($F135=0,0,((($F135/$E135)*'CRONOGRAMA ACTIVIDADES'!AE$70)*($G135/$F135)))</f>
        <v>0</v>
      </c>
      <c r="AJ135" s="517">
        <f>IF($F135=0,0,((($F135/$E135)*'CRONOGRAMA ACTIVIDADES'!AF$70)*($G135/$F135)))</f>
        <v>0</v>
      </c>
      <c r="AK135" s="517">
        <f>IF($F135=0,0,((($F135/$E135)*'CRONOGRAMA ACTIVIDADES'!AG$70)*($G135/$F135)))</f>
        <v>0</v>
      </c>
      <c r="AL135" s="517">
        <f>IF($F135=0,0,((($F135/$E135)*'CRONOGRAMA ACTIVIDADES'!AH$70)*($G135/$F135)))</f>
        <v>0</v>
      </c>
      <c r="AM135" s="517">
        <f>IF($F135=0,0,((($F135/$E135)*'CRONOGRAMA ACTIVIDADES'!AI$70)*($G135/$F135)))</f>
        <v>0</v>
      </c>
      <c r="AN135" s="517">
        <f>IF($F135=0,0,((($F135/$E135)*'CRONOGRAMA ACTIVIDADES'!AJ$70)*($G135/$F135)))</f>
        <v>0</v>
      </c>
      <c r="AO135" s="517">
        <f>IF($F135=0,0,((($F135/$E135)*'CRONOGRAMA ACTIVIDADES'!AK$70)*($G135/$F135)))</f>
        <v>0</v>
      </c>
      <c r="AP135" s="517">
        <f>IF($F135=0,0,((($F135/$E135)*'CRONOGRAMA ACTIVIDADES'!AL$70)*($G135/$F135)))</f>
        <v>0</v>
      </c>
      <c r="AQ135" s="517">
        <f>IF($F135=0,0,((($F135/$E135)*'CRONOGRAMA ACTIVIDADES'!AM$70)*($G135/$F135)))</f>
        <v>0</v>
      </c>
      <c r="AR135" s="517">
        <f>IF($F135=0,0,((($F135/$E135)*'CRONOGRAMA ACTIVIDADES'!AN$70)*($G135/$F135)))</f>
        <v>0</v>
      </c>
      <c r="AS135" s="517">
        <f>IF($F135=0,0,((($F135/$E135)*'CRONOGRAMA ACTIVIDADES'!AO$70)*($G135/$F135)))</f>
        <v>0</v>
      </c>
      <c r="AT135" s="501">
        <f t="shared" si="46"/>
        <v>0</v>
      </c>
      <c r="AU135" s="504">
        <f>AS135+AR135+AQ135+AP135+AO135+AN135+AM135+AL135+AK135+AJ135+AI135+AH135+AF135+AE135+AD135+AC135+AB135+AA135+Z135+Y135+X135+W135+V135+U135+S135+R135+Q135+P135+O135+N135+M135+L135+K135+J135+I135+H135</f>
        <v>0</v>
      </c>
      <c r="AV135" s="470">
        <f t="shared" si="36"/>
        <v>0</v>
      </c>
    </row>
    <row r="136" spans="2:48" s="60" customFormat="1" ht="13.5">
      <c r="B136" s="494" t="str">
        <f>'FORMATO COSTEO C6'!C49</f>
        <v>6.3.2.2</v>
      </c>
      <c r="C136" s="515">
        <f>'FORMATO COSTEO C6'!B49</f>
        <v>0</v>
      </c>
      <c r="D136" s="506" t="str">
        <f>'FORMATO COSTEO C6'!D49</f>
        <v>Unidad medida</v>
      </c>
      <c r="E136" s="608">
        <f>'FORMATO COSTEO C6'!E49</f>
        <v>0</v>
      </c>
      <c r="F136" s="517">
        <f>'FORMATO COSTEO C6'!G49</f>
        <v>0</v>
      </c>
      <c r="G136" s="641">
        <f>'FORMATO COSTEO C6'!K49</f>
        <v>0</v>
      </c>
      <c r="H136" s="520">
        <f>IF($F136=0,0,((($F136/$E136)*'CRONOGRAMA ACTIVIDADES'!F$71)*($G136/$F136)))</f>
        <v>0</v>
      </c>
      <c r="I136" s="517">
        <f>IF($F136=0,0,((($F136/$E136)*'CRONOGRAMA ACTIVIDADES'!G$71)*($G136/$F136)))</f>
        <v>0</v>
      </c>
      <c r="J136" s="517">
        <f>IF($F136=0,0,((($F136/$E136)*'CRONOGRAMA ACTIVIDADES'!H$71)*($G136/$F136)))</f>
        <v>0</v>
      </c>
      <c r="K136" s="517">
        <f>IF($F136=0,0,((($F136/$E136)*'CRONOGRAMA ACTIVIDADES'!I$71)*($G136/$F136)))</f>
        <v>0</v>
      </c>
      <c r="L136" s="517">
        <f>IF($F136=0,0,((($F136/$E136)*'CRONOGRAMA ACTIVIDADES'!J$71)*($G136/$F136)))</f>
        <v>0</v>
      </c>
      <c r="M136" s="517">
        <f>IF($F136=0,0,((($F136/$E136)*'CRONOGRAMA ACTIVIDADES'!K$71)*($G136/$F136)))</f>
        <v>0</v>
      </c>
      <c r="N136" s="517">
        <f>IF($F136=0,0,((($F136/$E136)*'CRONOGRAMA ACTIVIDADES'!L$71)*($G136/$F136)))</f>
        <v>0</v>
      </c>
      <c r="O136" s="517">
        <f>IF($F136=0,0,((($F136/$E136)*'CRONOGRAMA ACTIVIDADES'!M$71)*($G136/$F136)))</f>
        <v>0</v>
      </c>
      <c r="P136" s="517">
        <f>IF($F136=0,0,((($F136/$E136)*'CRONOGRAMA ACTIVIDADES'!N$71)*($G136/$F136)))</f>
        <v>0</v>
      </c>
      <c r="Q136" s="517">
        <f>IF($F136=0,0,((($F136/$E136)*'CRONOGRAMA ACTIVIDADES'!O$71)*($G136/$F136)))</f>
        <v>0</v>
      </c>
      <c r="R136" s="517">
        <f>IF($F136=0,0,((($F136/$E136)*'CRONOGRAMA ACTIVIDADES'!P$71)*($G136/$F136)))</f>
        <v>0</v>
      </c>
      <c r="S136" s="517">
        <f>IF($F136=0,0,((($F136/$E136)*'CRONOGRAMA ACTIVIDADES'!Q$71)*($G136/$F136)))</f>
        <v>0</v>
      </c>
      <c r="T136" s="499">
        <f t="shared" si="44"/>
        <v>0</v>
      </c>
      <c r="U136" s="519">
        <f>IF($F136=0,0,((($F136/$E136)*'CRONOGRAMA ACTIVIDADES'!R$71)*($G136/$F136)))</f>
        <v>0</v>
      </c>
      <c r="V136" s="517">
        <f>IF($F136=0,0,((($F136/$E136)*'CRONOGRAMA ACTIVIDADES'!S$71)*($G136/$F136)))</f>
        <v>0</v>
      </c>
      <c r="W136" s="517">
        <f>IF($F136=0,0,((($F136/$E136)*'CRONOGRAMA ACTIVIDADES'!T$71)*($G136/$F136)))</f>
        <v>0</v>
      </c>
      <c r="X136" s="517">
        <f>IF($F136=0,0,((($F136/$E136)*'CRONOGRAMA ACTIVIDADES'!U$71)*($G136/$F136)))</f>
        <v>0</v>
      </c>
      <c r="Y136" s="517">
        <f>IF($F136=0,0,((($F136/$E136)*'CRONOGRAMA ACTIVIDADES'!V$71)*($G136/$F136)))</f>
        <v>0</v>
      </c>
      <c r="Z136" s="517">
        <f>IF($F136=0,0,((($F136/$E136)*'CRONOGRAMA ACTIVIDADES'!W$71)*($G136/$F136)))</f>
        <v>0</v>
      </c>
      <c r="AA136" s="517">
        <f>IF($F136=0,0,((($F136/$E136)*'CRONOGRAMA ACTIVIDADES'!X$71)*($G136/$F136)))</f>
        <v>0</v>
      </c>
      <c r="AB136" s="517">
        <f>IF($F136=0,0,((($F136/$E136)*'CRONOGRAMA ACTIVIDADES'!Y$71)*($G136/$F136)))</f>
        <v>0</v>
      </c>
      <c r="AC136" s="517">
        <f>IF($F136=0,0,((($F136/$E136)*'CRONOGRAMA ACTIVIDADES'!Z$71)*($G136/$F136)))</f>
        <v>0</v>
      </c>
      <c r="AD136" s="517">
        <f>IF($F136=0,0,((($F136/$E136)*'CRONOGRAMA ACTIVIDADES'!AA$71)*($G136/$F136)))</f>
        <v>0</v>
      </c>
      <c r="AE136" s="517">
        <f>IF($F136=0,0,((($F136/$E136)*'CRONOGRAMA ACTIVIDADES'!AB$71)*($G136/$F136)))</f>
        <v>0</v>
      </c>
      <c r="AF136" s="517">
        <f>IF($F136=0,0,((($F136/$E136)*'CRONOGRAMA ACTIVIDADES'!AC$71)*($G136/$F136)))</f>
        <v>0</v>
      </c>
      <c r="AG136" s="501">
        <f t="shared" si="45"/>
        <v>0</v>
      </c>
      <c r="AH136" s="520">
        <f>IF($F136=0,0,((($F136/$E136)*'CRONOGRAMA ACTIVIDADES'!AD$71)*($G136/$F136)))</f>
        <v>0</v>
      </c>
      <c r="AI136" s="517">
        <f>IF($F136=0,0,((($F136/$E136)*'CRONOGRAMA ACTIVIDADES'!AE$71)*($G136/$F136)))</f>
        <v>0</v>
      </c>
      <c r="AJ136" s="517">
        <f>IF($F136=0,0,((($F136/$E136)*'CRONOGRAMA ACTIVIDADES'!AF$71)*($G136/$F136)))</f>
        <v>0</v>
      </c>
      <c r="AK136" s="517">
        <f>IF($F136=0,0,((($F136/$E136)*'CRONOGRAMA ACTIVIDADES'!AG$71)*($G136/$F136)))</f>
        <v>0</v>
      </c>
      <c r="AL136" s="517">
        <f>IF($F136=0,0,((($F136/$E136)*'CRONOGRAMA ACTIVIDADES'!AH$71)*($G136/$F136)))</f>
        <v>0</v>
      </c>
      <c r="AM136" s="517">
        <f>IF($F136=0,0,((($F136/$E136)*'CRONOGRAMA ACTIVIDADES'!AI$71)*($G136/$F136)))</f>
        <v>0</v>
      </c>
      <c r="AN136" s="517">
        <f>IF($F136=0,0,((($F136/$E136)*'CRONOGRAMA ACTIVIDADES'!AJ$71)*($G136/$F136)))</f>
        <v>0</v>
      </c>
      <c r="AO136" s="517">
        <f>IF($F136=0,0,((($F136/$E136)*'CRONOGRAMA ACTIVIDADES'!AK$71)*($G136/$F136)))</f>
        <v>0</v>
      </c>
      <c r="AP136" s="517">
        <f>IF($F136=0,0,((($F136/$E136)*'CRONOGRAMA ACTIVIDADES'!AL$71)*($G136/$F136)))</f>
        <v>0</v>
      </c>
      <c r="AQ136" s="517">
        <f>IF($F136=0,0,((($F136/$E136)*'CRONOGRAMA ACTIVIDADES'!AM$71)*($G136/$F136)))</f>
        <v>0</v>
      </c>
      <c r="AR136" s="517">
        <f>IF($F136=0,0,((($F136/$E136)*'CRONOGRAMA ACTIVIDADES'!AN$71)*($G136/$F136)))</f>
        <v>0</v>
      </c>
      <c r="AS136" s="517">
        <f>IF($F136=0,0,((($F136/$E136)*'CRONOGRAMA ACTIVIDADES'!AO$71)*($G136/$F136)))</f>
        <v>0</v>
      </c>
      <c r="AT136" s="501">
        <f t="shared" si="46"/>
        <v>0</v>
      </c>
      <c r="AU136" s="504">
        <f>AS136+AR136+AQ136+AP136+AO136+AN136+AM136+AL136+AK136+AJ136+AI136+AH136+AF136+AE136+AD136+AC136+AB136+AA136+Z136+Y136+X136+W136+V136+U136+S136+R136+Q136+P136+O136+N136+M136+L136+K136+J136+I136+H136</f>
        <v>0</v>
      </c>
      <c r="AV136" s="470">
        <f t="shared" si="36"/>
        <v>0</v>
      </c>
    </row>
    <row r="137" spans="2:48" s="60" customFormat="1" ht="13.5">
      <c r="B137" s="494" t="str">
        <f>'FORMATO COSTEO C6'!C50</f>
        <v>6.3.2.3</v>
      </c>
      <c r="C137" s="515">
        <f>'FORMATO COSTEO C6'!B50</f>
        <v>0</v>
      </c>
      <c r="D137" s="506" t="str">
        <f>'FORMATO COSTEO C6'!D50</f>
        <v>Unidad medida</v>
      </c>
      <c r="E137" s="608">
        <f>'FORMATO COSTEO C6'!E50</f>
        <v>0</v>
      </c>
      <c r="F137" s="517">
        <f>'FORMATO COSTEO C6'!G50</f>
        <v>0</v>
      </c>
      <c r="G137" s="641">
        <f>'FORMATO COSTEO C6'!K50</f>
        <v>0</v>
      </c>
      <c r="H137" s="520">
        <f>IF($F137=0,0,((($F137/$E137)*'CRONOGRAMA ACTIVIDADES'!F$72)*($G137/$F137)))</f>
        <v>0</v>
      </c>
      <c r="I137" s="517">
        <f>IF($F137=0,0,((($F137/$E137)*'CRONOGRAMA ACTIVIDADES'!G$72)*($G137/$F137)))</f>
        <v>0</v>
      </c>
      <c r="J137" s="517">
        <f>IF($F137=0,0,((($F137/$E137)*'CRONOGRAMA ACTIVIDADES'!H$72)*($G137/$F137)))</f>
        <v>0</v>
      </c>
      <c r="K137" s="517">
        <f>IF($F137=0,0,((($F137/$E137)*'CRONOGRAMA ACTIVIDADES'!I$72)*($G137/$F137)))</f>
        <v>0</v>
      </c>
      <c r="L137" s="517">
        <f>IF($F137=0,0,((($F137/$E137)*'CRONOGRAMA ACTIVIDADES'!J$72)*($G137/$F137)))</f>
        <v>0</v>
      </c>
      <c r="M137" s="517">
        <f>IF($F137=0,0,((($F137/$E137)*'CRONOGRAMA ACTIVIDADES'!K$72)*($G137/$F137)))</f>
        <v>0</v>
      </c>
      <c r="N137" s="517">
        <f>IF($F137=0,0,((($F137/$E137)*'CRONOGRAMA ACTIVIDADES'!L$72)*($G137/$F137)))</f>
        <v>0</v>
      </c>
      <c r="O137" s="517">
        <f>IF($F137=0,0,((($F137/$E137)*'CRONOGRAMA ACTIVIDADES'!M$72)*($G137/$F137)))</f>
        <v>0</v>
      </c>
      <c r="P137" s="517">
        <f>IF($F137=0,0,((($F137/$E137)*'CRONOGRAMA ACTIVIDADES'!N$72)*($G137/$F137)))</f>
        <v>0</v>
      </c>
      <c r="Q137" s="517">
        <f>IF($F137=0,0,((($F137/$E137)*'CRONOGRAMA ACTIVIDADES'!O$72)*($G137/$F137)))</f>
        <v>0</v>
      </c>
      <c r="R137" s="517">
        <f>IF($F137=0,0,((($F137/$E137)*'CRONOGRAMA ACTIVIDADES'!P$72)*($G137/$F137)))</f>
        <v>0</v>
      </c>
      <c r="S137" s="517">
        <f>IF($F137=0,0,((($F137/$E137)*'CRONOGRAMA ACTIVIDADES'!Q$72)*($G137/$F137)))</f>
        <v>0</v>
      </c>
      <c r="T137" s="499">
        <f t="shared" si="44"/>
        <v>0</v>
      </c>
      <c r="U137" s="519">
        <f>IF($F137=0,0,((($F137/$E137)*'CRONOGRAMA ACTIVIDADES'!R$72)*($G137/$F137)))</f>
        <v>0</v>
      </c>
      <c r="V137" s="517">
        <f>IF($F137=0,0,((($F137/$E137)*'CRONOGRAMA ACTIVIDADES'!S$72)*($G137/$F137)))</f>
        <v>0</v>
      </c>
      <c r="W137" s="517">
        <f>IF($F137=0,0,((($F137/$E137)*'CRONOGRAMA ACTIVIDADES'!T$72)*($G137/$F137)))</f>
        <v>0</v>
      </c>
      <c r="X137" s="517">
        <f>IF($F137=0,0,((($F137/$E137)*'CRONOGRAMA ACTIVIDADES'!U$72)*($G137/$F137)))</f>
        <v>0</v>
      </c>
      <c r="Y137" s="517">
        <f>IF($F137=0,0,((($F137/$E137)*'CRONOGRAMA ACTIVIDADES'!V$72)*($G137/$F137)))</f>
        <v>0</v>
      </c>
      <c r="Z137" s="517">
        <f>IF($F137=0,0,((($F137/$E137)*'CRONOGRAMA ACTIVIDADES'!W$72)*($G137/$F137)))</f>
        <v>0</v>
      </c>
      <c r="AA137" s="517">
        <f>IF($F137=0,0,((($F137/$E137)*'CRONOGRAMA ACTIVIDADES'!X$72)*($G137/$F137)))</f>
        <v>0</v>
      </c>
      <c r="AB137" s="517">
        <f>IF($F137=0,0,((($F137/$E137)*'CRONOGRAMA ACTIVIDADES'!Y$72)*($G137/$F137)))</f>
        <v>0</v>
      </c>
      <c r="AC137" s="517">
        <f>IF($F137=0,0,((($F137/$E137)*'CRONOGRAMA ACTIVIDADES'!Z$72)*($G137/$F137)))</f>
        <v>0</v>
      </c>
      <c r="AD137" s="517">
        <f>IF($F137=0,0,((($F137/$E137)*'CRONOGRAMA ACTIVIDADES'!AA$72)*($G137/$F137)))</f>
        <v>0</v>
      </c>
      <c r="AE137" s="517">
        <f>IF($F137=0,0,((($F137/$E137)*'CRONOGRAMA ACTIVIDADES'!AB$72)*($G137/$F137)))</f>
        <v>0</v>
      </c>
      <c r="AF137" s="517">
        <f>IF($F137=0,0,((($F137/$E137)*'CRONOGRAMA ACTIVIDADES'!AC$72)*($G137/$F137)))</f>
        <v>0</v>
      </c>
      <c r="AG137" s="501">
        <f t="shared" si="45"/>
        <v>0</v>
      </c>
      <c r="AH137" s="520">
        <f>IF($F137=0,0,((($F137/$E137)*'CRONOGRAMA ACTIVIDADES'!AD$72)*($G137/$F137)))</f>
        <v>0</v>
      </c>
      <c r="AI137" s="517">
        <f>IF($F137=0,0,((($F137/$E137)*'CRONOGRAMA ACTIVIDADES'!AE$72)*($G137/$F137)))</f>
        <v>0</v>
      </c>
      <c r="AJ137" s="517">
        <f>IF($F137=0,0,((($F137/$E137)*'CRONOGRAMA ACTIVIDADES'!AF$72)*($G137/$F137)))</f>
        <v>0</v>
      </c>
      <c r="AK137" s="517">
        <f>IF($F137=0,0,((($F137/$E137)*'CRONOGRAMA ACTIVIDADES'!AG$72)*($G137/$F137)))</f>
        <v>0</v>
      </c>
      <c r="AL137" s="517">
        <f>IF($F137=0,0,((($F137/$E137)*'CRONOGRAMA ACTIVIDADES'!AH$72)*($G137/$F137)))</f>
        <v>0</v>
      </c>
      <c r="AM137" s="517">
        <f>IF($F137=0,0,((($F137/$E137)*'CRONOGRAMA ACTIVIDADES'!AI$72)*($G137/$F137)))</f>
        <v>0</v>
      </c>
      <c r="AN137" s="517">
        <f>IF($F137=0,0,((($F137/$E137)*'CRONOGRAMA ACTIVIDADES'!AJ$72)*($G137/$F137)))</f>
        <v>0</v>
      </c>
      <c r="AO137" s="517">
        <f>IF($F137=0,0,((($F137/$E137)*'CRONOGRAMA ACTIVIDADES'!AK$72)*($G137/$F137)))</f>
        <v>0</v>
      </c>
      <c r="AP137" s="517">
        <f>IF($F137=0,0,((($F137/$E137)*'CRONOGRAMA ACTIVIDADES'!AL$72)*($G137/$F137)))</f>
        <v>0</v>
      </c>
      <c r="AQ137" s="517">
        <f>IF($F137=0,0,((($F137/$E137)*'CRONOGRAMA ACTIVIDADES'!AM$72)*($G137/$F137)))</f>
        <v>0</v>
      </c>
      <c r="AR137" s="517">
        <f>IF($F137=0,0,((($F137/$E137)*'CRONOGRAMA ACTIVIDADES'!AN$72)*($G137/$F137)))</f>
        <v>0</v>
      </c>
      <c r="AS137" s="517">
        <f>IF($F137=0,0,((($F137/$E137)*'CRONOGRAMA ACTIVIDADES'!AO$72)*($G137/$F137)))</f>
        <v>0</v>
      </c>
      <c r="AT137" s="501">
        <f t="shared" si="46"/>
        <v>0</v>
      </c>
      <c r="AU137" s="504">
        <f>AS137+AR137+AQ137+AP137+AO137+AN137+AM137+AL137+AK137+AJ137+AI137+AH137+AF137+AE137+AD137+AC137+AB137+AA137+Z137+Y137+X137+W137+V137+U137+S137+R137+Q137+P137+O137+N137+M137+L137+K137+J137+I137+H137</f>
        <v>0</v>
      </c>
      <c r="AV137" s="470">
        <f t="shared" si="36"/>
        <v>0</v>
      </c>
    </row>
    <row r="138" spans="2:48" s="60" customFormat="1" ht="13.5">
      <c r="B138" s="522" t="str">
        <f>'FORMATO COSTEO C6'!C51</f>
        <v>6.3.3</v>
      </c>
      <c r="C138" s="523" t="str">
        <f>+'FORMATO COSTEO C6'!B51</f>
        <v>Seguros</v>
      </c>
      <c r="D138" s="576"/>
      <c r="E138" s="610"/>
      <c r="F138" s="526">
        <f>+'FORMATO COSTEO C6'!G51</f>
        <v>0</v>
      </c>
      <c r="G138" s="529">
        <f>+'FORMATO COSTEO C6'!K51</f>
        <v>0</v>
      </c>
      <c r="H138" s="530">
        <f>SUM(H139:H141)</f>
        <v>0</v>
      </c>
      <c r="I138" s="526">
        <f aca="true" t="shared" si="48" ref="I138:AU138">SUM(I139:I141)</f>
        <v>0</v>
      </c>
      <c r="J138" s="526">
        <f t="shared" si="48"/>
        <v>0</v>
      </c>
      <c r="K138" s="526">
        <f t="shared" si="48"/>
        <v>0</v>
      </c>
      <c r="L138" s="526">
        <f t="shared" si="48"/>
        <v>0</v>
      </c>
      <c r="M138" s="526">
        <f t="shared" si="48"/>
        <v>0</v>
      </c>
      <c r="N138" s="526">
        <f t="shared" si="48"/>
        <v>0</v>
      </c>
      <c r="O138" s="526">
        <f t="shared" si="48"/>
        <v>0</v>
      </c>
      <c r="P138" s="526">
        <f t="shared" si="48"/>
        <v>0</v>
      </c>
      <c r="Q138" s="526">
        <f t="shared" si="48"/>
        <v>0</v>
      </c>
      <c r="R138" s="526">
        <f t="shared" si="48"/>
        <v>0</v>
      </c>
      <c r="S138" s="526">
        <f t="shared" si="48"/>
        <v>0</v>
      </c>
      <c r="T138" s="527">
        <f t="shared" si="48"/>
        <v>0</v>
      </c>
      <c r="U138" s="528">
        <f t="shared" si="48"/>
        <v>0</v>
      </c>
      <c r="V138" s="526">
        <f t="shared" si="48"/>
        <v>0</v>
      </c>
      <c r="W138" s="526">
        <f t="shared" si="48"/>
        <v>0</v>
      </c>
      <c r="X138" s="526">
        <f t="shared" si="48"/>
        <v>0</v>
      </c>
      <c r="Y138" s="526">
        <f t="shared" si="48"/>
        <v>0</v>
      </c>
      <c r="Z138" s="526">
        <f t="shared" si="48"/>
        <v>0</v>
      </c>
      <c r="AA138" s="526">
        <f t="shared" si="48"/>
        <v>0</v>
      </c>
      <c r="AB138" s="526">
        <f t="shared" si="48"/>
        <v>0</v>
      </c>
      <c r="AC138" s="526">
        <f t="shared" si="48"/>
        <v>0</v>
      </c>
      <c r="AD138" s="526">
        <f t="shared" si="48"/>
        <v>0</v>
      </c>
      <c r="AE138" s="526">
        <f t="shared" si="48"/>
        <v>0</v>
      </c>
      <c r="AF138" s="526">
        <f t="shared" si="48"/>
        <v>0</v>
      </c>
      <c r="AG138" s="529">
        <f>SUM(AG139:AG141)</f>
        <v>0</v>
      </c>
      <c r="AH138" s="530">
        <f t="shared" si="48"/>
        <v>0</v>
      </c>
      <c r="AI138" s="526">
        <f t="shared" si="48"/>
        <v>0</v>
      </c>
      <c r="AJ138" s="526">
        <f t="shared" si="48"/>
        <v>0</v>
      </c>
      <c r="AK138" s="526">
        <f t="shared" si="48"/>
        <v>0</v>
      </c>
      <c r="AL138" s="526">
        <f t="shared" si="48"/>
        <v>0</v>
      </c>
      <c r="AM138" s="526">
        <f t="shared" si="48"/>
        <v>0</v>
      </c>
      <c r="AN138" s="526">
        <f t="shared" si="48"/>
        <v>0</v>
      </c>
      <c r="AO138" s="526">
        <f t="shared" si="48"/>
        <v>0</v>
      </c>
      <c r="AP138" s="526">
        <f t="shared" si="48"/>
        <v>0</v>
      </c>
      <c r="AQ138" s="526">
        <f t="shared" si="48"/>
        <v>0</v>
      </c>
      <c r="AR138" s="526">
        <f t="shared" si="48"/>
        <v>0</v>
      </c>
      <c r="AS138" s="526">
        <f t="shared" si="48"/>
        <v>0</v>
      </c>
      <c r="AT138" s="529">
        <f t="shared" si="48"/>
        <v>0</v>
      </c>
      <c r="AU138" s="531">
        <f t="shared" si="48"/>
        <v>0</v>
      </c>
      <c r="AV138" s="470">
        <f t="shared" si="36"/>
        <v>0</v>
      </c>
    </row>
    <row r="139" spans="2:48" s="60" customFormat="1" ht="13.5">
      <c r="B139" s="494" t="str">
        <f>'FORMATO COSTEO C6'!C52</f>
        <v>6.3.3.1</v>
      </c>
      <c r="C139" s="515">
        <f>'FORMATO COSTEO C6'!B52</f>
        <v>0</v>
      </c>
      <c r="D139" s="506" t="str">
        <f>'FORMATO COSTEO C6'!D52</f>
        <v>Unidad medida</v>
      </c>
      <c r="E139" s="608">
        <f>'FORMATO COSTEO C6'!E52</f>
        <v>0</v>
      </c>
      <c r="F139" s="517">
        <f>'FORMATO COSTEO C6'!G52</f>
        <v>0</v>
      </c>
      <c r="G139" s="641">
        <f>'FORMATO COSTEO C6'!K52</f>
        <v>0</v>
      </c>
      <c r="H139" s="520">
        <f>IF($F139=0,0,((($F139/$E139)*'CRONOGRAMA ACTIVIDADES'!F$74)*($G139/$F139)))</f>
        <v>0</v>
      </c>
      <c r="I139" s="517">
        <f>IF($F139=0,0,((($F139/$E139)*'CRONOGRAMA ACTIVIDADES'!G$74)*($G139/$F139)))</f>
        <v>0</v>
      </c>
      <c r="J139" s="517">
        <f>IF($F139=0,0,((($F139/$E139)*'CRONOGRAMA ACTIVIDADES'!H$74)*($G139/$F139)))</f>
        <v>0</v>
      </c>
      <c r="K139" s="517">
        <f>IF($F139=0,0,((($F139/$E139)*'CRONOGRAMA ACTIVIDADES'!I$74)*($G139/$F139)))</f>
        <v>0</v>
      </c>
      <c r="L139" s="517">
        <f>IF($F139=0,0,((($F139/$E139)*'CRONOGRAMA ACTIVIDADES'!J$74)*($G139/$F139)))</f>
        <v>0</v>
      </c>
      <c r="M139" s="517">
        <f>IF($F139=0,0,((($F139/$E139)*'CRONOGRAMA ACTIVIDADES'!K$74)*($G139/$F139)))</f>
        <v>0</v>
      </c>
      <c r="N139" s="517">
        <f>IF($F139=0,0,((($F139/$E139)*'CRONOGRAMA ACTIVIDADES'!L$74)*($G139/$F139)))</f>
        <v>0</v>
      </c>
      <c r="O139" s="517">
        <f>IF($F139=0,0,((($F139/$E139)*'CRONOGRAMA ACTIVIDADES'!M$74)*($G139/$F139)))</f>
        <v>0</v>
      </c>
      <c r="P139" s="517">
        <f>IF($F139=0,0,((($F139/$E139)*'CRONOGRAMA ACTIVIDADES'!N$74)*($G139/$F139)))</f>
        <v>0</v>
      </c>
      <c r="Q139" s="517">
        <f>IF($F139=0,0,((($F139/$E139)*'CRONOGRAMA ACTIVIDADES'!O$74)*($G139/$F139)))</f>
        <v>0</v>
      </c>
      <c r="R139" s="517">
        <f>IF($F139=0,0,((($F139/$E139)*'CRONOGRAMA ACTIVIDADES'!P$74)*($G139/$F139)))</f>
        <v>0</v>
      </c>
      <c r="S139" s="517">
        <f>IF($F139=0,0,((($F139/$E139)*'CRONOGRAMA ACTIVIDADES'!Q$74)*($G139/$F139)))</f>
        <v>0</v>
      </c>
      <c r="T139" s="499">
        <f t="shared" si="44"/>
        <v>0</v>
      </c>
      <c r="U139" s="519">
        <f>IF($F139=0,0,((($F139/$E139)*'CRONOGRAMA ACTIVIDADES'!R$74)*($G139/$F139)))</f>
        <v>0</v>
      </c>
      <c r="V139" s="517">
        <f>IF($F139=0,0,((($F139/$E139)*'CRONOGRAMA ACTIVIDADES'!S$74)*($G139/$F139)))</f>
        <v>0</v>
      </c>
      <c r="W139" s="517">
        <f>IF($F139=0,0,((($F139/$E139)*'CRONOGRAMA ACTIVIDADES'!T$74)*($G139/$F139)))</f>
        <v>0</v>
      </c>
      <c r="X139" s="517">
        <f>IF($F139=0,0,((($F139/$E139)*'CRONOGRAMA ACTIVIDADES'!U$74)*($G139/$F139)))</f>
        <v>0</v>
      </c>
      <c r="Y139" s="517">
        <f>IF($F139=0,0,((($F139/$E139)*'CRONOGRAMA ACTIVIDADES'!V$74)*($G139/$F139)))</f>
        <v>0</v>
      </c>
      <c r="Z139" s="517">
        <f>IF($F139=0,0,((($F139/$E139)*'CRONOGRAMA ACTIVIDADES'!W$74)*($G139/$F139)))</f>
        <v>0</v>
      </c>
      <c r="AA139" s="517">
        <f>IF($F139=0,0,((($F139/$E139)*'CRONOGRAMA ACTIVIDADES'!X$74)*($G139/$F139)))</f>
        <v>0</v>
      </c>
      <c r="AB139" s="517">
        <f>IF($F139=0,0,((($F139/$E139)*'CRONOGRAMA ACTIVIDADES'!Y$74)*($G139/$F139)))</f>
        <v>0</v>
      </c>
      <c r="AC139" s="517">
        <f>IF($F139=0,0,((($F139/$E139)*'CRONOGRAMA ACTIVIDADES'!Z$74)*($G139/$F139)))</f>
        <v>0</v>
      </c>
      <c r="AD139" s="517">
        <f>IF($F139=0,0,((($F139/$E139)*'CRONOGRAMA ACTIVIDADES'!AA$74)*($G139/$F139)))</f>
        <v>0</v>
      </c>
      <c r="AE139" s="517">
        <f>IF($F139=0,0,((($F139/$E139)*'CRONOGRAMA ACTIVIDADES'!AB$74)*($G139/$F139)))</f>
        <v>0</v>
      </c>
      <c r="AF139" s="517">
        <f>IF($F139=0,0,((($F139/$E139)*'CRONOGRAMA ACTIVIDADES'!AC$74)*($G139/$F139)))</f>
        <v>0</v>
      </c>
      <c r="AG139" s="501">
        <f t="shared" si="45"/>
        <v>0</v>
      </c>
      <c r="AH139" s="520">
        <f>IF($F139=0,0,((($F139/$E139)*'CRONOGRAMA ACTIVIDADES'!AD$74)*($G139/$F139)))</f>
        <v>0</v>
      </c>
      <c r="AI139" s="517">
        <f>IF($F139=0,0,((($F139/$E139)*'CRONOGRAMA ACTIVIDADES'!AE$74)*($G139/$F139)))</f>
        <v>0</v>
      </c>
      <c r="AJ139" s="517">
        <f>IF($F139=0,0,((($F139/$E139)*'CRONOGRAMA ACTIVIDADES'!AF$74)*($G139/$F139)))</f>
        <v>0</v>
      </c>
      <c r="AK139" s="517">
        <f>IF($F139=0,0,((($F139/$E139)*'CRONOGRAMA ACTIVIDADES'!AG$74)*($G139/$F139)))</f>
        <v>0</v>
      </c>
      <c r="AL139" s="517">
        <f>IF($F139=0,0,((($F139/$E139)*'CRONOGRAMA ACTIVIDADES'!AH$74)*($G139/$F139)))</f>
        <v>0</v>
      </c>
      <c r="AM139" s="517">
        <f>IF($F139=0,0,((($F139/$E139)*'CRONOGRAMA ACTIVIDADES'!AI$74)*($G139/$F139)))</f>
        <v>0</v>
      </c>
      <c r="AN139" s="517">
        <f>IF($F139=0,0,((($F139/$E139)*'CRONOGRAMA ACTIVIDADES'!AJ$74)*($G139/$F139)))</f>
        <v>0</v>
      </c>
      <c r="AO139" s="517">
        <f>IF($F139=0,0,((($F139/$E139)*'CRONOGRAMA ACTIVIDADES'!AK$74)*($G139/$F139)))</f>
        <v>0</v>
      </c>
      <c r="AP139" s="517">
        <f>IF($F139=0,0,((($F139/$E139)*'CRONOGRAMA ACTIVIDADES'!AL$74)*($G139/$F139)))</f>
        <v>0</v>
      </c>
      <c r="AQ139" s="517">
        <f>IF($F139=0,0,((($F139/$E139)*'CRONOGRAMA ACTIVIDADES'!AM$74)*($G139/$F139)))</f>
        <v>0</v>
      </c>
      <c r="AR139" s="517">
        <f>IF($F139=0,0,((($F139/$E139)*'CRONOGRAMA ACTIVIDADES'!AN$74)*($G139/$F139)))</f>
        <v>0</v>
      </c>
      <c r="AS139" s="517">
        <f>IF($F139=0,0,((($F139/$E139)*'CRONOGRAMA ACTIVIDADES'!AO$74)*($G139/$F139)))</f>
        <v>0</v>
      </c>
      <c r="AT139" s="501">
        <f t="shared" si="46"/>
        <v>0</v>
      </c>
      <c r="AU139" s="504">
        <f>AS139+AR139+AQ139+AP139+AO139+AN139+AM139+AL139+AK139+AJ139+AI139+AH139+AF139+AE139+AD139+AC139+AB139+AA139+Z139+Y139+X139+W139+V139+U139+S139+R139+Q139+P139+O139+N139+M139+L139+K139+J139+I139+H139</f>
        <v>0</v>
      </c>
      <c r="AV139" s="470">
        <f t="shared" si="36"/>
        <v>0</v>
      </c>
    </row>
    <row r="140" spans="2:48" s="60" customFormat="1" ht="13.5">
      <c r="B140" s="494" t="str">
        <f>'FORMATO COSTEO C6'!C53</f>
        <v>6.3.3.2</v>
      </c>
      <c r="C140" s="515">
        <f>'FORMATO COSTEO C6'!B53</f>
        <v>0</v>
      </c>
      <c r="D140" s="506" t="str">
        <f>'FORMATO COSTEO C6'!D53</f>
        <v>Unidad medida</v>
      </c>
      <c r="E140" s="608">
        <f>'FORMATO COSTEO C6'!E53</f>
        <v>0</v>
      </c>
      <c r="F140" s="517">
        <f>'FORMATO COSTEO C6'!G53</f>
        <v>0</v>
      </c>
      <c r="G140" s="641">
        <f>'FORMATO COSTEO C6'!K53</f>
        <v>0</v>
      </c>
      <c r="H140" s="520">
        <f>IF($F140=0,0,((($F140/$E140)*'CRONOGRAMA ACTIVIDADES'!F$75)*($G140/$F140)))</f>
        <v>0</v>
      </c>
      <c r="I140" s="517">
        <f>IF($F140=0,0,((($F140/$E140)*'CRONOGRAMA ACTIVIDADES'!G$75)*($G140/$F140)))</f>
        <v>0</v>
      </c>
      <c r="J140" s="517">
        <f>IF($F140=0,0,((($F140/$E140)*'CRONOGRAMA ACTIVIDADES'!H$75)*($G140/$F140)))</f>
        <v>0</v>
      </c>
      <c r="K140" s="517">
        <f>IF($F140=0,0,((($F140/$E140)*'CRONOGRAMA ACTIVIDADES'!I$75)*($G140/$F140)))</f>
        <v>0</v>
      </c>
      <c r="L140" s="517">
        <f>IF($F140=0,0,((($F140/$E140)*'CRONOGRAMA ACTIVIDADES'!J$75)*($G140/$F140)))</f>
        <v>0</v>
      </c>
      <c r="M140" s="517">
        <f>IF($F140=0,0,((($F140/$E140)*'CRONOGRAMA ACTIVIDADES'!K$75)*($G140/$F140)))</f>
        <v>0</v>
      </c>
      <c r="N140" s="517">
        <f>IF($F140=0,0,((($F140/$E140)*'CRONOGRAMA ACTIVIDADES'!L$75)*($G140/$F140)))</f>
        <v>0</v>
      </c>
      <c r="O140" s="517">
        <f>IF($F140=0,0,((($F140/$E140)*'CRONOGRAMA ACTIVIDADES'!M$75)*($G140/$F140)))</f>
        <v>0</v>
      </c>
      <c r="P140" s="517">
        <f>IF($F140=0,0,((($F140/$E140)*'CRONOGRAMA ACTIVIDADES'!N$75)*($G140/$F140)))</f>
        <v>0</v>
      </c>
      <c r="Q140" s="517">
        <f>IF($F140=0,0,((($F140/$E140)*'CRONOGRAMA ACTIVIDADES'!O$75)*($G140/$F140)))</f>
        <v>0</v>
      </c>
      <c r="R140" s="517">
        <f>IF($F140=0,0,((($F140/$E140)*'CRONOGRAMA ACTIVIDADES'!P$75)*($G140/$F140)))</f>
        <v>0</v>
      </c>
      <c r="S140" s="517">
        <f>IF($F140=0,0,((($F140/$E140)*'CRONOGRAMA ACTIVIDADES'!Q$75)*($G140/$F140)))</f>
        <v>0</v>
      </c>
      <c r="T140" s="499">
        <f t="shared" si="44"/>
        <v>0</v>
      </c>
      <c r="U140" s="519">
        <f>IF($F140=0,0,((($F140/$E140)*'CRONOGRAMA ACTIVIDADES'!R$75)*($G140/$F140)))</f>
        <v>0</v>
      </c>
      <c r="V140" s="517">
        <f>IF($F140=0,0,((($F140/$E140)*'CRONOGRAMA ACTIVIDADES'!S$75)*($G140/$F140)))</f>
        <v>0</v>
      </c>
      <c r="W140" s="517">
        <f>IF($F140=0,0,((($F140/$E140)*'CRONOGRAMA ACTIVIDADES'!T$75)*($G140/$F140)))</f>
        <v>0</v>
      </c>
      <c r="X140" s="517">
        <f>IF($F140=0,0,((($F140/$E140)*'CRONOGRAMA ACTIVIDADES'!U$75)*($G140/$F140)))</f>
        <v>0</v>
      </c>
      <c r="Y140" s="517">
        <f>IF($F140=0,0,((($F140/$E140)*'CRONOGRAMA ACTIVIDADES'!V$75)*($G140/$F140)))</f>
        <v>0</v>
      </c>
      <c r="Z140" s="517">
        <f>IF($F140=0,0,((($F140/$E140)*'CRONOGRAMA ACTIVIDADES'!W$75)*($G140/$F140)))</f>
        <v>0</v>
      </c>
      <c r="AA140" s="517">
        <f>IF($F140=0,0,((($F140/$E140)*'CRONOGRAMA ACTIVIDADES'!X$75)*($G140/$F140)))</f>
        <v>0</v>
      </c>
      <c r="AB140" s="517">
        <f>IF($F140=0,0,((($F140/$E140)*'CRONOGRAMA ACTIVIDADES'!Y$75)*($G140/$F140)))</f>
        <v>0</v>
      </c>
      <c r="AC140" s="517">
        <f>IF($F140=0,0,((($F140/$E140)*'CRONOGRAMA ACTIVIDADES'!Z$75)*($G140/$F140)))</f>
        <v>0</v>
      </c>
      <c r="AD140" s="517">
        <f>IF($F140=0,0,((($F140/$E140)*'CRONOGRAMA ACTIVIDADES'!AA$75)*($G140/$F140)))</f>
        <v>0</v>
      </c>
      <c r="AE140" s="517">
        <f>IF($F140=0,0,((($F140/$E140)*'CRONOGRAMA ACTIVIDADES'!AB$75)*($G140/$F140)))</f>
        <v>0</v>
      </c>
      <c r="AF140" s="517">
        <f>IF($F140=0,0,((($F140/$E140)*'CRONOGRAMA ACTIVIDADES'!AC$75)*($G140/$F140)))</f>
        <v>0</v>
      </c>
      <c r="AG140" s="501">
        <f t="shared" si="45"/>
        <v>0</v>
      </c>
      <c r="AH140" s="520">
        <f>IF($F140=0,0,((($F140/$E140)*'CRONOGRAMA ACTIVIDADES'!AD$75)*($G140/$F140)))</f>
        <v>0</v>
      </c>
      <c r="AI140" s="517">
        <f>IF($F140=0,0,((($F140/$E140)*'CRONOGRAMA ACTIVIDADES'!AE$75)*($G140/$F140)))</f>
        <v>0</v>
      </c>
      <c r="AJ140" s="517">
        <f>IF($F140=0,0,((($F140/$E140)*'CRONOGRAMA ACTIVIDADES'!AF$75)*($G140/$F140)))</f>
        <v>0</v>
      </c>
      <c r="AK140" s="517">
        <f>IF($F140=0,0,((($F140/$E140)*'CRONOGRAMA ACTIVIDADES'!AG$75)*($G140/$F140)))</f>
        <v>0</v>
      </c>
      <c r="AL140" s="517">
        <f>IF($F140=0,0,((($F140/$E140)*'CRONOGRAMA ACTIVIDADES'!AH$75)*($G140/$F140)))</f>
        <v>0</v>
      </c>
      <c r="AM140" s="517">
        <f>IF($F140=0,0,((($F140/$E140)*'CRONOGRAMA ACTIVIDADES'!AI$75)*($G140/$F140)))</f>
        <v>0</v>
      </c>
      <c r="AN140" s="517">
        <f>IF($F140=0,0,((($F140/$E140)*'CRONOGRAMA ACTIVIDADES'!AJ$75)*($G140/$F140)))</f>
        <v>0</v>
      </c>
      <c r="AO140" s="517">
        <f>IF($F140=0,0,((($F140/$E140)*'CRONOGRAMA ACTIVIDADES'!AK$75)*($G140/$F140)))</f>
        <v>0</v>
      </c>
      <c r="AP140" s="517">
        <f>IF($F140=0,0,((($F140/$E140)*'CRONOGRAMA ACTIVIDADES'!AL$75)*($G140/$F140)))</f>
        <v>0</v>
      </c>
      <c r="AQ140" s="517">
        <f>IF($F140=0,0,((($F140/$E140)*'CRONOGRAMA ACTIVIDADES'!AM$75)*($G140/$F140)))</f>
        <v>0</v>
      </c>
      <c r="AR140" s="517">
        <f>IF($F140=0,0,((($F140/$E140)*'CRONOGRAMA ACTIVIDADES'!AN$75)*($G140/$F140)))</f>
        <v>0</v>
      </c>
      <c r="AS140" s="517">
        <f>IF($F140=0,0,((($F140/$E140)*'CRONOGRAMA ACTIVIDADES'!AO$75)*($G140/$F140)))</f>
        <v>0</v>
      </c>
      <c r="AT140" s="501">
        <f t="shared" si="46"/>
        <v>0</v>
      </c>
      <c r="AU140" s="504">
        <f>AS140+AR140+AQ140+AP140+AO140+AN140+AM140+AL140+AK140+AJ140+AI140+AH140+AF140+AE140+AD140+AC140+AB140+AA140+Z140+Y140+X140+W140+V140+U140+S140+R140+Q140+P140+O140+N140+M140+L140+K140+J140+I140+H140</f>
        <v>0</v>
      </c>
      <c r="AV140" s="470">
        <f t="shared" si="36"/>
        <v>0</v>
      </c>
    </row>
    <row r="141" spans="2:48" s="60" customFormat="1" ht="13.5">
      <c r="B141" s="494" t="str">
        <f>'FORMATO COSTEO C6'!C54</f>
        <v>6.3.3.3</v>
      </c>
      <c r="C141" s="515">
        <f>'FORMATO COSTEO C6'!B54</f>
        <v>0</v>
      </c>
      <c r="D141" s="506" t="str">
        <f>'FORMATO COSTEO C6'!D54</f>
        <v>Unidad medida</v>
      </c>
      <c r="E141" s="608">
        <f>'FORMATO COSTEO C6'!E54</f>
        <v>0</v>
      </c>
      <c r="F141" s="517">
        <f>'FORMATO COSTEO C6'!G54</f>
        <v>0</v>
      </c>
      <c r="G141" s="641">
        <f>'FORMATO COSTEO C6'!K54</f>
        <v>0</v>
      </c>
      <c r="H141" s="520">
        <f>IF($F141=0,0,((($F141/$E141)*'CRONOGRAMA ACTIVIDADES'!F$76)*($G141/$F141)))</f>
        <v>0</v>
      </c>
      <c r="I141" s="517">
        <f>IF($F141=0,0,((($F141/$E141)*'CRONOGRAMA ACTIVIDADES'!G$76)*($G141/$F141)))</f>
        <v>0</v>
      </c>
      <c r="J141" s="517">
        <f>IF($F141=0,0,((($F141/$E141)*'CRONOGRAMA ACTIVIDADES'!H$76)*($G141/$F141)))</f>
        <v>0</v>
      </c>
      <c r="K141" s="517">
        <f>IF($F141=0,0,((($F141/$E141)*'CRONOGRAMA ACTIVIDADES'!I$76)*($G141/$F141)))</f>
        <v>0</v>
      </c>
      <c r="L141" s="517">
        <f>IF($F141=0,0,((($F141/$E141)*'CRONOGRAMA ACTIVIDADES'!J$76)*($G141/$F141)))</f>
        <v>0</v>
      </c>
      <c r="M141" s="517">
        <f>IF($F141=0,0,((($F141/$E141)*'CRONOGRAMA ACTIVIDADES'!K$76)*($G141/$F141)))</f>
        <v>0</v>
      </c>
      <c r="N141" s="517">
        <f>IF($F141=0,0,((($F141/$E141)*'CRONOGRAMA ACTIVIDADES'!L$76)*($G141/$F141)))</f>
        <v>0</v>
      </c>
      <c r="O141" s="517">
        <f>IF($F141=0,0,((($F141/$E141)*'CRONOGRAMA ACTIVIDADES'!M$76)*($G141/$F141)))</f>
        <v>0</v>
      </c>
      <c r="P141" s="517">
        <f>IF($F141=0,0,((($F141/$E141)*'CRONOGRAMA ACTIVIDADES'!N$76)*($G141/$F141)))</f>
        <v>0</v>
      </c>
      <c r="Q141" s="517">
        <f>IF($F141=0,0,((($F141/$E141)*'CRONOGRAMA ACTIVIDADES'!O$76)*($G141/$F141)))</f>
        <v>0</v>
      </c>
      <c r="R141" s="517">
        <f>IF($F141=0,0,((($F141/$E141)*'CRONOGRAMA ACTIVIDADES'!P$76)*($G141/$F141)))</f>
        <v>0</v>
      </c>
      <c r="S141" s="517">
        <f>IF($F141=0,0,((($F141/$E141)*'CRONOGRAMA ACTIVIDADES'!Q$76)*($G141/$F141)))</f>
        <v>0</v>
      </c>
      <c r="T141" s="499">
        <f t="shared" si="44"/>
        <v>0</v>
      </c>
      <c r="U141" s="519">
        <f>IF($F141=0,0,((($F141/$E141)*'CRONOGRAMA ACTIVIDADES'!R$76)*($G141/$F141)))</f>
        <v>0</v>
      </c>
      <c r="V141" s="517">
        <f>IF($F141=0,0,((($F141/$E141)*'CRONOGRAMA ACTIVIDADES'!S$76)*($G141/$F141)))</f>
        <v>0</v>
      </c>
      <c r="W141" s="517">
        <f>IF($F141=0,0,((($F141/$E141)*'CRONOGRAMA ACTIVIDADES'!T$76)*($G141/$F141)))</f>
        <v>0</v>
      </c>
      <c r="X141" s="517">
        <f>IF($F141=0,0,((($F141/$E141)*'CRONOGRAMA ACTIVIDADES'!U$76)*($G141/$F141)))</f>
        <v>0</v>
      </c>
      <c r="Y141" s="517">
        <f>IF($F141=0,0,((($F141/$E141)*'CRONOGRAMA ACTIVIDADES'!V$76)*($G141/$F141)))</f>
        <v>0</v>
      </c>
      <c r="Z141" s="517">
        <f>IF($F141=0,0,((($F141/$E141)*'CRONOGRAMA ACTIVIDADES'!W$76)*($G141/$F141)))</f>
        <v>0</v>
      </c>
      <c r="AA141" s="517">
        <f>IF($F141=0,0,((($F141/$E141)*'CRONOGRAMA ACTIVIDADES'!X$76)*($G141/$F141)))</f>
        <v>0</v>
      </c>
      <c r="AB141" s="517">
        <f>IF($F141=0,0,((($F141/$E141)*'CRONOGRAMA ACTIVIDADES'!Y$76)*($G141/$F141)))</f>
        <v>0</v>
      </c>
      <c r="AC141" s="517">
        <f>IF($F141=0,0,((($F141/$E141)*'CRONOGRAMA ACTIVIDADES'!Z$76)*($G141/$F141)))</f>
        <v>0</v>
      </c>
      <c r="AD141" s="517">
        <f>IF($F141=0,0,((($F141/$E141)*'CRONOGRAMA ACTIVIDADES'!AA$76)*($G141/$F141)))</f>
        <v>0</v>
      </c>
      <c r="AE141" s="517">
        <f>IF($F141=0,0,((($F141/$E141)*'CRONOGRAMA ACTIVIDADES'!AB$76)*($G141/$F141)))</f>
        <v>0</v>
      </c>
      <c r="AF141" s="517">
        <f>IF($F141=0,0,((($F141/$E141)*'CRONOGRAMA ACTIVIDADES'!AC$76)*($G141/$F141)))</f>
        <v>0</v>
      </c>
      <c r="AG141" s="501">
        <f t="shared" si="45"/>
        <v>0</v>
      </c>
      <c r="AH141" s="520">
        <f>IF($F141=0,0,((($F141/$E141)*'CRONOGRAMA ACTIVIDADES'!AD$76)*($G141/$F141)))</f>
        <v>0</v>
      </c>
      <c r="AI141" s="517">
        <f>IF($F141=0,0,((($F141/$E141)*'CRONOGRAMA ACTIVIDADES'!AE$76)*($G141/$F141)))</f>
        <v>0</v>
      </c>
      <c r="AJ141" s="517">
        <f>IF($F141=0,0,((($F141/$E141)*'CRONOGRAMA ACTIVIDADES'!AF$76)*($G141/$F141)))</f>
        <v>0</v>
      </c>
      <c r="AK141" s="517">
        <f>IF($F141=0,0,((($F141/$E141)*'CRONOGRAMA ACTIVIDADES'!AG$76)*($G141/$F141)))</f>
        <v>0</v>
      </c>
      <c r="AL141" s="517">
        <f>IF($F141=0,0,((($F141/$E141)*'CRONOGRAMA ACTIVIDADES'!AH$76)*($G141/$F141)))</f>
        <v>0</v>
      </c>
      <c r="AM141" s="517">
        <f>IF($F141=0,0,((($F141/$E141)*'CRONOGRAMA ACTIVIDADES'!AI$76)*($G141/$F141)))</f>
        <v>0</v>
      </c>
      <c r="AN141" s="517">
        <f>IF($F141=0,0,((($F141/$E141)*'CRONOGRAMA ACTIVIDADES'!AJ$76)*($G141/$F141)))</f>
        <v>0</v>
      </c>
      <c r="AO141" s="517">
        <f>IF($F141=0,0,((($F141/$E141)*'CRONOGRAMA ACTIVIDADES'!AK$76)*($G141/$F141)))</f>
        <v>0</v>
      </c>
      <c r="AP141" s="517">
        <f>IF($F141=0,0,((($F141/$E141)*'CRONOGRAMA ACTIVIDADES'!AL$76)*($G141/$F141)))</f>
        <v>0</v>
      </c>
      <c r="AQ141" s="517">
        <f>IF($F141=0,0,((($F141/$E141)*'CRONOGRAMA ACTIVIDADES'!AM$76)*($G141/$F141)))</f>
        <v>0</v>
      </c>
      <c r="AR141" s="517">
        <f>IF($F141=0,0,((($F141/$E141)*'CRONOGRAMA ACTIVIDADES'!AN$76)*($G141/$F141)))</f>
        <v>0</v>
      </c>
      <c r="AS141" s="517">
        <f>IF($F141=0,0,((($F141/$E141)*'CRONOGRAMA ACTIVIDADES'!AO$76)*($G141/$F141)))</f>
        <v>0</v>
      </c>
      <c r="AT141" s="501">
        <f t="shared" si="46"/>
        <v>0</v>
      </c>
      <c r="AU141" s="504">
        <f>AS141+AR141+AQ141+AP141+AO141+AN141+AM141+AL141+AK141+AJ141+AI141+AH141+AF141+AE141+AD141+AC141+AB141+AA141+Z141+Y141+X141+W141+V141+U141+S141+R141+Q141+P141+O141+N141+M141+L141+K141+J141+I141+H141</f>
        <v>0</v>
      </c>
      <c r="AV141" s="470">
        <f t="shared" si="36"/>
        <v>0</v>
      </c>
    </row>
    <row r="142" spans="2:48" s="60" customFormat="1" ht="13.5">
      <c r="B142" s="533" t="str">
        <f>'FORMATO COSTEO C6'!C55</f>
        <v>6.3.4</v>
      </c>
      <c r="C142" s="523" t="str">
        <f>+'FORMATO COSTEO C6'!B55</f>
        <v>Oficina de proyecto</v>
      </c>
      <c r="D142" s="577"/>
      <c r="E142" s="610"/>
      <c r="F142" s="526">
        <f>+'FORMATO COSTEO C6'!G55</f>
        <v>0</v>
      </c>
      <c r="G142" s="529">
        <f>+'FORMATO COSTEO C6'!K55</f>
        <v>0</v>
      </c>
      <c r="H142" s="530">
        <f>SUM(H143:H145)</f>
        <v>0</v>
      </c>
      <c r="I142" s="526">
        <f aca="true" t="shared" si="49" ref="I142:AU142">SUM(I143:I145)</f>
        <v>0</v>
      </c>
      <c r="J142" s="526">
        <f t="shared" si="49"/>
        <v>0</v>
      </c>
      <c r="K142" s="526">
        <f t="shared" si="49"/>
        <v>0</v>
      </c>
      <c r="L142" s="526">
        <f t="shared" si="49"/>
        <v>0</v>
      </c>
      <c r="M142" s="526">
        <f t="shared" si="49"/>
        <v>0</v>
      </c>
      <c r="N142" s="526">
        <f t="shared" si="49"/>
        <v>0</v>
      </c>
      <c r="O142" s="526">
        <f t="shared" si="49"/>
        <v>0</v>
      </c>
      <c r="P142" s="526">
        <f t="shared" si="49"/>
        <v>0</v>
      </c>
      <c r="Q142" s="526">
        <f t="shared" si="49"/>
        <v>0</v>
      </c>
      <c r="R142" s="526">
        <f t="shared" si="49"/>
        <v>0</v>
      </c>
      <c r="S142" s="526">
        <f t="shared" si="49"/>
        <v>0</v>
      </c>
      <c r="T142" s="527">
        <f t="shared" si="49"/>
        <v>0</v>
      </c>
      <c r="U142" s="528">
        <f t="shared" si="49"/>
        <v>0</v>
      </c>
      <c r="V142" s="526">
        <f t="shared" si="49"/>
        <v>0</v>
      </c>
      <c r="W142" s="526">
        <f t="shared" si="49"/>
        <v>0</v>
      </c>
      <c r="X142" s="526">
        <f t="shared" si="49"/>
        <v>0</v>
      </c>
      <c r="Y142" s="526">
        <f t="shared" si="49"/>
        <v>0</v>
      </c>
      <c r="Z142" s="526">
        <f t="shared" si="49"/>
        <v>0</v>
      </c>
      <c r="AA142" s="526">
        <f t="shared" si="49"/>
        <v>0</v>
      </c>
      <c r="AB142" s="526">
        <f t="shared" si="49"/>
        <v>0</v>
      </c>
      <c r="AC142" s="526">
        <f t="shared" si="49"/>
        <v>0</v>
      </c>
      <c r="AD142" s="526">
        <f t="shared" si="49"/>
        <v>0</v>
      </c>
      <c r="AE142" s="526">
        <f t="shared" si="49"/>
        <v>0</v>
      </c>
      <c r="AF142" s="526">
        <f t="shared" si="49"/>
        <v>0</v>
      </c>
      <c r="AG142" s="529">
        <f>SUM(AG143:AG145)</f>
        <v>0</v>
      </c>
      <c r="AH142" s="530">
        <f t="shared" si="49"/>
        <v>0</v>
      </c>
      <c r="AI142" s="526">
        <f t="shared" si="49"/>
        <v>0</v>
      </c>
      <c r="AJ142" s="526">
        <f t="shared" si="49"/>
        <v>0</v>
      </c>
      <c r="AK142" s="526">
        <f t="shared" si="49"/>
        <v>0</v>
      </c>
      <c r="AL142" s="526">
        <f t="shared" si="49"/>
        <v>0</v>
      </c>
      <c r="AM142" s="526">
        <f t="shared" si="49"/>
        <v>0</v>
      </c>
      <c r="AN142" s="526">
        <f t="shared" si="49"/>
        <v>0</v>
      </c>
      <c r="AO142" s="526">
        <f t="shared" si="49"/>
        <v>0</v>
      </c>
      <c r="AP142" s="526">
        <f t="shared" si="49"/>
        <v>0</v>
      </c>
      <c r="AQ142" s="526">
        <f t="shared" si="49"/>
        <v>0</v>
      </c>
      <c r="AR142" s="526">
        <f t="shared" si="49"/>
        <v>0</v>
      </c>
      <c r="AS142" s="526">
        <f t="shared" si="49"/>
        <v>0</v>
      </c>
      <c r="AT142" s="529">
        <f t="shared" si="49"/>
        <v>0</v>
      </c>
      <c r="AU142" s="535">
        <f t="shared" si="49"/>
        <v>0</v>
      </c>
      <c r="AV142" s="470">
        <f t="shared" si="36"/>
        <v>0</v>
      </c>
    </row>
    <row r="143" spans="2:48" s="60" customFormat="1" ht="13.5">
      <c r="B143" s="494" t="str">
        <f>'FORMATO COSTEO C6'!C56</f>
        <v>6.3.4.1</v>
      </c>
      <c r="C143" s="515">
        <f>'FORMATO COSTEO C6'!B56</f>
        <v>0</v>
      </c>
      <c r="D143" s="506" t="str">
        <f>'FORMATO COSTEO C6'!D56</f>
        <v>Unidad medida</v>
      </c>
      <c r="E143" s="608">
        <f>'FORMATO COSTEO C6'!E56</f>
        <v>0</v>
      </c>
      <c r="F143" s="517">
        <f>'FORMATO COSTEO C6'!G56</f>
        <v>0</v>
      </c>
      <c r="G143" s="641">
        <f>'FORMATO COSTEO C6'!K56</f>
        <v>0</v>
      </c>
      <c r="H143" s="520">
        <f>IF($F143=0,0,((($F143/$E143)*'CRONOGRAMA ACTIVIDADES'!F$78)*($G143/$F143)))</f>
        <v>0</v>
      </c>
      <c r="I143" s="517">
        <f>IF($F143=0,0,((($F143/$E143)*'CRONOGRAMA ACTIVIDADES'!G$78)*($G143/$F143)))</f>
        <v>0</v>
      </c>
      <c r="J143" s="517">
        <f>IF($F143=0,0,((($F143/$E143)*'CRONOGRAMA ACTIVIDADES'!H$78)*($G143/$F143)))</f>
        <v>0</v>
      </c>
      <c r="K143" s="517">
        <f>IF($F143=0,0,((($F143/$E143)*'CRONOGRAMA ACTIVIDADES'!I$78)*($G143/$F143)))</f>
        <v>0</v>
      </c>
      <c r="L143" s="517">
        <f>IF($F143=0,0,((($F143/$E143)*'CRONOGRAMA ACTIVIDADES'!J$78)*($G143/$F143)))</f>
        <v>0</v>
      </c>
      <c r="M143" s="517">
        <f>IF($F143=0,0,((($F143/$E143)*'CRONOGRAMA ACTIVIDADES'!K$78)*($G143/$F143)))</f>
        <v>0</v>
      </c>
      <c r="N143" s="517">
        <f>IF($F143=0,0,((($F143/$E143)*'CRONOGRAMA ACTIVIDADES'!L$78)*($G143/$F143)))</f>
        <v>0</v>
      </c>
      <c r="O143" s="517">
        <f>IF($F143=0,0,((($F143/$E143)*'CRONOGRAMA ACTIVIDADES'!M$78)*($G143/$F143)))</f>
        <v>0</v>
      </c>
      <c r="P143" s="517">
        <f>IF($F143=0,0,((($F143/$E143)*'CRONOGRAMA ACTIVIDADES'!N$78)*($G143/$F143)))</f>
        <v>0</v>
      </c>
      <c r="Q143" s="517">
        <f>IF($F143=0,0,((($F143/$E143)*'CRONOGRAMA ACTIVIDADES'!O$78)*($G143/$F143)))</f>
        <v>0</v>
      </c>
      <c r="R143" s="517">
        <f>IF($F143=0,0,((($F143/$E143)*'CRONOGRAMA ACTIVIDADES'!P$78)*($G143/$F143)))</f>
        <v>0</v>
      </c>
      <c r="S143" s="517">
        <f>IF($F143=0,0,((($F143/$E143)*'CRONOGRAMA ACTIVIDADES'!Q$78)*($G143/$F143)))</f>
        <v>0</v>
      </c>
      <c r="T143" s="499">
        <f t="shared" si="44"/>
        <v>0</v>
      </c>
      <c r="U143" s="519">
        <f>IF($F143=0,0,((($F143/$E143)*'CRONOGRAMA ACTIVIDADES'!R$78)*($G143/$F143)))</f>
        <v>0</v>
      </c>
      <c r="V143" s="517">
        <f>IF($F143=0,0,((($F143/$E143)*'CRONOGRAMA ACTIVIDADES'!S$78)*($G143/$F143)))</f>
        <v>0</v>
      </c>
      <c r="W143" s="517">
        <f>IF($F143=0,0,((($F143/$E143)*'CRONOGRAMA ACTIVIDADES'!T$78)*($G143/$F143)))</f>
        <v>0</v>
      </c>
      <c r="X143" s="517">
        <f>IF($F143=0,0,((($F143/$E143)*'CRONOGRAMA ACTIVIDADES'!U$78)*($G143/$F143)))</f>
        <v>0</v>
      </c>
      <c r="Y143" s="517">
        <f>IF($F143=0,0,((($F143/$E143)*'CRONOGRAMA ACTIVIDADES'!V$78)*($G143/$F143)))</f>
        <v>0</v>
      </c>
      <c r="Z143" s="517">
        <f>IF($F143=0,0,((($F143/$E143)*'CRONOGRAMA ACTIVIDADES'!W$78)*($G143/$F143)))</f>
        <v>0</v>
      </c>
      <c r="AA143" s="517">
        <f>IF($F143=0,0,((($F143/$E143)*'CRONOGRAMA ACTIVIDADES'!X$78)*($G143/$F143)))</f>
        <v>0</v>
      </c>
      <c r="AB143" s="517">
        <f>IF($F143=0,0,((($F143/$E143)*'CRONOGRAMA ACTIVIDADES'!Y$78)*($G143/$F143)))</f>
        <v>0</v>
      </c>
      <c r="AC143" s="517">
        <f>IF($F143=0,0,((($F143/$E143)*'CRONOGRAMA ACTIVIDADES'!Z$78)*($G143/$F143)))</f>
        <v>0</v>
      </c>
      <c r="AD143" s="517">
        <f>IF($F143=0,0,((($F143/$E143)*'CRONOGRAMA ACTIVIDADES'!AA$78)*($G143/$F143)))</f>
        <v>0</v>
      </c>
      <c r="AE143" s="517">
        <f>IF($F143=0,0,((($F143/$E143)*'CRONOGRAMA ACTIVIDADES'!AB$78)*($G143/$F143)))</f>
        <v>0</v>
      </c>
      <c r="AF143" s="517">
        <f>IF($F143=0,0,((($F143/$E143)*'CRONOGRAMA ACTIVIDADES'!AC$78)*($G143/$F143)))</f>
        <v>0</v>
      </c>
      <c r="AG143" s="501">
        <f t="shared" si="45"/>
        <v>0</v>
      </c>
      <c r="AH143" s="520">
        <f>IF($F143=0,0,((($F143/$E143)*'CRONOGRAMA ACTIVIDADES'!AD$78)*($G143/$F143)))</f>
        <v>0</v>
      </c>
      <c r="AI143" s="517">
        <f>IF($F143=0,0,((($F143/$E143)*'CRONOGRAMA ACTIVIDADES'!AE$78)*($G143/$F143)))</f>
        <v>0</v>
      </c>
      <c r="AJ143" s="517">
        <f>IF($F143=0,0,((($F143/$E143)*'CRONOGRAMA ACTIVIDADES'!AF$78)*($G143/$F143)))</f>
        <v>0</v>
      </c>
      <c r="AK143" s="517">
        <f>IF($F143=0,0,((($F143/$E143)*'CRONOGRAMA ACTIVIDADES'!AG$78)*($G143/$F143)))</f>
        <v>0</v>
      </c>
      <c r="AL143" s="517">
        <f>IF($F143=0,0,((($F143/$E143)*'CRONOGRAMA ACTIVIDADES'!AH$78)*($G143/$F143)))</f>
        <v>0</v>
      </c>
      <c r="AM143" s="517">
        <f>IF($F143=0,0,((($F143/$E143)*'CRONOGRAMA ACTIVIDADES'!AI$78)*($G143/$F143)))</f>
        <v>0</v>
      </c>
      <c r="AN143" s="517">
        <f>IF($F143=0,0,((($F143/$E143)*'CRONOGRAMA ACTIVIDADES'!AJ$78)*($G143/$F143)))</f>
        <v>0</v>
      </c>
      <c r="AO143" s="517">
        <f>IF($F143=0,0,((($F143/$E143)*'CRONOGRAMA ACTIVIDADES'!AK$78)*($G143/$F143)))</f>
        <v>0</v>
      </c>
      <c r="AP143" s="517">
        <f>IF($F143=0,0,((($F143/$E143)*'CRONOGRAMA ACTIVIDADES'!AL$78)*($G143/$F143)))</f>
        <v>0</v>
      </c>
      <c r="AQ143" s="517">
        <f>IF($F143=0,0,((($F143/$E143)*'CRONOGRAMA ACTIVIDADES'!AM$78)*($G143/$F143)))</f>
        <v>0</v>
      </c>
      <c r="AR143" s="517">
        <f>IF($F143=0,0,((($F143/$E143)*'CRONOGRAMA ACTIVIDADES'!AN$78)*($G143/$F143)))</f>
        <v>0</v>
      </c>
      <c r="AS143" s="517">
        <f>IF($F143=0,0,((($F143/$E143)*'CRONOGRAMA ACTIVIDADES'!AO$78)*($G143/$F143)))</f>
        <v>0</v>
      </c>
      <c r="AT143" s="501">
        <f t="shared" si="46"/>
        <v>0</v>
      </c>
      <c r="AU143" s="504">
        <f>AS143+AR143+AQ143+AP143+AO143+AN143+AM143+AL143+AK143+AJ143+AI143+AH143+AF143+AE143+AD143+AC143+AB143+AA143+Z143+Y143+X143+W143+V143+U143+S143+R143+Q143+P143+O143+N143+M143+L143+K143+J143+I143+H143</f>
        <v>0</v>
      </c>
      <c r="AV143" s="470">
        <f t="shared" si="36"/>
        <v>0</v>
      </c>
    </row>
    <row r="144" spans="2:48" s="60" customFormat="1" ht="13.5">
      <c r="B144" s="494" t="str">
        <f>'FORMATO COSTEO C6'!C57</f>
        <v>6.3.4.2</v>
      </c>
      <c r="C144" s="515">
        <f>'FORMATO COSTEO C6'!B57</f>
        <v>0</v>
      </c>
      <c r="D144" s="506" t="str">
        <f>'FORMATO COSTEO C6'!D57</f>
        <v>Unidad medida</v>
      </c>
      <c r="E144" s="608">
        <f>'FORMATO COSTEO C6'!E57</f>
        <v>0</v>
      </c>
      <c r="F144" s="517">
        <f>'FORMATO COSTEO C6'!G57</f>
        <v>0</v>
      </c>
      <c r="G144" s="641">
        <f>'FORMATO COSTEO C6'!K57</f>
        <v>0</v>
      </c>
      <c r="H144" s="520">
        <f>IF($F144=0,0,((($F144/$E144)*'CRONOGRAMA ACTIVIDADES'!F$79)*($G144/$F144)))</f>
        <v>0</v>
      </c>
      <c r="I144" s="517">
        <f>IF($F144=0,0,((($F144/$E144)*'CRONOGRAMA ACTIVIDADES'!G$79)*($G144/$F144)))</f>
        <v>0</v>
      </c>
      <c r="J144" s="517">
        <f>IF($F144=0,0,((($F144/$E144)*'CRONOGRAMA ACTIVIDADES'!H$79)*($G144/$F144)))</f>
        <v>0</v>
      </c>
      <c r="K144" s="517">
        <f>IF($F144=0,0,((($F144/$E144)*'CRONOGRAMA ACTIVIDADES'!I$79)*($G144/$F144)))</f>
        <v>0</v>
      </c>
      <c r="L144" s="517">
        <f>IF($F144=0,0,((($F144/$E144)*'CRONOGRAMA ACTIVIDADES'!J$79)*($G144/$F144)))</f>
        <v>0</v>
      </c>
      <c r="M144" s="517">
        <f>IF($F144=0,0,((($F144/$E144)*'CRONOGRAMA ACTIVIDADES'!K$79)*($G144/$F144)))</f>
        <v>0</v>
      </c>
      <c r="N144" s="517">
        <f>IF($F144=0,0,((($F144/$E144)*'CRONOGRAMA ACTIVIDADES'!L$79)*($G144/$F144)))</f>
        <v>0</v>
      </c>
      <c r="O144" s="517">
        <f>IF($F144=0,0,((($F144/$E144)*'CRONOGRAMA ACTIVIDADES'!M$79)*($G144/$F144)))</f>
        <v>0</v>
      </c>
      <c r="P144" s="517">
        <f>IF($F144=0,0,((($F144/$E144)*'CRONOGRAMA ACTIVIDADES'!N$79)*($G144/$F144)))</f>
        <v>0</v>
      </c>
      <c r="Q144" s="517">
        <f>IF($F144=0,0,((($F144/$E144)*'CRONOGRAMA ACTIVIDADES'!O$79)*($G144/$F144)))</f>
        <v>0</v>
      </c>
      <c r="R144" s="517">
        <f>IF($F144=0,0,((($F144/$E144)*'CRONOGRAMA ACTIVIDADES'!P$79)*($G144/$F144)))</f>
        <v>0</v>
      </c>
      <c r="S144" s="517">
        <f>IF($F144=0,0,((($F144/$E144)*'CRONOGRAMA ACTIVIDADES'!Q$79)*($G144/$F144)))</f>
        <v>0</v>
      </c>
      <c r="T144" s="499">
        <f t="shared" si="44"/>
        <v>0</v>
      </c>
      <c r="U144" s="519">
        <f>IF($F144=0,0,((($F144/$E144)*'CRONOGRAMA ACTIVIDADES'!R$79)*($G144/$F144)))</f>
        <v>0</v>
      </c>
      <c r="V144" s="517">
        <f>IF($F144=0,0,((($F144/$E144)*'CRONOGRAMA ACTIVIDADES'!S$79)*($G144/$F144)))</f>
        <v>0</v>
      </c>
      <c r="W144" s="517">
        <f>IF($F144=0,0,((($F144/$E144)*'CRONOGRAMA ACTIVIDADES'!T$79)*($G144/$F144)))</f>
        <v>0</v>
      </c>
      <c r="X144" s="517">
        <f>IF($F144=0,0,((($F144/$E144)*'CRONOGRAMA ACTIVIDADES'!U$79)*($G144/$F144)))</f>
        <v>0</v>
      </c>
      <c r="Y144" s="517">
        <f>IF($F144=0,0,((($F144/$E144)*'CRONOGRAMA ACTIVIDADES'!V$79)*($G144/$F144)))</f>
        <v>0</v>
      </c>
      <c r="Z144" s="517">
        <f>IF($F144=0,0,((($F144/$E144)*'CRONOGRAMA ACTIVIDADES'!W$79)*($G144/$F144)))</f>
        <v>0</v>
      </c>
      <c r="AA144" s="517">
        <f>IF($F144=0,0,((($F144/$E144)*'CRONOGRAMA ACTIVIDADES'!X$79)*($G144/$F144)))</f>
        <v>0</v>
      </c>
      <c r="AB144" s="517">
        <f>IF($F144=0,0,((($F144/$E144)*'CRONOGRAMA ACTIVIDADES'!Y$79)*($G144/$F144)))</f>
        <v>0</v>
      </c>
      <c r="AC144" s="517">
        <f>IF($F144=0,0,((($F144/$E144)*'CRONOGRAMA ACTIVIDADES'!Z$79)*($G144/$F144)))</f>
        <v>0</v>
      </c>
      <c r="AD144" s="517">
        <f>IF($F144=0,0,((($F144/$E144)*'CRONOGRAMA ACTIVIDADES'!AA$79)*($G144/$F144)))</f>
        <v>0</v>
      </c>
      <c r="AE144" s="517">
        <f>IF($F144=0,0,((($F144/$E144)*'CRONOGRAMA ACTIVIDADES'!AB$79)*($G144/$F144)))</f>
        <v>0</v>
      </c>
      <c r="AF144" s="517">
        <f>IF($F144=0,0,((($F144/$E144)*'CRONOGRAMA ACTIVIDADES'!AC$79)*($G144/$F144)))</f>
        <v>0</v>
      </c>
      <c r="AG144" s="501">
        <f t="shared" si="45"/>
        <v>0</v>
      </c>
      <c r="AH144" s="520">
        <f>IF($F144=0,0,((($F144/$E144)*'CRONOGRAMA ACTIVIDADES'!AD$79)*($G144/$F144)))</f>
        <v>0</v>
      </c>
      <c r="AI144" s="517">
        <f>IF($F144=0,0,((($F144/$E144)*'CRONOGRAMA ACTIVIDADES'!AE$79)*($G144/$F144)))</f>
        <v>0</v>
      </c>
      <c r="AJ144" s="517">
        <f>IF($F144=0,0,((($F144/$E144)*'CRONOGRAMA ACTIVIDADES'!AF$79)*($G144/$F144)))</f>
        <v>0</v>
      </c>
      <c r="AK144" s="517">
        <f>IF($F144=0,0,((($F144/$E144)*'CRONOGRAMA ACTIVIDADES'!AG$79)*($G144/$F144)))</f>
        <v>0</v>
      </c>
      <c r="AL144" s="517">
        <f>IF($F144=0,0,((($F144/$E144)*'CRONOGRAMA ACTIVIDADES'!AH$79)*($G144/$F144)))</f>
        <v>0</v>
      </c>
      <c r="AM144" s="517">
        <f>IF($F144=0,0,((($F144/$E144)*'CRONOGRAMA ACTIVIDADES'!AI$79)*($G144/$F144)))</f>
        <v>0</v>
      </c>
      <c r="AN144" s="517">
        <f>IF($F144=0,0,((($F144/$E144)*'CRONOGRAMA ACTIVIDADES'!AJ$79)*($G144/$F144)))</f>
        <v>0</v>
      </c>
      <c r="AO144" s="517">
        <f>IF($F144=0,0,((($F144/$E144)*'CRONOGRAMA ACTIVIDADES'!AK$79)*($G144/$F144)))</f>
        <v>0</v>
      </c>
      <c r="AP144" s="517">
        <f>IF($F144=0,0,((($F144/$E144)*'CRONOGRAMA ACTIVIDADES'!AL$79)*($G144/$F144)))</f>
        <v>0</v>
      </c>
      <c r="AQ144" s="517">
        <f>IF($F144=0,0,((($F144/$E144)*'CRONOGRAMA ACTIVIDADES'!AM$79)*($G144/$F144)))</f>
        <v>0</v>
      </c>
      <c r="AR144" s="517">
        <f>IF($F144=0,0,((($F144/$E144)*'CRONOGRAMA ACTIVIDADES'!AN$79)*($G144/$F144)))</f>
        <v>0</v>
      </c>
      <c r="AS144" s="517">
        <f>IF($F144=0,0,((($F144/$E144)*'CRONOGRAMA ACTIVIDADES'!AO$79)*($G144/$F144)))</f>
        <v>0</v>
      </c>
      <c r="AT144" s="501">
        <f t="shared" si="46"/>
        <v>0</v>
      </c>
      <c r="AU144" s="504">
        <f>AS144+AR144+AQ144+AP144+AO144+AN144+AM144+AL144+AK144+AJ144+AI144+AH144+AF144+AE144+AD144+AC144+AB144+AA144+Z144+Y144+X144+W144+V144+U144+S144+R144+Q144+P144+O144+N144+M144+L144+K144+J144+I144+H144</f>
        <v>0</v>
      </c>
      <c r="AV144" s="470">
        <f t="shared" si="36"/>
        <v>0</v>
      </c>
    </row>
    <row r="145" spans="2:48" s="60" customFormat="1" ht="13.5">
      <c r="B145" s="494" t="str">
        <f>'FORMATO COSTEO C6'!C58</f>
        <v>6.3.4.3</v>
      </c>
      <c r="C145" s="515">
        <f>'FORMATO COSTEO C6'!B58</f>
        <v>0</v>
      </c>
      <c r="D145" s="506" t="str">
        <f>'FORMATO COSTEO C6'!D58</f>
        <v>Unidad medida</v>
      </c>
      <c r="E145" s="608">
        <f>'FORMATO COSTEO C6'!E58</f>
        <v>0</v>
      </c>
      <c r="F145" s="517">
        <f>'FORMATO COSTEO C6'!G58</f>
        <v>0</v>
      </c>
      <c r="G145" s="641">
        <f>'FORMATO COSTEO C6'!K58</f>
        <v>0</v>
      </c>
      <c r="H145" s="520">
        <f>IF($F145=0,0,((($F145/$E145)*'CRONOGRAMA ACTIVIDADES'!F$80)*($G145/$F145)))</f>
        <v>0</v>
      </c>
      <c r="I145" s="517">
        <f>IF($F145=0,0,((($F145/$E145)*'CRONOGRAMA ACTIVIDADES'!G$80)*($G145/$F145)))</f>
        <v>0</v>
      </c>
      <c r="J145" s="517">
        <f>IF($F145=0,0,((($F145/$E145)*'CRONOGRAMA ACTIVIDADES'!H$80)*($G145/$F145)))</f>
        <v>0</v>
      </c>
      <c r="K145" s="517">
        <f>IF($F145=0,0,((($F145/$E145)*'CRONOGRAMA ACTIVIDADES'!I$80)*($G145/$F145)))</f>
        <v>0</v>
      </c>
      <c r="L145" s="517">
        <f>IF($F145=0,0,((($F145/$E145)*'CRONOGRAMA ACTIVIDADES'!J$80)*($G145/$F145)))</f>
        <v>0</v>
      </c>
      <c r="M145" s="517">
        <f>IF($F145=0,0,((($F145/$E145)*'CRONOGRAMA ACTIVIDADES'!K$80)*($G145/$F145)))</f>
        <v>0</v>
      </c>
      <c r="N145" s="517">
        <f>IF($F145=0,0,((($F145/$E145)*'CRONOGRAMA ACTIVIDADES'!L$80)*($G145/$F145)))</f>
        <v>0</v>
      </c>
      <c r="O145" s="517">
        <f>IF($F145=0,0,((($F145/$E145)*'CRONOGRAMA ACTIVIDADES'!M$80)*($G145/$F145)))</f>
        <v>0</v>
      </c>
      <c r="P145" s="517">
        <f>IF($F145=0,0,((($F145/$E145)*'CRONOGRAMA ACTIVIDADES'!N$80)*($G145/$F145)))</f>
        <v>0</v>
      </c>
      <c r="Q145" s="517">
        <f>IF($F145=0,0,((($F145/$E145)*'CRONOGRAMA ACTIVIDADES'!O$80)*($G145/$F145)))</f>
        <v>0</v>
      </c>
      <c r="R145" s="517">
        <f>IF($F145=0,0,((($F145/$E145)*'CRONOGRAMA ACTIVIDADES'!P$80)*($G145/$F145)))</f>
        <v>0</v>
      </c>
      <c r="S145" s="517">
        <f>IF($F145=0,0,((($F145/$E145)*'CRONOGRAMA ACTIVIDADES'!Q$80)*($G145/$F145)))</f>
        <v>0</v>
      </c>
      <c r="T145" s="499">
        <f t="shared" si="44"/>
        <v>0</v>
      </c>
      <c r="U145" s="519">
        <f>IF($F145=0,0,((($F145/$E145)*'CRONOGRAMA ACTIVIDADES'!R$80)*($G145/$F145)))</f>
        <v>0</v>
      </c>
      <c r="V145" s="517">
        <f>IF($F145=0,0,((($F145/$E145)*'CRONOGRAMA ACTIVIDADES'!S$80)*($G145/$F145)))</f>
        <v>0</v>
      </c>
      <c r="W145" s="517">
        <f>IF($F145=0,0,((($F145/$E145)*'CRONOGRAMA ACTIVIDADES'!T$80)*($G145/$F145)))</f>
        <v>0</v>
      </c>
      <c r="X145" s="517">
        <f>IF($F145=0,0,((($F145/$E145)*'CRONOGRAMA ACTIVIDADES'!U$80)*($G145/$F145)))</f>
        <v>0</v>
      </c>
      <c r="Y145" s="517">
        <f>IF($F145=0,0,((($F145/$E145)*'CRONOGRAMA ACTIVIDADES'!V$80)*($G145/$F145)))</f>
        <v>0</v>
      </c>
      <c r="Z145" s="517">
        <f>IF($F145=0,0,((($F145/$E145)*'CRONOGRAMA ACTIVIDADES'!W$80)*($G145/$F145)))</f>
        <v>0</v>
      </c>
      <c r="AA145" s="517">
        <f>IF($F145=0,0,((($F145/$E145)*'CRONOGRAMA ACTIVIDADES'!X$80)*($G145/$F145)))</f>
        <v>0</v>
      </c>
      <c r="AB145" s="517">
        <f>IF($F145=0,0,((($F145/$E145)*'CRONOGRAMA ACTIVIDADES'!Y$80)*($G145/$F145)))</f>
        <v>0</v>
      </c>
      <c r="AC145" s="517">
        <f>IF($F145=0,0,((($F145/$E145)*'CRONOGRAMA ACTIVIDADES'!Z$80)*($G145/$F145)))</f>
        <v>0</v>
      </c>
      <c r="AD145" s="517">
        <f>IF($F145=0,0,((($F145/$E145)*'CRONOGRAMA ACTIVIDADES'!AA$80)*($G145/$F145)))</f>
        <v>0</v>
      </c>
      <c r="AE145" s="517">
        <f>IF($F145=0,0,((($F145/$E145)*'CRONOGRAMA ACTIVIDADES'!AB$80)*($G145/$F145)))</f>
        <v>0</v>
      </c>
      <c r="AF145" s="517">
        <f>IF($F145=0,0,((($F145/$E145)*'CRONOGRAMA ACTIVIDADES'!AC$80)*($G145/$F145)))</f>
        <v>0</v>
      </c>
      <c r="AG145" s="501">
        <f t="shared" si="45"/>
        <v>0</v>
      </c>
      <c r="AH145" s="520">
        <f>IF($F145=0,0,((($F145/$E145)*'CRONOGRAMA ACTIVIDADES'!AD$80)*($G145/$F145)))</f>
        <v>0</v>
      </c>
      <c r="AI145" s="517">
        <f>IF($F145=0,0,((($F145/$E145)*'CRONOGRAMA ACTIVIDADES'!AE$80)*($G145/$F145)))</f>
        <v>0</v>
      </c>
      <c r="AJ145" s="517">
        <f>IF($F145=0,0,((($F145/$E145)*'CRONOGRAMA ACTIVIDADES'!AF$80)*($G145/$F145)))</f>
        <v>0</v>
      </c>
      <c r="AK145" s="517">
        <f>IF($F145=0,0,((($F145/$E145)*'CRONOGRAMA ACTIVIDADES'!AG$80)*($G145/$F145)))</f>
        <v>0</v>
      </c>
      <c r="AL145" s="517">
        <f>IF($F145=0,0,((($F145/$E145)*'CRONOGRAMA ACTIVIDADES'!AH$80)*($G145/$F145)))</f>
        <v>0</v>
      </c>
      <c r="AM145" s="517">
        <f>IF($F145=0,0,((($F145/$E145)*'CRONOGRAMA ACTIVIDADES'!AI$80)*($G145/$F145)))</f>
        <v>0</v>
      </c>
      <c r="AN145" s="517">
        <f>IF($F145=0,0,((($F145/$E145)*'CRONOGRAMA ACTIVIDADES'!AJ$80)*($G145/$F145)))</f>
        <v>0</v>
      </c>
      <c r="AO145" s="517">
        <f>IF($F145=0,0,((($F145/$E145)*'CRONOGRAMA ACTIVIDADES'!AK$80)*($G145/$F145)))</f>
        <v>0</v>
      </c>
      <c r="AP145" s="517">
        <f>IF($F145=0,0,((($F145/$E145)*'CRONOGRAMA ACTIVIDADES'!AL$80)*($G145/$F145)))</f>
        <v>0</v>
      </c>
      <c r="AQ145" s="517">
        <f>IF($F145=0,0,((($F145/$E145)*'CRONOGRAMA ACTIVIDADES'!AM$80)*($G145/$F145)))</f>
        <v>0</v>
      </c>
      <c r="AR145" s="517">
        <f>IF($F145=0,0,((($F145/$E145)*'CRONOGRAMA ACTIVIDADES'!AN$80)*($G145/$F145)))</f>
        <v>0</v>
      </c>
      <c r="AS145" s="517">
        <f>IF($F145=0,0,((($F145/$E145)*'CRONOGRAMA ACTIVIDADES'!AO$80)*($G145/$F145)))</f>
        <v>0</v>
      </c>
      <c r="AT145" s="501">
        <f t="shared" si="46"/>
        <v>0</v>
      </c>
      <c r="AU145" s="504">
        <f>AS145+AR145+AQ145+AP145+AO145+AN145+AM145+AL145+AK145+AJ145+AI145+AH145+AF145+AE145+AD145+AC145+AB145+AA145+Z145+Y145+X145+W145+V145+U145+S145+R145+Q145+P145+O145+N145+M145+L145+K145+J145+I145+H145</f>
        <v>0</v>
      </c>
      <c r="AV145" s="470">
        <f t="shared" si="36"/>
        <v>0</v>
      </c>
    </row>
    <row r="146" spans="2:48" s="60" customFormat="1" ht="13.5">
      <c r="B146" s="536" t="str">
        <f>+'FORMATO COSTEO C6'!C59</f>
        <v>6.3.5</v>
      </c>
      <c r="C146" s="523" t="str">
        <f>+'FORMATO COSTEO C6'!B59</f>
        <v xml:space="preserve">Servicios básicos para oficina </v>
      </c>
      <c r="D146" s="577"/>
      <c r="E146" s="610"/>
      <c r="F146" s="526">
        <f>+'FORMATO COSTEO C6'!G59</f>
        <v>0</v>
      </c>
      <c r="G146" s="529">
        <f>+'FORMATO COSTEO C6'!K59</f>
        <v>0</v>
      </c>
      <c r="H146" s="530">
        <f>SUM(H147:H149)</f>
        <v>0</v>
      </c>
      <c r="I146" s="526">
        <f aca="true" t="shared" si="50" ref="I146:AU146">SUM(I147:I149)</f>
        <v>0</v>
      </c>
      <c r="J146" s="526">
        <f t="shared" si="50"/>
        <v>0</v>
      </c>
      <c r="K146" s="526">
        <f t="shared" si="50"/>
        <v>0</v>
      </c>
      <c r="L146" s="526">
        <f t="shared" si="50"/>
        <v>0</v>
      </c>
      <c r="M146" s="526">
        <f t="shared" si="50"/>
        <v>0</v>
      </c>
      <c r="N146" s="526">
        <f t="shared" si="50"/>
        <v>0</v>
      </c>
      <c r="O146" s="526">
        <f t="shared" si="50"/>
        <v>0</v>
      </c>
      <c r="P146" s="526">
        <f t="shared" si="50"/>
        <v>0</v>
      </c>
      <c r="Q146" s="526">
        <f t="shared" si="50"/>
        <v>0</v>
      </c>
      <c r="R146" s="526">
        <f t="shared" si="50"/>
        <v>0</v>
      </c>
      <c r="S146" s="526">
        <f t="shared" si="50"/>
        <v>0</v>
      </c>
      <c r="T146" s="527">
        <f t="shared" si="50"/>
        <v>0</v>
      </c>
      <c r="U146" s="528">
        <f t="shared" si="50"/>
        <v>0</v>
      </c>
      <c r="V146" s="526">
        <f t="shared" si="50"/>
        <v>0</v>
      </c>
      <c r="W146" s="526">
        <f t="shared" si="50"/>
        <v>0</v>
      </c>
      <c r="X146" s="526">
        <f t="shared" si="50"/>
        <v>0</v>
      </c>
      <c r="Y146" s="526">
        <f t="shared" si="50"/>
        <v>0</v>
      </c>
      <c r="Z146" s="526">
        <f t="shared" si="50"/>
        <v>0</v>
      </c>
      <c r="AA146" s="526">
        <f t="shared" si="50"/>
        <v>0</v>
      </c>
      <c r="AB146" s="526">
        <f t="shared" si="50"/>
        <v>0</v>
      </c>
      <c r="AC146" s="526">
        <f t="shared" si="50"/>
        <v>0</v>
      </c>
      <c r="AD146" s="526">
        <f t="shared" si="50"/>
        <v>0</v>
      </c>
      <c r="AE146" s="526">
        <f t="shared" si="50"/>
        <v>0</v>
      </c>
      <c r="AF146" s="526">
        <f t="shared" si="50"/>
        <v>0</v>
      </c>
      <c r="AG146" s="529">
        <f>SUM(AG147:AG149)</f>
        <v>0</v>
      </c>
      <c r="AH146" s="530">
        <f t="shared" si="50"/>
        <v>0</v>
      </c>
      <c r="AI146" s="526">
        <f t="shared" si="50"/>
        <v>0</v>
      </c>
      <c r="AJ146" s="526">
        <f t="shared" si="50"/>
        <v>0</v>
      </c>
      <c r="AK146" s="526">
        <f t="shared" si="50"/>
        <v>0</v>
      </c>
      <c r="AL146" s="526">
        <f t="shared" si="50"/>
        <v>0</v>
      </c>
      <c r="AM146" s="526">
        <f t="shared" si="50"/>
        <v>0</v>
      </c>
      <c r="AN146" s="526">
        <f t="shared" si="50"/>
        <v>0</v>
      </c>
      <c r="AO146" s="526">
        <f t="shared" si="50"/>
        <v>0</v>
      </c>
      <c r="AP146" s="526">
        <f t="shared" si="50"/>
        <v>0</v>
      </c>
      <c r="AQ146" s="526">
        <f t="shared" si="50"/>
        <v>0</v>
      </c>
      <c r="AR146" s="526">
        <f t="shared" si="50"/>
        <v>0</v>
      </c>
      <c r="AS146" s="526">
        <f t="shared" si="50"/>
        <v>0</v>
      </c>
      <c r="AT146" s="529">
        <f t="shared" si="50"/>
        <v>0</v>
      </c>
      <c r="AU146" s="531">
        <f t="shared" si="50"/>
        <v>0</v>
      </c>
      <c r="AV146" s="470">
        <f t="shared" si="36"/>
        <v>0</v>
      </c>
    </row>
    <row r="147" spans="2:48" s="60" customFormat="1" ht="13.5">
      <c r="B147" s="494" t="str">
        <f>'FORMATO COSTEO C6'!C60</f>
        <v>6.3.5.1</v>
      </c>
      <c r="C147" s="515">
        <f>'FORMATO COSTEO C6'!B60</f>
        <v>0</v>
      </c>
      <c r="D147" s="506" t="str">
        <f>'FORMATO COSTEO C6'!D60</f>
        <v>Unidad medida</v>
      </c>
      <c r="E147" s="608">
        <f>'FORMATO COSTEO C6'!E60</f>
        <v>0</v>
      </c>
      <c r="F147" s="517">
        <f>'FORMATO COSTEO C6'!G60</f>
        <v>0</v>
      </c>
      <c r="G147" s="641">
        <f>'FORMATO COSTEO C6'!K60</f>
        <v>0</v>
      </c>
      <c r="H147" s="520">
        <f>IF($F147=0,0,((($F147/$E147)*'CRONOGRAMA ACTIVIDADES'!F$82)*($G147/$F147)))</f>
        <v>0</v>
      </c>
      <c r="I147" s="517">
        <f>IF($F147=0,0,((($F147/$E147)*'CRONOGRAMA ACTIVIDADES'!G$82)*($G147/$F147)))</f>
        <v>0</v>
      </c>
      <c r="J147" s="517">
        <f>IF($F147=0,0,((($F147/$E147)*'CRONOGRAMA ACTIVIDADES'!H$82)*($G147/$F147)))</f>
        <v>0</v>
      </c>
      <c r="K147" s="517">
        <f>IF($F147=0,0,((($F147/$E147)*'CRONOGRAMA ACTIVIDADES'!I$82)*($G147/$F147)))</f>
        <v>0</v>
      </c>
      <c r="L147" s="517">
        <f>IF($F147=0,0,((($F147/$E147)*'CRONOGRAMA ACTIVIDADES'!J$82)*($G147/$F147)))</f>
        <v>0</v>
      </c>
      <c r="M147" s="517">
        <f>IF($F147=0,0,((($F147/$E147)*'CRONOGRAMA ACTIVIDADES'!K$82)*($G147/$F147)))</f>
        <v>0</v>
      </c>
      <c r="N147" s="517">
        <f>IF($F147=0,0,((($F147/$E147)*'CRONOGRAMA ACTIVIDADES'!L$82)*($G147/$F147)))</f>
        <v>0</v>
      </c>
      <c r="O147" s="517">
        <f>IF($F147=0,0,((($F147/$E147)*'CRONOGRAMA ACTIVIDADES'!M$82)*($G147/$F147)))</f>
        <v>0</v>
      </c>
      <c r="P147" s="517">
        <f>IF($F147=0,0,((($F147/$E147)*'CRONOGRAMA ACTIVIDADES'!N$82)*($G147/$F147)))</f>
        <v>0</v>
      </c>
      <c r="Q147" s="517">
        <f>IF($F147=0,0,((($F147/$E147)*'CRONOGRAMA ACTIVIDADES'!O$82)*($G147/$F147)))</f>
        <v>0</v>
      </c>
      <c r="R147" s="517">
        <f>IF($F147=0,0,((($F147/$E147)*'CRONOGRAMA ACTIVIDADES'!P$82)*($G147/$F147)))</f>
        <v>0</v>
      </c>
      <c r="S147" s="517">
        <f>IF($F147=0,0,((($F147/$E147)*'CRONOGRAMA ACTIVIDADES'!Q$82)*($G147/$F147)))</f>
        <v>0</v>
      </c>
      <c r="T147" s="499">
        <f t="shared" si="44"/>
        <v>0</v>
      </c>
      <c r="U147" s="519">
        <f>IF($F147=0,0,((($F147/$E147)*'CRONOGRAMA ACTIVIDADES'!R$82)*($G147/$F147)))</f>
        <v>0</v>
      </c>
      <c r="V147" s="517">
        <f>IF($F147=0,0,((($F147/$E147)*'CRONOGRAMA ACTIVIDADES'!S$82)*($G147/$F147)))</f>
        <v>0</v>
      </c>
      <c r="W147" s="517">
        <f>IF($F147=0,0,((($F147/$E147)*'CRONOGRAMA ACTIVIDADES'!T$82)*($G147/$F147)))</f>
        <v>0</v>
      </c>
      <c r="X147" s="517">
        <f>IF($F147=0,0,((($F147/$E147)*'CRONOGRAMA ACTIVIDADES'!U$82)*($G147/$F147)))</f>
        <v>0</v>
      </c>
      <c r="Y147" s="517">
        <f>IF($F147=0,0,((($F147/$E147)*'CRONOGRAMA ACTIVIDADES'!V$82)*($G147/$F147)))</f>
        <v>0</v>
      </c>
      <c r="Z147" s="517">
        <f>IF($F147=0,0,((($F147/$E147)*'CRONOGRAMA ACTIVIDADES'!W$82)*($G147/$F147)))</f>
        <v>0</v>
      </c>
      <c r="AA147" s="517">
        <f>IF($F147=0,0,((($F147/$E147)*'CRONOGRAMA ACTIVIDADES'!X$82)*($G147/$F147)))</f>
        <v>0</v>
      </c>
      <c r="AB147" s="517">
        <f>IF($F147=0,0,((($F147/$E147)*'CRONOGRAMA ACTIVIDADES'!Y$82)*($G147/$F147)))</f>
        <v>0</v>
      </c>
      <c r="AC147" s="517">
        <f>IF($F147=0,0,((($F147/$E147)*'CRONOGRAMA ACTIVIDADES'!Z$82)*($G147/$F147)))</f>
        <v>0</v>
      </c>
      <c r="AD147" s="517">
        <f>IF($F147=0,0,((($F147/$E147)*'CRONOGRAMA ACTIVIDADES'!AA$82)*($G147/$F147)))</f>
        <v>0</v>
      </c>
      <c r="AE147" s="517">
        <f>IF($F147=0,0,((($F147/$E147)*'CRONOGRAMA ACTIVIDADES'!AB$82)*($G147/$F147)))</f>
        <v>0</v>
      </c>
      <c r="AF147" s="517">
        <f>IF($F147=0,0,((($F147/$E147)*'CRONOGRAMA ACTIVIDADES'!AC$82)*($G147/$F147)))</f>
        <v>0</v>
      </c>
      <c r="AG147" s="501">
        <f t="shared" si="45"/>
        <v>0</v>
      </c>
      <c r="AH147" s="520">
        <f>IF($F147=0,0,((($F147/$E147)*'CRONOGRAMA ACTIVIDADES'!AD$82)*($G147/$F147)))</f>
        <v>0</v>
      </c>
      <c r="AI147" s="517">
        <f>IF($F147=0,0,((($F147/$E147)*'CRONOGRAMA ACTIVIDADES'!AE$82)*($G147/$F147)))</f>
        <v>0</v>
      </c>
      <c r="AJ147" s="517">
        <f>IF($F147=0,0,((($F147/$E147)*'CRONOGRAMA ACTIVIDADES'!AF$82)*($G147/$F147)))</f>
        <v>0</v>
      </c>
      <c r="AK147" s="517">
        <f>IF($F147=0,0,((($F147/$E147)*'CRONOGRAMA ACTIVIDADES'!AG$82)*($G147/$F147)))</f>
        <v>0</v>
      </c>
      <c r="AL147" s="517">
        <f>IF($F147=0,0,((($F147/$E147)*'CRONOGRAMA ACTIVIDADES'!AH$82)*($G147/$F147)))</f>
        <v>0</v>
      </c>
      <c r="AM147" s="517">
        <f>IF($F147=0,0,((($F147/$E147)*'CRONOGRAMA ACTIVIDADES'!AI$82)*($G147/$F147)))</f>
        <v>0</v>
      </c>
      <c r="AN147" s="517">
        <f>IF($F147=0,0,((($F147/$E147)*'CRONOGRAMA ACTIVIDADES'!AJ$82)*($G147/$F147)))</f>
        <v>0</v>
      </c>
      <c r="AO147" s="517">
        <f>IF($F147=0,0,((($F147/$E147)*'CRONOGRAMA ACTIVIDADES'!AK$82)*($G147/$F147)))</f>
        <v>0</v>
      </c>
      <c r="AP147" s="517">
        <f>IF($F147=0,0,((($F147/$E147)*'CRONOGRAMA ACTIVIDADES'!AL$82)*($G147/$F147)))</f>
        <v>0</v>
      </c>
      <c r="AQ147" s="517">
        <f>IF($F147=0,0,((($F147/$E147)*'CRONOGRAMA ACTIVIDADES'!AM$82)*($G147/$F147)))</f>
        <v>0</v>
      </c>
      <c r="AR147" s="517">
        <f>IF($F147=0,0,((($F147/$E147)*'CRONOGRAMA ACTIVIDADES'!AN$82)*($G147/$F147)))</f>
        <v>0</v>
      </c>
      <c r="AS147" s="517">
        <f>IF($F147=0,0,((($F147/$E147)*'CRONOGRAMA ACTIVIDADES'!AO$82)*($G147/$F147)))</f>
        <v>0</v>
      </c>
      <c r="AT147" s="501">
        <f t="shared" si="46"/>
        <v>0</v>
      </c>
      <c r="AU147" s="504">
        <f>AS147+AR147+AQ147+AP147+AO147+AN147+AM147+AL147+AK147+AJ147+AI147+AH147+AF147+AE147+AD147+AC147+AB147+AA147+Z147+Y147+X147+W147+V147+U147+S147+R147+Q147+P147+O147+N147+M147+L147+K147+J147+I147+H147</f>
        <v>0</v>
      </c>
      <c r="AV147" s="470">
        <f t="shared" si="36"/>
        <v>0</v>
      </c>
    </row>
    <row r="148" spans="2:48" s="60" customFormat="1" ht="13.5">
      <c r="B148" s="494" t="str">
        <f>'FORMATO COSTEO C6'!C61</f>
        <v>6.3.5.2</v>
      </c>
      <c r="C148" s="515">
        <f>'FORMATO COSTEO C6'!B61</f>
        <v>0</v>
      </c>
      <c r="D148" s="506" t="str">
        <f>'FORMATO COSTEO C6'!D61</f>
        <v>Unidad medida</v>
      </c>
      <c r="E148" s="608">
        <f>'FORMATO COSTEO C6'!E61</f>
        <v>0</v>
      </c>
      <c r="F148" s="517">
        <f>'FORMATO COSTEO C6'!G61</f>
        <v>0</v>
      </c>
      <c r="G148" s="641">
        <f>'FORMATO COSTEO C6'!K61</f>
        <v>0</v>
      </c>
      <c r="H148" s="520">
        <f>IF($F148=0,0,((($F148/$E148)*'CRONOGRAMA ACTIVIDADES'!F$83)*($G148/$F148)))</f>
        <v>0</v>
      </c>
      <c r="I148" s="517">
        <f>IF($F148=0,0,((($F148/$E148)*'CRONOGRAMA ACTIVIDADES'!G$83)*($G148/$F148)))</f>
        <v>0</v>
      </c>
      <c r="J148" s="517">
        <f>IF($F148=0,0,((($F148/$E148)*'CRONOGRAMA ACTIVIDADES'!H$83)*($G148/$F148)))</f>
        <v>0</v>
      </c>
      <c r="K148" s="517">
        <f>IF($F148=0,0,((($F148/$E148)*'CRONOGRAMA ACTIVIDADES'!I$83)*($G148/$F148)))</f>
        <v>0</v>
      </c>
      <c r="L148" s="517">
        <f>IF($F148=0,0,((($F148/$E148)*'CRONOGRAMA ACTIVIDADES'!J$83)*($G148/$F148)))</f>
        <v>0</v>
      </c>
      <c r="M148" s="517">
        <f>IF($F148=0,0,((($F148/$E148)*'CRONOGRAMA ACTIVIDADES'!K$83)*($G148/$F148)))</f>
        <v>0</v>
      </c>
      <c r="N148" s="517">
        <f>IF($F148=0,0,((($F148/$E148)*'CRONOGRAMA ACTIVIDADES'!L$83)*($G148/$F148)))</f>
        <v>0</v>
      </c>
      <c r="O148" s="517">
        <f>IF($F148=0,0,((($F148/$E148)*'CRONOGRAMA ACTIVIDADES'!M$83)*($G148/$F148)))</f>
        <v>0</v>
      </c>
      <c r="P148" s="517">
        <f>IF($F148=0,0,((($F148/$E148)*'CRONOGRAMA ACTIVIDADES'!N$83)*($G148/$F148)))</f>
        <v>0</v>
      </c>
      <c r="Q148" s="517">
        <f>IF($F148=0,0,((($F148/$E148)*'CRONOGRAMA ACTIVIDADES'!O$83)*($G148/$F148)))</f>
        <v>0</v>
      </c>
      <c r="R148" s="517">
        <f>IF($F148=0,0,((($F148/$E148)*'CRONOGRAMA ACTIVIDADES'!P$83)*($G148/$F148)))</f>
        <v>0</v>
      </c>
      <c r="S148" s="517">
        <f>IF($F148=0,0,((($F148/$E148)*'CRONOGRAMA ACTIVIDADES'!Q$83)*($G148/$F148)))</f>
        <v>0</v>
      </c>
      <c r="T148" s="499">
        <f t="shared" si="44"/>
        <v>0</v>
      </c>
      <c r="U148" s="519">
        <f>IF($F148=0,0,((($F148/$E148)*'CRONOGRAMA ACTIVIDADES'!R$83)*($G148/$F148)))</f>
        <v>0</v>
      </c>
      <c r="V148" s="517">
        <f>IF($F148=0,0,((($F148/$E148)*'CRONOGRAMA ACTIVIDADES'!S$83)*($G148/$F148)))</f>
        <v>0</v>
      </c>
      <c r="W148" s="517">
        <f>IF($F148=0,0,((($F148/$E148)*'CRONOGRAMA ACTIVIDADES'!T$83)*($G148/$F148)))</f>
        <v>0</v>
      </c>
      <c r="X148" s="517">
        <f>IF($F148=0,0,((($F148/$E148)*'CRONOGRAMA ACTIVIDADES'!U$83)*($G148/$F148)))</f>
        <v>0</v>
      </c>
      <c r="Y148" s="517">
        <f>IF($F148=0,0,((($F148/$E148)*'CRONOGRAMA ACTIVIDADES'!V$83)*($G148/$F148)))</f>
        <v>0</v>
      </c>
      <c r="Z148" s="517">
        <f>IF($F148=0,0,((($F148/$E148)*'CRONOGRAMA ACTIVIDADES'!W$83)*($G148/$F148)))</f>
        <v>0</v>
      </c>
      <c r="AA148" s="517">
        <f>IF($F148=0,0,((($F148/$E148)*'CRONOGRAMA ACTIVIDADES'!X$83)*($G148/$F148)))</f>
        <v>0</v>
      </c>
      <c r="AB148" s="517">
        <f>IF($F148=0,0,((($F148/$E148)*'CRONOGRAMA ACTIVIDADES'!Y$83)*($G148/$F148)))</f>
        <v>0</v>
      </c>
      <c r="AC148" s="517">
        <f>IF($F148=0,0,((($F148/$E148)*'CRONOGRAMA ACTIVIDADES'!Z$83)*($G148/$F148)))</f>
        <v>0</v>
      </c>
      <c r="AD148" s="517">
        <f>IF($F148=0,0,((($F148/$E148)*'CRONOGRAMA ACTIVIDADES'!AA$83)*($G148/$F148)))</f>
        <v>0</v>
      </c>
      <c r="AE148" s="517">
        <f>IF($F148=0,0,((($F148/$E148)*'CRONOGRAMA ACTIVIDADES'!AB$83)*($G148/$F148)))</f>
        <v>0</v>
      </c>
      <c r="AF148" s="517">
        <f>IF($F148=0,0,((($F148/$E148)*'CRONOGRAMA ACTIVIDADES'!AC$83)*($G148/$F148)))</f>
        <v>0</v>
      </c>
      <c r="AG148" s="501">
        <f t="shared" si="45"/>
        <v>0</v>
      </c>
      <c r="AH148" s="520">
        <f>IF($F148=0,0,((($F148/$E148)*'CRONOGRAMA ACTIVIDADES'!AD$83)*($G148/$F148)))</f>
        <v>0</v>
      </c>
      <c r="AI148" s="517">
        <f>IF($F148=0,0,((($F148/$E148)*'CRONOGRAMA ACTIVIDADES'!AE$83)*($G148/$F148)))</f>
        <v>0</v>
      </c>
      <c r="AJ148" s="517">
        <f>IF($F148=0,0,((($F148/$E148)*'CRONOGRAMA ACTIVIDADES'!AF$83)*($G148/$F148)))</f>
        <v>0</v>
      </c>
      <c r="AK148" s="517">
        <f>IF($F148=0,0,((($F148/$E148)*'CRONOGRAMA ACTIVIDADES'!AG$83)*($G148/$F148)))</f>
        <v>0</v>
      </c>
      <c r="AL148" s="517">
        <f>IF($F148=0,0,((($F148/$E148)*'CRONOGRAMA ACTIVIDADES'!AH$83)*($G148/$F148)))</f>
        <v>0</v>
      </c>
      <c r="AM148" s="517">
        <f>IF($F148=0,0,((($F148/$E148)*'CRONOGRAMA ACTIVIDADES'!AI$83)*($G148/$F148)))</f>
        <v>0</v>
      </c>
      <c r="AN148" s="517">
        <f>IF($F148=0,0,((($F148/$E148)*'CRONOGRAMA ACTIVIDADES'!AJ$83)*($G148/$F148)))</f>
        <v>0</v>
      </c>
      <c r="AO148" s="517">
        <f>IF($F148=0,0,((($F148/$E148)*'CRONOGRAMA ACTIVIDADES'!AK$83)*($G148/$F148)))</f>
        <v>0</v>
      </c>
      <c r="AP148" s="517">
        <f>IF($F148=0,0,((($F148/$E148)*'CRONOGRAMA ACTIVIDADES'!AL$83)*($G148/$F148)))</f>
        <v>0</v>
      </c>
      <c r="AQ148" s="517">
        <f>IF($F148=0,0,((($F148/$E148)*'CRONOGRAMA ACTIVIDADES'!AM$83)*($G148/$F148)))</f>
        <v>0</v>
      </c>
      <c r="AR148" s="517">
        <f>IF($F148=0,0,((($F148/$E148)*'CRONOGRAMA ACTIVIDADES'!AN$83)*($G148/$F148)))</f>
        <v>0</v>
      </c>
      <c r="AS148" s="517">
        <f>IF($F148=0,0,((($F148/$E148)*'CRONOGRAMA ACTIVIDADES'!AO$83)*($G148/$F148)))</f>
        <v>0</v>
      </c>
      <c r="AT148" s="501">
        <f t="shared" si="46"/>
        <v>0</v>
      </c>
      <c r="AU148" s="504">
        <f>AS148+AR148+AQ148+AP148+AO148+AN148+AM148+AL148+AK148+AJ148+AI148+AH148+AF148+AE148+AD148+AC148+AB148+AA148+Z148+Y148+X148+W148+V148+U148+S148+R148+Q148+P148+O148+N148+M148+L148+K148+J148+I148+H148</f>
        <v>0</v>
      </c>
      <c r="AV148" s="470">
        <f t="shared" si="36"/>
        <v>0</v>
      </c>
    </row>
    <row r="149" spans="2:48" s="60" customFormat="1" ht="13.5">
      <c r="B149" s="494" t="str">
        <f>'FORMATO COSTEO C6'!C62</f>
        <v>6.3.5.3</v>
      </c>
      <c r="C149" s="515">
        <f>'FORMATO COSTEO C6'!B62</f>
        <v>0</v>
      </c>
      <c r="D149" s="506" t="str">
        <f>'FORMATO COSTEO C6'!D62</f>
        <v>Unidad medida</v>
      </c>
      <c r="E149" s="608">
        <f>'FORMATO COSTEO C6'!E62</f>
        <v>0</v>
      </c>
      <c r="F149" s="517">
        <f>'FORMATO COSTEO C6'!G62</f>
        <v>0</v>
      </c>
      <c r="G149" s="641">
        <f>'FORMATO COSTEO C6'!K62</f>
        <v>0</v>
      </c>
      <c r="H149" s="520">
        <f>IF($F149=0,0,((($F149/$E149)*'CRONOGRAMA ACTIVIDADES'!F$84)*($G149/$F149)))</f>
        <v>0</v>
      </c>
      <c r="I149" s="517">
        <f>IF($F149=0,0,((($F149/$E149)*'CRONOGRAMA ACTIVIDADES'!G$84)*($G149/$F149)))</f>
        <v>0</v>
      </c>
      <c r="J149" s="517">
        <f>IF($F149=0,0,((($F149/$E149)*'CRONOGRAMA ACTIVIDADES'!H$84)*($G149/$F149)))</f>
        <v>0</v>
      </c>
      <c r="K149" s="517">
        <f>IF($F149=0,0,((($F149/$E149)*'CRONOGRAMA ACTIVIDADES'!I$84)*($G149/$F149)))</f>
        <v>0</v>
      </c>
      <c r="L149" s="517">
        <f>IF($F149=0,0,((($F149/$E149)*'CRONOGRAMA ACTIVIDADES'!J$84)*($G149/$F149)))</f>
        <v>0</v>
      </c>
      <c r="M149" s="517">
        <f>IF($F149=0,0,((($F149/$E149)*'CRONOGRAMA ACTIVIDADES'!K$84)*($G149/$F149)))</f>
        <v>0</v>
      </c>
      <c r="N149" s="517">
        <f>IF($F149=0,0,((($F149/$E149)*'CRONOGRAMA ACTIVIDADES'!L$84)*($G149/$F149)))</f>
        <v>0</v>
      </c>
      <c r="O149" s="517">
        <f>IF($F149=0,0,((($F149/$E149)*'CRONOGRAMA ACTIVIDADES'!M$84)*($G149/$F149)))</f>
        <v>0</v>
      </c>
      <c r="P149" s="517">
        <f>IF($F149=0,0,((($F149/$E149)*'CRONOGRAMA ACTIVIDADES'!N$84)*($G149/$F149)))</f>
        <v>0</v>
      </c>
      <c r="Q149" s="517">
        <f>IF($F149=0,0,((($F149/$E149)*'CRONOGRAMA ACTIVIDADES'!O$84)*($G149/$F149)))</f>
        <v>0</v>
      </c>
      <c r="R149" s="517">
        <f>IF($F149=0,0,((($F149/$E149)*'CRONOGRAMA ACTIVIDADES'!P$84)*($G149/$F149)))</f>
        <v>0</v>
      </c>
      <c r="S149" s="517">
        <f>IF($F149=0,0,((($F149/$E149)*'CRONOGRAMA ACTIVIDADES'!Q$84)*($G149/$F149)))</f>
        <v>0</v>
      </c>
      <c r="T149" s="499">
        <f t="shared" si="44"/>
        <v>0</v>
      </c>
      <c r="U149" s="519">
        <f>IF($F149=0,0,((($F149/$E149)*'CRONOGRAMA ACTIVIDADES'!R$84)*($G149/$F149)))</f>
        <v>0</v>
      </c>
      <c r="V149" s="517">
        <f>IF($F149=0,0,((($F149/$E149)*'CRONOGRAMA ACTIVIDADES'!S$84)*($G149/$F149)))</f>
        <v>0</v>
      </c>
      <c r="W149" s="517">
        <f>IF($F149=0,0,((($F149/$E149)*'CRONOGRAMA ACTIVIDADES'!T$84)*($G149/$F149)))</f>
        <v>0</v>
      </c>
      <c r="X149" s="517">
        <f>IF($F149=0,0,((($F149/$E149)*'CRONOGRAMA ACTIVIDADES'!U$84)*($G149/$F149)))</f>
        <v>0</v>
      </c>
      <c r="Y149" s="517">
        <f>IF($F149=0,0,((($F149/$E149)*'CRONOGRAMA ACTIVIDADES'!V$84)*($G149/$F149)))</f>
        <v>0</v>
      </c>
      <c r="Z149" s="517">
        <f>IF($F149=0,0,((($F149/$E149)*'CRONOGRAMA ACTIVIDADES'!W$84)*($G149/$F149)))</f>
        <v>0</v>
      </c>
      <c r="AA149" s="517">
        <f>IF($F149=0,0,((($F149/$E149)*'CRONOGRAMA ACTIVIDADES'!X$84)*($G149/$F149)))</f>
        <v>0</v>
      </c>
      <c r="AB149" s="517">
        <f>IF($F149=0,0,((($F149/$E149)*'CRONOGRAMA ACTIVIDADES'!Y$84)*($G149/$F149)))</f>
        <v>0</v>
      </c>
      <c r="AC149" s="517">
        <f>IF($F149=0,0,((($F149/$E149)*'CRONOGRAMA ACTIVIDADES'!Z$84)*($G149/$F149)))</f>
        <v>0</v>
      </c>
      <c r="AD149" s="517">
        <f>IF($F149=0,0,((($F149/$E149)*'CRONOGRAMA ACTIVIDADES'!AA$84)*($G149/$F149)))</f>
        <v>0</v>
      </c>
      <c r="AE149" s="517">
        <f>IF($F149=0,0,((($F149/$E149)*'CRONOGRAMA ACTIVIDADES'!AB$84)*($G149/$F149)))</f>
        <v>0</v>
      </c>
      <c r="AF149" s="517">
        <f>IF($F149=0,0,((($F149/$E149)*'CRONOGRAMA ACTIVIDADES'!AC$84)*($G149/$F149)))</f>
        <v>0</v>
      </c>
      <c r="AG149" s="501">
        <f t="shared" si="45"/>
        <v>0</v>
      </c>
      <c r="AH149" s="520">
        <f>IF($F149=0,0,((($F149/$E149)*'CRONOGRAMA ACTIVIDADES'!AD$84)*($G149/$F149)))</f>
        <v>0</v>
      </c>
      <c r="AI149" s="517">
        <f>IF($F149=0,0,((($F149/$E149)*'CRONOGRAMA ACTIVIDADES'!AE$84)*($G149/$F149)))</f>
        <v>0</v>
      </c>
      <c r="AJ149" s="517">
        <f>IF($F149=0,0,((($F149/$E149)*'CRONOGRAMA ACTIVIDADES'!AF$84)*($G149/$F149)))</f>
        <v>0</v>
      </c>
      <c r="AK149" s="517">
        <f>IF($F149=0,0,((($F149/$E149)*'CRONOGRAMA ACTIVIDADES'!AG$84)*($G149/$F149)))</f>
        <v>0</v>
      </c>
      <c r="AL149" s="517">
        <f>IF($F149=0,0,((($F149/$E149)*'CRONOGRAMA ACTIVIDADES'!AH$84)*($G149/$F149)))</f>
        <v>0</v>
      </c>
      <c r="AM149" s="517">
        <f>IF($F149=0,0,((($F149/$E149)*'CRONOGRAMA ACTIVIDADES'!AI$84)*($G149/$F149)))</f>
        <v>0</v>
      </c>
      <c r="AN149" s="517">
        <f>IF($F149=0,0,((($F149/$E149)*'CRONOGRAMA ACTIVIDADES'!AJ$84)*($G149/$F149)))</f>
        <v>0</v>
      </c>
      <c r="AO149" s="517">
        <f>IF($F149=0,0,((($F149/$E149)*'CRONOGRAMA ACTIVIDADES'!AK$84)*($G149/$F149)))</f>
        <v>0</v>
      </c>
      <c r="AP149" s="517">
        <f>IF($F149=0,0,((($F149/$E149)*'CRONOGRAMA ACTIVIDADES'!AL$84)*($G149/$F149)))</f>
        <v>0</v>
      </c>
      <c r="AQ149" s="517">
        <f>IF($F149=0,0,((($F149/$E149)*'CRONOGRAMA ACTIVIDADES'!AM$84)*($G149/$F149)))</f>
        <v>0</v>
      </c>
      <c r="AR149" s="517">
        <f>IF($F149=0,0,((($F149/$E149)*'CRONOGRAMA ACTIVIDADES'!AN$84)*($G149/$F149)))</f>
        <v>0</v>
      </c>
      <c r="AS149" s="517">
        <f>IF($F149=0,0,((($F149/$E149)*'CRONOGRAMA ACTIVIDADES'!AO$84)*($G149/$F149)))</f>
        <v>0</v>
      </c>
      <c r="AT149" s="501">
        <f t="shared" si="46"/>
        <v>0</v>
      </c>
      <c r="AU149" s="504">
        <f>AS149+AR149+AQ149+AP149+AO149+AN149+AM149+AL149+AK149+AJ149+AI149+AH149+AF149+AE149+AD149+AC149+AB149+AA149+Z149+Y149+X149+W149+V149+U149+S149+R149+Q149+P149+O149+N149+M149+L149+K149+J149+I149+H149</f>
        <v>0</v>
      </c>
      <c r="AV149" s="470">
        <f t="shared" si="36"/>
        <v>0</v>
      </c>
    </row>
    <row r="150" spans="2:48" s="60" customFormat="1" ht="13.5">
      <c r="B150" s="537" t="str">
        <f>+'FORMATO COSTEO C6'!C63</f>
        <v>6.3.6</v>
      </c>
      <c r="C150" s="523" t="str">
        <f>+'FORMATO COSTEO C6'!B63</f>
        <v>Materiales y suministros de oficina</v>
      </c>
      <c r="D150" s="577"/>
      <c r="E150" s="610"/>
      <c r="F150" s="526">
        <f>+'FORMATO COSTEO C6'!G63</f>
        <v>0</v>
      </c>
      <c r="G150" s="529">
        <f>+'FORMATO COSTEO C6'!K63</f>
        <v>0</v>
      </c>
      <c r="H150" s="530">
        <f>SUM(H151:H153)</f>
        <v>0</v>
      </c>
      <c r="I150" s="526">
        <f aca="true" t="shared" si="51" ref="I150:AU150">SUM(I151:I153)</f>
        <v>0</v>
      </c>
      <c r="J150" s="526">
        <f t="shared" si="51"/>
        <v>0</v>
      </c>
      <c r="K150" s="526">
        <f t="shared" si="51"/>
        <v>0</v>
      </c>
      <c r="L150" s="526">
        <f t="shared" si="51"/>
        <v>0</v>
      </c>
      <c r="M150" s="526">
        <f t="shared" si="51"/>
        <v>0</v>
      </c>
      <c r="N150" s="526">
        <f t="shared" si="51"/>
        <v>0</v>
      </c>
      <c r="O150" s="526">
        <f t="shared" si="51"/>
        <v>0</v>
      </c>
      <c r="P150" s="526">
        <f t="shared" si="51"/>
        <v>0</v>
      </c>
      <c r="Q150" s="526">
        <f t="shared" si="51"/>
        <v>0</v>
      </c>
      <c r="R150" s="526">
        <f t="shared" si="51"/>
        <v>0</v>
      </c>
      <c r="S150" s="526">
        <f t="shared" si="51"/>
        <v>0</v>
      </c>
      <c r="T150" s="527">
        <f t="shared" si="51"/>
        <v>0</v>
      </c>
      <c r="U150" s="528">
        <f t="shared" si="51"/>
        <v>0</v>
      </c>
      <c r="V150" s="526">
        <f t="shared" si="51"/>
        <v>0</v>
      </c>
      <c r="W150" s="526">
        <f t="shared" si="51"/>
        <v>0</v>
      </c>
      <c r="X150" s="526">
        <f t="shared" si="51"/>
        <v>0</v>
      </c>
      <c r="Y150" s="526">
        <f t="shared" si="51"/>
        <v>0</v>
      </c>
      <c r="Z150" s="526">
        <f t="shared" si="51"/>
        <v>0</v>
      </c>
      <c r="AA150" s="526">
        <f t="shared" si="51"/>
        <v>0</v>
      </c>
      <c r="AB150" s="526">
        <f t="shared" si="51"/>
        <v>0</v>
      </c>
      <c r="AC150" s="526">
        <f t="shared" si="51"/>
        <v>0</v>
      </c>
      <c r="AD150" s="526">
        <f t="shared" si="51"/>
        <v>0</v>
      </c>
      <c r="AE150" s="526">
        <f t="shared" si="51"/>
        <v>0</v>
      </c>
      <c r="AF150" s="526">
        <f t="shared" si="51"/>
        <v>0</v>
      </c>
      <c r="AG150" s="529">
        <f>SUM(AG151:AG153)</f>
        <v>0</v>
      </c>
      <c r="AH150" s="530">
        <f t="shared" si="51"/>
        <v>0</v>
      </c>
      <c r="AI150" s="526">
        <f t="shared" si="51"/>
        <v>0</v>
      </c>
      <c r="AJ150" s="526">
        <f t="shared" si="51"/>
        <v>0</v>
      </c>
      <c r="AK150" s="526">
        <f t="shared" si="51"/>
        <v>0</v>
      </c>
      <c r="AL150" s="526">
        <f t="shared" si="51"/>
        <v>0</v>
      </c>
      <c r="AM150" s="526">
        <f t="shared" si="51"/>
        <v>0</v>
      </c>
      <c r="AN150" s="526">
        <f t="shared" si="51"/>
        <v>0</v>
      </c>
      <c r="AO150" s="526">
        <f t="shared" si="51"/>
        <v>0</v>
      </c>
      <c r="AP150" s="526">
        <f t="shared" si="51"/>
        <v>0</v>
      </c>
      <c r="AQ150" s="526">
        <f t="shared" si="51"/>
        <v>0</v>
      </c>
      <c r="AR150" s="526">
        <f t="shared" si="51"/>
        <v>0</v>
      </c>
      <c r="AS150" s="526">
        <f t="shared" si="51"/>
        <v>0</v>
      </c>
      <c r="AT150" s="529">
        <f t="shared" si="51"/>
        <v>0</v>
      </c>
      <c r="AU150" s="531">
        <f t="shared" si="51"/>
        <v>0</v>
      </c>
      <c r="AV150" s="470">
        <f t="shared" si="36"/>
        <v>0</v>
      </c>
    </row>
    <row r="151" spans="2:48" s="60" customFormat="1" ht="13.5">
      <c r="B151" s="494" t="str">
        <f>'FORMATO COSTEO C6'!C64</f>
        <v>6.3.6.1</v>
      </c>
      <c r="C151" s="515">
        <f>'FORMATO COSTEO C6'!B64</f>
        <v>0</v>
      </c>
      <c r="D151" s="506" t="str">
        <f>'FORMATO COSTEO C6'!D64</f>
        <v>Unidad medida</v>
      </c>
      <c r="E151" s="608">
        <f>'FORMATO COSTEO C6'!E64</f>
        <v>0</v>
      </c>
      <c r="F151" s="517">
        <f>'FORMATO COSTEO C6'!G64</f>
        <v>0</v>
      </c>
      <c r="G151" s="641">
        <f>'FORMATO COSTEO C6'!K64</f>
        <v>0</v>
      </c>
      <c r="H151" s="520">
        <f>IF($F151=0,0,((($F151/$E151)*'CRONOGRAMA ACTIVIDADES'!F$86)*($G151/$F151)))</f>
        <v>0</v>
      </c>
      <c r="I151" s="517">
        <f>IF($F151=0,0,((($F151/$E151)*'CRONOGRAMA ACTIVIDADES'!G$86)*($G151/$F151)))</f>
        <v>0</v>
      </c>
      <c r="J151" s="517">
        <f>IF($F151=0,0,((($F151/$E151)*'CRONOGRAMA ACTIVIDADES'!H$86)*($G151/$F151)))</f>
        <v>0</v>
      </c>
      <c r="K151" s="517">
        <f>IF($F151=0,0,((($F151/$E151)*'CRONOGRAMA ACTIVIDADES'!I$86)*($G151/$F151)))</f>
        <v>0</v>
      </c>
      <c r="L151" s="517">
        <f>IF($F151=0,0,((($F151/$E151)*'CRONOGRAMA ACTIVIDADES'!J$86)*($G151/$F151)))</f>
        <v>0</v>
      </c>
      <c r="M151" s="517">
        <f>IF($F151=0,0,((($F151/$E151)*'CRONOGRAMA ACTIVIDADES'!K$86)*($G151/$F151)))</f>
        <v>0</v>
      </c>
      <c r="N151" s="517">
        <f>IF($F151=0,0,((($F151/$E151)*'CRONOGRAMA ACTIVIDADES'!L$86)*($G151/$F151)))</f>
        <v>0</v>
      </c>
      <c r="O151" s="517">
        <f>IF($F151=0,0,((($F151/$E151)*'CRONOGRAMA ACTIVIDADES'!M$86)*($G151/$F151)))</f>
        <v>0</v>
      </c>
      <c r="P151" s="517">
        <f>IF($F151=0,0,((($F151/$E151)*'CRONOGRAMA ACTIVIDADES'!N$86)*($G151/$F151)))</f>
        <v>0</v>
      </c>
      <c r="Q151" s="517">
        <f>IF($F151=0,0,((($F151/$E151)*'CRONOGRAMA ACTIVIDADES'!O$86)*($G151/$F151)))</f>
        <v>0</v>
      </c>
      <c r="R151" s="517">
        <f>IF($F151=0,0,((($F151/$E151)*'CRONOGRAMA ACTIVIDADES'!P$86)*($G151/$F151)))</f>
        <v>0</v>
      </c>
      <c r="S151" s="517">
        <f>IF($F151=0,0,((($F151/$E151)*'CRONOGRAMA ACTIVIDADES'!Q$86)*($G151/$F151)))</f>
        <v>0</v>
      </c>
      <c r="T151" s="499">
        <f t="shared" si="44"/>
        <v>0</v>
      </c>
      <c r="U151" s="519">
        <f>IF($F151=0,0,((($F151/$E151)*'CRONOGRAMA ACTIVIDADES'!R$86)*($G151/$F151)))</f>
        <v>0</v>
      </c>
      <c r="V151" s="517">
        <f>IF($F151=0,0,((($F151/$E151)*'CRONOGRAMA ACTIVIDADES'!S$86)*($G151/$F151)))</f>
        <v>0</v>
      </c>
      <c r="W151" s="517">
        <f>IF($F151=0,0,((($F151/$E151)*'CRONOGRAMA ACTIVIDADES'!T$86)*($G151/$F151)))</f>
        <v>0</v>
      </c>
      <c r="X151" s="517">
        <f>IF($F151=0,0,((($F151/$E151)*'CRONOGRAMA ACTIVIDADES'!U$86)*($G151/$F151)))</f>
        <v>0</v>
      </c>
      <c r="Y151" s="517">
        <f>IF($F151=0,0,((($F151/$E151)*'CRONOGRAMA ACTIVIDADES'!V$86)*($G151/$F151)))</f>
        <v>0</v>
      </c>
      <c r="Z151" s="517">
        <f>IF($F151=0,0,((($F151/$E151)*'CRONOGRAMA ACTIVIDADES'!W$86)*($G151/$F151)))</f>
        <v>0</v>
      </c>
      <c r="AA151" s="517">
        <f>IF($F151=0,0,((($F151/$E151)*'CRONOGRAMA ACTIVIDADES'!X$86)*($G151/$F151)))</f>
        <v>0</v>
      </c>
      <c r="AB151" s="517">
        <f>IF($F151=0,0,((($F151/$E151)*'CRONOGRAMA ACTIVIDADES'!Y$86)*($G151/$F151)))</f>
        <v>0</v>
      </c>
      <c r="AC151" s="517">
        <f>IF($F151=0,0,((($F151/$E151)*'CRONOGRAMA ACTIVIDADES'!Z$86)*($G151/$F151)))</f>
        <v>0</v>
      </c>
      <c r="AD151" s="517">
        <f>IF($F151=0,0,((($F151/$E151)*'CRONOGRAMA ACTIVIDADES'!AA$86)*($G151/$F151)))</f>
        <v>0</v>
      </c>
      <c r="AE151" s="517">
        <f>IF($F151=0,0,((($F151/$E151)*'CRONOGRAMA ACTIVIDADES'!AB$86)*($G151/$F151)))</f>
        <v>0</v>
      </c>
      <c r="AF151" s="517">
        <f>IF($F151=0,0,((($F151/$E151)*'CRONOGRAMA ACTIVIDADES'!AC$86)*($G151/$F151)))</f>
        <v>0</v>
      </c>
      <c r="AG151" s="501">
        <f t="shared" si="45"/>
        <v>0</v>
      </c>
      <c r="AH151" s="520">
        <f>IF($F151=0,0,((($F151/$E151)*'CRONOGRAMA ACTIVIDADES'!AD$86)*($G151/$F151)))</f>
        <v>0</v>
      </c>
      <c r="AI151" s="517">
        <f>IF($F151=0,0,((($F151/$E151)*'CRONOGRAMA ACTIVIDADES'!AE$86)*($G151/$F151)))</f>
        <v>0</v>
      </c>
      <c r="AJ151" s="517">
        <f>IF($F151=0,0,((($F151/$E151)*'CRONOGRAMA ACTIVIDADES'!AF$86)*($G151/$F151)))</f>
        <v>0</v>
      </c>
      <c r="AK151" s="517">
        <f>IF($F151=0,0,((($F151/$E151)*'CRONOGRAMA ACTIVIDADES'!AG$86)*($G151/$F151)))</f>
        <v>0</v>
      </c>
      <c r="AL151" s="517">
        <f>IF($F151=0,0,((($F151/$E151)*'CRONOGRAMA ACTIVIDADES'!AH$86)*($G151/$F151)))</f>
        <v>0</v>
      </c>
      <c r="AM151" s="517">
        <f>IF($F151=0,0,((($F151/$E151)*'CRONOGRAMA ACTIVIDADES'!AI$86)*($G151/$F151)))</f>
        <v>0</v>
      </c>
      <c r="AN151" s="517">
        <f>IF($F151=0,0,((($F151/$E151)*'CRONOGRAMA ACTIVIDADES'!AJ$86)*($G151/$F151)))</f>
        <v>0</v>
      </c>
      <c r="AO151" s="517">
        <f>IF($F151=0,0,((($F151/$E151)*'CRONOGRAMA ACTIVIDADES'!AK$86)*($G151/$F151)))</f>
        <v>0</v>
      </c>
      <c r="AP151" s="517">
        <f>IF($F151=0,0,((($F151/$E151)*'CRONOGRAMA ACTIVIDADES'!AL$86)*($G151/$F151)))</f>
        <v>0</v>
      </c>
      <c r="AQ151" s="517">
        <f>IF($F151=0,0,((($F151/$E151)*'CRONOGRAMA ACTIVIDADES'!AM$86)*($G151/$F151)))</f>
        <v>0</v>
      </c>
      <c r="AR151" s="517">
        <f>IF($F151=0,0,((($F151/$E151)*'CRONOGRAMA ACTIVIDADES'!AN$86)*($G151/$F151)))</f>
        <v>0</v>
      </c>
      <c r="AS151" s="517">
        <f>IF($F151=0,0,((($F151/$E151)*'CRONOGRAMA ACTIVIDADES'!AO$86)*($G151/$F151)))</f>
        <v>0</v>
      </c>
      <c r="AT151" s="501">
        <f t="shared" si="46"/>
        <v>0</v>
      </c>
      <c r="AU151" s="504">
        <f>AS151+AR151+AQ151+AP151+AO151+AN151+AM151+AL151+AK151+AJ151+AI151+AH151+AF151+AE151+AD151+AC151+AB151+AA151+Z151+Y151+X151+W151+V151+U151+S151+R151+Q151+P151+O151+N151+M151+L151+K151+J151+I151+H151</f>
        <v>0</v>
      </c>
      <c r="AV151" s="470">
        <f t="shared" si="36"/>
        <v>0</v>
      </c>
    </row>
    <row r="152" spans="2:48" s="60" customFormat="1" ht="13.5">
      <c r="B152" s="494" t="str">
        <f>'FORMATO COSTEO C6'!C65</f>
        <v>6.3.6.2</v>
      </c>
      <c r="C152" s="515">
        <f>'FORMATO COSTEO C6'!B65</f>
        <v>0</v>
      </c>
      <c r="D152" s="506" t="str">
        <f>'FORMATO COSTEO C6'!D65</f>
        <v>Unidad medida</v>
      </c>
      <c r="E152" s="608">
        <f>'FORMATO COSTEO C6'!E65</f>
        <v>0</v>
      </c>
      <c r="F152" s="517">
        <f>'FORMATO COSTEO C6'!G65</f>
        <v>0</v>
      </c>
      <c r="G152" s="641">
        <f>'FORMATO COSTEO C6'!K65</f>
        <v>0</v>
      </c>
      <c r="H152" s="520">
        <f>IF($F152=0,0,((($F152/$E152)*'CRONOGRAMA ACTIVIDADES'!F$87)*($G152/$F152)))</f>
        <v>0</v>
      </c>
      <c r="I152" s="517">
        <f>IF($F152=0,0,((($F152/$E152)*'CRONOGRAMA ACTIVIDADES'!G$87)*($G152/$F152)))</f>
        <v>0</v>
      </c>
      <c r="J152" s="517">
        <f>IF($F152=0,0,((($F152/$E152)*'CRONOGRAMA ACTIVIDADES'!H$87)*($G152/$F152)))</f>
        <v>0</v>
      </c>
      <c r="K152" s="517">
        <f>IF($F152=0,0,((($F152/$E152)*'CRONOGRAMA ACTIVIDADES'!I$87)*($G152/$F152)))</f>
        <v>0</v>
      </c>
      <c r="L152" s="517">
        <f>IF($F152=0,0,((($F152/$E152)*'CRONOGRAMA ACTIVIDADES'!J$87)*($G152/$F152)))</f>
        <v>0</v>
      </c>
      <c r="M152" s="517">
        <f>IF($F152=0,0,((($F152/$E152)*'CRONOGRAMA ACTIVIDADES'!K$87)*($G152/$F152)))</f>
        <v>0</v>
      </c>
      <c r="N152" s="517">
        <f>IF($F152=0,0,((($F152/$E152)*'CRONOGRAMA ACTIVIDADES'!L$87)*($G152/$F152)))</f>
        <v>0</v>
      </c>
      <c r="O152" s="517">
        <f>IF($F152=0,0,((($F152/$E152)*'CRONOGRAMA ACTIVIDADES'!M$87)*($G152/$F152)))</f>
        <v>0</v>
      </c>
      <c r="P152" s="517">
        <f>IF($F152=0,0,((($F152/$E152)*'CRONOGRAMA ACTIVIDADES'!N$87)*($G152/$F152)))</f>
        <v>0</v>
      </c>
      <c r="Q152" s="517">
        <f>IF($F152=0,0,((($F152/$E152)*'CRONOGRAMA ACTIVIDADES'!O$87)*($G152/$F152)))</f>
        <v>0</v>
      </c>
      <c r="R152" s="517">
        <f>IF($F152=0,0,((($F152/$E152)*'CRONOGRAMA ACTIVIDADES'!P$87)*($G152/$F152)))</f>
        <v>0</v>
      </c>
      <c r="S152" s="517">
        <f>IF($F152=0,0,((($F152/$E152)*'CRONOGRAMA ACTIVIDADES'!Q$87)*($G152/$F152)))</f>
        <v>0</v>
      </c>
      <c r="T152" s="499">
        <f t="shared" si="44"/>
        <v>0</v>
      </c>
      <c r="U152" s="519">
        <f>IF($F152=0,0,((($F152/$E152)*'CRONOGRAMA ACTIVIDADES'!R$87)*($G152/$F152)))</f>
        <v>0</v>
      </c>
      <c r="V152" s="517">
        <f>IF($F152=0,0,((($F152/$E152)*'CRONOGRAMA ACTIVIDADES'!S$87)*($G152/$F152)))</f>
        <v>0</v>
      </c>
      <c r="W152" s="517">
        <f>IF($F152=0,0,((($F152/$E152)*'CRONOGRAMA ACTIVIDADES'!T$87)*($G152/$F152)))</f>
        <v>0</v>
      </c>
      <c r="X152" s="517">
        <f>IF($F152=0,0,((($F152/$E152)*'CRONOGRAMA ACTIVIDADES'!U$87)*($G152/$F152)))</f>
        <v>0</v>
      </c>
      <c r="Y152" s="517">
        <f>IF($F152=0,0,((($F152/$E152)*'CRONOGRAMA ACTIVIDADES'!V$87)*($G152/$F152)))</f>
        <v>0</v>
      </c>
      <c r="Z152" s="517">
        <f>IF($F152=0,0,((($F152/$E152)*'CRONOGRAMA ACTIVIDADES'!W$87)*($G152/$F152)))</f>
        <v>0</v>
      </c>
      <c r="AA152" s="517">
        <f>IF($F152=0,0,((($F152/$E152)*'CRONOGRAMA ACTIVIDADES'!X$87)*($G152/$F152)))</f>
        <v>0</v>
      </c>
      <c r="AB152" s="517">
        <f>IF($F152=0,0,((($F152/$E152)*'CRONOGRAMA ACTIVIDADES'!Y$87)*($G152/$F152)))</f>
        <v>0</v>
      </c>
      <c r="AC152" s="517">
        <f>IF($F152=0,0,((($F152/$E152)*'CRONOGRAMA ACTIVIDADES'!Z$87)*($G152/$F152)))</f>
        <v>0</v>
      </c>
      <c r="AD152" s="517">
        <f>IF($F152=0,0,((($F152/$E152)*'CRONOGRAMA ACTIVIDADES'!AA$87)*($G152/$F152)))</f>
        <v>0</v>
      </c>
      <c r="AE152" s="517">
        <f>IF($F152=0,0,((($F152/$E152)*'CRONOGRAMA ACTIVIDADES'!AB$87)*($G152/$F152)))</f>
        <v>0</v>
      </c>
      <c r="AF152" s="517">
        <f>IF($F152=0,0,((($F152/$E152)*'CRONOGRAMA ACTIVIDADES'!AC$87)*($G152/$F152)))</f>
        <v>0</v>
      </c>
      <c r="AG152" s="501">
        <f t="shared" si="45"/>
        <v>0</v>
      </c>
      <c r="AH152" s="520">
        <f>IF($F152=0,0,((($F152/$E152)*'CRONOGRAMA ACTIVIDADES'!AD$87)*($G152/$F152)))</f>
        <v>0</v>
      </c>
      <c r="AI152" s="517">
        <f>IF($F152=0,0,((($F152/$E152)*'CRONOGRAMA ACTIVIDADES'!AE$87)*($G152/$F152)))</f>
        <v>0</v>
      </c>
      <c r="AJ152" s="517">
        <f>IF($F152=0,0,((($F152/$E152)*'CRONOGRAMA ACTIVIDADES'!AF$87)*($G152/$F152)))</f>
        <v>0</v>
      </c>
      <c r="AK152" s="517">
        <f>IF($F152=0,0,((($F152/$E152)*'CRONOGRAMA ACTIVIDADES'!AG$87)*($G152/$F152)))</f>
        <v>0</v>
      </c>
      <c r="AL152" s="517">
        <f>IF($F152=0,0,((($F152/$E152)*'CRONOGRAMA ACTIVIDADES'!AH$87)*($G152/$F152)))</f>
        <v>0</v>
      </c>
      <c r="AM152" s="517">
        <f>IF($F152=0,0,((($F152/$E152)*'CRONOGRAMA ACTIVIDADES'!AI$87)*($G152/$F152)))</f>
        <v>0</v>
      </c>
      <c r="AN152" s="517">
        <f>IF($F152=0,0,((($F152/$E152)*'CRONOGRAMA ACTIVIDADES'!AJ$87)*($G152/$F152)))</f>
        <v>0</v>
      </c>
      <c r="AO152" s="517">
        <f>IF($F152=0,0,((($F152/$E152)*'CRONOGRAMA ACTIVIDADES'!AK$87)*($G152/$F152)))</f>
        <v>0</v>
      </c>
      <c r="AP152" s="517">
        <f>IF($F152=0,0,((($F152/$E152)*'CRONOGRAMA ACTIVIDADES'!AL$87)*($G152/$F152)))</f>
        <v>0</v>
      </c>
      <c r="AQ152" s="517">
        <f>IF($F152=0,0,((($F152/$E152)*'CRONOGRAMA ACTIVIDADES'!AM$87)*($G152/$F152)))</f>
        <v>0</v>
      </c>
      <c r="AR152" s="517">
        <f>IF($F152=0,0,((($F152/$E152)*'CRONOGRAMA ACTIVIDADES'!AN$87)*($G152/$F152)))</f>
        <v>0</v>
      </c>
      <c r="AS152" s="517">
        <f>IF($F152=0,0,((($F152/$E152)*'CRONOGRAMA ACTIVIDADES'!AO$87)*($G152/$F152)))</f>
        <v>0</v>
      </c>
      <c r="AT152" s="501">
        <f t="shared" si="46"/>
        <v>0</v>
      </c>
      <c r="AU152" s="504">
        <f>AS152+AR152+AQ152+AP152+AO152+AN152+AM152+AL152+AK152+AJ152+AI152+AH152+AF152+AE152+AD152+AC152+AB152+AA152+Z152+Y152+X152+W152+V152+U152+S152+R152+Q152+P152+O152+N152+M152+L152+K152+J152+I152+H152</f>
        <v>0</v>
      </c>
      <c r="AV152" s="470">
        <f t="shared" si="36"/>
        <v>0</v>
      </c>
    </row>
    <row r="153" spans="2:48" s="60" customFormat="1" ht="13.5">
      <c r="B153" s="494" t="str">
        <f>'FORMATO COSTEO C6'!C66</f>
        <v>6.3.6.3</v>
      </c>
      <c r="C153" s="515">
        <f>'FORMATO COSTEO C6'!B66</f>
        <v>0</v>
      </c>
      <c r="D153" s="506" t="str">
        <f>'FORMATO COSTEO C6'!D66</f>
        <v>Unidad medida</v>
      </c>
      <c r="E153" s="608">
        <f>'FORMATO COSTEO C6'!E66</f>
        <v>0</v>
      </c>
      <c r="F153" s="517">
        <f>'FORMATO COSTEO C6'!G66</f>
        <v>0</v>
      </c>
      <c r="G153" s="641">
        <f>'FORMATO COSTEO C6'!K66</f>
        <v>0</v>
      </c>
      <c r="H153" s="520">
        <f>IF($F153=0,0,((($F153/$E153)*'CRONOGRAMA ACTIVIDADES'!F$88)*($G153/$F153)))</f>
        <v>0</v>
      </c>
      <c r="I153" s="517">
        <f>IF($F153=0,0,((($F153/$E153)*'CRONOGRAMA ACTIVIDADES'!G$88)*($G153/$F153)))</f>
        <v>0</v>
      </c>
      <c r="J153" s="517">
        <f>IF($F153=0,0,((($F153/$E153)*'CRONOGRAMA ACTIVIDADES'!H$88)*($G153/$F153)))</f>
        <v>0</v>
      </c>
      <c r="K153" s="517">
        <f>IF($F153=0,0,((($F153/$E153)*'CRONOGRAMA ACTIVIDADES'!I$88)*($G153/$F153)))</f>
        <v>0</v>
      </c>
      <c r="L153" s="517">
        <f>IF($F153=0,0,((($F153/$E153)*'CRONOGRAMA ACTIVIDADES'!J$88)*($G153/$F153)))</f>
        <v>0</v>
      </c>
      <c r="M153" s="517">
        <f>IF($F153=0,0,((($F153/$E153)*'CRONOGRAMA ACTIVIDADES'!K$88)*($G153/$F153)))</f>
        <v>0</v>
      </c>
      <c r="N153" s="517">
        <f>IF($F153=0,0,((($F153/$E153)*'CRONOGRAMA ACTIVIDADES'!L$88)*($G153/$F153)))</f>
        <v>0</v>
      </c>
      <c r="O153" s="517">
        <f>IF($F153=0,0,((($F153/$E153)*'CRONOGRAMA ACTIVIDADES'!M$88)*($G153/$F153)))</f>
        <v>0</v>
      </c>
      <c r="P153" s="517">
        <f>IF($F153=0,0,((($F153/$E153)*'CRONOGRAMA ACTIVIDADES'!N$88)*($G153/$F153)))</f>
        <v>0</v>
      </c>
      <c r="Q153" s="517">
        <f>IF($F153=0,0,((($F153/$E153)*'CRONOGRAMA ACTIVIDADES'!O$88)*($G153/$F153)))</f>
        <v>0</v>
      </c>
      <c r="R153" s="517">
        <f>IF($F153=0,0,((($F153/$E153)*'CRONOGRAMA ACTIVIDADES'!P$88)*($G153/$F153)))</f>
        <v>0</v>
      </c>
      <c r="S153" s="517">
        <f>IF($F153=0,0,((($F153/$E153)*'CRONOGRAMA ACTIVIDADES'!Q$88)*($G153/$F153)))</f>
        <v>0</v>
      </c>
      <c r="T153" s="499">
        <f t="shared" si="44"/>
        <v>0</v>
      </c>
      <c r="U153" s="519">
        <f>IF($F153=0,0,((($F153/$E153)*'CRONOGRAMA ACTIVIDADES'!R$88)*($G153/$F153)))</f>
        <v>0</v>
      </c>
      <c r="V153" s="517">
        <f>IF($F153=0,0,((($F153/$E153)*'CRONOGRAMA ACTIVIDADES'!S$88)*($G153/$F153)))</f>
        <v>0</v>
      </c>
      <c r="W153" s="517">
        <f>IF($F153=0,0,((($F153/$E153)*'CRONOGRAMA ACTIVIDADES'!T$88)*($G153/$F153)))</f>
        <v>0</v>
      </c>
      <c r="X153" s="517">
        <f>IF($F153=0,0,((($F153/$E153)*'CRONOGRAMA ACTIVIDADES'!U$88)*($G153/$F153)))</f>
        <v>0</v>
      </c>
      <c r="Y153" s="517">
        <f>IF($F153=0,0,((($F153/$E153)*'CRONOGRAMA ACTIVIDADES'!V$88)*($G153/$F153)))</f>
        <v>0</v>
      </c>
      <c r="Z153" s="517">
        <f>IF($F153=0,0,((($F153/$E153)*'CRONOGRAMA ACTIVIDADES'!W$88)*($G153/$F153)))</f>
        <v>0</v>
      </c>
      <c r="AA153" s="517">
        <f>IF($F153=0,0,((($F153/$E153)*'CRONOGRAMA ACTIVIDADES'!X$88)*($G153/$F153)))</f>
        <v>0</v>
      </c>
      <c r="AB153" s="517">
        <f>IF($F153=0,0,((($F153/$E153)*'CRONOGRAMA ACTIVIDADES'!Y$88)*($G153/$F153)))</f>
        <v>0</v>
      </c>
      <c r="AC153" s="517">
        <f>IF($F153=0,0,((($F153/$E153)*'CRONOGRAMA ACTIVIDADES'!Z$88)*($G153/$F153)))</f>
        <v>0</v>
      </c>
      <c r="AD153" s="517">
        <f>IF($F153=0,0,((($F153/$E153)*'CRONOGRAMA ACTIVIDADES'!AA$88)*($G153/$F153)))</f>
        <v>0</v>
      </c>
      <c r="AE153" s="517">
        <f>IF($F153=0,0,((($F153/$E153)*'CRONOGRAMA ACTIVIDADES'!AB$88)*($G153/$F153)))</f>
        <v>0</v>
      </c>
      <c r="AF153" s="517">
        <f>IF($F153=0,0,((($F153/$E153)*'CRONOGRAMA ACTIVIDADES'!AC$88)*($G153/$F153)))</f>
        <v>0</v>
      </c>
      <c r="AG153" s="501">
        <f t="shared" si="45"/>
        <v>0</v>
      </c>
      <c r="AH153" s="520">
        <f>IF($F153=0,0,((($F153/$E153)*'CRONOGRAMA ACTIVIDADES'!AD$88)*($G153/$F153)))</f>
        <v>0</v>
      </c>
      <c r="AI153" s="517">
        <f>IF($F153=0,0,((($F153/$E153)*'CRONOGRAMA ACTIVIDADES'!AE$88)*($G153/$F153)))</f>
        <v>0</v>
      </c>
      <c r="AJ153" s="517">
        <f>IF($F153=0,0,((($F153/$E153)*'CRONOGRAMA ACTIVIDADES'!AF$88)*($G153/$F153)))</f>
        <v>0</v>
      </c>
      <c r="AK153" s="517">
        <f>IF($F153=0,0,((($F153/$E153)*'CRONOGRAMA ACTIVIDADES'!AG$88)*($G153/$F153)))</f>
        <v>0</v>
      </c>
      <c r="AL153" s="517">
        <f>IF($F153=0,0,((($F153/$E153)*'CRONOGRAMA ACTIVIDADES'!AH$88)*($G153/$F153)))</f>
        <v>0</v>
      </c>
      <c r="AM153" s="517">
        <f>IF($F153=0,0,((($F153/$E153)*'CRONOGRAMA ACTIVIDADES'!AI$88)*($G153/$F153)))</f>
        <v>0</v>
      </c>
      <c r="AN153" s="517">
        <f>IF($F153=0,0,((($F153/$E153)*'CRONOGRAMA ACTIVIDADES'!AJ$88)*($G153/$F153)))</f>
        <v>0</v>
      </c>
      <c r="AO153" s="517">
        <f>IF($F153=0,0,((($F153/$E153)*'CRONOGRAMA ACTIVIDADES'!AK$88)*($G153/$F153)))</f>
        <v>0</v>
      </c>
      <c r="AP153" s="517">
        <f>IF($F153=0,0,((($F153/$E153)*'CRONOGRAMA ACTIVIDADES'!AL$88)*($G153/$F153)))</f>
        <v>0</v>
      </c>
      <c r="AQ153" s="517">
        <f>IF($F153=0,0,((($F153/$E153)*'CRONOGRAMA ACTIVIDADES'!AM$88)*($G153/$F153)))</f>
        <v>0</v>
      </c>
      <c r="AR153" s="517">
        <f>IF($F153=0,0,((($F153/$E153)*'CRONOGRAMA ACTIVIDADES'!AN$88)*($G153/$F153)))</f>
        <v>0</v>
      </c>
      <c r="AS153" s="517">
        <f>IF($F153=0,0,((($F153/$E153)*'CRONOGRAMA ACTIVIDADES'!AO$88)*($G153/$F153)))</f>
        <v>0</v>
      </c>
      <c r="AT153" s="501">
        <f t="shared" si="46"/>
        <v>0</v>
      </c>
      <c r="AU153" s="504">
        <f>AS153+AR153+AQ153+AP153+AO153+AN153+AM153+AL153+AK153+AJ153+AI153+AH153+AF153+AE153+AD153+AC153+AB153+AA153+Z153+Y153+X153+W153+V153+U153+S153+R153+Q153+P153+O153+N153+M153+L153+K153+J153+I153+H153</f>
        <v>0</v>
      </c>
      <c r="AV153" s="470">
        <f t="shared" si="36"/>
        <v>0</v>
      </c>
    </row>
    <row r="154" spans="2:48" s="60" customFormat="1" ht="13.5">
      <c r="B154" s="537" t="str">
        <f>+'FORMATO COSTEO C6'!C67</f>
        <v>6.3.7</v>
      </c>
      <c r="C154" s="523" t="str">
        <f>+'FORMATO COSTEO C6'!B67</f>
        <v>Coordinaciones con FONDOEMPLEO</v>
      </c>
      <c r="D154" s="577"/>
      <c r="E154" s="610"/>
      <c r="F154" s="526">
        <f>+'FORMATO COSTEO C6'!G67</f>
        <v>0</v>
      </c>
      <c r="G154" s="529">
        <f>+'FORMATO COSTEO C6'!K67</f>
        <v>0</v>
      </c>
      <c r="H154" s="530">
        <f>SUM(H155:H157)</f>
        <v>0</v>
      </c>
      <c r="I154" s="526">
        <f aca="true" t="shared" si="52" ref="I154:AU154">SUM(I155:I157)</f>
        <v>0</v>
      </c>
      <c r="J154" s="526">
        <f t="shared" si="52"/>
        <v>0</v>
      </c>
      <c r="K154" s="526">
        <f t="shared" si="52"/>
        <v>0</v>
      </c>
      <c r="L154" s="526">
        <f t="shared" si="52"/>
        <v>0</v>
      </c>
      <c r="M154" s="526">
        <f t="shared" si="52"/>
        <v>0</v>
      </c>
      <c r="N154" s="526">
        <f t="shared" si="52"/>
        <v>0</v>
      </c>
      <c r="O154" s="526">
        <f t="shared" si="52"/>
        <v>0</v>
      </c>
      <c r="P154" s="526">
        <f t="shared" si="52"/>
        <v>0</v>
      </c>
      <c r="Q154" s="526">
        <f t="shared" si="52"/>
        <v>0</v>
      </c>
      <c r="R154" s="526">
        <f t="shared" si="52"/>
        <v>0</v>
      </c>
      <c r="S154" s="526">
        <f t="shared" si="52"/>
        <v>0</v>
      </c>
      <c r="T154" s="527">
        <f t="shared" si="52"/>
        <v>0</v>
      </c>
      <c r="U154" s="528">
        <f t="shared" si="52"/>
        <v>0</v>
      </c>
      <c r="V154" s="526">
        <f t="shared" si="52"/>
        <v>0</v>
      </c>
      <c r="W154" s="526">
        <f t="shared" si="52"/>
        <v>0</v>
      </c>
      <c r="X154" s="526">
        <f t="shared" si="52"/>
        <v>0</v>
      </c>
      <c r="Y154" s="526">
        <f t="shared" si="52"/>
        <v>0</v>
      </c>
      <c r="Z154" s="526">
        <f t="shared" si="52"/>
        <v>0</v>
      </c>
      <c r="AA154" s="526">
        <f t="shared" si="52"/>
        <v>0</v>
      </c>
      <c r="AB154" s="526">
        <f t="shared" si="52"/>
        <v>0</v>
      </c>
      <c r="AC154" s="526">
        <f t="shared" si="52"/>
        <v>0</v>
      </c>
      <c r="AD154" s="526">
        <f t="shared" si="52"/>
        <v>0</v>
      </c>
      <c r="AE154" s="526">
        <f t="shared" si="52"/>
        <v>0</v>
      </c>
      <c r="AF154" s="526">
        <f t="shared" si="52"/>
        <v>0</v>
      </c>
      <c r="AG154" s="529">
        <f>SUM(AG155:AG157)</f>
        <v>0</v>
      </c>
      <c r="AH154" s="530">
        <f t="shared" si="52"/>
        <v>0</v>
      </c>
      <c r="AI154" s="526">
        <f t="shared" si="52"/>
        <v>0</v>
      </c>
      <c r="AJ154" s="526">
        <f t="shared" si="52"/>
        <v>0</v>
      </c>
      <c r="AK154" s="526">
        <f t="shared" si="52"/>
        <v>0</v>
      </c>
      <c r="AL154" s="526">
        <f t="shared" si="52"/>
        <v>0</v>
      </c>
      <c r="AM154" s="526">
        <f t="shared" si="52"/>
        <v>0</v>
      </c>
      <c r="AN154" s="526">
        <f t="shared" si="52"/>
        <v>0</v>
      </c>
      <c r="AO154" s="526">
        <f t="shared" si="52"/>
        <v>0</v>
      </c>
      <c r="AP154" s="526">
        <f t="shared" si="52"/>
        <v>0</v>
      </c>
      <c r="AQ154" s="526">
        <f t="shared" si="52"/>
        <v>0</v>
      </c>
      <c r="AR154" s="526">
        <f t="shared" si="52"/>
        <v>0</v>
      </c>
      <c r="AS154" s="526">
        <f t="shared" si="52"/>
        <v>0</v>
      </c>
      <c r="AT154" s="529">
        <f t="shared" si="52"/>
        <v>0</v>
      </c>
      <c r="AU154" s="531">
        <f t="shared" si="52"/>
        <v>0</v>
      </c>
      <c r="AV154" s="470">
        <f t="shared" si="36"/>
        <v>0</v>
      </c>
    </row>
    <row r="155" spans="2:48" s="60" customFormat="1" ht="13.5">
      <c r="B155" s="494" t="str">
        <f>'FORMATO COSTEO C6'!C68</f>
        <v>6.3.7.1</v>
      </c>
      <c r="C155" s="515">
        <f>'FORMATO COSTEO C6'!B68</f>
        <v>0</v>
      </c>
      <c r="D155" s="506" t="str">
        <f>'FORMATO COSTEO C6'!D68</f>
        <v>Unidad medida</v>
      </c>
      <c r="E155" s="608">
        <f>'FORMATO COSTEO C6'!E68</f>
        <v>0</v>
      </c>
      <c r="F155" s="517">
        <f>'FORMATO COSTEO C6'!G68</f>
        <v>0</v>
      </c>
      <c r="G155" s="641">
        <f>'FORMATO COSTEO C6'!K68</f>
        <v>0</v>
      </c>
      <c r="H155" s="520">
        <f>IF($F155=0,0,((($F155/$E155)*'CRONOGRAMA ACTIVIDADES'!F$90)*($G155/$F155)))</f>
        <v>0</v>
      </c>
      <c r="I155" s="517">
        <f>IF($F155=0,0,((($F155/$E155)*'CRONOGRAMA ACTIVIDADES'!G$90)*($G155/$F155)))</f>
        <v>0</v>
      </c>
      <c r="J155" s="517">
        <f>IF($F155=0,0,((($F155/$E155)*'CRONOGRAMA ACTIVIDADES'!H$90)*($G155/$F155)))</f>
        <v>0</v>
      </c>
      <c r="K155" s="517">
        <f>IF($F155=0,0,((($F155/$E155)*'CRONOGRAMA ACTIVIDADES'!I$90)*($G155/$F155)))</f>
        <v>0</v>
      </c>
      <c r="L155" s="517">
        <f>IF($F155=0,0,((($F155/$E155)*'CRONOGRAMA ACTIVIDADES'!J$90)*($G155/$F155)))</f>
        <v>0</v>
      </c>
      <c r="M155" s="517">
        <f>IF($F155=0,0,((($F155/$E155)*'CRONOGRAMA ACTIVIDADES'!K$90)*($G155/$F155)))</f>
        <v>0</v>
      </c>
      <c r="N155" s="517">
        <f>IF($F155=0,0,((($F155/$E155)*'CRONOGRAMA ACTIVIDADES'!L$90)*($G155/$F155)))</f>
        <v>0</v>
      </c>
      <c r="O155" s="517">
        <f>IF($F155=0,0,((($F155/$E155)*'CRONOGRAMA ACTIVIDADES'!M$90)*($G155/$F155)))</f>
        <v>0</v>
      </c>
      <c r="P155" s="517">
        <f>IF($F155=0,0,((($F155/$E155)*'CRONOGRAMA ACTIVIDADES'!N$90)*($G155/$F155)))</f>
        <v>0</v>
      </c>
      <c r="Q155" s="517">
        <f>IF($F155=0,0,((($F155/$E155)*'CRONOGRAMA ACTIVIDADES'!O$90)*($G155/$F155)))</f>
        <v>0</v>
      </c>
      <c r="R155" s="517">
        <f>IF($F155=0,0,((($F155/$E155)*'CRONOGRAMA ACTIVIDADES'!P$90)*($G155/$F155)))</f>
        <v>0</v>
      </c>
      <c r="S155" s="517">
        <f>IF($F155=0,0,((($F155/$E155)*'CRONOGRAMA ACTIVIDADES'!Q$90)*($G155/$F155)))</f>
        <v>0</v>
      </c>
      <c r="T155" s="499">
        <f t="shared" si="44"/>
        <v>0</v>
      </c>
      <c r="U155" s="519">
        <f>IF($F155=0,0,((($F155/$E155)*'CRONOGRAMA ACTIVIDADES'!R$90)*($G155/$F155)))</f>
        <v>0</v>
      </c>
      <c r="V155" s="517">
        <f>IF($F155=0,0,((($F155/$E155)*'CRONOGRAMA ACTIVIDADES'!S$90)*($G155/$F155)))</f>
        <v>0</v>
      </c>
      <c r="W155" s="517">
        <f>IF($F155=0,0,((($F155/$E155)*'CRONOGRAMA ACTIVIDADES'!T$90)*($G155/$F155)))</f>
        <v>0</v>
      </c>
      <c r="X155" s="517">
        <f>IF($F155=0,0,((($F155/$E155)*'CRONOGRAMA ACTIVIDADES'!U$90)*($G155/$F155)))</f>
        <v>0</v>
      </c>
      <c r="Y155" s="517">
        <f>IF($F155=0,0,((($F155/$E155)*'CRONOGRAMA ACTIVIDADES'!V$90)*($G155/$F155)))</f>
        <v>0</v>
      </c>
      <c r="Z155" s="517">
        <f>IF($F155=0,0,((($F155/$E155)*'CRONOGRAMA ACTIVIDADES'!W$90)*($G155/$F155)))</f>
        <v>0</v>
      </c>
      <c r="AA155" s="517">
        <f>IF($F155=0,0,((($F155/$E155)*'CRONOGRAMA ACTIVIDADES'!X$90)*($G155/$F155)))</f>
        <v>0</v>
      </c>
      <c r="AB155" s="517">
        <f>IF($F155=0,0,((($F155/$E155)*'CRONOGRAMA ACTIVIDADES'!Y$90)*($G155/$F155)))</f>
        <v>0</v>
      </c>
      <c r="AC155" s="517">
        <f>IF($F155=0,0,((($F155/$E155)*'CRONOGRAMA ACTIVIDADES'!Z$90)*($G155/$F155)))</f>
        <v>0</v>
      </c>
      <c r="AD155" s="517">
        <f>IF($F155=0,0,((($F155/$E155)*'CRONOGRAMA ACTIVIDADES'!AA$90)*($G155/$F155)))</f>
        <v>0</v>
      </c>
      <c r="AE155" s="517">
        <f>IF($F155=0,0,((($F155/$E155)*'CRONOGRAMA ACTIVIDADES'!AB$90)*($G155/$F155)))</f>
        <v>0</v>
      </c>
      <c r="AF155" s="517">
        <f>IF($F155=0,0,((($F155/$E155)*'CRONOGRAMA ACTIVIDADES'!AC$90)*($G155/$F155)))</f>
        <v>0</v>
      </c>
      <c r="AG155" s="501">
        <f t="shared" si="45"/>
        <v>0</v>
      </c>
      <c r="AH155" s="520">
        <f>IF($F155=0,0,((($F155/$E155)*'CRONOGRAMA ACTIVIDADES'!AD$90)*($G155/$F155)))</f>
        <v>0</v>
      </c>
      <c r="AI155" s="517">
        <f>IF($F155=0,0,((($F155/$E155)*'CRONOGRAMA ACTIVIDADES'!AE$90)*($G155/$F155)))</f>
        <v>0</v>
      </c>
      <c r="AJ155" s="517">
        <f>IF($F155=0,0,((($F155/$E155)*'CRONOGRAMA ACTIVIDADES'!AF$90)*($G155/$F155)))</f>
        <v>0</v>
      </c>
      <c r="AK155" s="517">
        <f>IF($F155=0,0,((($F155/$E155)*'CRONOGRAMA ACTIVIDADES'!AG$90)*($G155/$F155)))</f>
        <v>0</v>
      </c>
      <c r="AL155" s="517">
        <f>IF($F155=0,0,((($F155/$E155)*'CRONOGRAMA ACTIVIDADES'!AH$90)*($G155/$F155)))</f>
        <v>0</v>
      </c>
      <c r="AM155" s="517">
        <f>IF($F155=0,0,((($F155/$E155)*'CRONOGRAMA ACTIVIDADES'!AI$90)*($G155/$F155)))</f>
        <v>0</v>
      </c>
      <c r="AN155" s="517">
        <f>IF($F155=0,0,((($F155/$E155)*'CRONOGRAMA ACTIVIDADES'!AJ$90)*($G155/$F155)))</f>
        <v>0</v>
      </c>
      <c r="AO155" s="517">
        <f>IF($F155=0,0,((($F155/$E155)*'CRONOGRAMA ACTIVIDADES'!AK$90)*($G155/$F155)))</f>
        <v>0</v>
      </c>
      <c r="AP155" s="517">
        <f>IF($F155=0,0,((($F155/$E155)*'CRONOGRAMA ACTIVIDADES'!AL$90)*($G155/$F155)))</f>
        <v>0</v>
      </c>
      <c r="AQ155" s="517">
        <f>IF($F155=0,0,((($F155/$E155)*'CRONOGRAMA ACTIVIDADES'!AM$90)*($G155/$F155)))</f>
        <v>0</v>
      </c>
      <c r="AR155" s="517">
        <f>IF($F155=0,0,((($F155/$E155)*'CRONOGRAMA ACTIVIDADES'!AN$90)*($G155/$F155)))</f>
        <v>0</v>
      </c>
      <c r="AS155" s="517">
        <f>IF($F155=0,0,((($F155/$E155)*'CRONOGRAMA ACTIVIDADES'!AO$90)*($G155/$F155)))</f>
        <v>0</v>
      </c>
      <c r="AT155" s="501">
        <f t="shared" si="46"/>
        <v>0</v>
      </c>
      <c r="AU155" s="504">
        <f>AS155+AR155+AQ155+AP155+AO155+AN155+AM155+AL155+AK155+AJ155+AI155+AH155+AF155+AE155+AD155+AC155+AB155+AA155+Z155+Y155+X155+W155+V155+U155+S155+R155+Q155+P155+O155+N155+M155+L155+K155+J155+I155+H155</f>
        <v>0</v>
      </c>
      <c r="AV155" s="470">
        <f t="shared" si="36"/>
        <v>0</v>
      </c>
    </row>
    <row r="156" spans="2:48" s="60" customFormat="1" ht="13.5">
      <c r="B156" s="494" t="str">
        <f>'FORMATO COSTEO C6'!C69</f>
        <v>6.3.7.2</v>
      </c>
      <c r="C156" s="515">
        <f>'FORMATO COSTEO C6'!B69</f>
        <v>0</v>
      </c>
      <c r="D156" s="506" t="str">
        <f>'FORMATO COSTEO C6'!D69</f>
        <v>Unidad medida</v>
      </c>
      <c r="E156" s="608">
        <f>'FORMATO COSTEO C6'!E69</f>
        <v>0</v>
      </c>
      <c r="F156" s="517">
        <f>'FORMATO COSTEO C6'!G69</f>
        <v>0</v>
      </c>
      <c r="G156" s="641">
        <f>'FORMATO COSTEO C6'!K69</f>
        <v>0</v>
      </c>
      <c r="H156" s="520">
        <f>IF($F156=0,0,((($F156/$E156)*'CRONOGRAMA ACTIVIDADES'!F$91)*($G156/$F156)))</f>
        <v>0</v>
      </c>
      <c r="I156" s="517">
        <f>IF($F156=0,0,((($F156/$E156)*'CRONOGRAMA ACTIVIDADES'!G$91)*($G156/$F156)))</f>
        <v>0</v>
      </c>
      <c r="J156" s="517">
        <f>IF($F156=0,0,((($F156/$E156)*'CRONOGRAMA ACTIVIDADES'!H$91)*($G156/$F156)))</f>
        <v>0</v>
      </c>
      <c r="K156" s="517">
        <f>IF($F156=0,0,((($F156/$E156)*'CRONOGRAMA ACTIVIDADES'!I$91)*($G156/$F156)))</f>
        <v>0</v>
      </c>
      <c r="L156" s="517">
        <f>IF($F156=0,0,((($F156/$E156)*'CRONOGRAMA ACTIVIDADES'!J$91)*($G156/$F156)))</f>
        <v>0</v>
      </c>
      <c r="M156" s="517">
        <f>IF($F156=0,0,((($F156/$E156)*'CRONOGRAMA ACTIVIDADES'!K$91)*($G156/$F156)))</f>
        <v>0</v>
      </c>
      <c r="N156" s="517">
        <f>IF($F156=0,0,((($F156/$E156)*'CRONOGRAMA ACTIVIDADES'!L$91)*($G156/$F156)))</f>
        <v>0</v>
      </c>
      <c r="O156" s="517">
        <f>IF($F156=0,0,((($F156/$E156)*'CRONOGRAMA ACTIVIDADES'!M$91)*($G156/$F156)))</f>
        <v>0</v>
      </c>
      <c r="P156" s="517">
        <f>IF($F156=0,0,((($F156/$E156)*'CRONOGRAMA ACTIVIDADES'!N$91)*($G156/$F156)))</f>
        <v>0</v>
      </c>
      <c r="Q156" s="517">
        <f>IF($F156=0,0,((($F156/$E156)*'CRONOGRAMA ACTIVIDADES'!O$91)*($G156/$F156)))</f>
        <v>0</v>
      </c>
      <c r="R156" s="517">
        <f>IF($F156=0,0,((($F156/$E156)*'CRONOGRAMA ACTIVIDADES'!P$91)*($G156/$F156)))</f>
        <v>0</v>
      </c>
      <c r="S156" s="517">
        <f>IF($F156=0,0,((($F156/$E156)*'CRONOGRAMA ACTIVIDADES'!Q$91)*($G156/$F156)))</f>
        <v>0</v>
      </c>
      <c r="T156" s="499">
        <f t="shared" si="44"/>
        <v>0</v>
      </c>
      <c r="U156" s="519">
        <f>IF($F156=0,0,((($F156/$E156)*'CRONOGRAMA ACTIVIDADES'!R$91)*($G156/$F156)))</f>
        <v>0</v>
      </c>
      <c r="V156" s="517">
        <f>IF($F156=0,0,((($F156/$E156)*'CRONOGRAMA ACTIVIDADES'!S$91)*($G156/$F156)))</f>
        <v>0</v>
      </c>
      <c r="W156" s="517">
        <f>IF($F156=0,0,((($F156/$E156)*'CRONOGRAMA ACTIVIDADES'!T$91)*($G156/$F156)))</f>
        <v>0</v>
      </c>
      <c r="X156" s="517">
        <f>IF($F156=0,0,((($F156/$E156)*'CRONOGRAMA ACTIVIDADES'!U$91)*($G156/$F156)))</f>
        <v>0</v>
      </c>
      <c r="Y156" s="517">
        <f>IF($F156=0,0,((($F156/$E156)*'CRONOGRAMA ACTIVIDADES'!V$91)*($G156/$F156)))</f>
        <v>0</v>
      </c>
      <c r="Z156" s="517">
        <f>IF($F156=0,0,((($F156/$E156)*'CRONOGRAMA ACTIVIDADES'!W$91)*($G156/$F156)))</f>
        <v>0</v>
      </c>
      <c r="AA156" s="517">
        <f>IF($F156=0,0,((($F156/$E156)*'CRONOGRAMA ACTIVIDADES'!X$91)*($G156/$F156)))</f>
        <v>0</v>
      </c>
      <c r="AB156" s="517">
        <f>IF($F156=0,0,((($F156/$E156)*'CRONOGRAMA ACTIVIDADES'!Y$91)*($G156/$F156)))</f>
        <v>0</v>
      </c>
      <c r="AC156" s="517">
        <f>IF($F156=0,0,((($F156/$E156)*'CRONOGRAMA ACTIVIDADES'!Z$91)*($G156/$F156)))</f>
        <v>0</v>
      </c>
      <c r="AD156" s="517">
        <f>IF($F156=0,0,((($F156/$E156)*'CRONOGRAMA ACTIVIDADES'!AA$91)*($G156/$F156)))</f>
        <v>0</v>
      </c>
      <c r="AE156" s="517">
        <f>IF($F156=0,0,((($F156/$E156)*'CRONOGRAMA ACTIVIDADES'!AB$91)*($G156/$F156)))</f>
        <v>0</v>
      </c>
      <c r="AF156" s="517">
        <f>IF($F156=0,0,((($F156/$E156)*'CRONOGRAMA ACTIVIDADES'!AC$91)*($G156/$F156)))</f>
        <v>0</v>
      </c>
      <c r="AG156" s="501">
        <f t="shared" si="45"/>
        <v>0</v>
      </c>
      <c r="AH156" s="520">
        <f>IF($F156=0,0,((($F156/$E156)*'CRONOGRAMA ACTIVIDADES'!AD$91)*($G156/$F156)))</f>
        <v>0</v>
      </c>
      <c r="AI156" s="517">
        <f>IF($F156=0,0,((($F156/$E156)*'CRONOGRAMA ACTIVIDADES'!AE$91)*($G156/$F156)))</f>
        <v>0</v>
      </c>
      <c r="AJ156" s="517">
        <f>IF($F156=0,0,((($F156/$E156)*'CRONOGRAMA ACTIVIDADES'!AF$91)*($G156/$F156)))</f>
        <v>0</v>
      </c>
      <c r="AK156" s="517">
        <f>IF($F156=0,0,((($F156/$E156)*'CRONOGRAMA ACTIVIDADES'!AG$91)*($G156/$F156)))</f>
        <v>0</v>
      </c>
      <c r="AL156" s="517">
        <f>IF($F156=0,0,((($F156/$E156)*'CRONOGRAMA ACTIVIDADES'!AH$91)*($G156/$F156)))</f>
        <v>0</v>
      </c>
      <c r="AM156" s="517">
        <f>IF($F156=0,0,((($F156/$E156)*'CRONOGRAMA ACTIVIDADES'!AI$91)*($G156/$F156)))</f>
        <v>0</v>
      </c>
      <c r="AN156" s="517">
        <f>IF($F156=0,0,((($F156/$E156)*'CRONOGRAMA ACTIVIDADES'!AJ$91)*($G156/$F156)))</f>
        <v>0</v>
      </c>
      <c r="AO156" s="517">
        <f>IF($F156=0,0,((($F156/$E156)*'CRONOGRAMA ACTIVIDADES'!AK$91)*($G156/$F156)))</f>
        <v>0</v>
      </c>
      <c r="AP156" s="517">
        <f>IF($F156=0,0,((($F156/$E156)*'CRONOGRAMA ACTIVIDADES'!AL$91)*($G156/$F156)))</f>
        <v>0</v>
      </c>
      <c r="AQ156" s="517">
        <f>IF($F156=0,0,((($F156/$E156)*'CRONOGRAMA ACTIVIDADES'!AM$91)*($G156/$F156)))</f>
        <v>0</v>
      </c>
      <c r="AR156" s="517">
        <f>IF($F156=0,0,((($F156/$E156)*'CRONOGRAMA ACTIVIDADES'!AN$91)*($G156/$F156)))</f>
        <v>0</v>
      </c>
      <c r="AS156" s="517">
        <f>IF($F156=0,0,((($F156/$E156)*'CRONOGRAMA ACTIVIDADES'!AO$91)*($G156/$F156)))</f>
        <v>0</v>
      </c>
      <c r="AT156" s="501">
        <f t="shared" si="46"/>
        <v>0</v>
      </c>
      <c r="AU156" s="504">
        <f>AS156+AR156+AQ156+AP156+AO156+AN156+AM156+AL156+AK156+AJ156+AI156+AH156+AF156+AE156+AD156+AC156+AB156+AA156+Z156+Y156+X156+W156+V156+U156+S156+R156+Q156+P156+O156+N156+M156+L156+K156+J156+I156+H156</f>
        <v>0</v>
      </c>
      <c r="AV156" s="470">
        <f t="shared" si="36"/>
        <v>0</v>
      </c>
    </row>
    <row r="157" spans="2:48" s="60" customFormat="1" ht="13.5">
      <c r="B157" s="494" t="str">
        <f>'FORMATO COSTEO C6'!C70</f>
        <v>6.3.7.3</v>
      </c>
      <c r="C157" s="515">
        <f>'FORMATO COSTEO C6'!B70</f>
        <v>0</v>
      </c>
      <c r="D157" s="506" t="str">
        <f>'FORMATO COSTEO C6'!D70</f>
        <v>Unidad medida</v>
      </c>
      <c r="E157" s="608">
        <f>'FORMATO COSTEO C6'!E70</f>
        <v>0</v>
      </c>
      <c r="F157" s="517">
        <f>'FORMATO COSTEO C6'!G70</f>
        <v>0</v>
      </c>
      <c r="G157" s="641">
        <f>'FORMATO COSTEO C6'!K70</f>
        <v>0</v>
      </c>
      <c r="H157" s="520">
        <f>IF($F157=0,0,((($F157/$E157)*'CRONOGRAMA ACTIVIDADES'!F$92)*($G157/$F157)))</f>
        <v>0</v>
      </c>
      <c r="I157" s="517">
        <f>IF($F157=0,0,((($F157/$E157)*'CRONOGRAMA ACTIVIDADES'!G$92)*($G157/$F157)))</f>
        <v>0</v>
      </c>
      <c r="J157" s="517">
        <f>IF($F157=0,0,((($F157/$E157)*'CRONOGRAMA ACTIVIDADES'!H$92)*($G157/$F157)))</f>
        <v>0</v>
      </c>
      <c r="K157" s="517">
        <f>IF($F157=0,0,((($F157/$E157)*'CRONOGRAMA ACTIVIDADES'!I$92)*($G157/$F157)))</f>
        <v>0</v>
      </c>
      <c r="L157" s="517">
        <f>IF($F157=0,0,((($F157/$E157)*'CRONOGRAMA ACTIVIDADES'!J$92)*($G157/$F157)))</f>
        <v>0</v>
      </c>
      <c r="M157" s="517">
        <f>IF($F157=0,0,((($F157/$E157)*'CRONOGRAMA ACTIVIDADES'!K$92)*($G157/$F157)))</f>
        <v>0</v>
      </c>
      <c r="N157" s="517">
        <f>IF($F157=0,0,((($F157/$E157)*'CRONOGRAMA ACTIVIDADES'!L$92)*($G157/$F157)))</f>
        <v>0</v>
      </c>
      <c r="O157" s="517">
        <f>IF($F157=0,0,((($F157/$E157)*'CRONOGRAMA ACTIVIDADES'!M$92)*($G157/$F157)))</f>
        <v>0</v>
      </c>
      <c r="P157" s="517">
        <f>IF($F157=0,0,((($F157/$E157)*'CRONOGRAMA ACTIVIDADES'!N$92)*($G157/$F157)))</f>
        <v>0</v>
      </c>
      <c r="Q157" s="517">
        <f>IF($F157=0,0,((($F157/$E157)*'CRONOGRAMA ACTIVIDADES'!O$92)*($G157/$F157)))</f>
        <v>0</v>
      </c>
      <c r="R157" s="517">
        <f>IF($F157=0,0,((($F157/$E157)*'CRONOGRAMA ACTIVIDADES'!P$92)*($G157/$F157)))</f>
        <v>0</v>
      </c>
      <c r="S157" s="517">
        <f>IF($F157=0,0,((($F157/$E157)*'CRONOGRAMA ACTIVIDADES'!Q$92)*($G157/$F157)))</f>
        <v>0</v>
      </c>
      <c r="T157" s="499">
        <f t="shared" si="44"/>
        <v>0</v>
      </c>
      <c r="U157" s="519">
        <f>IF($F157=0,0,((($F157/$E157)*'CRONOGRAMA ACTIVIDADES'!R$92)*($G157/$F157)))</f>
        <v>0</v>
      </c>
      <c r="V157" s="517">
        <f>IF($F157=0,0,((($F157/$E157)*'CRONOGRAMA ACTIVIDADES'!S$92)*($G157/$F157)))</f>
        <v>0</v>
      </c>
      <c r="W157" s="517">
        <f>IF($F157=0,0,((($F157/$E157)*'CRONOGRAMA ACTIVIDADES'!T$92)*($G157/$F157)))</f>
        <v>0</v>
      </c>
      <c r="X157" s="517">
        <f>IF($F157=0,0,((($F157/$E157)*'CRONOGRAMA ACTIVIDADES'!U$92)*($G157/$F157)))</f>
        <v>0</v>
      </c>
      <c r="Y157" s="517">
        <f>IF($F157=0,0,((($F157/$E157)*'CRONOGRAMA ACTIVIDADES'!V$92)*($G157/$F157)))</f>
        <v>0</v>
      </c>
      <c r="Z157" s="517">
        <f>IF($F157=0,0,((($F157/$E157)*'CRONOGRAMA ACTIVIDADES'!W$92)*($G157/$F157)))</f>
        <v>0</v>
      </c>
      <c r="AA157" s="517">
        <f>IF($F157=0,0,((($F157/$E157)*'CRONOGRAMA ACTIVIDADES'!X$92)*($G157/$F157)))</f>
        <v>0</v>
      </c>
      <c r="AB157" s="517">
        <f>IF($F157=0,0,((($F157/$E157)*'CRONOGRAMA ACTIVIDADES'!Y$92)*($G157/$F157)))</f>
        <v>0</v>
      </c>
      <c r="AC157" s="517">
        <f>IF($F157=0,0,((($F157/$E157)*'CRONOGRAMA ACTIVIDADES'!Z$92)*($G157/$F157)))</f>
        <v>0</v>
      </c>
      <c r="AD157" s="517">
        <f>IF($F157=0,0,((($F157/$E157)*'CRONOGRAMA ACTIVIDADES'!AA$92)*($G157/$F157)))</f>
        <v>0</v>
      </c>
      <c r="AE157" s="517">
        <f>IF($F157=0,0,((($F157/$E157)*'CRONOGRAMA ACTIVIDADES'!AB$92)*($G157/$F157)))</f>
        <v>0</v>
      </c>
      <c r="AF157" s="517">
        <f>IF($F157=0,0,((($F157/$E157)*'CRONOGRAMA ACTIVIDADES'!AC$92)*($G157/$F157)))</f>
        <v>0</v>
      </c>
      <c r="AG157" s="501">
        <f t="shared" si="45"/>
        <v>0</v>
      </c>
      <c r="AH157" s="520">
        <f>IF($F157=0,0,((($F157/$E157)*'CRONOGRAMA ACTIVIDADES'!AD$92)*($G157/$F157)))</f>
        <v>0</v>
      </c>
      <c r="AI157" s="517">
        <f>IF($F157=0,0,((($F157/$E157)*'CRONOGRAMA ACTIVIDADES'!AE$92)*($G157/$F157)))</f>
        <v>0</v>
      </c>
      <c r="AJ157" s="517">
        <f>IF($F157=0,0,((($F157/$E157)*'CRONOGRAMA ACTIVIDADES'!AF$92)*($G157/$F157)))</f>
        <v>0</v>
      </c>
      <c r="AK157" s="517">
        <f>IF($F157=0,0,((($F157/$E157)*'CRONOGRAMA ACTIVIDADES'!AG$92)*($G157/$F157)))</f>
        <v>0</v>
      </c>
      <c r="AL157" s="517">
        <f>IF($F157=0,0,((($F157/$E157)*'CRONOGRAMA ACTIVIDADES'!AH$92)*($G157/$F157)))</f>
        <v>0</v>
      </c>
      <c r="AM157" s="517">
        <f>IF($F157=0,0,((($F157/$E157)*'CRONOGRAMA ACTIVIDADES'!AI$92)*($G157/$F157)))</f>
        <v>0</v>
      </c>
      <c r="AN157" s="517">
        <f>IF($F157=0,0,((($F157/$E157)*'CRONOGRAMA ACTIVIDADES'!AJ$92)*($G157/$F157)))</f>
        <v>0</v>
      </c>
      <c r="AO157" s="517">
        <f>IF($F157=0,0,((($F157/$E157)*'CRONOGRAMA ACTIVIDADES'!AK$92)*($G157/$F157)))</f>
        <v>0</v>
      </c>
      <c r="AP157" s="517">
        <f>IF($F157=0,0,((($F157/$E157)*'CRONOGRAMA ACTIVIDADES'!AL$92)*($G157/$F157)))</f>
        <v>0</v>
      </c>
      <c r="AQ157" s="517">
        <f>IF($F157=0,0,((($F157/$E157)*'CRONOGRAMA ACTIVIDADES'!AM$92)*($G157/$F157)))</f>
        <v>0</v>
      </c>
      <c r="AR157" s="517">
        <f>IF($F157=0,0,((($F157/$E157)*'CRONOGRAMA ACTIVIDADES'!AN$92)*($G157/$F157)))</f>
        <v>0</v>
      </c>
      <c r="AS157" s="517">
        <f>IF($F157=0,0,((($F157/$E157)*'CRONOGRAMA ACTIVIDADES'!AO$92)*($G157/$F157)))</f>
        <v>0</v>
      </c>
      <c r="AT157" s="501">
        <f t="shared" si="46"/>
        <v>0</v>
      </c>
      <c r="AU157" s="504">
        <f>AS157+AR157+AQ157+AP157+AO157+AN157+AM157+AL157+AK157+AJ157+AI157+AH157+AF157+AE157+AD157+AC157+AB157+AA157+Z157+Y157+X157+W157+V157+U157+S157+R157+Q157+P157+O157+N157+M157+L157+K157+J157+I157+H157</f>
        <v>0</v>
      </c>
      <c r="AV157" s="470">
        <f t="shared" si="36"/>
        <v>0</v>
      </c>
    </row>
    <row r="158" spans="2:48" s="60" customFormat="1" ht="30" customHeight="1" thickBot="1">
      <c r="B158" s="1849" t="s">
        <v>197</v>
      </c>
      <c r="C158" s="1850"/>
      <c r="D158" s="1850"/>
      <c r="E158" s="1850"/>
      <c r="F158" s="539">
        <f>+F12+F106</f>
        <v>0</v>
      </c>
      <c r="G158" s="540">
        <f aca="true" t="shared" si="53" ref="G158:AT158">+G12+G106</f>
        <v>0</v>
      </c>
      <c r="H158" s="541">
        <f t="shared" si="53"/>
        <v>0</v>
      </c>
      <c r="I158" s="539">
        <f t="shared" si="53"/>
        <v>0</v>
      </c>
      <c r="J158" s="539">
        <f t="shared" si="53"/>
        <v>0</v>
      </c>
      <c r="K158" s="539">
        <f t="shared" si="53"/>
        <v>0</v>
      </c>
      <c r="L158" s="539">
        <f t="shared" si="53"/>
        <v>0</v>
      </c>
      <c r="M158" s="539">
        <f t="shared" si="53"/>
        <v>0</v>
      </c>
      <c r="N158" s="539">
        <f t="shared" si="53"/>
        <v>0</v>
      </c>
      <c r="O158" s="539">
        <f t="shared" si="53"/>
        <v>0</v>
      </c>
      <c r="P158" s="539">
        <f t="shared" si="53"/>
        <v>0</v>
      </c>
      <c r="Q158" s="539">
        <f t="shared" si="53"/>
        <v>0</v>
      </c>
      <c r="R158" s="539">
        <f t="shared" si="53"/>
        <v>0</v>
      </c>
      <c r="S158" s="539">
        <f t="shared" si="53"/>
        <v>0</v>
      </c>
      <c r="T158" s="542">
        <f t="shared" si="53"/>
        <v>0</v>
      </c>
      <c r="U158" s="543">
        <f t="shared" si="53"/>
        <v>0</v>
      </c>
      <c r="V158" s="539">
        <f t="shared" si="53"/>
        <v>0</v>
      </c>
      <c r="W158" s="539">
        <f t="shared" si="53"/>
        <v>0</v>
      </c>
      <c r="X158" s="539">
        <f t="shared" si="53"/>
        <v>0</v>
      </c>
      <c r="Y158" s="539">
        <f t="shared" si="53"/>
        <v>0</v>
      </c>
      <c r="Z158" s="539">
        <f t="shared" si="53"/>
        <v>0</v>
      </c>
      <c r="AA158" s="539">
        <f t="shared" si="53"/>
        <v>0</v>
      </c>
      <c r="AB158" s="539">
        <f t="shared" si="53"/>
        <v>0</v>
      </c>
      <c r="AC158" s="539">
        <f t="shared" si="53"/>
        <v>0</v>
      </c>
      <c r="AD158" s="539">
        <f t="shared" si="53"/>
        <v>0</v>
      </c>
      <c r="AE158" s="539">
        <f t="shared" si="53"/>
        <v>0</v>
      </c>
      <c r="AF158" s="539">
        <f t="shared" si="53"/>
        <v>0</v>
      </c>
      <c r="AG158" s="540">
        <f t="shared" si="53"/>
        <v>0</v>
      </c>
      <c r="AH158" s="541">
        <f t="shared" si="53"/>
        <v>0</v>
      </c>
      <c r="AI158" s="539">
        <f t="shared" si="53"/>
        <v>0</v>
      </c>
      <c r="AJ158" s="539">
        <f t="shared" si="53"/>
        <v>0</v>
      </c>
      <c r="AK158" s="539">
        <f t="shared" si="53"/>
        <v>0</v>
      </c>
      <c r="AL158" s="539">
        <f t="shared" si="53"/>
        <v>0</v>
      </c>
      <c r="AM158" s="539">
        <f t="shared" si="53"/>
        <v>0</v>
      </c>
      <c r="AN158" s="539">
        <f t="shared" si="53"/>
        <v>0</v>
      </c>
      <c r="AO158" s="539">
        <f t="shared" si="53"/>
        <v>0</v>
      </c>
      <c r="AP158" s="539">
        <f t="shared" si="53"/>
        <v>0</v>
      </c>
      <c r="AQ158" s="539">
        <f t="shared" si="53"/>
        <v>0</v>
      </c>
      <c r="AR158" s="539">
        <f t="shared" si="53"/>
        <v>0</v>
      </c>
      <c r="AS158" s="539">
        <f t="shared" si="53"/>
        <v>0</v>
      </c>
      <c r="AT158" s="542">
        <f t="shared" si="53"/>
        <v>0</v>
      </c>
      <c r="AU158" s="544">
        <f>+AU12+AU106</f>
        <v>0</v>
      </c>
      <c r="AV158" s="470">
        <f>+G158-AU158</f>
        <v>0</v>
      </c>
    </row>
    <row r="159" spans="2:48" s="60" customFormat="1" ht="10.5" customHeight="1" thickBot="1">
      <c r="B159" s="545"/>
      <c r="C159" s="545"/>
      <c r="D159" s="545"/>
      <c r="E159" s="545"/>
      <c r="F159" s="546"/>
      <c r="G159" s="546"/>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1"/>
      <c r="AL159" s="591"/>
      <c r="AM159" s="591"/>
      <c r="AN159" s="591"/>
      <c r="AO159" s="591"/>
      <c r="AP159" s="591"/>
      <c r="AQ159" s="591"/>
      <c r="AR159" s="591"/>
      <c r="AS159" s="591"/>
      <c r="AT159" s="591"/>
      <c r="AU159" s="547"/>
      <c r="AV159" s="470"/>
    </row>
    <row r="160" spans="2:48" s="60" customFormat="1" ht="13.5" customHeight="1">
      <c r="B160" s="642">
        <f>+'FORMATO COSTEO C6'!C78</f>
        <v>6.4</v>
      </c>
      <c r="C160" s="643" t="str">
        <f>+'FORMATO COSTEO C6'!D78</f>
        <v>Gastos administrativos del proyecto</v>
      </c>
      <c r="D160" s="644" t="str">
        <f>+'FORMATO COSTEO C6'!D80</f>
        <v>Mes</v>
      </c>
      <c r="E160" s="653">
        <f>+'FORMATO COSTEO C6'!E80</f>
        <v>0</v>
      </c>
      <c r="F160" s="594">
        <f>+'FORMATO COSTEO C6'!G81</f>
        <v>0</v>
      </c>
      <c r="G160" s="597">
        <f>+'FORMATO COSTEO C6'!K81</f>
        <v>0</v>
      </c>
      <c r="H160" s="593">
        <f>IF($F160=0,0,((($F160/$E160)*'CRONOGRAMA ACTIVIDADES'!F$93)*($G160/$F160)))</f>
        <v>0</v>
      </c>
      <c r="I160" s="594">
        <f>IF($F160=0,0,((($F160/$E160)*'CRONOGRAMA ACTIVIDADES'!G$93)*($G160/$F160)))</f>
        <v>0</v>
      </c>
      <c r="J160" s="594">
        <f>IF($F160=0,0,((($F160/$E160)*'CRONOGRAMA ACTIVIDADES'!H$93)*($G160/$F160)))</f>
        <v>0</v>
      </c>
      <c r="K160" s="594">
        <f>IF($F160=0,0,((($F160/$E160)*'CRONOGRAMA ACTIVIDADES'!I$93)*($G160/$F160)))</f>
        <v>0</v>
      </c>
      <c r="L160" s="594">
        <f>IF($F160=0,0,((($F160/$E160)*'CRONOGRAMA ACTIVIDADES'!J$93)*($G160/$F160)))</f>
        <v>0</v>
      </c>
      <c r="M160" s="594">
        <f>IF($F160=0,0,((($F160/$E160)*'CRONOGRAMA ACTIVIDADES'!K$93)*($G160/$F160)))</f>
        <v>0</v>
      </c>
      <c r="N160" s="594">
        <f>IF($F160=0,0,((($F160/$E160)*'CRONOGRAMA ACTIVIDADES'!L$93)*($G160/$F160)))</f>
        <v>0</v>
      </c>
      <c r="O160" s="594">
        <f>IF($F160=0,0,((($F160/$E160)*'CRONOGRAMA ACTIVIDADES'!M$93)*($G160/$F160)))</f>
        <v>0</v>
      </c>
      <c r="P160" s="594">
        <f>IF($F160=0,0,((($F160/$E160)*'CRONOGRAMA ACTIVIDADES'!N$93)*($G160/$F160)))</f>
        <v>0</v>
      </c>
      <c r="Q160" s="594">
        <f>IF($F160=0,0,((($F160/$E160)*'CRONOGRAMA ACTIVIDADES'!O$93)*($G160/$F160)))</f>
        <v>0</v>
      </c>
      <c r="R160" s="594">
        <f>IF($F160=0,0,((($F160/$E160)*'CRONOGRAMA ACTIVIDADES'!P$93)*($G160/$F160)))</f>
        <v>0</v>
      </c>
      <c r="S160" s="594">
        <f>IF($F160=0,0,((($F160/$E160)*'CRONOGRAMA ACTIVIDADES'!Q$93)*($G160/$F160)))</f>
        <v>0</v>
      </c>
      <c r="T160" s="597">
        <f>H160+I160+J160+K160+L160+M160+N160+O160+P160+Q160+R160+S160</f>
        <v>0</v>
      </c>
      <c r="U160" s="593">
        <f>IF($F160=0,0,((($F160/$E160)*'CRONOGRAMA ACTIVIDADES'!R$93)*($G160/$F160)))</f>
        <v>0</v>
      </c>
      <c r="V160" s="594">
        <f>IF($F160=0,0,((($F160/$E160)*'CRONOGRAMA ACTIVIDADES'!S$93)*($G160/$F160)))</f>
        <v>0</v>
      </c>
      <c r="W160" s="594">
        <f>IF($F160=0,0,((($F160/$E160)*'CRONOGRAMA ACTIVIDADES'!T$93)*($G160/$F160)))</f>
        <v>0</v>
      </c>
      <c r="X160" s="594">
        <f>IF($F160=0,0,((($F160/$E160)*'CRONOGRAMA ACTIVIDADES'!U$93)*($G160/$F160)))</f>
        <v>0</v>
      </c>
      <c r="Y160" s="594">
        <f>IF($F160=0,0,((($F160/$E160)*'CRONOGRAMA ACTIVIDADES'!V$93)*($G160/$F160)))</f>
        <v>0</v>
      </c>
      <c r="Z160" s="594">
        <f>IF($F160=0,0,((($F160/$E160)*'CRONOGRAMA ACTIVIDADES'!W$93)*($G160/$F160)))</f>
        <v>0</v>
      </c>
      <c r="AA160" s="594">
        <f>IF($F160=0,0,((($F160/$E160)*'CRONOGRAMA ACTIVIDADES'!X$93)*($G160/$F160)))</f>
        <v>0</v>
      </c>
      <c r="AB160" s="594">
        <f>IF($F160=0,0,((($F160/$E160)*'CRONOGRAMA ACTIVIDADES'!Y$93)*($G160/$F160)))</f>
        <v>0</v>
      </c>
      <c r="AC160" s="594">
        <f>IF($F160=0,0,((($F160/$E160)*'CRONOGRAMA ACTIVIDADES'!Z$93)*($G160/$F160)))</f>
        <v>0</v>
      </c>
      <c r="AD160" s="594">
        <f>IF($F160=0,0,((($F160/$E160)*'CRONOGRAMA ACTIVIDADES'!AA$93)*($G160/$F160)))</f>
        <v>0</v>
      </c>
      <c r="AE160" s="594">
        <f>IF($F160=0,0,((($F160/$E160)*'CRONOGRAMA ACTIVIDADES'!AB$93)*($G160/$F160)))</f>
        <v>0</v>
      </c>
      <c r="AF160" s="594">
        <f>IF($F160=0,0,((($F160/$E160)*'CRONOGRAMA ACTIVIDADES'!AC$93)*($G160/$F160)))</f>
        <v>0</v>
      </c>
      <c r="AG160" s="597">
        <f>U160+V160+W160+X160+Y160+Z160+AA160+AB160+AC160+AD160+AE160+AF160</f>
        <v>0</v>
      </c>
      <c r="AH160" s="593">
        <f>IF($F160=0,0,((($F160/$E160)*'CRONOGRAMA ACTIVIDADES'!AD$93)*($G160/$F160)))</f>
        <v>0</v>
      </c>
      <c r="AI160" s="594">
        <f>IF($F160=0,0,((($F160/$E160)*'CRONOGRAMA ACTIVIDADES'!AE$93)*($G160/$F160)))</f>
        <v>0</v>
      </c>
      <c r="AJ160" s="594">
        <f>IF($F160=0,0,((($F160/$E160)*'CRONOGRAMA ACTIVIDADES'!AF$93)*($G160/$F160)))</f>
        <v>0</v>
      </c>
      <c r="AK160" s="594">
        <f>IF($F160=0,0,((($F160/$E160)*'CRONOGRAMA ACTIVIDADES'!AG$93)*($G160/$F160)))</f>
        <v>0</v>
      </c>
      <c r="AL160" s="594">
        <f>IF($F160=0,0,((($F160/$E160)*'CRONOGRAMA ACTIVIDADES'!AH$93)*($G160/$F160)))</f>
        <v>0</v>
      </c>
      <c r="AM160" s="594">
        <f>IF($F160=0,0,((($F160/$E160)*'CRONOGRAMA ACTIVIDADES'!AI$93)*($G160/$F160)))</f>
        <v>0</v>
      </c>
      <c r="AN160" s="594">
        <f>IF($F160=0,0,((($F160/$E160)*'CRONOGRAMA ACTIVIDADES'!AJ$93)*($G160/$F160)))</f>
        <v>0</v>
      </c>
      <c r="AO160" s="594">
        <f>IF($F160=0,0,((($F160/$E160)*'CRONOGRAMA ACTIVIDADES'!AK$93)*($G160/$F160)))</f>
        <v>0</v>
      </c>
      <c r="AP160" s="594">
        <f>IF($F160=0,0,((($F160/$E160)*'CRONOGRAMA ACTIVIDADES'!AL$93)*($G160/$F160)))</f>
        <v>0</v>
      </c>
      <c r="AQ160" s="594">
        <f>IF($F160=0,0,((($F160/$E160)*'CRONOGRAMA ACTIVIDADES'!AM$93)*($G160/$F160)))</f>
        <v>0</v>
      </c>
      <c r="AR160" s="594">
        <f>IF($F160=0,0,((($F160/$E160)*'CRONOGRAMA ACTIVIDADES'!AN$93)*($G160/$F160)))</f>
        <v>0</v>
      </c>
      <c r="AS160" s="594">
        <f>IF($F160=0,0,((($F160/$E160)*'CRONOGRAMA ACTIVIDADES'!AO$93)*($G160/$F160)))</f>
        <v>0</v>
      </c>
      <c r="AT160" s="595">
        <f>AH160+AI160+AJ160+AK160+AL160+AM160+AN160+AO160+AP160+AQ160+AR160+AS160</f>
        <v>0</v>
      </c>
      <c r="AU160" s="598">
        <f>AS160+AR160+AQ160+AP160+AO160+AN160+AM160+AL160+AK160+AJ160+AI160+AH160+AF160+AE160+AD160+AC160+AB160+AA160+Z160+Y160+X160+W160+V160+U160+S160+R160+Q160+P160+O160+N160+M160+L160+K160+J160+I160+H160</f>
        <v>0</v>
      </c>
      <c r="AV160" s="470">
        <f aca="true" t="shared" si="54" ref="AV160:AV165">+G160-AU160</f>
        <v>0</v>
      </c>
    </row>
    <row r="161" spans="2:48" s="60" customFormat="1" ht="13.5">
      <c r="B161" s="473">
        <f>'FORMATO COSTEO C6'!C82</f>
        <v>6.5</v>
      </c>
      <c r="C161" s="474" t="str">
        <f>'FORMATO COSTEO C6'!D82</f>
        <v>Línea de base y evaluaciones del proyecto</v>
      </c>
      <c r="D161" s="475" t="str">
        <f>+'FORMATO COSTEO C6'!D84</f>
        <v>Documento</v>
      </c>
      <c r="E161" s="476">
        <f>+'FORMATO COSTEO C6'!E84</f>
        <v>0</v>
      </c>
      <c r="F161" s="477">
        <f>+'FORMATO COSTEO C6'!G85</f>
        <v>0</v>
      </c>
      <c r="G161" s="478">
        <f>+'FORMATO COSTEO C6'!K85</f>
        <v>0</v>
      </c>
      <c r="H161" s="479"/>
      <c r="I161" s="477">
        <v>0</v>
      </c>
      <c r="J161" s="477"/>
      <c r="K161" s="477"/>
      <c r="L161" s="477"/>
      <c r="M161" s="477"/>
      <c r="N161" s="477"/>
      <c r="O161" s="477"/>
      <c r="P161" s="477"/>
      <c r="Q161" s="477"/>
      <c r="R161" s="477"/>
      <c r="S161" s="477"/>
      <c r="T161" s="478">
        <f>H161+I161+J161+K161+L161+M161+N161+O161+P161+Q161+R161+S161</f>
        <v>0</v>
      </c>
      <c r="U161" s="479"/>
      <c r="V161" s="477"/>
      <c r="W161" s="477"/>
      <c r="X161" s="477"/>
      <c r="Y161" s="477"/>
      <c r="Z161" s="477"/>
      <c r="AA161" s="477"/>
      <c r="AB161" s="477"/>
      <c r="AC161" s="477"/>
      <c r="AD161" s="477"/>
      <c r="AE161" s="477"/>
      <c r="AF161" s="477"/>
      <c r="AG161" s="478">
        <f>U161+V161+W161+X161+Y161+Z161+AA161+AB161+AC161+AD161+AE161+AF161</f>
        <v>0</v>
      </c>
      <c r="AH161" s="479"/>
      <c r="AI161" s="477"/>
      <c r="AJ161" s="477"/>
      <c r="AK161" s="477"/>
      <c r="AL161" s="477"/>
      <c r="AM161" s="477"/>
      <c r="AN161" s="477"/>
      <c r="AO161" s="477"/>
      <c r="AP161" s="477"/>
      <c r="AQ161" s="477"/>
      <c r="AR161" s="477">
        <v>0</v>
      </c>
      <c r="AS161" s="477"/>
      <c r="AT161" s="480">
        <f>AH161+AI161+AJ161+AK161+AL161+AM161+AN161+AO161+AP161+AQ161+AR161+AS161</f>
        <v>0</v>
      </c>
      <c r="AU161" s="482">
        <f>+G161</f>
        <v>0</v>
      </c>
      <c r="AV161" s="470">
        <f t="shared" si="54"/>
        <v>0</v>
      </c>
    </row>
    <row r="162" spans="2:48" s="60" customFormat="1" ht="13.5">
      <c r="B162" s="473">
        <f>'FORMATO COSTEO C6'!C86</f>
        <v>6.6</v>
      </c>
      <c r="C162" s="474" t="str">
        <f>'FORMATO COSTEO C6'!D86</f>
        <v>Imprevistos</v>
      </c>
      <c r="D162" s="558" t="str">
        <f>+'FORMATO COSTEO C6'!D88</f>
        <v>Mes</v>
      </c>
      <c r="E162" s="476">
        <f>+'FORMATO COSTEO C6'!E88</f>
        <v>0</v>
      </c>
      <c r="F162" s="477">
        <f>+'FORMATO COSTEO C6'!G89</f>
        <v>0</v>
      </c>
      <c r="G162" s="478">
        <f>+'FORMATO COSTEO C6'!K89</f>
        <v>0</v>
      </c>
      <c r="H162" s="479">
        <f>IF($F162=0,0,((($F162/$E162)*'CRONOGRAMA ACTIVIDADES'!F$95)*($G162/$F162)))</f>
        <v>0</v>
      </c>
      <c r="I162" s="477">
        <f>IF($F162=0,0,((($F162/$E162)*'CRONOGRAMA ACTIVIDADES'!G$95)*($G162/$F162)))</f>
        <v>0</v>
      </c>
      <c r="J162" s="477">
        <f>IF($F162=0,0,((($F162/$E162)*'CRONOGRAMA ACTIVIDADES'!H$95)*($G162/$F162)))</f>
        <v>0</v>
      </c>
      <c r="K162" s="477">
        <f>IF($F162=0,0,((($F162/$E162)*'CRONOGRAMA ACTIVIDADES'!I$95)*($G162/$F162)))</f>
        <v>0</v>
      </c>
      <c r="L162" s="477">
        <f>IF($F162=0,0,((($F162/$E162)*'CRONOGRAMA ACTIVIDADES'!J$95)*($G162/$F162)))</f>
        <v>0</v>
      </c>
      <c r="M162" s="477">
        <f>IF($F162=0,0,((($F162/$E162)*'CRONOGRAMA ACTIVIDADES'!K$95)*($G162/$F162)))</f>
        <v>0</v>
      </c>
      <c r="N162" s="477">
        <f>IF($F162=0,0,((($F162/$E162)*'CRONOGRAMA ACTIVIDADES'!L$95)*($G162/$F162)))</f>
        <v>0</v>
      </c>
      <c r="O162" s="477">
        <f>IF($F162=0,0,((($F162/$E162)*'CRONOGRAMA ACTIVIDADES'!M$95)*($G162/$F162)))</f>
        <v>0</v>
      </c>
      <c r="P162" s="477">
        <f>IF($F162=0,0,((($F162/$E162)*'CRONOGRAMA ACTIVIDADES'!N$95)*($G162/$F162)))</f>
        <v>0</v>
      </c>
      <c r="Q162" s="477">
        <f>IF($F162=0,0,((($F162/$E162)*'CRONOGRAMA ACTIVIDADES'!O$95)*($G162/$F162)))</f>
        <v>0</v>
      </c>
      <c r="R162" s="477">
        <f>IF($F162=0,0,((($F162/$E162)*'CRONOGRAMA ACTIVIDADES'!P$95)*($G162/$F162)))</f>
        <v>0</v>
      </c>
      <c r="S162" s="477">
        <f>IF($F162=0,0,((($F162/$E162)*'CRONOGRAMA ACTIVIDADES'!Q$95)*($G162/$F162)))</f>
        <v>0</v>
      </c>
      <c r="T162" s="478">
        <f>H162+I162+J162+K162+L162+M162+N162+O162+P162+Q162+R162+S162</f>
        <v>0</v>
      </c>
      <c r="U162" s="479">
        <f>IF($F162=0,0,((($F162/$E162)*'CRONOGRAMA ACTIVIDADES'!R$95)*($G162/$F162)))</f>
        <v>0</v>
      </c>
      <c r="V162" s="477">
        <f>IF($F162=0,0,((($F162/$E162)*'CRONOGRAMA ACTIVIDADES'!S$95)*($G162/$F162)))</f>
        <v>0</v>
      </c>
      <c r="W162" s="477">
        <f>IF($F162=0,0,((($F162/$E162)*'CRONOGRAMA ACTIVIDADES'!T$95)*($G162/$F162)))</f>
        <v>0</v>
      </c>
      <c r="X162" s="477">
        <f>IF($F162=0,0,((($F162/$E162)*'CRONOGRAMA ACTIVIDADES'!U$95)*($G162/$F162)))</f>
        <v>0</v>
      </c>
      <c r="Y162" s="477">
        <f>IF($F162=0,0,((($F162/$E162)*'CRONOGRAMA ACTIVIDADES'!V$95)*($G162/$F162)))</f>
        <v>0</v>
      </c>
      <c r="Z162" s="477">
        <f>IF($F162=0,0,((($F162/$E162)*'CRONOGRAMA ACTIVIDADES'!W$95)*($G162/$F162)))</f>
        <v>0</v>
      </c>
      <c r="AA162" s="477">
        <f>IF($F162=0,0,((($F162/$E162)*'CRONOGRAMA ACTIVIDADES'!X$95)*($G162/$F162)))</f>
        <v>0</v>
      </c>
      <c r="AB162" s="477">
        <f>IF($F162=0,0,((($F162/$E162)*'CRONOGRAMA ACTIVIDADES'!Y$95)*($G162/$F162)))</f>
        <v>0</v>
      </c>
      <c r="AC162" s="477">
        <f>IF($F162=0,0,((($F162/$E162)*'CRONOGRAMA ACTIVIDADES'!Z$95)*($G162/$F162)))</f>
        <v>0</v>
      </c>
      <c r="AD162" s="477">
        <f>IF($F162=0,0,((($F162/$E162)*'CRONOGRAMA ACTIVIDADES'!AA$95)*($G162/$F162)))</f>
        <v>0</v>
      </c>
      <c r="AE162" s="477">
        <f>IF($F162=0,0,((($F162/$E162)*'CRONOGRAMA ACTIVIDADES'!AB$95)*($G162/$F162)))</f>
        <v>0</v>
      </c>
      <c r="AF162" s="477">
        <f>IF($F162=0,0,((($F162/$E162)*'CRONOGRAMA ACTIVIDADES'!AC$95)*($G162/$F162)))</f>
        <v>0</v>
      </c>
      <c r="AG162" s="478">
        <f>U162+V162+W162+X162+Y162+Z162+AA162+AB162+AC162+AD162+AE162+AF162</f>
        <v>0</v>
      </c>
      <c r="AH162" s="479">
        <f>IF($F162=0,0,((($F162/$E162)*'CRONOGRAMA ACTIVIDADES'!AD$95)*($G162/$F162)))</f>
        <v>0</v>
      </c>
      <c r="AI162" s="477">
        <f>IF($F162=0,0,((($F162/$E162)*'CRONOGRAMA ACTIVIDADES'!AE$95)*($G162/$F162)))</f>
        <v>0</v>
      </c>
      <c r="AJ162" s="477">
        <f>IF($F162=0,0,((($F162/$E162)*'CRONOGRAMA ACTIVIDADES'!AF$95)*($G162/$F162)))</f>
        <v>0</v>
      </c>
      <c r="AK162" s="477">
        <f>IF($F162=0,0,((($F162/$E162)*'CRONOGRAMA ACTIVIDADES'!AG$95)*($G162/$F162)))</f>
        <v>0</v>
      </c>
      <c r="AL162" s="477">
        <f>IF($F162=0,0,((($F162/$E162)*'CRONOGRAMA ACTIVIDADES'!AH$95)*($G162/$F162)))</f>
        <v>0</v>
      </c>
      <c r="AM162" s="477">
        <f>IF($F162=0,0,((($F162/$E162)*'CRONOGRAMA ACTIVIDADES'!AI$95)*($G162/$F162)))</f>
        <v>0</v>
      </c>
      <c r="AN162" s="477">
        <f>IF($F162=0,0,((($F162/$E162)*'CRONOGRAMA ACTIVIDADES'!AJ$95)*($G162/$F162)))</f>
        <v>0</v>
      </c>
      <c r="AO162" s="477">
        <f>IF($F162=0,0,((($F162/$E162)*'CRONOGRAMA ACTIVIDADES'!AK$95)*($G162/$F162)))</f>
        <v>0</v>
      </c>
      <c r="AP162" s="477">
        <f>IF($F162=0,0,((($F162/$E162)*'CRONOGRAMA ACTIVIDADES'!AL$95)*($G162/$F162)))</f>
        <v>0</v>
      </c>
      <c r="AQ162" s="477">
        <f>IF($F162=0,0,((($F162/$E162)*'CRONOGRAMA ACTIVIDADES'!AM$95)*($G162/$F162)))</f>
        <v>0</v>
      </c>
      <c r="AR162" s="477">
        <f>IF($F162=0,0,((($F162/$E162)*'CRONOGRAMA ACTIVIDADES'!AN$95)*($G162/$F162)))</f>
        <v>0</v>
      </c>
      <c r="AS162" s="477">
        <f>IF($F162=0,0,((($F162/$E162)*'CRONOGRAMA ACTIVIDADES'!AO$95)*($G162/$F162)))</f>
        <v>0</v>
      </c>
      <c r="AT162" s="480">
        <f>AH162+AI162+AJ162+AK162+AL162+AM162+AN162+AO162+AP162+AQ162+AR162+AS162</f>
        <v>0</v>
      </c>
      <c r="AU162" s="482">
        <f>AS162+AR162+AQ162+AP162+AO162+AN162+AM162+AL162+AK162+AJ162+AI162+AH162+AF162+AE162+AD162+AC162+AB162+AA162+Z162+Y162+X162+W162+V162+U162+S162+R162+Q162+P162+O162+N162+M162+L162+K162+J162+I162+H162</f>
        <v>0</v>
      </c>
      <c r="AV162" s="470">
        <f t="shared" si="54"/>
        <v>0</v>
      </c>
    </row>
    <row r="163" spans="2:48" s="60" customFormat="1" ht="13.5">
      <c r="B163" s="473">
        <f>'FORMATO COSTEO C6'!C90</f>
        <v>6.7</v>
      </c>
      <c r="C163" s="474" t="str">
        <f>'FORMATO COSTEO C6'!D90</f>
        <v>Supervisión interna</v>
      </c>
      <c r="D163" s="558" t="str">
        <f>+'FORMATO COSTEO C6'!D92</f>
        <v>Visita</v>
      </c>
      <c r="E163" s="476">
        <f>+'FORMATO COSTEO C6'!E92</f>
        <v>0</v>
      </c>
      <c r="F163" s="477">
        <f>+'FORMATO COSTEO C6'!G93</f>
        <v>0</v>
      </c>
      <c r="G163" s="478">
        <f>+'FORMATO COSTEO C6'!K93</f>
        <v>0</v>
      </c>
      <c r="H163" s="479">
        <f>IF($F163=0,0,((($F163/$E163)*'CRONOGRAMA ACTIVIDADES'!F$96)*($G163/$F163)))</f>
        <v>0</v>
      </c>
      <c r="I163" s="477">
        <f>IF($F163=0,0,((($F163/$E163)*'CRONOGRAMA ACTIVIDADES'!G$96)*($G163/$F163)))</f>
        <v>0</v>
      </c>
      <c r="J163" s="477">
        <f>IF($F163=0,0,((($F163/$E163)*'CRONOGRAMA ACTIVIDADES'!H$96)*($G163/$F163)))</f>
        <v>0</v>
      </c>
      <c r="K163" s="477">
        <f>IF($F163=0,0,((($F163/$E163)*'CRONOGRAMA ACTIVIDADES'!I$96)*($G163/$F163)))</f>
        <v>0</v>
      </c>
      <c r="L163" s="477">
        <f>IF($F163=0,0,((($F163/$E163)*'CRONOGRAMA ACTIVIDADES'!J$96)*($G163/$F163)))</f>
        <v>0</v>
      </c>
      <c r="M163" s="477">
        <f>IF($F163=0,0,((($F163/$E163)*'CRONOGRAMA ACTIVIDADES'!K$96)*($G163/$F163)))</f>
        <v>0</v>
      </c>
      <c r="N163" s="477">
        <f>IF($F163=0,0,((($F163/$E163)*'CRONOGRAMA ACTIVIDADES'!L$96)*($G163/$F163)))</f>
        <v>0</v>
      </c>
      <c r="O163" s="477">
        <f>IF($F163=0,0,((($F163/$E163)*'CRONOGRAMA ACTIVIDADES'!M$96)*($G163/$F163)))</f>
        <v>0</v>
      </c>
      <c r="P163" s="477">
        <f>IF($F163=0,0,((($F163/$E163)*'CRONOGRAMA ACTIVIDADES'!N$96)*($G163/$F163)))</f>
        <v>0</v>
      </c>
      <c r="Q163" s="477">
        <f>IF($F163=0,0,((($F163/$E163)*'CRONOGRAMA ACTIVIDADES'!O$96)*($G163/$F163)))</f>
        <v>0</v>
      </c>
      <c r="R163" s="477">
        <f>IF($F163=0,0,((($F163/$E163)*'CRONOGRAMA ACTIVIDADES'!P$96)*($G163/$F163)))</f>
        <v>0</v>
      </c>
      <c r="S163" s="477">
        <f>IF($F163=0,0,((($F163/$E163)*'CRONOGRAMA ACTIVIDADES'!Q$96)*($G163/$F163)))</f>
        <v>0</v>
      </c>
      <c r="T163" s="478">
        <f>H163+I163+J163+K163+L163+M163+N163+O163+P163+Q163+R163+S163</f>
        <v>0</v>
      </c>
      <c r="U163" s="479">
        <f>IF($F163=0,0,((($F163/$E163)*'CRONOGRAMA ACTIVIDADES'!R$96)*($G163/$F163)))</f>
        <v>0</v>
      </c>
      <c r="V163" s="477">
        <f>IF($F163=0,0,((($F163/$E163)*'CRONOGRAMA ACTIVIDADES'!S$96)*($G163/$F163)))</f>
        <v>0</v>
      </c>
      <c r="W163" s="477">
        <f>IF($F163=0,0,((($F163/$E163)*'CRONOGRAMA ACTIVIDADES'!T$96)*($G163/$F163)))</f>
        <v>0</v>
      </c>
      <c r="X163" s="477">
        <f>IF($F163=0,0,((($F163/$E163)*'CRONOGRAMA ACTIVIDADES'!U$96)*($G163/$F163)))</f>
        <v>0</v>
      </c>
      <c r="Y163" s="477">
        <f>IF($F163=0,0,((($F163/$E163)*'CRONOGRAMA ACTIVIDADES'!V$96)*($G163/$F163)))</f>
        <v>0</v>
      </c>
      <c r="Z163" s="477">
        <f>IF($F163=0,0,((($F163/$E163)*'CRONOGRAMA ACTIVIDADES'!W$96)*($G163/$F163)))</f>
        <v>0</v>
      </c>
      <c r="AA163" s="477">
        <f>IF($F163=0,0,((($F163/$E163)*'CRONOGRAMA ACTIVIDADES'!X$96)*($G163/$F163)))</f>
        <v>0</v>
      </c>
      <c r="AB163" s="477">
        <f>IF($F163=0,0,((($F163/$E163)*'CRONOGRAMA ACTIVIDADES'!Y$96)*($G163/$F163)))</f>
        <v>0</v>
      </c>
      <c r="AC163" s="477">
        <f>IF($F163=0,0,((($F163/$E163)*'CRONOGRAMA ACTIVIDADES'!Z$96)*($G163/$F163)))</f>
        <v>0</v>
      </c>
      <c r="AD163" s="477">
        <f>IF($F163=0,0,((($F163/$E163)*'CRONOGRAMA ACTIVIDADES'!AA$96)*($G163/$F163)))</f>
        <v>0</v>
      </c>
      <c r="AE163" s="477">
        <f>IF($F163=0,0,((($F163/$E163)*'CRONOGRAMA ACTIVIDADES'!AB$96)*($G163/$F163)))</f>
        <v>0</v>
      </c>
      <c r="AF163" s="477">
        <f>IF($F163=0,0,((($F163/$E163)*'CRONOGRAMA ACTIVIDADES'!AC$96)*($G163/$F163)))</f>
        <v>0</v>
      </c>
      <c r="AG163" s="478">
        <f>U163+V163+W163+X163+Y163+Z163+AA163+AB163+AC163+AD163+AE163+AF163</f>
        <v>0</v>
      </c>
      <c r="AH163" s="479">
        <f>IF($F163=0,0,((($F163/$E163)*'CRONOGRAMA ACTIVIDADES'!AD$96)*($G163/$F163)))</f>
        <v>0</v>
      </c>
      <c r="AI163" s="477">
        <f>IF($F163=0,0,((($F163/$E163)*'CRONOGRAMA ACTIVIDADES'!AE$96)*($G163/$F163)))</f>
        <v>0</v>
      </c>
      <c r="AJ163" s="477">
        <f>IF($F163=0,0,((($F163/$E163)*'CRONOGRAMA ACTIVIDADES'!AF$96)*($G163/$F163)))</f>
        <v>0</v>
      </c>
      <c r="AK163" s="477">
        <f>IF($F163=0,0,((($F163/$E163)*'CRONOGRAMA ACTIVIDADES'!AG$96)*($G163/$F163)))</f>
        <v>0</v>
      </c>
      <c r="AL163" s="477">
        <f>IF($F163=0,0,((($F163/$E163)*'CRONOGRAMA ACTIVIDADES'!AH$96)*($G163/$F163)))</f>
        <v>0</v>
      </c>
      <c r="AM163" s="477">
        <f>IF($F163=0,0,((($F163/$E163)*'CRONOGRAMA ACTIVIDADES'!AI$96)*($G163/$F163)))</f>
        <v>0</v>
      </c>
      <c r="AN163" s="477">
        <f>IF($F163=0,0,((($F163/$E163)*'CRONOGRAMA ACTIVIDADES'!AJ$96)*($G163/$F163)))</f>
        <v>0</v>
      </c>
      <c r="AO163" s="477">
        <f>IF($F163=0,0,((($F163/$E163)*'CRONOGRAMA ACTIVIDADES'!AK$96)*($G163/$F163)))</f>
        <v>0</v>
      </c>
      <c r="AP163" s="477">
        <f>IF($F163=0,0,((($F163/$E163)*'CRONOGRAMA ACTIVIDADES'!AL$96)*($G163/$F163)))</f>
        <v>0</v>
      </c>
      <c r="AQ163" s="477">
        <f>IF($F163=0,0,((($F163/$E163)*'CRONOGRAMA ACTIVIDADES'!AM$96)*($G163/$F163)))</f>
        <v>0</v>
      </c>
      <c r="AR163" s="477">
        <f>IF($F163=0,0,((($F163/$E163)*'CRONOGRAMA ACTIVIDADES'!AN$96)*($G163/$F163)))</f>
        <v>0</v>
      </c>
      <c r="AS163" s="477">
        <f>IF($F163=0,0,((($F163/$E163)*'CRONOGRAMA ACTIVIDADES'!AO$96)*($G163/$F163)))</f>
        <v>0</v>
      </c>
      <c r="AT163" s="480">
        <f>AH163+AI163+AJ163+AK163+AL163+AM163+AN163+AO163+AP163+AQ163+AR163+AS163</f>
        <v>0</v>
      </c>
      <c r="AU163" s="482">
        <f>AS163+AR163+AQ163+AP163+AO163+AN163+AM163+AL163+AK163+AJ163+AI163+AH163+AF163+AE163+AD163+AC163+AB163+AA163+Z163+Y163+X163+W163+V163+U163+S163+R163+Q163+P163+O163+N163+M163+L163+K163+J163+I163+H163</f>
        <v>0</v>
      </c>
      <c r="AV163" s="470">
        <f t="shared" si="54"/>
        <v>0</v>
      </c>
    </row>
    <row r="164" spans="2:48" s="60" customFormat="1" ht="30" customHeight="1">
      <c r="B164" s="1853" t="s">
        <v>201</v>
      </c>
      <c r="C164" s="1854"/>
      <c r="D164" s="1854"/>
      <c r="E164" s="1854"/>
      <c r="F164" s="559">
        <f aca="true" t="shared" si="55" ref="F164:AS164">+F160+F161+F162+F163</f>
        <v>0</v>
      </c>
      <c r="G164" s="560">
        <f t="shared" si="55"/>
        <v>0</v>
      </c>
      <c r="H164" s="599">
        <f t="shared" si="55"/>
        <v>0</v>
      </c>
      <c r="I164" s="559">
        <f t="shared" si="55"/>
        <v>0</v>
      </c>
      <c r="J164" s="559">
        <f t="shared" si="55"/>
        <v>0</v>
      </c>
      <c r="K164" s="559">
        <f t="shared" si="55"/>
        <v>0</v>
      </c>
      <c r="L164" s="559">
        <f t="shared" si="55"/>
        <v>0</v>
      </c>
      <c r="M164" s="559">
        <f t="shared" si="55"/>
        <v>0</v>
      </c>
      <c r="N164" s="559">
        <f t="shared" si="55"/>
        <v>0</v>
      </c>
      <c r="O164" s="559">
        <f t="shared" si="55"/>
        <v>0</v>
      </c>
      <c r="P164" s="559">
        <f t="shared" si="55"/>
        <v>0</v>
      </c>
      <c r="Q164" s="559">
        <f t="shared" si="55"/>
        <v>0</v>
      </c>
      <c r="R164" s="559">
        <f t="shared" si="55"/>
        <v>0</v>
      </c>
      <c r="S164" s="559">
        <f t="shared" si="55"/>
        <v>0</v>
      </c>
      <c r="T164" s="560">
        <f>T160+T161+T162+T163</f>
        <v>0</v>
      </c>
      <c r="U164" s="599">
        <f t="shared" si="55"/>
        <v>0</v>
      </c>
      <c r="V164" s="559">
        <f t="shared" si="55"/>
        <v>0</v>
      </c>
      <c r="W164" s="559">
        <f t="shared" si="55"/>
        <v>0</v>
      </c>
      <c r="X164" s="559">
        <f t="shared" si="55"/>
        <v>0</v>
      </c>
      <c r="Y164" s="559">
        <f t="shared" si="55"/>
        <v>0</v>
      </c>
      <c r="Z164" s="559">
        <f t="shared" si="55"/>
        <v>0</v>
      </c>
      <c r="AA164" s="559">
        <f t="shared" si="55"/>
        <v>0</v>
      </c>
      <c r="AB164" s="559">
        <f t="shared" si="55"/>
        <v>0</v>
      </c>
      <c r="AC164" s="559">
        <f t="shared" si="55"/>
        <v>0</v>
      </c>
      <c r="AD164" s="559">
        <f t="shared" si="55"/>
        <v>0</v>
      </c>
      <c r="AE164" s="559">
        <f t="shared" si="55"/>
        <v>0</v>
      </c>
      <c r="AF164" s="559">
        <f t="shared" si="55"/>
        <v>0</v>
      </c>
      <c r="AG164" s="560">
        <f>AG160+AG161+AG162+AG163</f>
        <v>0</v>
      </c>
      <c r="AH164" s="599">
        <f t="shared" si="55"/>
        <v>0</v>
      </c>
      <c r="AI164" s="559">
        <f t="shared" si="55"/>
        <v>0</v>
      </c>
      <c r="AJ164" s="559">
        <f t="shared" si="55"/>
        <v>0</v>
      </c>
      <c r="AK164" s="559">
        <f t="shared" si="55"/>
        <v>0</v>
      </c>
      <c r="AL164" s="559">
        <f t="shared" si="55"/>
        <v>0</v>
      </c>
      <c r="AM164" s="559">
        <f t="shared" si="55"/>
        <v>0</v>
      </c>
      <c r="AN164" s="559">
        <f t="shared" si="55"/>
        <v>0</v>
      </c>
      <c r="AO164" s="559">
        <f t="shared" si="55"/>
        <v>0</v>
      </c>
      <c r="AP164" s="559">
        <f t="shared" si="55"/>
        <v>0</v>
      </c>
      <c r="AQ164" s="559">
        <f t="shared" si="55"/>
        <v>0</v>
      </c>
      <c r="AR164" s="559">
        <f t="shared" si="55"/>
        <v>0</v>
      </c>
      <c r="AS164" s="559">
        <f t="shared" si="55"/>
        <v>0</v>
      </c>
      <c r="AT164" s="600">
        <f>AT160+AT161+AT162+AT163</f>
        <v>0</v>
      </c>
      <c r="AU164" s="601">
        <f>AU160+AU161+AU162+AU163</f>
        <v>0</v>
      </c>
      <c r="AV164" s="470">
        <f t="shared" si="54"/>
        <v>0</v>
      </c>
    </row>
    <row r="165" spans="2:48" s="60" customFormat="1" ht="30" customHeight="1" thickBot="1">
      <c r="B165" s="1847" t="s">
        <v>202</v>
      </c>
      <c r="C165" s="1848"/>
      <c r="D165" s="1848"/>
      <c r="E165" s="1848"/>
      <c r="F165" s="563">
        <f aca="true" t="shared" si="56" ref="F165:AS165">+F164+F158</f>
        <v>0</v>
      </c>
      <c r="G165" s="564">
        <f t="shared" si="56"/>
        <v>0</v>
      </c>
      <c r="H165" s="602">
        <f t="shared" si="56"/>
        <v>0</v>
      </c>
      <c r="I165" s="563">
        <f t="shared" si="56"/>
        <v>0</v>
      </c>
      <c r="J165" s="563">
        <f t="shared" si="56"/>
        <v>0</v>
      </c>
      <c r="K165" s="563">
        <f t="shared" si="56"/>
        <v>0</v>
      </c>
      <c r="L165" s="563">
        <f t="shared" si="56"/>
        <v>0</v>
      </c>
      <c r="M165" s="563">
        <f t="shared" si="56"/>
        <v>0</v>
      </c>
      <c r="N165" s="563">
        <f t="shared" si="56"/>
        <v>0</v>
      </c>
      <c r="O165" s="563">
        <f t="shared" si="56"/>
        <v>0</v>
      </c>
      <c r="P165" s="563">
        <f t="shared" si="56"/>
        <v>0</v>
      </c>
      <c r="Q165" s="563">
        <f t="shared" si="56"/>
        <v>0</v>
      </c>
      <c r="R165" s="563">
        <f t="shared" si="56"/>
        <v>0</v>
      </c>
      <c r="S165" s="563">
        <f t="shared" si="56"/>
        <v>0</v>
      </c>
      <c r="T165" s="564">
        <f>T164+T158</f>
        <v>0</v>
      </c>
      <c r="U165" s="602">
        <f t="shared" si="56"/>
        <v>0</v>
      </c>
      <c r="V165" s="563">
        <f t="shared" si="56"/>
        <v>0</v>
      </c>
      <c r="W165" s="563">
        <f t="shared" si="56"/>
        <v>0</v>
      </c>
      <c r="X165" s="563">
        <f t="shared" si="56"/>
        <v>0</v>
      </c>
      <c r="Y165" s="563">
        <f t="shared" si="56"/>
        <v>0</v>
      </c>
      <c r="Z165" s="563">
        <f t="shared" si="56"/>
        <v>0</v>
      </c>
      <c r="AA165" s="563">
        <f t="shared" si="56"/>
        <v>0</v>
      </c>
      <c r="AB165" s="563">
        <f t="shared" si="56"/>
        <v>0</v>
      </c>
      <c r="AC165" s="563">
        <f t="shared" si="56"/>
        <v>0</v>
      </c>
      <c r="AD165" s="563">
        <f t="shared" si="56"/>
        <v>0</v>
      </c>
      <c r="AE165" s="563">
        <f t="shared" si="56"/>
        <v>0</v>
      </c>
      <c r="AF165" s="563">
        <f t="shared" si="56"/>
        <v>0</v>
      </c>
      <c r="AG165" s="564">
        <f>AG164+AG158</f>
        <v>0</v>
      </c>
      <c r="AH165" s="602">
        <f t="shared" si="56"/>
        <v>0</v>
      </c>
      <c r="AI165" s="563">
        <f t="shared" si="56"/>
        <v>0</v>
      </c>
      <c r="AJ165" s="563">
        <f t="shared" si="56"/>
        <v>0</v>
      </c>
      <c r="AK165" s="563">
        <f t="shared" si="56"/>
        <v>0</v>
      </c>
      <c r="AL165" s="563">
        <f t="shared" si="56"/>
        <v>0</v>
      </c>
      <c r="AM165" s="563">
        <f t="shared" si="56"/>
        <v>0</v>
      </c>
      <c r="AN165" s="563">
        <f t="shared" si="56"/>
        <v>0</v>
      </c>
      <c r="AO165" s="563">
        <f t="shared" si="56"/>
        <v>0</v>
      </c>
      <c r="AP165" s="563">
        <f t="shared" si="56"/>
        <v>0</v>
      </c>
      <c r="AQ165" s="563">
        <f t="shared" si="56"/>
        <v>0</v>
      </c>
      <c r="AR165" s="563">
        <f t="shared" si="56"/>
        <v>0</v>
      </c>
      <c r="AS165" s="563">
        <f t="shared" si="56"/>
        <v>0</v>
      </c>
      <c r="AT165" s="603">
        <f>AT164+AT158</f>
        <v>0</v>
      </c>
      <c r="AU165" s="604">
        <f>AU164+AU158</f>
        <v>0</v>
      </c>
      <c r="AV165" s="470">
        <f t="shared" si="54"/>
        <v>0</v>
      </c>
    </row>
    <row r="166" spans="2:48" s="60" customFormat="1" ht="13.5">
      <c r="B166" s="583"/>
      <c r="C166" s="584"/>
      <c r="D166" s="585"/>
      <c r="E166" s="586"/>
      <c r="F166" s="587"/>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470"/>
    </row>
    <row r="167" spans="2:48" s="60" customFormat="1" ht="13.5">
      <c r="B167" s="58"/>
      <c r="C167" s="58"/>
      <c r="D167" s="61"/>
      <c r="E167" s="588"/>
      <c r="F167" s="62"/>
      <c r="G167" s="59">
        <f>+G165-G161</f>
        <v>0</v>
      </c>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470"/>
    </row>
    <row r="168" spans="3:48" ht="10.5">
      <c r="C168" s="1"/>
      <c r="F168" s="356"/>
      <c r="T168" s="5" t="e">
        <f>+#REF!+#REF!+#REF!+#REF!</f>
        <v>#REF!</v>
      </c>
      <c r="AG168" s="5" t="e">
        <f>+#REF!+#REF!+#REF!+#REF!</f>
        <v>#REF!</v>
      </c>
      <c r="AT168" s="5" t="e">
        <f>+#REF!+#REF!+#REF!+#REF!</f>
        <v>#REF!</v>
      </c>
      <c r="AV168" s="348"/>
    </row>
    <row r="169" spans="3:48" ht="10.5">
      <c r="C169" s="1"/>
      <c r="F169" s="356"/>
      <c r="AU169" s="5" t="e">
        <f>+#REF!+#REF!+AT168</f>
        <v>#REF!</v>
      </c>
      <c r="AV169" s="348"/>
    </row>
    <row r="170" spans="3:48" ht="10.5">
      <c r="C170" s="1"/>
      <c r="F170" s="356"/>
      <c r="AV170" s="348"/>
    </row>
    <row r="171" spans="3:48" ht="10.5">
      <c r="C171" s="1"/>
      <c r="AV171" s="348"/>
    </row>
    <row r="172" spans="3:48" ht="10.5">
      <c r="C172" s="1"/>
      <c r="F172" s="356"/>
      <c r="AV172" s="348"/>
    </row>
    <row r="173" spans="3:48" ht="10.5">
      <c r="C173" s="1"/>
      <c r="F173" s="356"/>
      <c r="AV173" s="348"/>
    </row>
    <row r="174" spans="3:48" ht="10.5">
      <c r="C174" s="1"/>
      <c r="F174" s="356"/>
      <c r="AV174" s="348"/>
    </row>
    <row r="175" spans="3:48" ht="10.5">
      <c r="C175" s="1"/>
      <c r="F175" s="356"/>
      <c r="AV175" s="348"/>
    </row>
    <row r="176" spans="3:48" ht="10.5">
      <c r="C176" s="1"/>
      <c r="F176" s="356"/>
      <c r="AV176" s="348"/>
    </row>
    <row r="177" spans="3:48" ht="10.5">
      <c r="C177" s="1"/>
      <c r="F177" s="356"/>
      <c r="AV177" s="348"/>
    </row>
    <row r="178" ht="10.5">
      <c r="AV178" s="348"/>
    </row>
    <row r="179" ht="10.5">
      <c r="AV179" s="348"/>
    </row>
    <row r="180" ht="10.5">
      <c r="AV180" s="348"/>
    </row>
    <row r="181" ht="10.5">
      <c r="AV181" s="348"/>
    </row>
    <row r="182" ht="10.5">
      <c r="AV182" s="348"/>
    </row>
    <row r="183" ht="10.5">
      <c r="AV183" s="348"/>
    </row>
    <row r="184" ht="10.5">
      <c r="AV184" s="348"/>
    </row>
    <row r="185" ht="10.5">
      <c r="AV185" s="348"/>
    </row>
    <row r="186" ht="10.5">
      <c r="AV186" s="348"/>
    </row>
    <row r="187" ht="10.5">
      <c r="AV187" s="348"/>
    </row>
    <row r="188" ht="10.5">
      <c r="AV188" s="348"/>
    </row>
    <row r="189" ht="10.5">
      <c r="AV189" s="348"/>
    </row>
    <row r="190" ht="10.5">
      <c r="AV190" s="348"/>
    </row>
    <row r="191" ht="10.5">
      <c r="AV191" s="348"/>
    </row>
    <row r="192" ht="10.5">
      <c r="AV192" s="348"/>
    </row>
    <row r="193" ht="10.5">
      <c r="AV193" s="348"/>
    </row>
    <row r="194" ht="10.5">
      <c r="AV194" s="348"/>
    </row>
    <row r="195" ht="10.5">
      <c r="AV195" s="348"/>
    </row>
    <row r="196" ht="10.5">
      <c r="AV196" s="348"/>
    </row>
    <row r="197" ht="10.5">
      <c r="AV197" s="348"/>
    </row>
    <row r="198" ht="10.5">
      <c r="AV198" s="348"/>
    </row>
    <row r="199" ht="10.5">
      <c r="AV199" s="348"/>
    </row>
    <row r="200" ht="10.5">
      <c r="AV200" s="348"/>
    </row>
    <row r="201" ht="10.5">
      <c r="AV201" s="348"/>
    </row>
    <row r="202" ht="10.5">
      <c r="AV202" s="348"/>
    </row>
    <row r="203" ht="10.5">
      <c r="AV203" s="348"/>
    </row>
    <row r="204" ht="10.5">
      <c r="AV204" s="348"/>
    </row>
    <row r="205" ht="10.5">
      <c r="AV205" s="348"/>
    </row>
    <row r="206" ht="10.5">
      <c r="AV206" s="348"/>
    </row>
    <row r="207" ht="10.5">
      <c r="AV207" s="348"/>
    </row>
    <row r="208" ht="10.5">
      <c r="AV208" s="348"/>
    </row>
    <row r="209" ht="10.5">
      <c r="AV209" s="348"/>
    </row>
    <row r="210" ht="10.5">
      <c r="AV210" s="348"/>
    </row>
    <row r="211" ht="10.5">
      <c r="AV211" s="348"/>
    </row>
    <row r="212" ht="10.5">
      <c r="AV212" s="348"/>
    </row>
    <row r="213" ht="10.5">
      <c r="AV213" s="348"/>
    </row>
    <row r="214" ht="10.5">
      <c r="AV214" s="348"/>
    </row>
    <row r="215" ht="10.5">
      <c r="AV215" s="348"/>
    </row>
    <row r="216" ht="10.5">
      <c r="AV216" s="348"/>
    </row>
    <row r="217" ht="10.5">
      <c r="AV217" s="348"/>
    </row>
    <row r="218" ht="10.5">
      <c r="AV218" s="348"/>
    </row>
    <row r="219" ht="10.5">
      <c r="AV219" s="348"/>
    </row>
    <row r="220" ht="10.5">
      <c r="AV220" s="348"/>
    </row>
    <row r="221" ht="10.5">
      <c r="AV221" s="348"/>
    </row>
    <row r="222" ht="10.5">
      <c r="AV222" s="348"/>
    </row>
    <row r="223" ht="10.5">
      <c r="AV223" s="348"/>
    </row>
    <row r="224" ht="10.5">
      <c r="AV224" s="348"/>
    </row>
    <row r="225" ht="10.5">
      <c r="AV225" s="348"/>
    </row>
    <row r="226" ht="10.5">
      <c r="AV226" s="348"/>
    </row>
    <row r="227" ht="10.5">
      <c r="AV227" s="348"/>
    </row>
    <row r="228" ht="10.5">
      <c r="AV228" s="348"/>
    </row>
    <row r="229" ht="10.5">
      <c r="AV229" s="348"/>
    </row>
    <row r="230" ht="10.5">
      <c r="AV230" s="348"/>
    </row>
    <row r="231" ht="10.5">
      <c r="AV231" s="348"/>
    </row>
    <row r="232" ht="10.5">
      <c r="AV232" s="348"/>
    </row>
    <row r="233" ht="10.5">
      <c r="AV233" s="348"/>
    </row>
    <row r="234" ht="10.5">
      <c r="AV234" s="348"/>
    </row>
    <row r="235" ht="10.5">
      <c r="AV235" s="348"/>
    </row>
    <row r="236" ht="10.5">
      <c r="AV236" s="348"/>
    </row>
    <row r="237" ht="10.5">
      <c r="AV237" s="348"/>
    </row>
    <row r="238" ht="10.5">
      <c r="AV238" s="348"/>
    </row>
    <row r="239" ht="10.5">
      <c r="AV239" s="348"/>
    </row>
    <row r="240" ht="10.5">
      <c r="AV240" s="348"/>
    </row>
    <row r="241" ht="10.5">
      <c r="AV241" s="348"/>
    </row>
    <row r="242" ht="10.5">
      <c r="AV242" s="348"/>
    </row>
    <row r="243" ht="10.5">
      <c r="AV243" s="348"/>
    </row>
    <row r="244" ht="10.5">
      <c r="AV244" s="348"/>
    </row>
    <row r="245" ht="10.5">
      <c r="AV245" s="348"/>
    </row>
    <row r="246" ht="10.5">
      <c r="AV246" s="348"/>
    </row>
    <row r="247" ht="10.5">
      <c r="AV247" s="348"/>
    </row>
    <row r="248" ht="10.5">
      <c r="AV248" s="348"/>
    </row>
    <row r="249" ht="10.5">
      <c r="AV249" s="348"/>
    </row>
    <row r="250" ht="10.5">
      <c r="AV250" s="348"/>
    </row>
    <row r="251" ht="10.5">
      <c r="AV251" s="348"/>
    </row>
    <row r="252" ht="10.5">
      <c r="AV252" s="348"/>
    </row>
    <row r="253" ht="10.5">
      <c r="AV253" s="348"/>
    </row>
    <row r="254" ht="10.5">
      <c r="AV254" s="348"/>
    </row>
    <row r="255" ht="10.5">
      <c r="AV255" s="348"/>
    </row>
  </sheetData>
  <sheetProtection password="C553" sheet="1" objects="1" scenarios="1" formatColumns="0" formatRows="0"/>
  <mergeCells count="22">
    <mergeCell ref="B1:AU1"/>
    <mergeCell ref="B4:J4"/>
    <mergeCell ref="B6:C6"/>
    <mergeCell ref="B7:C7"/>
    <mergeCell ref="D6:M6"/>
    <mergeCell ref="D7:M7"/>
    <mergeCell ref="AU10:AU11"/>
    <mergeCell ref="B158:E158"/>
    <mergeCell ref="B8:C8"/>
    <mergeCell ref="D8:F8"/>
    <mergeCell ref="B10:C11"/>
    <mergeCell ref="D10:D11"/>
    <mergeCell ref="E10:E11"/>
    <mergeCell ref="F10:F11"/>
    <mergeCell ref="G10:G11"/>
    <mergeCell ref="G8:J8"/>
    <mergeCell ref="K8:M8"/>
    <mergeCell ref="B164:E164"/>
    <mergeCell ref="B165:E165"/>
    <mergeCell ref="AH10:AT10"/>
    <mergeCell ref="H10:T10"/>
    <mergeCell ref="U10:AG10"/>
  </mergeCells>
  <conditionalFormatting sqref="AV12:AV157 AV159:AV165">
    <cfRule type="cellIs" priority="2" dxfId="0" operator="notEqual">
      <formula>0</formula>
    </cfRule>
  </conditionalFormatting>
  <conditionalFormatting sqref="AV158">
    <cfRule type="cellIs" priority="1" dxfId="0" operator="notEqual">
      <formula>0</formula>
    </cfRule>
  </conditionalFormatting>
  <printOptions horizontalCentered="1"/>
  <pageMargins left="0.3937007874015748" right="0.1968503937007874" top="0.5905511811023623" bottom="0.5905511811023623" header="0" footer="0.1968503937007874"/>
  <pageSetup firstPageNumber="1" useFirstPageNumber="1" fitToHeight="3" horizontalDpi="600" verticalDpi="600" orientation="landscape" paperSize="9" scale="60" r:id="rId1"/>
  <headerFooter alignWithMargins="0">
    <oddFooter>&amp;C&amp;"Arial,Normal"&amp;10C -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W255"/>
  <sheetViews>
    <sheetView showGridLines="0" zoomScale="90" zoomScaleNormal="90" zoomScaleSheetLayoutView="100" workbookViewId="0" topLeftCell="A140">
      <selection activeCell="A158" sqref="A158:XFD158"/>
    </sheetView>
  </sheetViews>
  <sheetFormatPr defaultColWidth="11.421875" defaultRowHeight="10.5" outlineLevelRow="1" outlineLevelCol="2"/>
  <cols>
    <col min="1" max="1" width="5.7109375" style="341" customWidth="1"/>
    <col min="2" max="2" width="6.7109375" style="1" customWidth="1"/>
    <col min="3" max="3" width="35.7109375" style="357" customWidth="1"/>
    <col min="4" max="4" width="12.7109375" style="355" customWidth="1" outlineLevel="1"/>
    <col min="5" max="5" width="9.7109375" style="360" customWidth="1" outlineLevel="1"/>
    <col min="6" max="6" width="9.57421875" style="5" customWidth="1"/>
    <col min="7" max="7" width="12.7109375" style="5" customWidth="1"/>
    <col min="8" max="19" width="9.7109375" style="5" customWidth="1" outlineLevel="2"/>
    <col min="20" max="20" width="9.7109375" style="5" customWidth="1"/>
    <col min="21" max="32" width="9.7109375" style="5" customWidth="1" outlineLevel="2"/>
    <col min="33" max="33" width="9.7109375" style="5" customWidth="1"/>
    <col min="34" max="45" width="9.7109375" style="5" customWidth="1" outlineLevel="2"/>
    <col min="46" max="46" width="9.7109375" style="5" customWidth="1"/>
    <col min="47" max="47" width="11.7109375" style="5" customWidth="1"/>
    <col min="48" max="16384" width="11.421875" style="341" customWidth="1"/>
  </cols>
  <sheetData>
    <row r="1" spans="2:47" ht="15" customHeight="1">
      <c r="B1" s="1855" t="s">
        <v>239</v>
      </c>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c r="AC1" s="1855"/>
      <c r="AD1" s="1855"/>
      <c r="AE1" s="1855"/>
      <c r="AF1" s="1855"/>
      <c r="AG1" s="1855"/>
      <c r="AH1" s="1855"/>
      <c r="AI1" s="1855"/>
      <c r="AJ1" s="1855"/>
      <c r="AK1" s="1855"/>
      <c r="AL1" s="1855"/>
      <c r="AM1" s="1855"/>
      <c r="AN1" s="1855"/>
      <c r="AO1" s="1855"/>
      <c r="AP1" s="1855"/>
      <c r="AQ1" s="1855"/>
      <c r="AR1" s="1855"/>
      <c r="AS1" s="1855"/>
      <c r="AT1" s="1855"/>
      <c r="AU1" s="1855"/>
    </row>
    <row r="2" spans="2:47" s="358" customFormat="1" ht="15" customHeight="1">
      <c r="B2" s="255" t="s">
        <v>49</v>
      </c>
      <c r="C2" s="254"/>
      <c r="D2" s="244"/>
      <c r="E2" s="244"/>
      <c r="F2" s="260"/>
      <c r="G2" s="378"/>
      <c r="H2" s="255" t="str">
        <f>+'INFORMACION GENERAL PROYECTO'!$F$2</f>
        <v>Línea 2. Certificación de Competencias Laborales</v>
      </c>
      <c r="I2" s="378"/>
      <c r="J2" s="378"/>
      <c r="K2" s="378"/>
      <c r="L2" s="378"/>
      <c r="M2" s="378"/>
      <c r="N2" s="378"/>
      <c r="O2" s="378"/>
      <c r="P2" s="378"/>
      <c r="Q2" s="378"/>
      <c r="R2" s="378"/>
      <c r="S2" s="378"/>
      <c r="T2" s="407"/>
      <c r="U2" s="378"/>
      <c r="V2" s="378"/>
      <c r="W2" s="378"/>
      <c r="X2" s="378"/>
      <c r="Y2" s="378"/>
      <c r="Z2" s="378"/>
      <c r="AA2" s="378"/>
      <c r="AB2" s="378"/>
      <c r="AC2" s="378"/>
      <c r="AD2" s="378"/>
      <c r="AE2" s="378"/>
      <c r="AF2" s="378"/>
      <c r="AG2" s="407"/>
      <c r="AH2" s="378"/>
      <c r="AI2" s="378"/>
      <c r="AJ2" s="378"/>
      <c r="AK2" s="378"/>
      <c r="AL2" s="378"/>
      <c r="AM2" s="378"/>
      <c r="AN2" s="378"/>
      <c r="AO2" s="378"/>
      <c r="AP2" s="378"/>
      <c r="AQ2" s="378"/>
      <c r="AR2" s="378"/>
      <c r="AS2" s="378"/>
      <c r="AT2" s="378"/>
      <c r="AU2" s="378"/>
    </row>
    <row r="3" spans="2:47" ht="10.5" customHeight="1">
      <c r="B3" s="379"/>
      <c r="C3" s="379"/>
      <c r="D3" s="379"/>
      <c r="E3" s="379"/>
      <c r="F3" s="379"/>
      <c r="G3" s="379"/>
      <c r="H3" s="379"/>
      <c r="I3" s="379"/>
      <c r="J3" s="379"/>
      <c r="K3" s="379"/>
      <c r="L3" s="379"/>
      <c r="M3" s="379"/>
      <c r="N3" s="379"/>
      <c r="O3" s="379"/>
      <c r="P3" s="379"/>
      <c r="Q3" s="379"/>
      <c r="R3" s="379"/>
      <c r="S3" s="379"/>
      <c r="T3" s="408"/>
      <c r="U3" s="379"/>
      <c r="V3" s="379"/>
      <c r="W3" s="379"/>
      <c r="X3" s="379"/>
      <c r="Y3" s="379"/>
      <c r="Z3" s="379"/>
      <c r="AA3" s="379"/>
      <c r="AB3" s="379"/>
      <c r="AC3" s="379"/>
      <c r="AD3" s="379"/>
      <c r="AE3" s="379"/>
      <c r="AF3" s="379"/>
      <c r="AG3" s="408"/>
      <c r="AH3" s="379"/>
      <c r="AI3" s="379"/>
      <c r="AJ3" s="379"/>
      <c r="AK3" s="379"/>
      <c r="AL3" s="379"/>
      <c r="AM3" s="379"/>
      <c r="AN3" s="379"/>
      <c r="AO3" s="379"/>
      <c r="AP3" s="379"/>
      <c r="AQ3" s="379"/>
      <c r="AR3" s="379"/>
      <c r="AS3" s="379"/>
      <c r="AT3" s="379"/>
      <c r="AU3" s="379"/>
    </row>
    <row r="4" spans="2:47" ht="30" customHeight="1">
      <c r="B4" s="1864" t="s">
        <v>509</v>
      </c>
      <c r="C4" s="1864"/>
      <c r="D4" s="1864"/>
      <c r="E4" s="1864"/>
      <c r="F4" s="1864"/>
      <c r="G4" s="1864"/>
      <c r="H4" s="1864"/>
      <c r="I4" s="1864"/>
      <c r="J4" s="1864"/>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2:47" ht="10.5" customHeight="1" thickBot="1">
      <c r="B5" s="66"/>
      <c r="C5" s="66"/>
      <c r="D5" s="66"/>
      <c r="E5" s="329"/>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row>
    <row r="6" spans="2:47" s="60" customFormat="1" ht="30" customHeight="1">
      <c r="B6" s="1858" t="s">
        <v>341</v>
      </c>
      <c r="C6" s="1859"/>
      <c r="D6" s="1869" t="str">
        <f>+'INFORMACION GENERAL PROYECTO'!D6</f>
        <v>[TÍTULO DEL PROYECTO]</v>
      </c>
      <c r="E6" s="1869"/>
      <c r="F6" s="1869"/>
      <c r="G6" s="1869"/>
      <c r="H6" s="1869"/>
      <c r="I6" s="1869"/>
      <c r="J6" s="1869"/>
      <c r="K6" s="1869"/>
      <c r="L6" s="1869"/>
      <c r="M6" s="1870"/>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row>
    <row r="7" spans="2:47" s="60" customFormat="1" ht="30" customHeight="1">
      <c r="B7" s="1865" t="s">
        <v>342</v>
      </c>
      <c r="C7" s="1866"/>
      <c r="D7" s="1871" t="str">
        <f>+'INFORMACION GENERAL PROYECTO'!D7</f>
        <v>[INSTITUCIÓN EJECUTORA]</v>
      </c>
      <c r="E7" s="1871"/>
      <c r="F7" s="1871"/>
      <c r="G7" s="1871"/>
      <c r="H7" s="1871"/>
      <c r="I7" s="1871"/>
      <c r="J7" s="1871"/>
      <c r="K7" s="1871"/>
      <c r="L7" s="1871"/>
      <c r="M7" s="1872"/>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row>
    <row r="8" spans="2:47" s="60" customFormat="1" ht="15" customHeight="1" thickBot="1">
      <c r="B8" s="1867" t="s">
        <v>356</v>
      </c>
      <c r="C8" s="1868"/>
      <c r="D8" s="1860">
        <f>+'INFORMACION GENERAL PROYECTO'!H8</f>
        <v>0</v>
      </c>
      <c r="E8" s="1860"/>
      <c r="F8" s="1860"/>
      <c r="G8" s="1841" t="s">
        <v>345</v>
      </c>
      <c r="H8" s="1846"/>
      <c r="I8" s="1846"/>
      <c r="J8" s="1842"/>
      <c r="K8" s="1882">
        <f>+'INFORMACION GENERAL PROYECTO'!H24</f>
        <v>0.03287671232876713</v>
      </c>
      <c r="L8" s="1883"/>
      <c r="M8" s="188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row>
    <row r="9" spans="2:48" s="60" customFormat="1" ht="10.5" customHeight="1" thickBot="1">
      <c r="B9" s="1877" t="s">
        <v>56</v>
      </c>
      <c r="C9" s="1878"/>
      <c r="D9" s="1878"/>
      <c r="E9" s="1878"/>
      <c r="F9" s="1878"/>
      <c r="G9" s="1878"/>
      <c r="H9" s="1878"/>
      <c r="I9" s="1878"/>
      <c r="J9" s="1878"/>
      <c r="K9" s="1878"/>
      <c r="L9" s="1878"/>
      <c r="M9" s="1878"/>
      <c r="N9" s="1878"/>
      <c r="O9" s="1878"/>
      <c r="P9" s="1878"/>
      <c r="Q9" s="1878"/>
      <c r="R9" s="1878"/>
      <c r="S9" s="1878"/>
      <c r="T9" s="1878"/>
      <c r="U9" s="1878"/>
      <c r="V9" s="1878"/>
      <c r="W9" s="1878"/>
      <c r="X9" s="1878"/>
      <c r="Y9" s="1878"/>
      <c r="Z9" s="1878"/>
      <c r="AA9" s="1878"/>
      <c r="AB9" s="1878"/>
      <c r="AC9" s="1878"/>
      <c r="AD9" s="1878"/>
      <c r="AE9" s="1878"/>
      <c r="AF9" s="1878"/>
      <c r="AG9" s="1878"/>
      <c r="AH9" s="1878"/>
      <c r="AI9" s="1878"/>
      <c r="AJ9" s="1878"/>
      <c r="AK9" s="1878"/>
      <c r="AL9" s="1878"/>
      <c r="AM9" s="1878"/>
      <c r="AN9" s="1878"/>
      <c r="AO9" s="1878"/>
      <c r="AP9" s="1878"/>
      <c r="AQ9" s="1878"/>
      <c r="AR9" s="1878"/>
      <c r="AS9" s="1878"/>
      <c r="AT9" s="1878"/>
      <c r="AU9" s="1879"/>
      <c r="AV9" s="570"/>
    </row>
    <row r="10" spans="2:47" s="454" customFormat="1" ht="15" customHeight="1">
      <c r="B10" s="1828" t="s">
        <v>272</v>
      </c>
      <c r="C10" s="1851"/>
      <c r="D10" s="1791" t="s">
        <v>357</v>
      </c>
      <c r="E10" s="1791" t="s">
        <v>358</v>
      </c>
      <c r="F10" s="1791" t="s">
        <v>274</v>
      </c>
      <c r="G10" s="1829" t="str">
        <f>+'INFORMACION GENERAL PROYECTO'!C15</f>
        <v>[INSTITUCIÓN APORTANTE 3]</v>
      </c>
      <c r="H10" s="1885" t="s">
        <v>53</v>
      </c>
      <c r="I10" s="1886"/>
      <c r="J10" s="1886"/>
      <c r="K10" s="1886"/>
      <c r="L10" s="1886"/>
      <c r="M10" s="1886"/>
      <c r="N10" s="1886"/>
      <c r="O10" s="1886"/>
      <c r="P10" s="1886"/>
      <c r="Q10" s="1886"/>
      <c r="R10" s="1886"/>
      <c r="S10" s="1886"/>
      <c r="T10" s="1887"/>
      <c r="U10" s="1885" t="s">
        <v>54</v>
      </c>
      <c r="V10" s="1886"/>
      <c r="W10" s="1886"/>
      <c r="X10" s="1886"/>
      <c r="Y10" s="1886"/>
      <c r="Z10" s="1886"/>
      <c r="AA10" s="1886"/>
      <c r="AB10" s="1886"/>
      <c r="AC10" s="1886"/>
      <c r="AD10" s="1886"/>
      <c r="AE10" s="1886"/>
      <c r="AF10" s="1886"/>
      <c r="AG10" s="1887"/>
      <c r="AH10" s="1888" t="s">
        <v>55</v>
      </c>
      <c r="AI10" s="1886"/>
      <c r="AJ10" s="1886"/>
      <c r="AK10" s="1886"/>
      <c r="AL10" s="1886"/>
      <c r="AM10" s="1886"/>
      <c r="AN10" s="1886"/>
      <c r="AO10" s="1886"/>
      <c r="AP10" s="1886"/>
      <c r="AQ10" s="1886"/>
      <c r="AR10" s="1886"/>
      <c r="AS10" s="1886"/>
      <c r="AT10" s="589"/>
      <c r="AU10" s="1891" t="s">
        <v>46</v>
      </c>
    </row>
    <row r="11" spans="2:47" s="454" customFormat="1" ht="15" customHeight="1">
      <c r="B11" s="1830"/>
      <c r="C11" s="1852"/>
      <c r="D11" s="1792"/>
      <c r="E11" s="1792"/>
      <c r="F11" s="1792"/>
      <c r="G11" s="1831" t="str">
        <f>+'INFORMACION GENERAL PROYECTO'!B11</f>
        <v>APORTE FONDOEMPLEO</v>
      </c>
      <c r="H11" s="455">
        <f>'CRONOGRAMA PRODUCTOS'!H31</f>
        <v>0</v>
      </c>
      <c r="I11" s="456">
        <f>'CRONOGRAMA PRODUCTOS'!I31</f>
        <v>31</v>
      </c>
      <c r="J11" s="456">
        <f>'CRONOGRAMA PRODUCTOS'!J31</f>
        <v>62</v>
      </c>
      <c r="K11" s="456">
        <f>'CRONOGRAMA PRODUCTOS'!K31</f>
        <v>93</v>
      </c>
      <c r="L11" s="456">
        <f>'CRONOGRAMA PRODUCTOS'!L31</f>
        <v>123</v>
      </c>
      <c r="M11" s="456">
        <f>'CRONOGRAMA PRODUCTOS'!M31</f>
        <v>154</v>
      </c>
      <c r="N11" s="456">
        <f>'CRONOGRAMA PRODUCTOS'!N31</f>
        <v>184</v>
      </c>
      <c r="O11" s="456">
        <f>'CRONOGRAMA PRODUCTOS'!O31</f>
        <v>215</v>
      </c>
      <c r="P11" s="456">
        <f>'CRONOGRAMA PRODUCTOS'!P31</f>
        <v>246</v>
      </c>
      <c r="Q11" s="456">
        <f>'CRONOGRAMA PRODUCTOS'!Q31</f>
        <v>276</v>
      </c>
      <c r="R11" s="456">
        <f>'CRONOGRAMA PRODUCTOS'!R31</f>
        <v>307</v>
      </c>
      <c r="S11" s="456">
        <f>'CRONOGRAMA PRODUCTOS'!S31</f>
        <v>337</v>
      </c>
      <c r="T11" s="457" t="s">
        <v>496</v>
      </c>
      <c r="U11" s="455">
        <f>'CRONOGRAMA PRODUCTOS'!T31</f>
        <v>368</v>
      </c>
      <c r="V11" s="456">
        <f>'CRONOGRAMA PRODUCTOS'!U31</f>
        <v>399</v>
      </c>
      <c r="W11" s="456">
        <f>'CRONOGRAMA PRODUCTOS'!V31</f>
        <v>427</v>
      </c>
      <c r="X11" s="456">
        <f>'CRONOGRAMA PRODUCTOS'!W31</f>
        <v>458</v>
      </c>
      <c r="Y11" s="456">
        <f>'CRONOGRAMA PRODUCTOS'!X31</f>
        <v>488</v>
      </c>
      <c r="Z11" s="456">
        <f>'CRONOGRAMA PRODUCTOS'!Y31</f>
        <v>519</v>
      </c>
      <c r="AA11" s="456">
        <f>'CRONOGRAMA PRODUCTOS'!Z31</f>
        <v>549</v>
      </c>
      <c r="AB11" s="456">
        <f>'CRONOGRAMA PRODUCTOS'!AA31</f>
        <v>580</v>
      </c>
      <c r="AC11" s="456">
        <f>'CRONOGRAMA PRODUCTOS'!AB31</f>
        <v>611</v>
      </c>
      <c r="AD11" s="456">
        <f>'CRONOGRAMA PRODUCTOS'!AC31</f>
        <v>641</v>
      </c>
      <c r="AE11" s="456">
        <f>'CRONOGRAMA PRODUCTOS'!AD31</f>
        <v>672</v>
      </c>
      <c r="AF11" s="456">
        <f>'CRONOGRAMA PRODUCTOS'!AE31</f>
        <v>702</v>
      </c>
      <c r="AG11" s="457" t="s">
        <v>496</v>
      </c>
      <c r="AH11" s="458">
        <f>'CRONOGRAMA PRODUCTOS'!AF31</f>
        <v>733</v>
      </c>
      <c r="AI11" s="456">
        <f>'CRONOGRAMA PRODUCTOS'!AG31</f>
        <v>764</v>
      </c>
      <c r="AJ11" s="456">
        <f>'CRONOGRAMA PRODUCTOS'!AH31</f>
        <v>792</v>
      </c>
      <c r="AK11" s="456">
        <f>'CRONOGRAMA PRODUCTOS'!AI31</f>
        <v>823</v>
      </c>
      <c r="AL11" s="456">
        <f>'CRONOGRAMA PRODUCTOS'!AJ31</f>
        <v>853</v>
      </c>
      <c r="AM11" s="456">
        <f>'CRONOGRAMA PRODUCTOS'!AK31</f>
        <v>884</v>
      </c>
      <c r="AN11" s="456">
        <f>'CRONOGRAMA PRODUCTOS'!AL31</f>
        <v>914</v>
      </c>
      <c r="AO11" s="456">
        <f>'CRONOGRAMA PRODUCTOS'!AM31</f>
        <v>945</v>
      </c>
      <c r="AP11" s="456">
        <f>'CRONOGRAMA PRODUCTOS'!AN31</f>
        <v>976</v>
      </c>
      <c r="AQ11" s="456">
        <f>'CRONOGRAMA PRODUCTOS'!AO31</f>
        <v>1006</v>
      </c>
      <c r="AR11" s="456">
        <f>'CRONOGRAMA PRODUCTOS'!AP31</f>
        <v>1037</v>
      </c>
      <c r="AS11" s="456">
        <f>'CRONOGRAMA PRODUCTOS'!AQ31</f>
        <v>1067</v>
      </c>
      <c r="AT11" s="457" t="s">
        <v>496</v>
      </c>
      <c r="AU11" s="1892"/>
    </row>
    <row r="12" spans="2:49" s="472" customFormat="1" ht="27" customHeight="1">
      <c r="B12" s="460">
        <f>'FORMATO COSTEO C1'!$C$12</f>
        <v>1</v>
      </c>
      <c r="C12" s="461">
        <f>'FORMATO COSTEO C1'!D$12</f>
        <v>0</v>
      </c>
      <c r="D12" s="462"/>
      <c r="E12" s="463"/>
      <c r="F12" s="464">
        <f>+F13+F44+F75</f>
        <v>0</v>
      </c>
      <c r="G12" s="465">
        <f>+G13+G44+G75</f>
        <v>0</v>
      </c>
      <c r="H12" s="466">
        <f>+H13+H44+H75</f>
        <v>0</v>
      </c>
      <c r="I12" s="464">
        <f aca="true" t="shared" si="0" ref="I12:AS12">+I13+I44+I75</f>
        <v>0</v>
      </c>
      <c r="J12" s="464">
        <f t="shared" si="0"/>
        <v>0</v>
      </c>
      <c r="K12" s="464">
        <f t="shared" si="0"/>
        <v>0</v>
      </c>
      <c r="L12" s="464">
        <f t="shared" si="0"/>
        <v>0</v>
      </c>
      <c r="M12" s="464">
        <f t="shared" si="0"/>
        <v>0</v>
      </c>
      <c r="N12" s="464">
        <f t="shared" si="0"/>
        <v>0</v>
      </c>
      <c r="O12" s="464">
        <f t="shared" si="0"/>
        <v>0</v>
      </c>
      <c r="P12" s="464">
        <f t="shared" si="0"/>
        <v>0</v>
      </c>
      <c r="Q12" s="464">
        <f t="shared" si="0"/>
        <v>0</v>
      </c>
      <c r="R12" s="464">
        <f t="shared" si="0"/>
        <v>0</v>
      </c>
      <c r="S12" s="464">
        <f t="shared" si="0"/>
        <v>0</v>
      </c>
      <c r="T12" s="467">
        <f>+T13+T44+T75</f>
        <v>0</v>
      </c>
      <c r="U12" s="466">
        <f t="shared" si="0"/>
        <v>0</v>
      </c>
      <c r="V12" s="464">
        <f t="shared" si="0"/>
        <v>0</v>
      </c>
      <c r="W12" s="464">
        <f t="shared" si="0"/>
        <v>0</v>
      </c>
      <c r="X12" s="464">
        <f t="shared" si="0"/>
        <v>0</v>
      </c>
      <c r="Y12" s="464">
        <f t="shared" si="0"/>
        <v>0</v>
      </c>
      <c r="Z12" s="464">
        <f t="shared" si="0"/>
        <v>0</v>
      </c>
      <c r="AA12" s="464">
        <f t="shared" si="0"/>
        <v>0</v>
      </c>
      <c r="AB12" s="464">
        <f t="shared" si="0"/>
        <v>0</v>
      </c>
      <c r="AC12" s="464">
        <f t="shared" si="0"/>
        <v>0</v>
      </c>
      <c r="AD12" s="464">
        <f t="shared" si="0"/>
        <v>0</v>
      </c>
      <c r="AE12" s="464">
        <f t="shared" si="0"/>
        <v>0</v>
      </c>
      <c r="AF12" s="464">
        <f t="shared" si="0"/>
        <v>0</v>
      </c>
      <c r="AG12" s="467">
        <f>+AG13+AG44+AG75</f>
        <v>0</v>
      </c>
      <c r="AH12" s="468">
        <f t="shared" si="0"/>
        <v>0</v>
      </c>
      <c r="AI12" s="464">
        <f t="shared" si="0"/>
        <v>0</v>
      </c>
      <c r="AJ12" s="464">
        <f t="shared" si="0"/>
        <v>0</v>
      </c>
      <c r="AK12" s="464">
        <f t="shared" si="0"/>
        <v>0</v>
      </c>
      <c r="AL12" s="464">
        <f t="shared" si="0"/>
        <v>0</v>
      </c>
      <c r="AM12" s="464">
        <f t="shared" si="0"/>
        <v>0</v>
      </c>
      <c r="AN12" s="464">
        <f t="shared" si="0"/>
        <v>0</v>
      </c>
      <c r="AO12" s="464">
        <f t="shared" si="0"/>
        <v>0</v>
      </c>
      <c r="AP12" s="464">
        <f t="shared" si="0"/>
        <v>0</v>
      </c>
      <c r="AQ12" s="464">
        <f t="shared" si="0"/>
        <v>0</v>
      </c>
      <c r="AR12" s="464">
        <f t="shared" si="0"/>
        <v>0</v>
      </c>
      <c r="AS12" s="464">
        <f t="shared" si="0"/>
        <v>0</v>
      </c>
      <c r="AT12" s="467">
        <f>+AT13+AT44+AT75</f>
        <v>0</v>
      </c>
      <c r="AU12" s="510">
        <f>+AU13+AU44+AU75</f>
        <v>0</v>
      </c>
      <c r="AV12" s="470">
        <f aca="true" t="shared" si="1" ref="AV12:AV75">+G12-AU12</f>
        <v>0</v>
      </c>
      <c r="AW12" s="471"/>
    </row>
    <row r="13" spans="2:48" s="483" customFormat="1" ht="12.75" customHeight="1" outlineLevel="1">
      <c r="B13" s="473">
        <f>'FORMATO COSTEO C1'!C$13</f>
        <v>1.1</v>
      </c>
      <c r="C13" s="474">
        <f>'FORMATO COSTEO C1'!D$13</f>
        <v>0</v>
      </c>
      <c r="D13" s="475"/>
      <c r="E13" s="476"/>
      <c r="F13" s="477">
        <f>+F14+F20+F26+F32+F38</f>
        <v>0</v>
      </c>
      <c r="G13" s="478">
        <f aca="true" t="shared" si="2" ref="G13:P13">+G14+G20+G26+G32+G38</f>
        <v>0</v>
      </c>
      <c r="H13" s="479">
        <f t="shared" si="2"/>
        <v>0</v>
      </c>
      <c r="I13" s="477">
        <f>+I14+I20+I26+I32+I38</f>
        <v>0</v>
      </c>
      <c r="J13" s="477">
        <f>+J14+J20+J26+J32+J38</f>
        <v>0</v>
      </c>
      <c r="K13" s="477">
        <f>+K14+K20+K26+K32+K38</f>
        <v>0</v>
      </c>
      <c r="L13" s="477">
        <f>+L14+L20+L26+L32+L38</f>
        <v>0</v>
      </c>
      <c r="M13" s="477">
        <f>+M14+M20+M26+M32+M38</f>
        <v>0</v>
      </c>
      <c r="N13" s="477">
        <f t="shared" si="2"/>
        <v>0</v>
      </c>
      <c r="O13" s="477">
        <f t="shared" si="2"/>
        <v>0</v>
      </c>
      <c r="P13" s="477">
        <f t="shared" si="2"/>
        <v>0</v>
      </c>
      <c r="Q13" s="477">
        <f>+Q14+Q20+Q26+Q32+Q38</f>
        <v>0</v>
      </c>
      <c r="R13" s="477">
        <f>+R14+R20+R26+R32+R38</f>
        <v>0</v>
      </c>
      <c r="S13" s="477">
        <f>+S14+S20+S26+S32+S38</f>
        <v>0</v>
      </c>
      <c r="T13" s="480">
        <f>+T14+T20+T26+T32+T38</f>
        <v>0</v>
      </c>
      <c r="U13" s="479">
        <f aca="true" t="shared" si="3" ref="U13:AS13">+U14+U20+U26+U32+U38</f>
        <v>0</v>
      </c>
      <c r="V13" s="477">
        <f t="shared" si="3"/>
        <v>0</v>
      </c>
      <c r="W13" s="477">
        <f t="shared" si="3"/>
        <v>0</v>
      </c>
      <c r="X13" s="477">
        <f t="shared" si="3"/>
        <v>0</v>
      </c>
      <c r="Y13" s="477">
        <f t="shared" si="3"/>
        <v>0</v>
      </c>
      <c r="Z13" s="477">
        <f t="shared" si="3"/>
        <v>0</v>
      </c>
      <c r="AA13" s="477">
        <f t="shared" si="3"/>
        <v>0</v>
      </c>
      <c r="AB13" s="477">
        <f t="shared" si="3"/>
        <v>0</v>
      </c>
      <c r="AC13" s="477">
        <f t="shared" si="3"/>
        <v>0</v>
      </c>
      <c r="AD13" s="477">
        <f t="shared" si="3"/>
        <v>0</v>
      </c>
      <c r="AE13" s="477">
        <f t="shared" si="3"/>
        <v>0</v>
      </c>
      <c r="AF13" s="477">
        <f t="shared" si="3"/>
        <v>0</v>
      </c>
      <c r="AG13" s="480">
        <f>+AG14+AG20+AG26+AG32+AG38</f>
        <v>0</v>
      </c>
      <c r="AH13" s="481">
        <f t="shared" si="3"/>
        <v>0</v>
      </c>
      <c r="AI13" s="477">
        <f t="shared" si="3"/>
        <v>0</v>
      </c>
      <c r="AJ13" s="477">
        <f t="shared" si="3"/>
        <v>0</v>
      </c>
      <c r="AK13" s="477">
        <f t="shared" si="3"/>
        <v>0</v>
      </c>
      <c r="AL13" s="477">
        <f t="shared" si="3"/>
        <v>0</v>
      </c>
      <c r="AM13" s="477">
        <f t="shared" si="3"/>
        <v>0</v>
      </c>
      <c r="AN13" s="477">
        <f t="shared" si="3"/>
        <v>0</v>
      </c>
      <c r="AO13" s="477">
        <f t="shared" si="3"/>
        <v>0</v>
      </c>
      <c r="AP13" s="477">
        <f t="shared" si="3"/>
        <v>0</v>
      </c>
      <c r="AQ13" s="477">
        <f t="shared" si="3"/>
        <v>0</v>
      </c>
      <c r="AR13" s="477">
        <f t="shared" si="3"/>
        <v>0</v>
      </c>
      <c r="AS13" s="477">
        <f t="shared" si="3"/>
        <v>0</v>
      </c>
      <c r="AT13" s="480">
        <f>+AT14+AT20+AT26+AT32+AT38</f>
        <v>0</v>
      </c>
      <c r="AU13" s="482">
        <f>+AU14+AU20+AU26+AU32+AU38</f>
        <v>0</v>
      </c>
      <c r="AV13" s="470">
        <f t="shared" si="1"/>
        <v>0</v>
      </c>
    </row>
    <row r="14" spans="2:48" s="472" customFormat="1" ht="12.75" customHeight="1">
      <c r="B14" s="484" t="str">
        <f>+'FORMATO COSTEO C1'!C$14</f>
        <v>1.1.1</v>
      </c>
      <c r="C14" s="485">
        <f>+'FORMATO COSTEO C1'!$B$14</f>
        <v>0</v>
      </c>
      <c r="D14" s="486" t="str">
        <f>+'FORMATO COSTEO C1'!$D$14</f>
        <v>Unidad medida</v>
      </c>
      <c r="E14" s="487">
        <f>+'FORMATO COSTEO C1'!$E$14</f>
        <v>0</v>
      </c>
      <c r="F14" s="488">
        <f>SUM(F15:F19)</f>
        <v>0</v>
      </c>
      <c r="G14" s="489">
        <f aca="true" t="shared" si="4" ref="G14:P14">SUM(G15:G19)</f>
        <v>0</v>
      </c>
      <c r="H14" s="490">
        <f t="shared" si="4"/>
        <v>0</v>
      </c>
      <c r="I14" s="488">
        <f>SUM(I15:I19)</f>
        <v>0</v>
      </c>
      <c r="J14" s="488">
        <f>SUM(J15:J19)</f>
        <v>0</v>
      </c>
      <c r="K14" s="488">
        <f>SUM(K15:K19)</f>
        <v>0</v>
      </c>
      <c r="L14" s="488">
        <f>SUM(L15:L19)</f>
        <v>0</v>
      </c>
      <c r="M14" s="488">
        <f>SUM(M15:M19)</f>
        <v>0</v>
      </c>
      <c r="N14" s="488">
        <f t="shared" si="4"/>
        <v>0</v>
      </c>
      <c r="O14" s="488">
        <f t="shared" si="4"/>
        <v>0</v>
      </c>
      <c r="P14" s="488">
        <f t="shared" si="4"/>
        <v>0</v>
      </c>
      <c r="Q14" s="488">
        <f>SUM(Q15:Q19)</f>
        <v>0</v>
      </c>
      <c r="R14" s="488">
        <f>SUM(R15:R19)</f>
        <v>0</v>
      </c>
      <c r="S14" s="488">
        <f>SUM(S15:S19)</f>
        <v>0</v>
      </c>
      <c r="T14" s="491">
        <f>SUM(T15:T19)</f>
        <v>0</v>
      </c>
      <c r="U14" s="490">
        <f aca="true" t="shared" si="5" ref="U14:AU14">SUM(U15:U19)</f>
        <v>0</v>
      </c>
      <c r="V14" s="488">
        <f t="shared" si="5"/>
        <v>0</v>
      </c>
      <c r="W14" s="488">
        <f t="shared" si="5"/>
        <v>0</v>
      </c>
      <c r="X14" s="488">
        <f t="shared" si="5"/>
        <v>0</v>
      </c>
      <c r="Y14" s="488">
        <f t="shared" si="5"/>
        <v>0</v>
      </c>
      <c r="Z14" s="488">
        <f t="shared" si="5"/>
        <v>0</v>
      </c>
      <c r="AA14" s="488">
        <f t="shared" si="5"/>
        <v>0</v>
      </c>
      <c r="AB14" s="488">
        <f t="shared" si="5"/>
        <v>0</v>
      </c>
      <c r="AC14" s="488">
        <f t="shared" si="5"/>
        <v>0</v>
      </c>
      <c r="AD14" s="488">
        <f t="shared" si="5"/>
        <v>0</v>
      </c>
      <c r="AE14" s="488">
        <f t="shared" si="5"/>
        <v>0</v>
      </c>
      <c r="AF14" s="488">
        <f t="shared" si="5"/>
        <v>0</v>
      </c>
      <c r="AG14" s="491">
        <f>SUM(AG15:AG19)</f>
        <v>0</v>
      </c>
      <c r="AH14" s="492">
        <f t="shared" si="5"/>
        <v>0</v>
      </c>
      <c r="AI14" s="488">
        <f t="shared" si="5"/>
        <v>0</v>
      </c>
      <c r="AJ14" s="488">
        <f t="shared" si="5"/>
        <v>0</v>
      </c>
      <c r="AK14" s="488">
        <f t="shared" si="5"/>
        <v>0</v>
      </c>
      <c r="AL14" s="488">
        <f t="shared" si="5"/>
        <v>0</v>
      </c>
      <c r="AM14" s="488">
        <f t="shared" si="5"/>
        <v>0</v>
      </c>
      <c r="AN14" s="488">
        <f t="shared" si="5"/>
        <v>0</v>
      </c>
      <c r="AO14" s="488">
        <f t="shared" si="5"/>
        <v>0</v>
      </c>
      <c r="AP14" s="488">
        <f t="shared" si="5"/>
        <v>0</v>
      </c>
      <c r="AQ14" s="488">
        <f t="shared" si="5"/>
        <v>0</v>
      </c>
      <c r="AR14" s="488">
        <f t="shared" si="5"/>
        <v>0</v>
      </c>
      <c r="AS14" s="488">
        <f t="shared" si="5"/>
        <v>0</v>
      </c>
      <c r="AT14" s="491">
        <f t="shared" si="5"/>
        <v>0</v>
      </c>
      <c r="AU14" s="493">
        <f t="shared" si="5"/>
        <v>0</v>
      </c>
      <c r="AV14" s="470">
        <f t="shared" si="1"/>
        <v>0</v>
      </c>
    </row>
    <row r="15" spans="2:48" s="472" customFormat="1" ht="12.75" customHeight="1">
      <c r="B15" s="494" t="str">
        <f>+'FORMATO COSTEO C1'!C$16</f>
        <v>1.1.1.1</v>
      </c>
      <c r="C15" s="495" t="str">
        <f>+'FORMATO COSTEO C1'!B$16</f>
        <v>Categoría de gasto</v>
      </c>
      <c r="D15" s="496"/>
      <c r="E15" s="497"/>
      <c r="F15" s="498">
        <f>+'FORMATO COSTEO C1'!G16</f>
        <v>0</v>
      </c>
      <c r="G15" s="499">
        <f>+'FORMATO COSTEO C1'!L16</f>
        <v>0</v>
      </c>
      <c r="H15" s="500">
        <f>IF($F15=0,0,((($F15/$E$14)*'CRONOGRAMA ACTIVIDADES'!F$18)*($G15/$F15)))</f>
        <v>0</v>
      </c>
      <c r="I15" s="498">
        <f>IF($F15=0,0,((($F15/$E$14)*'CRONOGRAMA ACTIVIDADES'!G$18)*($G15/$F15)))</f>
        <v>0</v>
      </c>
      <c r="J15" s="498">
        <f>IF($F15=0,0,((($F15/$E$14)*'CRONOGRAMA ACTIVIDADES'!H$18)*($G15/$F15)))</f>
        <v>0</v>
      </c>
      <c r="K15" s="498">
        <f>IF($F15=0,0,((($F15/$E$14)*'CRONOGRAMA ACTIVIDADES'!I$18)*($G15/$F15)))</f>
        <v>0</v>
      </c>
      <c r="L15" s="498">
        <f>IF($F15=0,0,((($F15/$E$14)*'CRONOGRAMA ACTIVIDADES'!J$18)*($G15/$F15)))</f>
        <v>0</v>
      </c>
      <c r="M15" s="498">
        <f>IF($F15=0,0,((($F15/$E$14)*'CRONOGRAMA ACTIVIDADES'!K$18)*($G15/$F15)))</f>
        <v>0</v>
      </c>
      <c r="N15" s="498">
        <f>IF($F15=0,0,((($F15/$E$14)*'CRONOGRAMA ACTIVIDADES'!L$18)*($G15/$F15)))</f>
        <v>0</v>
      </c>
      <c r="O15" s="498">
        <f>IF($F15=0,0,((($F15/$E$14)*'CRONOGRAMA ACTIVIDADES'!M$18)*($G15/$F15)))</f>
        <v>0</v>
      </c>
      <c r="P15" s="498">
        <f>IF($F15=0,0,((($F15/$E$14)*'CRONOGRAMA ACTIVIDADES'!N$18)*($G15/$F15)))</f>
        <v>0</v>
      </c>
      <c r="Q15" s="498">
        <f>IF($F15=0,0,((($F15/$E$14)*'CRONOGRAMA ACTIVIDADES'!O$18)*($G15/$F15)))</f>
        <v>0</v>
      </c>
      <c r="R15" s="498">
        <f>IF($F15=0,0,((($F15/$E$14)*'CRONOGRAMA ACTIVIDADES'!P$18)*($G15/$F15)))</f>
        <v>0</v>
      </c>
      <c r="S15" s="498">
        <f>IF($F15=0,0,((($F15/$E$14)*'CRONOGRAMA ACTIVIDADES'!Q$18)*($G15/$F15)))</f>
        <v>0</v>
      </c>
      <c r="T15" s="501">
        <f>H15+I15+J15+K15+L15+M15+N15+O15+P15+Q15+R15+S15</f>
        <v>0</v>
      </c>
      <c r="U15" s="503">
        <f>IF($F15=0,0,((($F15/$E$14)*'CRONOGRAMA ACTIVIDADES'!R$18)*($G15/$F15)))</f>
        <v>0</v>
      </c>
      <c r="V15" s="498">
        <f>IF($F15=0,0,((($F15/$E$14)*'CRONOGRAMA ACTIVIDADES'!S$18)*($G15/$F15)))</f>
        <v>0</v>
      </c>
      <c r="W15" s="498">
        <f>IF($F15=0,0,((($F15/$E$14)*'CRONOGRAMA ACTIVIDADES'!T$18)*($G15/$F15)))</f>
        <v>0</v>
      </c>
      <c r="X15" s="498">
        <f>IF($F15=0,0,((($F15/$E$14)*'CRONOGRAMA ACTIVIDADES'!U$18)*($G15/$F15)))</f>
        <v>0</v>
      </c>
      <c r="Y15" s="498">
        <f>IF($F15=0,0,((($F15/$E$14)*'CRONOGRAMA ACTIVIDADES'!V$18)*($G15/$F15)))</f>
        <v>0</v>
      </c>
      <c r="Z15" s="498">
        <f>IF($F15=0,0,((($F15/$E$14)*'CRONOGRAMA ACTIVIDADES'!W$18)*($G15/$F15)))</f>
        <v>0</v>
      </c>
      <c r="AA15" s="498">
        <f>IF($F15=0,0,((($F15/$E$14)*'CRONOGRAMA ACTIVIDADES'!X$18)*($G15/$F15)))</f>
        <v>0</v>
      </c>
      <c r="AB15" s="498">
        <f>IF($F15=0,0,((($F15/$E$14)*'CRONOGRAMA ACTIVIDADES'!Y$18)*($G15/$F15)))</f>
        <v>0</v>
      </c>
      <c r="AC15" s="498">
        <f>IF($F15=0,0,((($F15/$E$14)*'CRONOGRAMA ACTIVIDADES'!Z$18)*($G15/$F15)))</f>
        <v>0</v>
      </c>
      <c r="AD15" s="498">
        <f>IF($F15=0,0,((($F15/$E$14)*'CRONOGRAMA ACTIVIDADES'!AA$18)*($G15/$F15)))</f>
        <v>0</v>
      </c>
      <c r="AE15" s="498">
        <f>IF($F15=0,0,((($F15/$E$14)*'CRONOGRAMA ACTIVIDADES'!AB$18)*($G15/$F15)))</f>
        <v>0</v>
      </c>
      <c r="AF15" s="498">
        <f>IF($F15=0,0,((($F15/$E$14)*'CRONOGRAMA ACTIVIDADES'!AC$18)*($G15/$F15)))</f>
        <v>0</v>
      </c>
      <c r="AG15" s="501">
        <f>U15+V15+W15+X15+Y15+Z15+AA15+AB15+AC15+AD15+AE15+AF15</f>
        <v>0</v>
      </c>
      <c r="AH15" s="502">
        <f>IF($F15=0,0,((($F15/$E$14)*'CRONOGRAMA ACTIVIDADES'!AD$18)*($G15/$F15)))</f>
        <v>0</v>
      </c>
      <c r="AI15" s="498">
        <f>IF($F15=0,0,((($F15/$E$14)*'CRONOGRAMA ACTIVIDADES'!AE$18)*($G15/$F15)))</f>
        <v>0</v>
      </c>
      <c r="AJ15" s="498">
        <f>IF($F15=0,0,((($F15/$E$14)*'CRONOGRAMA ACTIVIDADES'!AF$18)*($G15/$F15)))</f>
        <v>0</v>
      </c>
      <c r="AK15" s="498">
        <f>IF($F15=0,0,((($F15/$E$14)*'CRONOGRAMA ACTIVIDADES'!AG$18)*($G15/$F15)))</f>
        <v>0</v>
      </c>
      <c r="AL15" s="498">
        <f>IF($F15=0,0,((($F15/$E$14)*'CRONOGRAMA ACTIVIDADES'!AH$18)*($G15/$F15)))</f>
        <v>0</v>
      </c>
      <c r="AM15" s="498">
        <f>IF($F15=0,0,((($F15/$E$14)*'CRONOGRAMA ACTIVIDADES'!AI$18)*($G15/$F15)))</f>
        <v>0</v>
      </c>
      <c r="AN15" s="498">
        <f>IF($F15=0,0,((($F15/$E$14)*'CRONOGRAMA ACTIVIDADES'!AJ$18)*($G15/$F15)))</f>
        <v>0</v>
      </c>
      <c r="AO15" s="498">
        <f>IF($F15=0,0,((($F15/$E$14)*'CRONOGRAMA ACTIVIDADES'!AK$18)*($G15/$F15)))</f>
        <v>0</v>
      </c>
      <c r="AP15" s="498">
        <f>IF($F15=0,0,((($F15/$E$14)*'CRONOGRAMA ACTIVIDADES'!AL$18)*($G15/$F15)))</f>
        <v>0</v>
      </c>
      <c r="AQ15" s="498">
        <f>IF($F15=0,0,((($F15/$E$14)*'CRONOGRAMA ACTIVIDADES'!AM$18)*($G15/$F15)))</f>
        <v>0</v>
      </c>
      <c r="AR15" s="498">
        <f>IF($F15=0,0,((($F15/$E$14)*'CRONOGRAMA ACTIVIDADES'!AN$18)*($G15/$F15)))</f>
        <v>0</v>
      </c>
      <c r="AS15" s="498">
        <f>IF($F15=0,0,((($F15/$E$14)*'CRONOGRAMA ACTIVIDADES'!AO$18)*($G15/$F15)))</f>
        <v>0</v>
      </c>
      <c r="AT15" s="501">
        <f>AH15+AI15+AJ15+AK15+AL15+AM15+AN15+AO15+AP15+AQ15+AR15+AS15</f>
        <v>0</v>
      </c>
      <c r="AU15" s="504">
        <f>AS15+AR15+AQ15+AP15+AO15+AN15+AM15+AL15+AK15+AJ15+AI15+AH15+AF15+AE15+AD15+AC15+AB15+AA15+Z15+Y15+X15+W15+V15+U15+S15+R15+Q15+P15+O15+N15+M15+L15+K15+J15+I15+H15</f>
        <v>0</v>
      </c>
      <c r="AV15" s="470">
        <f t="shared" si="1"/>
        <v>0</v>
      </c>
    </row>
    <row r="16" spans="2:48" s="472" customFormat="1" ht="12.75" customHeight="1">
      <c r="B16" s="494" t="str">
        <f>'FORMATO COSTEO C1'!C$22</f>
        <v>1.1.1.2</v>
      </c>
      <c r="C16" s="495" t="str">
        <f>+'FORMATO COSTEO C1'!B$22</f>
        <v>Categoría de gasto</v>
      </c>
      <c r="D16" s="496"/>
      <c r="E16" s="497"/>
      <c r="F16" s="498">
        <f>+'FORMATO COSTEO C1'!G22</f>
        <v>0</v>
      </c>
      <c r="G16" s="499">
        <f>+'FORMATO COSTEO C1'!L22</f>
        <v>0</v>
      </c>
      <c r="H16" s="503">
        <f>IF($F16=0,0,((($F16/$E$14)*'CRONOGRAMA ACTIVIDADES'!F$18)*($G16/$F16)))</f>
        <v>0</v>
      </c>
      <c r="I16" s="498">
        <f>IF($F16=0,0,((($F16/$E$14)*'CRONOGRAMA ACTIVIDADES'!G$18)*($G16/$F16)))</f>
        <v>0</v>
      </c>
      <c r="J16" s="498">
        <f>IF($F16=0,0,((($F16/$E$14)*'CRONOGRAMA ACTIVIDADES'!H$18)*($G16/$F16)))</f>
        <v>0</v>
      </c>
      <c r="K16" s="498">
        <f>IF($F16=0,0,((($F16/$E$14)*'CRONOGRAMA ACTIVIDADES'!I$18)*($G16/$F16)))</f>
        <v>0</v>
      </c>
      <c r="L16" s="498">
        <f>IF($F16=0,0,((($F16/$E$14)*'CRONOGRAMA ACTIVIDADES'!J$18)*($G16/$F16)))</f>
        <v>0</v>
      </c>
      <c r="M16" s="498">
        <f>IF($F16=0,0,((($F16/$E$14)*'CRONOGRAMA ACTIVIDADES'!K$18)*($G16/$F16)))</f>
        <v>0</v>
      </c>
      <c r="N16" s="498">
        <f>IF($F16=0,0,((($F16/$E$14)*'CRONOGRAMA ACTIVIDADES'!L$18)*($G16/$F16)))</f>
        <v>0</v>
      </c>
      <c r="O16" s="498">
        <f>IF($F16=0,0,((($F16/$E$14)*'CRONOGRAMA ACTIVIDADES'!M$18)*($G16/$F16)))</f>
        <v>0</v>
      </c>
      <c r="P16" s="498">
        <f>IF($F16=0,0,((($F16/$E$14)*'CRONOGRAMA ACTIVIDADES'!N$18)*($G16/$F16)))</f>
        <v>0</v>
      </c>
      <c r="Q16" s="498">
        <f>IF($F16=0,0,((($F16/$E$14)*'CRONOGRAMA ACTIVIDADES'!O$18)*($G16/$F16)))</f>
        <v>0</v>
      </c>
      <c r="R16" s="498">
        <f>IF($F16=0,0,((($F16/$E$14)*'CRONOGRAMA ACTIVIDADES'!P$18)*($G16/$F16)))</f>
        <v>0</v>
      </c>
      <c r="S16" s="498">
        <f>IF($F16=0,0,((($F16/$E$14)*'CRONOGRAMA ACTIVIDADES'!Q$18)*($G16/$F16)))</f>
        <v>0</v>
      </c>
      <c r="T16" s="501">
        <f>H16+I16+J16+K16+L16+M16+N16+O16+P16+Q16+R16+S16</f>
        <v>0</v>
      </c>
      <c r="U16" s="503">
        <f>IF($F16=0,0,((($F16/$E$14)*'CRONOGRAMA ACTIVIDADES'!R$18)*($G16/$F16)))</f>
        <v>0</v>
      </c>
      <c r="V16" s="498">
        <f>IF($F16=0,0,((($F16/$E$14)*'CRONOGRAMA ACTIVIDADES'!S$18)*($G16/$F16)))</f>
        <v>0</v>
      </c>
      <c r="W16" s="498">
        <f>IF($F16=0,0,((($F16/$E$14)*'CRONOGRAMA ACTIVIDADES'!T$18)*($G16/$F16)))</f>
        <v>0</v>
      </c>
      <c r="X16" s="498">
        <f>IF($F16=0,0,((($F16/$E$14)*'CRONOGRAMA ACTIVIDADES'!U$18)*($G16/$F16)))</f>
        <v>0</v>
      </c>
      <c r="Y16" s="498">
        <f>IF($F16=0,0,((($F16/$E$14)*'CRONOGRAMA ACTIVIDADES'!V$18)*($G16/$F16)))</f>
        <v>0</v>
      </c>
      <c r="Z16" s="498">
        <f>IF($F16=0,0,((($F16/$E$14)*'CRONOGRAMA ACTIVIDADES'!W$18)*($G16/$F16)))</f>
        <v>0</v>
      </c>
      <c r="AA16" s="498">
        <f>IF($F16=0,0,((($F16/$E$14)*'CRONOGRAMA ACTIVIDADES'!X$18)*($G16/$F16)))</f>
        <v>0</v>
      </c>
      <c r="AB16" s="498">
        <f>IF($F16=0,0,((($F16/$E$14)*'CRONOGRAMA ACTIVIDADES'!Y$18)*($G16/$F16)))</f>
        <v>0</v>
      </c>
      <c r="AC16" s="498">
        <f>IF($F16=0,0,((($F16/$E$14)*'CRONOGRAMA ACTIVIDADES'!Z$18)*($G16/$F16)))</f>
        <v>0</v>
      </c>
      <c r="AD16" s="498">
        <f>IF($F16=0,0,((($F16/$E$14)*'CRONOGRAMA ACTIVIDADES'!AA$18)*($G16/$F16)))</f>
        <v>0</v>
      </c>
      <c r="AE16" s="498">
        <f>IF($F16=0,0,((($F16/$E$14)*'CRONOGRAMA ACTIVIDADES'!AB$18)*($G16/$F16)))</f>
        <v>0</v>
      </c>
      <c r="AF16" s="498">
        <f>IF($F16=0,0,((($F16/$E$14)*'CRONOGRAMA ACTIVIDADES'!AC$18)*($G16/$F16)))</f>
        <v>0</v>
      </c>
      <c r="AG16" s="501">
        <f>U16+V16+W16+X16+Y16+Z16+AA16+AB16+AC16+AD16+AE16+AF16</f>
        <v>0</v>
      </c>
      <c r="AH16" s="502">
        <f>IF($F16=0,0,((($F16/$E$14)*'CRONOGRAMA ACTIVIDADES'!AD$18)*($G16/$F16)))</f>
        <v>0</v>
      </c>
      <c r="AI16" s="498">
        <f>IF($F16=0,0,((($F16/$E$14)*'CRONOGRAMA ACTIVIDADES'!AE$18)*($G16/$F16)))</f>
        <v>0</v>
      </c>
      <c r="AJ16" s="498">
        <f>IF($F16=0,0,((($F16/$E$14)*'CRONOGRAMA ACTIVIDADES'!AF$18)*($G16/$F16)))</f>
        <v>0</v>
      </c>
      <c r="AK16" s="498">
        <f>IF($F16=0,0,((($F16/$E$14)*'CRONOGRAMA ACTIVIDADES'!AG$18)*($G16/$F16)))</f>
        <v>0</v>
      </c>
      <c r="AL16" s="498">
        <f>IF($F16=0,0,((($F16/$E$14)*'CRONOGRAMA ACTIVIDADES'!AH$18)*($G16/$F16)))</f>
        <v>0</v>
      </c>
      <c r="AM16" s="498">
        <f>IF($F16=0,0,((($F16/$E$14)*'CRONOGRAMA ACTIVIDADES'!AI$18)*($G16/$F16)))</f>
        <v>0</v>
      </c>
      <c r="AN16" s="498">
        <f>IF($F16=0,0,((($F16/$E$14)*'CRONOGRAMA ACTIVIDADES'!AJ$18)*($G16/$F16)))</f>
        <v>0</v>
      </c>
      <c r="AO16" s="498">
        <f>IF($F16=0,0,((($F16/$E$14)*'CRONOGRAMA ACTIVIDADES'!AK$18)*($G16/$F16)))</f>
        <v>0</v>
      </c>
      <c r="AP16" s="498">
        <f>IF($F16=0,0,((($F16/$E$14)*'CRONOGRAMA ACTIVIDADES'!AL$18)*($G16/$F16)))</f>
        <v>0</v>
      </c>
      <c r="AQ16" s="498">
        <f>IF($F16=0,0,((($F16/$E$14)*'CRONOGRAMA ACTIVIDADES'!AM$18)*($G16/$F16)))</f>
        <v>0</v>
      </c>
      <c r="AR16" s="498">
        <f>IF($F16=0,0,((($F16/$E$14)*'CRONOGRAMA ACTIVIDADES'!AN$18)*($G16/$F16)))</f>
        <v>0</v>
      </c>
      <c r="AS16" s="498">
        <f>IF($F16=0,0,((($F16/$E$14)*'CRONOGRAMA ACTIVIDADES'!AO$18)*($G16/$F16)))</f>
        <v>0</v>
      </c>
      <c r="AT16" s="501">
        <f>AH16+AI16+AJ16+AK16+AL16+AM16+AN16+AO16+AP16+AQ16+AR16+AS16</f>
        <v>0</v>
      </c>
      <c r="AU16" s="504">
        <f>AS16+AR16+AQ16+AP16+AO16+AN16+AM16+AL16+AK16+AJ16+AI16+AH16+AF16+AE16+AD16+AC16+AB16+AA16+Z16+Y16+X16+W16+V16+U16+S16+R16+Q16+P16+O16+N16+M16+L16+K16+J16+I16+H16</f>
        <v>0</v>
      </c>
      <c r="AV16" s="470">
        <f t="shared" si="1"/>
        <v>0</v>
      </c>
    </row>
    <row r="17" spans="2:48" s="472" customFormat="1" ht="12.75" customHeight="1">
      <c r="B17" s="494" t="str">
        <f>'FORMATO COSTEO C1'!C$28</f>
        <v>1.1.1.3</v>
      </c>
      <c r="C17" s="495" t="str">
        <f>+'FORMATO COSTEO C1'!B$28</f>
        <v>Categoría de gasto</v>
      </c>
      <c r="D17" s="496"/>
      <c r="E17" s="497"/>
      <c r="F17" s="498">
        <f>+'FORMATO COSTEO C1'!G28</f>
        <v>0</v>
      </c>
      <c r="G17" s="499">
        <f>+'FORMATO COSTEO C1'!L28</f>
        <v>0</v>
      </c>
      <c r="H17" s="503">
        <f>IF($F17=0,0,((($F17/$E$14)*'CRONOGRAMA ACTIVIDADES'!F$18)*($G17/$F17)))</f>
        <v>0</v>
      </c>
      <c r="I17" s="498">
        <f>IF($F17=0,0,((($F17/$E$14)*'CRONOGRAMA ACTIVIDADES'!G$18)*($G17/$F17)))</f>
        <v>0</v>
      </c>
      <c r="J17" s="498">
        <f>IF($F17=0,0,((($F17/$E$14)*'CRONOGRAMA ACTIVIDADES'!H$18)*($G17/$F17)))</f>
        <v>0</v>
      </c>
      <c r="K17" s="498">
        <f>IF($F17=0,0,((($F17/$E$14)*'CRONOGRAMA ACTIVIDADES'!I$18)*($G17/$F17)))</f>
        <v>0</v>
      </c>
      <c r="L17" s="498">
        <f>IF($F17=0,0,((($F17/$E$14)*'CRONOGRAMA ACTIVIDADES'!J$18)*($G17/$F17)))</f>
        <v>0</v>
      </c>
      <c r="M17" s="498">
        <f>IF($F17=0,0,((($F17/$E$14)*'CRONOGRAMA ACTIVIDADES'!K$18)*($G17/$F17)))</f>
        <v>0</v>
      </c>
      <c r="N17" s="498">
        <f>IF($F17=0,0,((($F17/$E$14)*'CRONOGRAMA ACTIVIDADES'!L$18)*($G17/$F17)))</f>
        <v>0</v>
      </c>
      <c r="O17" s="498">
        <f>IF($F17=0,0,((($F17/$E$14)*'CRONOGRAMA ACTIVIDADES'!M$18)*($G17/$F17)))</f>
        <v>0</v>
      </c>
      <c r="P17" s="498">
        <f>IF($F17=0,0,((($F17/$E$14)*'CRONOGRAMA ACTIVIDADES'!N$18)*($G17/$F17)))</f>
        <v>0</v>
      </c>
      <c r="Q17" s="498">
        <f>IF($F17=0,0,((($F17/$E$14)*'CRONOGRAMA ACTIVIDADES'!O$18)*($G17/$F17)))</f>
        <v>0</v>
      </c>
      <c r="R17" s="498">
        <f>IF($F17=0,0,((($F17/$E$14)*'CRONOGRAMA ACTIVIDADES'!P$18)*($G17/$F17)))</f>
        <v>0</v>
      </c>
      <c r="S17" s="498">
        <f>IF($F17=0,0,((($F17/$E$14)*'CRONOGRAMA ACTIVIDADES'!Q$18)*($G17/$F17)))</f>
        <v>0</v>
      </c>
      <c r="T17" s="501">
        <f>H17+I17+J17+K17+L17+M17+N17+O17+P17+Q17+R17+S17</f>
        <v>0</v>
      </c>
      <c r="U17" s="503">
        <f>IF($F17=0,0,((($F17/$E$14)*'CRONOGRAMA ACTIVIDADES'!R$18)*($G17/$F17)))</f>
        <v>0</v>
      </c>
      <c r="V17" s="498">
        <f>IF($F17=0,0,((($F17/$E$14)*'CRONOGRAMA ACTIVIDADES'!S$18)*($G17/$F17)))</f>
        <v>0</v>
      </c>
      <c r="W17" s="498">
        <f>IF($F17=0,0,((($F17/$E$14)*'CRONOGRAMA ACTIVIDADES'!T$18)*($G17/$F17)))</f>
        <v>0</v>
      </c>
      <c r="X17" s="498">
        <f>IF($F17=0,0,((($F17/$E$14)*'CRONOGRAMA ACTIVIDADES'!U$18)*($G17/$F17)))</f>
        <v>0</v>
      </c>
      <c r="Y17" s="498">
        <f>IF($F17=0,0,((($F17/$E$14)*'CRONOGRAMA ACTIVIDADES'!V$18)*($G17/$F17)))</f>
        <v>0</v>
      </c>
      <c r="Z17" s="498">
        <f>IF($F17=0,0,((($F17/$E$14)*'CRONOGRAMA ACTIVIDADES'!W$18)*($G17/$F17)))</f>
        <v>0</v>
      </c>
      <c r="AA17" s="498">
        <f>IF($F17=0,0,((($F17/$E$14)*'CRONOGRAMA ACTIVIDADES'!X$18)*($G17/$F17)))</f>
        <v>0</v>
      </c>
      <c r="AB17" s="498">
        <f>IF($F17=0,0,((($F17/$E$14)*'CRONOGRAMA ACTIVIDADES'!Y$18)*($G17/$F17)))</f>
        <v>0</v>
      </c>
      <c r="AC17" s="498">
        <f>IF($F17=0,0,((($F17/$E$14)*'CRONOGRAMA ACTIVIDADES'!Z$18)*($G17/$F17)))</f>
        <v>0</v>
      </c>
      <c r="AD17" s="498">
        <f>IF($F17=0,0,((($F17/$E$14)*'CRONOGRAMA ACTIVIDADES'!AA$18)*($G17/$F17)))</f>
        <v>0</v>
      </c>
      <c r="AE17" s="498">
        <f>IF($F17=0,0,((($F17/$E$14)*'CRONOGRAMA ACTIVIDADES'!AB$18)*($G17/$F17)))</f>
        <v>0</v>
      </c>
      <c r="AF17" s="498">
        <f>IF($F17=0,0,((($F17/$E$14)*'CRONOGRAMA ACTIVIDADES'!AC$18)*($G17/$F17)))</f>
        <v>0</v>
      </c>
      <c r="AG17" s="501">
        <f>U17+V17+W17+X17+Y17+Z17+AA17+AB17+AC17+AD17+AE17+AF17</f>
        <v>0</v>
      </c>
      <c r="AH17" s="502">
        <f>IF($F17=0,0,((($F17/$E$14)*'CRONOGRAMA ACTIVIDADES'!AD$18)*($G17/$F17)))</f>
        <v>0</v>
      </c>
      <c r="AI17" s="498">
        <f>IF($F17=0,0,((($F17/$E$14)*'CRONOGRAMA ACTIVIDADES'!AE$18)*($G17/$F17)))</f>
        <v>0</v>
      </c>
      <c r="AJ17" s="498">
        <f>IF($F17=0,0,((($F17/$E$14)*'CRONOGRAMA ACTIVIDADES'!AF$18)*($G17/$F17)))</f>
        <v>0</v>
      </c>
      <c r="AK17" s="498">
        <f>IF($F17=0,0,((($F17/$E$14)*'CRONOGRAMA ACTIVIDADES'!AG$18)*($G17/$F17)))</f>
        <v>0</v>
      </c>
      <c r="AL17" s="498">
        <f>IF($F17=0,0,((($F17/$E$14)*'CRONOGRAMA ACTIVIDADES'!AH$18)*($G17/$F17)))</f>
        <v>0</v>
      </c>
      <c r="AM17" s="498">
        <f>IF($F17=0,0,((($F17/$E$14)*'CRONOGRAMA ACTIVIDADES'!AI$18)*($G17/$F17)))</f>
        <v>0</v>
      </c>
      <c r="AN17" s="498">
        <f>IF($F17=0,0,((($F17/$E$14)*'CRONOGRAMA ACTIVIDADES'!AJ$18)*($G17/$F17)))</f>
        <v>0</v>
      </c>
      <c r="AO17" s="498">
        <f>IF($F17=0,0,((($F17/$E$14)*'CRONOGRAMA ACTIVIDADES'!AK$18)*($G17/$F17)))</f>
        <v>0</v>
      </c>
      <c r="AP17" s="498">
        <f>IF($F17=0,0,((($F17/$E$14)*'CRONOGRAMA ACTIVIDADES'!AL$18)*($G17/$F17)))</f>
        <v>0</v>
      </c>
      <c r="AQ17" s="498">
        <f>IF($F17=0,0,((($F17/$E$14)*'CRONOGRAMA ACTIVIDADES'!AM$18)*($G17/$F17)))</f>
        <v>0</v>
      </c>
      <c r="AR17" s="498">
        <f>IF($F17=0,0,((($F17/$E$14)*'CRONOGRAMA ACTIVIDADES'!AN$18)*($G17/$F17)))</f>
        <v>0</v>
      </c>
      <c r="AS17" s="498">
        <f>IF($F17=0,0,((($F17/$E$14)*'CRONOGRAMA ACTIVIDADES'!AO$18)*($G17/$F17)))</f>
        <v>0</v>
      </c>
      <c r="AT17" s="501">
        <f>AH17+AI17+AJ17+AK17+AL17+AM17+AN17+AO17+AP17+AQ17+AR17+AS17</f>
        <v>0</v>
      </c>
      <c r="AU17" s="504">
        <f>AS17+AR17+AQ17+AP17+AO17+AN17+AM17+AL17+AK17+AJ17+AI17+AH17+AF17+AE17+AD17+AC17+AB17+AA17+Z17+Y17+X17+W17+V17+U17+S17+R17+Q17+P17+O17+N17+M17+L17+K17+J17+I17+H17</f>
        <v>0</v>
      </c>
      <c r="AV17" s="470">
        <f t="shared" si="1"/>
        <v>0</v>
      </c>
    </row>
    <row r="18" spans="2:48" s="472" customFormat="1" ht="12.75" customHeight="1">
      <c r="B18" s="494" t="str">
        <f>+'FORMATO COSTEO C1'!C$34</f>
        <v>1.1.1.4</v>
      </c>
      <c r="C18" s="495" t="str">
        <f>+'FORMATO COSTEO C1'!B$34</f>
        <v>Categoría de gasto</v>
      </c>
      <c r="D18" s="496"/>
      <c r="E18" s="497"/>
      <c r="F18" s="498">
        <f>+'FORMATO COSTEO C1'!G34</f>
        <v>0</v>
      </c>
      <c r="G18" s="499">
        <f>+'FORMATO COSTEO C1'!L34</f>
        <v>0</v>
      </c>
      <c r="H18" s="503">
        <f>IF($F18=0,0,((($F18/$E$14)*'CRONOGRAMA ACTIVIDADES'!F$18)*($G18/$F18)))</f>
        <v>0</v>
      </c>
      <c r="I18" s="498">
        <f>IF($F18=0,0,((($F18/$E$14)*'CRONOGRAMA ACTIVIDADES'!G$18)*($G18/$F18)))</f>
        <v>0</v>
      </c>
      <c r="J18" s="498">
        <f>IF($F18=0,0,((($F18/$E$14)*'CRONOGRAMA ACTIVIDADES'!H$18)*($G18/$F18)))</f>
        <v>0</v>
      </c>
      <c r="K18" s="498">
        <f>IF($F18=0,0,((($F18/$E$14)*'CRONOGRAMA ACTIVIDADES'!I$18)*($G18/$F18)))</f>
        <v>0</v>
      </c>
      <c r="L18" s="498">
        <f>IF($F18=0,0,((($F18/$E$14)*'CRONOGRAMA ACTIVIDADES'!J$18)*($G18/$F18)))</f>
        <v>0</v>
      </c>
      <c r="M18" s="498">
        <f>IF($F18=0,0,((($F18/$E$14)*'CRONOGRAMA ACTIVIDADES'!K$18)*($G18/$F18)))</f>
        <v>0</v>
      </c>
      <c r="N18" s="498">
        <f>IF($F18=0,0,((($F18/$E$14)*'CRONOGRAMA ACTIVIDADES'!L$18)*($G18/$F18)))</f>
        <v>0</v>
      </c>
      <c r="O18" s="498">
        <f>IF($F18=0,0,((($F18/$E$14)*'CRONOGRAMA ACTIVIDADES'!M$18)*($G18/$F18)))</f>
        <v>0</v>
      </c>
      <c r="P18" s="498">
        <f>IF($F18=0,0,((($F18/$E$14)*'CRONOGRAMA ACTIVIDADES'!N$18)*($G18/$F18)))</f>
        <v>0</v>
      </c>
      <c r="Q18" s="498">
        <f>IF($F18=0,0,((($F18/$E$14)*'CRONOGRAMA ACTIVIDADES'!O$18)*($G18/$F18)))</f>
        <v>0</v>
      </c>
      <c r="R18" s="498">
        <f>IF($F18=0,0,((($F18/$E$14)*'CRONOGRAMA ACTIVIDADES'!P$18)*($G18/$F18)))</f>
        <v>0</v>
      </c>
      <c r="S18" s="498">
        <f>IF($F18=0,0,((($F18/$E$14)*'CRONOGRAMA ACTIVIDADES'!Q$18)*($G18/$F18)))</f>
        <v>0</v>
      </c>
      <c r="T18" s="501">
        <f>H18+I18+J18+K18+L18+M18+N18+O18+P18+Q18+R18+S18</f>
        <v>0</v>
      </c>
      <c r="U18" s="503">
        <f>IF($F18=0,0,((($F18/$E$14)*'CRONOGRAMA ACTIVIDADES'!R$18)*($G18/$F18)))</f>
        <v>0</v>
      </c>
      <c r="V18" s="498">
        <f>IF($F18=0,0,((($F18/$E$14)*'CRONOGRAMA ACTIVIDADES'!S$18)*($G18/$F18)))</f>
        <v>0</v>
      </c>
      <c r="W18" s="498">
        <f>IF($F18=0,0,((($F18/$E$14)*'CRONOGRAMA ACTIVIDADES'!T$18)*($G18/$F18)))</f>
        <v>0</v>
      </c>
      <c r="X18" s="498">
        <f>IF($F18=0,0,((($F18/$E$14)*'CRONOGRAMA ACTIVIDADES'!U$18)*($G18/$F18)))</f>
        <v>0</v>
      </c>
      <c r="Y18" s="498">
        <f>IF($F18=0,0,((($F18/$E$14)*'CRONOGRAMA ACTIVIDADES'!V$18)*($G18/$F18)))</f>
        <v>0</v>
      </c>
      <c r="Z18" s="498">
        <f>IF($F18=0,0,((($F18/$E$14)*'CRONOGRAMA ACTIVIDADES'!W$18)*($G18/$F18)))</f>
        <v>0</v>
      </c>
      <c r="AA18" s="498">
        <f>IF($F18=0,0,((($F18/$E$14)*'CRONOGRAMA ACTIVIDADES'!X$18)*($G18/$F18)))</f>
        <v>0</v>
      </c>
      <c r="AB18" s="498">
        <f>IF($F18=0,0,((($F18/$E$14)*'CRONOGRAMA ACTIVIDADES'!Y$18)*($G18/$F18)))</f>
        <v>0</v>
      </c>
      <c r="AC18" s="498">
        <f>IF($F18=0,0,((($F18/$E$14)*'CRONOGRAMA ACTIVIDADES'!Z$18)*($G18/$F18)))</f>
        <v>0</v>
      </c>
      <c r="AD18" s="498">
        <f>IF($F18=0,0,((($F18/$E$14)*'CRONOGRAMA ACTIVIDADES'!AA$18)*($G18/$F18)))</f>
        <v>0</v>
      </c>
      <c r="AE18" s="498">
        <f>IF($F18=0,0,((($F18/$E$14)*'CRONOGRAMA ACTIVIDADES'!AB$18)*($G18/$F18)))</f>
        <v>0</v>
      </c>
      <c r="AF18" s="498">
        <f>IF($F18=0,0,((($F18/$E$14)*'CRONOGRAMA ACTIVIDADES'!AC$18)*($G18/$F18)))</f>
        <v>0</v>
      </c>
      <c r="AG18" s="501">
        <f>U18+V18+W18+X18+Y18+Z18+AA18+AB18+AC18+AD18+AE18+AF18</f>
        <v>0</v>
      </c>
      <c r="AH18" s="502">
        <f>IF($F18=0,0,((($F18/$E$14)*'CRONOGRAMA ACTIVIDADES'!AD$18)*($G18/$F18)))</f>
        <v>0</v>
      </c>
      <c r="AI18" s="498">
        <f>IF($F18=0,0,((($F18/$E$14)*'CRONOGRAMA ACTIVIDADES'!AE$18)*($G18/$F18)))</f>
        <v>0</v>
      </c>
      <c r="AJ18" s="498">
        <f>IF($F18=0,0,((($F18/$E$14)*'CRONOGRAMA ACTIVIDADES'!AF$18)*($G18/$F18)))</f>
        <v>0</v>
      </c>
      <c r="AK18" s="498">
        <f>IF($F18=0,0,((($F18/$E$14)*'CRONOGRAMA ACTIVIDADES'!AG$18)*($G18/$F18)))</f>
        <v>0</v>
      </c>
      <c r="AL18" s="498">
        <f>IF($F18=0,0,((($F18/$E$14)*'CRONOGRAMA ACTIVIDADES'!AH$18)*($G18/$F18)))</f>
        <v>0</v>
      </c>
      <c r="AM18" s="498">
        <f>IF($F18=0,0,((($F18/$E$14)*'CRONOGRAMA ACTIVIDADES'!AI$18)*($G18/$F18)))</f>
        <v>0</v>
      </c>
      <c r="AN18" s="498">
        <f>IF($F18=0,0,((($F18/$E$14)*'CRONOGRAMA ACTIVIDADES'!AJ$18)*($G18/$F18)))</f>
        <v>0</v>
      </c>
      <c r="AO18" s="498">
        <f>IF($F18=0,0,((($F18/$E$14)*'CRONOGRAMA ACTIVIDADES'!AK$18)*($G18/$F18)))</f>
        <v>0</v>
      </c>
      <c r="AP18" s="498">
        <f>IF($F18=0,0,((($F18/$E$14)*'CRONOGRAMA ACTIVIDADES'!AL$18)*($G18/$F18)))</f>
        <v>0</v>
      </c>
      <c r="AQ18" s="498">
        <f>IF($F18=0,0,((($F18/$E$14)*'CRONOGRAMA ACTIVIDADES'!AM$18)*($G18/$F18)))</f>
        <v>0</v>
      </c>
      <c r="AR18" s="498">
        <f>IF($F18=0,0,((($F18/$E$14)*'CRONOGRAMA ACTIVIDADES'!AN$18)*($G18/$F18)))</f>
        <v>0</v>
      </c>
      <c r="AS18" s="498">
        <f>IF($F18=0,0,((($F18/$E$14)*'CRONOGRAMA ACTIVIDADES'!AO$18)*($G18/$F18)))</f>
        <v>0</v>
      </c>
      <c r="AT18" s="501">
        <f>AH18+AI18+AJ18+AK18+AL18+AM18+AN18+AO18+AP18+AQ18+AR18+AS18</f>
        <v>0</v>
      </c>
      <c r="AU18" s="504">
        <f>AS18+AR18+AQ18+AP18+AO18+AN18+AM18+AL18+AK18+AJ18+AI18+AH18+AF18+AE18+AD18+AC18+AB18+AA18+Z18+Y18+X18+W18+V18+U18+S18+R18+Q18+P18+O18+N18+M18+L18+K18+J18+I18+H18</f>
        <v>0</v>
      </c>
      <c r="AV18" s="470">
        <f t="shared" si="1"/>
        <v>0</v>
      </c>
    </row>
    <row r="19" spans="2:48" s="472" customFormat="1" ht="12.75" customHeight="1">
      <c r="B19" s="494" t="str">
        <f>'FORMATO COSTEO C1'!C$40</f>
        <v>1.1.1.5</v>
      </c>
      <c r="C19" s="495" t="str">
        <f>+'FORMATO COSTEO C1'!B$40</f>
        <v>Categoría de gasto</v>
      </c>
      <c r="D19" s="496"/>
      <c r="E19" s="497"/>
      <c r="F19" s="498">
        <f>+'FORMATO COSTEO C1'!G40</f>
        <v>0</v>
      </c>
      <c r="G19" s="499">
        <f>+'FORMATO COSTEO C1'!L40</f>
        <v>0</v>
      </c>
      <c r="H19" s="503">
        <f>IF($F19=0,0,((($F19/$E$14)*'CRONOGRAMA ACTIVIDADES'!F$18)*($G19/$F19)))</f>
        <v>0</v>
      </c>
      <c r="I19" s="498">
        <f>IF($F19=0,0,((($F19/$E$14)*'CRONOGRAMA ACTIVIDADES'!G$18)*($G19/$F19)))</f>
        <v>0</v>
      </c>
      <c r="J19" s="498">
        <f>IF($F19=0,0,((($F19/$E$14)*'CRONOGRAMA ACTIVIDADES'!H$18)*($G19/$F19)))</f>
        <v>0</v>
      </c>
      <c r="K19" s="498">
        <f>IF($F19=0,0,((($F19/$E$14)*'CRONOGRAMA ACTIVIDADES'!I$18)*($G19/$F19)))</f>
        <v>0</v>
      </c>
      <c r="L19" s="498">
        <f>IF($F19=0,0,((($F19/$E$14)*'CRONOGRAMA ACTIVIDADES'!J$18)*($G19/$F19)))</f>
        <v>0</v>
      </c>
      <c r="M19" s="498">
        <f>IF($F19=0,0,((($F19/$E$14)*'CRONOGRAMA ACTIVIDADES'!K$18)*($G19/$F19)))</f>
        <v>0</v>
      </c>
      <c r="N19" s="498">
        <f>IF($F19=0,0,((($F19/$E$14)*'CRONOGRAMA ACTIVIDADES'!L$18)*($G19/$F19)))</f>
        <v>0</v>
      </c>
      <c r="O19" s="498">
        <f>IF($F19=0,0,((($F19/$E$14)*'CRONOGRAMA ACTIVIDADES'!M$18)*($G19/$F19)))</f>
        <v>0</v>
      </c>
      <c r="P19" s="498">
        <f>IF($F19=0,0,((($F19/$E$14)*'CRONOGRAMA ACTIVIDADES'!N$18)*($G19/$F19)))</f>
        <v>0</v>
      </c>
      <c r="Q19" s="498">
        <f>IF($F19=0,0,((($F19/$E$14)*'CRONOGRAMA ACTIVIDADES'!O$18)*($G19/$F19)))</f>
        <v>0</v>
      </c>
      <c r="R19" s="498">
        <f>IF($F19=0,0,((($F19/$E$14)*'CRONOGRAMA ACTIVIDADES'!P$18)*($G19/$F19)))</f>
        <v>0</v>
      </c>
      <c r="S19" s="498">
        <f>IF($F19=0,0,((($F19/$E$14)*'CRONOGRAMA ACTIVIDADES'!Q$18)*($G19/$F19)))</f>
        <v>0</v>
      </c>
      <c r="T19" s="501">
        <f>H19+I19+J19+K19+L19+M19+N19+O19+P19+Q19+R19+S19</f>
        <v>0</v>
      </c>
      <c r="U19" s="503">
        <f>IF($F19=0,0,((($F19/$E$14)*'CRONOGRAMA ACTIVIDADES'!R$18)*($G19/$F19)))</f>
        <v>0</v>
      </c>
      <c r="V19" s="498">
        <f>IF($F19=0,0,((($F19/$E$14)*'CRONOGRAMA ACTIVIDADES'!S$18)*($G19/$F19)))</f>
        <v>0</v>
      </c>
      <c r="W19" s="498">
        <f>IF($F19=0,0,((($F19/$E$14)*'CRONOGRAMA ACTIVIDADES'!T$18)*($G19/$F19)))</f>
        <v>0</v>
      </c>
      <c r="X19" s="498">
        <f>IF($F19=0,0,((($F19/$E$14)*'CRONOGRAMA ACTIVIDADES'!U$18)*($G19/$F19)))</f>
        <v>0</v>
      </c>
      <c r="Y19" s="498">
        <f>IF($F19=0,0,((($F19/$E$14)*'CRONOGRAMA ACTIVIDADES'!V$18)*($G19/$F19)))</f>
        <v>0</v>
      </c>
      <c r="Z19" s="498">
        <f>IF($F19=0,0,((($F19/$E$14)*'CRONOGRAMA ACTIVIDADES'!W$18)*($G19/$F19)))</f>
        <v>0</v>
      </c>
      <c r="AA19" s="498">
        <f>IF($F19=0,0,((($F19/$E$14)*'CRONOGRAMA ACTIVIDADES'!X$18)*($G19/$F19)))</f>
        <v>0</v>
      </c>
      <c r="AB19" s="498">
        <f>IF($F19=0,0,((($F19/$E$14)*'CRONOGRAMA ACTIVIDADES'!Y$18)*($G19/$F19)))</f>
        <v>0</v>
      </c>
      <c r="AC19" s="498">
        <f>IF($F19=0,0,((($F19/$E$14)*'CRONOGRAMA ACTIVIDADES'!Z$18)*($G19/$F19)))</f>
        <v>0</v>
      </c>
      <c r="AD19" s="498">
        <f>IF($F19=0,0,((($F19/$E$14)*'CRONOGRAMA ACTIVIDADES'!AA$18)*($G19/$F19)))</f>
        <v>0</v>
      </c>
      <c r="AE19" s="498">
        <f>IF($F19=0,0,((($F19/$E$14)*'CRONOGRAMA ACTIVIDADES'!AB$18)*($G19/$F19)))</f>
        <v>0</v>
      </c>
      <c r="AF19" s="498">
        <f>IF($F19=0,0,((($F19/$E$14)*'CRONOGRAMA ACTIVIDADES'!AC$18)*($G19/$F19)))</f>
        <v>0</v>
      </c>
      <c r="AG19" s="501">
        <f>U19+V19+W19+X19+Y19+Z19+AA19+AB19+AC19+AD19+AE19+AF19</f>
        <v>0</v>
      </c>
      <c r="AH19" s="502">
        <f>IF($F19=0,0,((($F19/$E$14)*'CRONOGRAMA ACTIVIDADES'!AD$18)*($G19/$F19)))</f>
        <v>0</v>
      </c>
      <c r="AI19" s="498">
        <f>IF($F19=0,0,((($F19/$E$14)*'CRONOGRAMA ACTIVIDADES'!AE$18)*($G19/$F19)))</f>
        <v>0</v>
      </c>
      <c r="AJ19" s="498">
        <f>IF($F19=0,0,((($F19/$E$14)*'CRONOGRAMA ACTIVIDADES'!AF$18)*($G19/$F19)))</f>
        <v>0</v>
      </c>
      <c r="AK19" s="498">
        <f>IF($F19=0,0,((($F19/$E$14)*'CRONOGRAMA ACTIVIDADES'!AG$18)*($G19/$F19)))</f>
        <v>0</v>
      </c>
      <c r="AL19" s="498">
        <f>IF($F19=0,0,((($F19/$E$14)*'CRONOGRAMA ACTIVIDADES'!AH$18)*($G19/$F19)))</f>
        <v>0</v>
      </c>
      <c r="AM19" s="498">
        <f>IF($F19=0,0,((($F19/$E$14)*'CRONOGRAMA ACTIVIDADES'!AI$18)*($G19/$F19)))</f>
        <v>0</v>
      </c>
      <c r="AN19" s="498">
        <f>IF($F19=0,0,((($F19/$E$14)*'CRONOGRAMA ACTIVIDADES'!AJ$18)*($G19/$F19)))</f>
        <v>0</v>
      </c>
      <c r="AO19" s="498">
        <f>IF($F19=0,0,((($F19/$E$14)*'CRONOGRAMA ACTIVIDADES'!AK$18)*($G19/$F19)))</f>
        <v>0</v>
      </c>
      <c r="AP19" s="498">
        <f>IF($F19=0,0,((($F19/$E$14)*'CRONOGRAMA ACTIVIDADES'!AL$18)*($G19/$F19)))</f>
        <v>0</v>
      </c>
      <c r="AQ19" s="498">
        <f>IF($F19=0,0,((($F19/$E$14)*'CRONOGRAMA ACTIVIDADES'!AM$18)*($G19/$F19)))</f>
        <v>0</v>
      </c>
      <c r="AR19" s="498">
        <f>IF($F19=0,0,((($F19/$E$14)*'CRONOGRAMA ACTIVIDADES'!AN$18)*($G19/$F19)))</f>
        <v>0</v>
      </c>
      <c r="AS19" s="498">
        <f>IF($F19=0,0,((($F19/$E$14)*'CRONOGRAMA ACTIVIDADES'!AO$18)*($G19/$F19)))</f>
        <v>0</v>
      </c>
      <c r="AT19" s="501">
        <f>AH19+AI19+AJ19+AK19+AL19+AM19+AN19+AO19+AP19+AQ19+AR19+AS19</f>
        <v>0</v>
      </c>
      <c r="AU19" s="504">
        <f>AS19+AR19+AQ19+AP19+AO19+AN19+AM19+AL19+AK19+AJ19+AI19+AH19+AF19+AE19+AD19+AC19+AB19+AA19+Z19+Y19+X19+W19+V19+U19+S19+R19+Q19+P19+O19+N19+M19+L19+K19+J19+I19+H19</f>
        <v>0</v>
      </c>
      <c r="AV19" s="470">
        <f t="shared" si="1"/>
        <v>0</v>
      </c>
    </row>
    <row r="20" spans="2:48" s="472" customFormat="1" ht="12.75" customHeight="1">
      <c r="B20" s="484" t="str">
        <f>+'FORMATO COSTEO C1'!C$46</f>
        <v>1.1.2</v>
      </c>
      <c r="C20" s="505">
        <f>+'FORMATO COSTEO C1'!B$46</f>
        <v>0</v>
      </c>
      <c r="D20" s="486" t="str">
        <f>+'FORMATO COSTEO C1'!D$46</f>
        <v>Unidad medida</v>
      </c>
      <c r="E20" s="487">
        <f>+'FORMATO COSTEO C1'!E$46</f>
        <v>0</v>
      </c>
      <c r="F20" s="488">
        <f>SUM(F21:F25)</f>
        <v>0</v>
      </c>
      <c r="G20" s="489">
        <f aca="true" t="shared" si="6" ref="G20:P20">SUM(G21:G25)</f>
        <v>0</v>
      </c>
      <c r="H20" s="490">
        <f t="shared" si="6"/>
        <v>0</v>
      </c>
      <c r="I20" s="488">
        <f>SUM(I21:I25)</f>
        <v>0</v>
      </c>
      <c r="J20" s="488">
        <f>SUM(J21:J25)</f>
        <v>0</v>
      </c>
      <c r="K20" s="488">
        <f>SUM(K21:K25)</f>
        <v>0</v>
      </c>
      <c r="L20" s="488">
        <f>SUM(L21:L25)</f>
        <v>0</v>
      </c>
      <c r="M20" s="488">
        <f>SUM(M21:M25)</f>
        <v>0</v>
      </c>
      <c r="N20" s="488">
        <f t="shared" si="6"/>
        <v>0</v>
      </c>
      <c r="O20" s="488">
        <f t="shared" si="6"/>
        <v>0</v>
      </c>
      <c r="P20" s="488">
        <f t="shared" si="6"/>
        <v>0</v>
      </c>
      <c r="Q20" s="488">
        <f>SUM(Q21:Q25)</f>
        <v>0</v>
      </c>
      <c r="R20" s="488">
        <f>SUM(R21:R25)</f>
        <v>0</v>
      </c>
      <c r="S20" s="488">
        <f>SUM(S21:S25)</f>
        <v>0</v>
      </c>
      <c r="T20" s="491">
        <f>SUM(T21:T25)</f>
        <v>0</v>
      </c>
      <c r="U20" s="490">
        <f aca="true" t="shared" si="7" ref="U20:AS20">SUM(U21:U25)</f>
        <v>0</v>
      </c>
      <c r="V20" s="488">
        <f t="shared" si="7"/>
        <v>0</v>
      </c>
      <c r="W20" s="488">
        <f t="shared" si="7"/>
        <v>0</v>
      </c>
      <c r="X20" s="488">
        <f t="shared" si="7"/>
        <v>0</v>
      </c>
      <c r="Y20" s="488">
        <f t="shared" si="7"/>
        <v>0</v>
      </c>
      <c r="Z20" s="488">
        <f t="shared" si="7"/>
        <v>0</v>
      </c>
      <c r="AA20" s="488">
        <f t="shared" si="7"/>
        <v>0</v>
      </c>
      <c r="AB20" s="488">
        <f t="shared" si="7"/>
        <v>0</v>
      </c>
      <c r="AC20" s="488">
        <f t="shared" si="7"/>
        <v>0</v>
      </c>
      <c r="AD20" s="488">
        <f t="shared" si="7"/>
        <v>0</v>
      </c>
      <c r="AE20" s="488">
        <f t="shared" si="7"/>
        <v>0</v>
      </c>
      <c r="AF20" s="488">
        <f t="shared" si="7"/>
        <v>0</v>
      </c>
      <c r="AG20" s="491">
        <f t="shared" si="7"/>
        <v>0</v>
      </c>
      <c r="AH20" s="492">
        <f t="shared" si="7"/>
        <v>0</v>
      </c>
      <c r="AI20" s="488">
        <f t="shared" si="7"/>
        <v>0</v>
      </c>
      <c r="AJ20" s="488">
        <f t="shared" si="7"/>
        <v>0</v>
      </c>
      <c r="AK20" s="488">
        <f t="shared" si="7"/>
        <v>0</v>
      </c>
      <c r="AL20" s="488">
        <f t="shared" si="7"/>
        <v>0</v>
      </c>
      <c r="AM20" s="488">
        <f t="shared" si="7"/>
        <v>0</v>
      </c>
      <c r="AN20" s="488">
        <f t="shared" si="7"/>
        <v>0</v>
      </c>
      <c r="AO20" s="488">
        <f t="shared" si="7"/>
        <v>0</v>
      </c>
      <c r="AP20" s="488">
        <f t="shared" si="7"/>
        <v>0</v>
      </c>
      <c r="AQ20" s="488">
        <f t="shared" si="7"/>
        <v>0</v>
      </c>
      <c r="AR20" s="488">
        <f t="shared" si="7"/>
        <v>0</v>
      </c>
      <c r="AS20" s="488">
        <f t="shared" si="7"/>
        <v>0</v>
      </c>
      <c r="AT20" s="491">
        <f>SUM(AT21:AT25)</f>
        <v>0</v>
      </c>
      <c r="AU20" s="493">
        <f>SUM(AU21:AU25)</f>
        <v>0</v>
      </c>
      <c r="AV20" s="470">
        <f t="shared" si="1"/>
        <v>0</v>
      </c>
    </row>
    <row r="21" spans="2:48" s="472" customFormat="1" ht="12.75" customHeight="1">
      <c r="B21" s="494" t="str">
        <f>+'FORMATO COSTEO C1'!C$48</f>
        <v>1.1.2.1</v>
      </c>
      <c r="C21" s="495" t="str">
        <f>+'FORMATO COSTEO C1'!B$48</f>
        <v>Categoría de gasto</v>
      </c>
      <c r="D21" s="590"/>
      <c r="E21" s="507"/>
      <c r="F21" s="498">
        <f>+'FORMATO COSTEO C1'!G48</f>
        <v>0</v>
      </c>
      <c r="G21" s="499">
        <f>+'FORMATO COSTEO C1'!L48</f>
        <v>0</v>
      </c>
      <c r="H21" s="500">
        <f>IF($F21=0,0,((($F21/$E$20)*'CRONOGRAMA ACTIVIDADES'!F$19)*($G21/$F21)))</f>
        <v>0</v>
      </c>
      <c r="I21" s="498">
        <f>IF($F21=0,0,((($F21/$E$20)*'CRONOGRAMA ACTIVIDADES'!G$19)*($G21/$F21)))</f>
        <v>0</v>
      </c>
      <c r="J21" s="498">
        <f>IF($F21=0,0,((($F21/$E$20)*'CRONOGRAMA ACTIVIDADES'!H$19)*($G21/$F21)))</f>
        <v>0</v>
      </c>
      <c r="K21" s="498">
        <f>IF($F21=0,0,((($F21/$E$20)*'CRONOGRAMA ACTIVIDADES'!I$19)*($G21/$F21)))</f>
        <v>0</v>
      </c>
      <c r="L21" s="498">
        <f>IF($F21=0,0,((($F21/$E$20)*'CRONOGRAMA ACTIVIDADES'!J$19)*($G21/$F21)))</f>
        <v>0</v>
      </c>
      <c r="M21" s="498">
        <f>IF($F21=0,0,((($F21/$E$20)*'CRONOGRAMA ACTIVIDADES'!K$19)*($G21/$F21)))</f>
        <v>0</v>
      </c>
      <c r="N21" s="498">
        <f>IF($F21=0,0,((($F21/$E$20)*'CRONOGRAMA ACTIVIDADES'!L$19)*($G21/$F21)))</f>
        <v>0</v>
      </c>
      <c r="O21" s="498">
        <f>IF($F21=0,0,((($F21/$E$20)*'CRONOGRAMA ACTIVIDADES'!M$19)*($G21/$F21)))</f>
        <v>0</v>
      </c>
      <c r="P21" s="498">
        <f>IF($F21=0,0,((($F21/$E$20)*'CRONOGRAMA ACTIVIDADES'!N$19)*($G21/$F21)))</f>
        <v>0</v>
      </c>
      <c r="Q21" s="498">
        <f>IF($F21=0,0,((($F21/$E$20)*'CRONOGRAMA ACTIVIDADES'!O$19)*($G21/$F21)))</f>
        <v>0</v>
      </c>
      <c r="R21" s="498">
        <f>IF($F21=0,0,((($F21/$E$20)*'CRONOGRAMA ACTIVIDADES'!P$19)*($G21/$F21)))</f>
        <v>0</v>
      </c>
      <c r="S21" s="498">
        <f>IF($F21=0,0,((($F21/$E$20)*'CRONOGRAMA ACTIVIDADES'!Q$19)*($G21/$F21)))</f>
        <v>0</v>
      </c>
      <c r="T21" s="501">
        <f>H21+I21+J21+K21+L21+M21+N21+O21+P21+Q21+R21+S21</f>
        <v>0</v>
      </c>
      <c r="U21" s="503">
        <f>IF($F21=0,0,((($F21/$E$20)*'CRONOGRAMA ACTIVIDADES'!R$19)*($G21/$F21)))</f>
        <v>0</v>
      </c>
      <c r="V21" s="498">
        <f>IF($F21=0,0,((($F21/$E$20)*'CRONOGRAMA ACTIVIDADES'!S$19)*($G21/$F21)))</f>
        <v>0</v>
      </c>
      <c r="W21" s="498">
        <f>IF($F21=0,0,((($F21/$E$20)*'CRONOGRAMA ACTIVIDADES'!T$19)*($G21/$F21)))</f>
        <v>0</v>
      </c>
      <c r="X21" s="498">
        <f>IF($F21=0,0,((($F21/$E$20)*'CRONOGRAMA ACTIVIDADES'!U$19)*($G21/$F21)))</f>
        <v>0</v>
      </c>
      <c r="Y21" s="498">
        <f>IF($F21=0,0,((($F21/$E$20)*'CRONOGRAMA ACTIVIDADES'!V$19)*($G21/$F21)))</f>
        <v>0</v>
      </c>
      <c r="Z21" s="498">
        <f>IF($F21=0,0,((($F21/$E$20)*'CRONOGRAMA ACTIVIDADES'!W$19)*($G21/$F21)))</f>
        <v>0</v>
      </c>
      <c r="AA21" s="498">
        <f>IF($F21=0,0,((($F21/$E$20)*'CRONOGRAMA ACTIVIDADES'!X$19)*($G21/$F21)))</f>
        <v>0</v>
      </c>
      <c r="AB21" s="498">
        <f>IF($F21=0,0,((($F21/$E$20)*'CRONOGRAMA ACTIVIDADES'!Y$19)*($G21/$F21)))</f>
        <v>0</v>
      </c>
      <c r="AC21" s="498">
        <f>IF($F21=0,0,((($F21/$E$20)*'CRONOGRAMA ACTIVIDADES'!Z$19)*($G21/$F21)))</f>
        <v>0</v>
      </c>
      <c r="AD21" s="498">
        <f>IF($F21=0,0,((($F21/$E$20)*'CRONOGRAMA ACTIVIDADES'!AA$19)*($G21/$F21)))</f>
        <v>0</v>
      </c>
      <c r="AE21" s="498">
        <f>IF($F21=0,0,((($F21/$E$20)*'CRONOGRAMA ACTIVIDADES'!AB$19)*($G21/$F21)))</f>
        <v>0</v>
      </c>
      <c r="AF21" s="498">
        <f>IF($F21=0,0,((($F21/$E$20)*'CRONOGRAMA ACTIVIDADES'!AC$19)*($G21/$F21)))</f>
        <v>0</v>
      </c>
      <c r="AG21" s="501">
        <f>U21+V21+W21+X21+Y21+Z21+AA21+AB21+AC21+AD21+AE21+AF21</f>
        <v>0</v>
      </c>
      <c r="AH21" s="502">
        <f>IF($F21=0,0,((($F21/$E$20)*'CRONOGRAMA ACTIVIDADES'!AD$19)*($G21/$F21)))</f>
        <v>0</v>
      </c>
      <c r="AI21" s="498">
        <f>IF($F21=0,0,((($F21/$E$20)*'CRONOGRAMA ACTIVIDADES'!AE$19)*($G21/$F21)))</f>
        <v>0</v>
      </c>
      <c r="AJ21" s="498">
        <f>IF($F21=0,0,((($F21/$E$20)*'CRONOGRAMA ACTIVIDADES'!AF$19)*($G21/$F21)))</f>
        <v>0</v>
      </c>
      <c r="AK21" s="498">
        <f>IF($F21=0,0,((($F21/$E$20)*'CRONOGRAMA ACTIVIDADES'!AG$19)*($G21/$F21)))</f>
        <v>0</v>
      </c>
      <c r="AL21" s="498">
        <f>IF($F21=0,0,((($F21/$E$20)*'CRONOGRAMA ACTIVIDADES'!AH$19)*($G21/$F21)))</f>
        <v>0</v>
      </c>
      <c r="AM21" s="498">
        <f>IF($F21=0,0,((($F21/$E$20)*'CRONOGRAMA ACTIVIDADES'!AI$19)*($G21/$F21)))</f>
        <v>0</v>
      </c>
      <c r="AN21" s="498">
        <f>IF($F21=0,0,((($F21/$E$20)*'CRONOGRAMA ACTIVIDADES'!AJ$19)*($G21/$F21)))</f>
        <v>0</v>
      </c>
      <c r="AO21" s="498">
        <f>IF($F21=0,0,((($F21/$E$20)*'CRONOGRAMA ACTIVIDADES'!AK$19)*($G21/$F21)))</f>
        <v>0</v>
      </c>
      <c r="AP21" s="498">
        <f>IF($F21=0,0,((($F21/$E$20)*'CRONOGRAMA ACTIVIDADES'!AL$19)*($G21/$F21)))</f>
        <v>0</v>
      </c>
      <c r="AQ21" s="498">
        <f>IF($F21=0,0,((($F21/$E$20)*'CRONOGRAMA ACTIVIDADES'!AM$19)*($G21/$F21)))</f>
        <v>0</v>
      </c>
      <c r="AR21" s="498">
        <f>IF($F21=0,0,((($F21/$E$20)*'CRONOGRAMA ACTIVIDADES'!AN$19)*($G21/$F21)))</f>
        <v>0</v>
      </c>
      <c r="AS21" s="498">
        <f>IF($F21=0,0,((($F21/$E$20)*'CRONOGRAMA ACTIVIDADES'!AO$19)*($G21/$F21)))</f>
        <v>0</v>
      </c>
      <c r="AT21" s="501">
        <f>AH21+AI21+AJ21+AK21+AL21+AM21+AN21+AO21+AP21+AQ21+AR21+AS21</f>
        <v>0</v>
      </c>
      <c r="AU21" s="504">
        <f>AS21+AR21+AQ21+AP21+AO21+AN21+AM21+AL21+AK21+AJ21+AI21+AH21+AF21+AE21+AD21+AC21+AB21+AA21+Z21+Y21+X21+W21+V21+U21+S21+R21+Q21+P21+O21+N21+M21+L21+K21+J21+I21+H21</f>
        <v>0</v>
      </c>
      <c r="AV21" s="470">
        <f t="shared" si="1"/>
        <v>0</v>
      </c>
    </row>
    <row r="22" spans="2:48" s="472" customFormat="1" ht="12.75" customHeight="1">
      <c r="B22" s="494" t="str">
        <f>+'FORMATO COSTEO C1'!C$54</f>
        <v>1.1.2.2</v>
      </c>
      <c r="C22" s="495" t="str">
        <f>+'FORMATO COSTEO C1'!B$54</f>
        <v>Categoría de gasto</v>
      </c>
      <c r="D22" s="590"/>
      <c r="E22" s="507"/>
      <c r="F22" s="498">
        <f>+'FORMATO COSTEO C1'!G54</f>
        <v>0</v>
      </c>
      <c r="G22" s="499">
        <f>+'FORMATO COSTEO C1'!L54</f>
        <v>0</v>
      </c>
      <c r="H22" s="503">
        <f>IF($F22=0,0,((($F22/$E$20)*'CRONOGRAMA ACTIVIDADES'!F$19)*($G22/$F22)))</f>
        <v>0</v>
      </c>
      <c r="I22" s="498">
        <f>IF($F22=0,0,((($F22/$E$20)*'CRONOGRAMA ACTIVIDADES'!G$19)*($G22/$F22)))</f>
        <v>0</v>
      </c>
      <c r="J22" s="498">
        <f>IF($F22=0,0,((($F22/$E$20)*'CRONOGRAMA ACTIVIDADES'!H$19)*($G22/$F22)))</f>
        <v>0</v>
      </c>
      <c r="K22" s="498">
        <f>IF($F22=0,0,((($F22/$E$20)*'CRONOGRAMA ACTIVIDADES'!I$19)*($G22/$F22)))</f>
        <v>0</v>
      </c>
      <c r="L22" s="498">
        <f>IF($F22=0,0,((($F22/$E$20)*'CRONOGRAMA ACTIVIDADES'!J$19)*($G22/$F22)))</f>
        <v>0</v>
      </c>
      <c r="M22" s="498">
        <f>IF($F22=0,0,((($F22/$E$20)*'CRONOGRAMA ACTIVIDADES'!K$19)*($G22/$F22)))</f>
        <v>0</v>
      </c>
      <c r="N22" s="498">
        <f>IF($F22=0,0,((($F22/$E$20)*'CRONOGRAMA ACTIVIDADES'!L$19)*($G22/$F22)))</f>
        <v>0</v>
      </c>
      <c r="O22" s="498">
        <f>IF($F22=0,0,((($F22/$E$20)*'CRONOGRAMA ACTIVIDADES'!M$19)*($G22/$F22)))</f>
        <v>0</v>
      </c>
      <c r="P22" s="498">
        <f>IF($F22=0,0,((($F22/$E$20)*'CRONOGRAMA ACTIVIDADES'!N$19)*($G22/$F22)))</f>
        <v>0</v>
      </c>
      <c r="Q22" s="498">
        <f>IF($F22=0,0,((($F22/$E$20)*'CRONOGRAMA ACTIVIDADES'!O$19)*($G22/$F22)))</f>
        <v>0</v>
      </c>
      <c r="R22" s="498">
        <f>IF($F22=0,0,((($F22/$E$20)*'CRONOGRAMA ACTIVIDADES'!P$19)*($G22/$F22)))</f>
        <v>0</v>
      </c>
      <c r="S22" s="498">
        <f>IF($F22=0,0,((($F22/$E$20)*'CRONOGRAMA ACTIVIDADES'!Q$19)*($G22/$F22)))</f>
        <v>0</v>
      </c>
      <c r="T22" s="501">
        <f>H22+I22+J22+K22+L22+M22+N22+O22+P22+Q22+R22+S22</f>
        <v>0</v>
      </c>
      <c r="U22" s="503">
        <f>IF($F22=0,0,((($F22/$E$20)*'CRONOGRAMA ACTIVIDADES'!R$19)*($G22/$F22)))</f>
        <v>0</v>
      </c>
      <c r="V22" s="498">
        <f>IF($F22=0,0,((($F22/$E$20)*'CRONOGRAMA ACTIVIDADES'!S$19)*($G22/$F22)))</f>
        <v>0</v>
      </c>
      <c r="W22" s="498">
        <f>IF($F22=0,0,((($F22/$E$20)*'CRONOGRAMA ACTIVIDADES'!T$19)*($G22/$F22)))</f>
        <v>0</v>
      </c>
      <c r="X22" s="498">
        <f>IF($F22=0,0,((($F22/$E$20)*'CRONOGRAMA ACTIVIDADES'!U$19)*($G22/$F22)))</f>
        <v>0</v>
      </c>
      <c r="Y22" s="498">
        <f>IF($F22=0,0,((($F22/$E$20)*'CRONOGRAMA ACTIVIDADES'!V$19)*($G22/$F22)))</f>
        <v>0</v>
      </c>
      <c r="Z22" s="498">
        <f>IF($F22=0,0,((($F22/$E$20)*'CRONOGRAMA ACTIVIDADES'!W$19)*($G22/$F22)))</f>
        <v>0</v>
      </c>
      <c r="AA22" s="498">
        <f>IF($F22=0,0,((($F22/$E$20)*'CRONOGRAMA ACTIVIDADES'!X$19)*($G22/$F22)))</f>
        <v>0</v>
      </c>
      <c r="AB22" s="498">
        <f>IF($F22=0,0,((($F22/$E$20)*'CRONOGRAMA ACTIVIDADES'!Y$19)*($G22/$F22)))</f>
        <v>0</v>
      </c>
      <c r="AC22" s="498">
        <f>IF($F22=0,0,((($F22/$E$20)*'CRONOGRAMA ACTIVIDADES'!Z$19)*($G22/$F22)))</f>
        <v>0</v>
      </c>
      <c r="AD22" s="498">
        <f>IF($F22=0,0,((($F22/$E$20)*'CRONOGRAMA ACTIVIDADES'!AA$19)*($G22/$F22)))</f>
        <v>0</v>
      </c>
      <c r="AE22" s="498">
        <f>IF($F22=0,0,((($F22/$E$20)*'CRONOGRAMA ACTIVIDADES'!AB$19)*($G22/$F22)))</f>
        <v>0</v>
      </c>
      <c r="AF22" s="498">
        <f>IF($F22=0,0,((($F22/$E$20)*'CRONOGRAMA ACTIVIDADES'!AC$19)*($G22/$F22)))</f>
        <v>0</v>
      </c>
      <c r="AG22" s="501">
        <f>U22+V22+W22+X22+Y22+Z22+AA22+AB22+AC22+AD22+AE22+AF22</f>
        <v>0</v>
      </c>
      <c r="AH22" s="502">
        <f>IF($F22=0,0,((($F22/$E$20)*'CRONOGRAMA ACTIVIDADES'!AD$19)*($G22/$F22)))</f>
        <v>0</v>
      </c>
      <c r="AI22" s="498">
        <f>IF($F22=0,0,((($F22/$E$20)*'CRONOGRAMA ACTIVIDADES'!AE$19)*($G22/$F22)))</f>
        <v>0</v>
      </c>
      <c r="AJ22" s="498">
        <f>IF($F22=0,0,((($F22/$E$20)*'CRONOGRAMA ACTIVIDADES'!AF$19)*($G22/$F22)))</f>
        <v>0</v>
      </c>
      <c r="AK22" s="498">
        <f>IF($F22=0,0,((($F22/$E$20)*'CRONOGRAMA ACTIVIDADES'!AG$19)*($G22/$F22)))</f>
        <v>0</v>
      </c>
      <c r="AL22" s="498">
        <f>IF($F22=0,0,((($F22/$E$20)*'CRONOGRAMA ACTIVIDADES'!AH$19)*($G22/$F22)))</f>
        <v>0</v>
      </c>
      <c r="AM22" s="498">
        <f>IF($F22=0,0,((($F22/$E$20)*'CRONOGRAMA ACTIVIDADES'!AI$19)*($G22/$F22)))</f>
        <v>0</v>
      </c>
      <c r="AN22" s="498">
        <f>IF($F22=0,0,((($F22/$E$20)*'CRONOGRAMA ACTIVIDADES'!AJ$19)*($G22/$F22)))</f>
        <v>0</v>
      </c>
      <c r="AO22" s="498">
        <f>IF($F22=0,0,((($F22/$E$20)*'CRONOGRAMA ACTIVIDADES'!AK$19)*($G22/$F22)))</f>
        <v>0</v>
      </c>
      <c r="AP22" s="498">
        <f>IF($F22=0,0,((($F22/$E$20)*'CRONOGRAMA ACTIVIDADES'!AL$19)*($G22/$F22)))</f>
        <v>0</v>
      </c>
      <c r="AQ22" s="498">
        <f>IF($F22=0,0,((($F22/$E$20)*'CRONOGRAMA ACTIVIDADES'!AM$19)*($G22/$F22)))</f>
        <v>0</v>
      </c>
      <c r="AR22" s="498">
        <f>IF($F22=0,0,((($F22/$E$20)*'CRONOGRAMA ACTIVIDADES'!AN$19)*($G22/$F22)))</f>
        <v>0</v>
      </c>
      <c r="AS22" s="498">
        <f>IF($F22=0,0,((($F22/$E$20)*'CRONOGRAMA ACTIVIDADES'!AO$19)*($G22/$F22)))</f>
        <v>0</v>
      </c>
      <c r="AT22" s="501">
        <f>AH22+AI22+AJ22+AK22+AL22+AM22+AN22+AO22+AP22+AQ22+AR22+AS22</f>
        <v>0</v>
      </c>
      <c r="AU22" s="504">
        <f>AS22+AR22+AQ22+AP22+AO22+AN22+AM22+AL22+AK22+AJ22+AI22+AH22+AF22+AE22+AD22+AC22+AB22+AA22+Z22+Y22+X22+W22+V22+U22+S22+R22+Q22+P22+O22+N22+M22+L22+K22+J22+I22+H22</f>
        <v>0</v>
      </c>
      <c r="AV22" s="470">
        <f t="shared" si="1"/>
        <v>0</v>
      </c>
    </row>
    <row r="23" spans="2:48" s="472" customFormat="1" ht="12.75" customHeight="1">
      <c r="B23" s="494" t="str">
        <f>+'FORMATO COSTEO C1'!C$60</f>
        <v>1.1.2.3.</v>
      </c>
      <c r="C23" s="495" t="str">
        <f>+'FORMATO COSTEO C1'!B$60</f>
        <v>Categoría de gasto</v>
      </c>
      <c r="D23" s="590"/>
      <c r="E23" s="507"/>
      <c r="F23" s="498">
        <f>+'FORMATO COSTEO C1'!G60</f>
        <v>0</v>
      </c>
      <c r="G23" s="499">
        <f>+'FORMATO COSTEO C1'!L60</f>
        <v>0</v>
      </c>
      <c r="H23" s="503">
        <f>IF($F23=0,0,((($F23/$E$20)*'CRONOGRAMA ACTIVIDADES'!F$19)*($G23/$F23)))</f>
        <v>0</v>
      </c>
      <c r="I23" s="498">
        <f>IF($F23=0,0,((($F23/$E$20)*'CRONOGRAMA ACTIVIDADES'!G$19)*($G23/$F23)))</f>
        <v>0</v>
      </c>
      <c r="J23" s="498">
        <f>IF($F23=0,0,((($F23/$E$20)*'CRONOGRAMA ACTIVIDADES'!H$19)*($G23/$F23)))</f>
        <v>0</v>
      </c>
      <c r="K23" s="498">
        <f>IF($F23=0,0,((($F23/$E$20)*'CRONOGRAMA ACTIVIDADES'!I$19)*($G23/$F23)))</f>
        <v>0</v>
      </c>
      <c r="L23" s="498">
        <f>IF($F23=0,0,((($F23/$E$20)*'CRONOGRAMA ACTIVIDADES'!J$19)*($G23/$F23)))</f>
        <v>0</v>
      </c>
      <c r="M23" s="498">
        <f>IF($F23=0,0,((($F23/$E$20)*'CRONOGRAMA ACTIVIDADES'!K$19)*($G23/$F23)))</f>
        <v>0</v>
      </c>
      <c r="N23" s="498">
        <f>IF($F23=0,0,((($F23/$E$20)*'CRONOGRAMA ACTIVIDADES'!L$19)*($G23/$F23)))</f>
        <v>0</v>
      </c>
      <c r="O23" s="498">
        <f>IF($F23=0,0,((($F23/$E$20)*'CRONOGRAMA ACTIVIDADES'!M$19)*($G23/$F23)))</f>
        <v>0</v>
      </c>
      <c r="P23" s="498">
        <f>IF($F23=0,0,((($F23/$E$20)*'CRONOGRAMA ACTIVIDADES'!N$19)*($G23/$F23)))</f>
        <v>0</v>
      </c>
      <c r="Q23" s="498">
        <f>IF($F23=0,0,((($F23/$E$20)*'CRONOGRAMA ACTIVIDADES'!O$19)*($G23/$F23)))</f>
        <v>0</v>
      </c>
      <c r="R23" s="498">
        <f>IF($F23=0,0,((($F23/$E$20)*'CRONOGRAMA ACTIVIDADES'!P$19)*($G23/$F23)))</f>
        <v>0</v>
      </c>
      <c r="S23" s="498">
        <f>IF($F23=0,0,((($F23/$E$20)*'CRONOGRAMA ACTIVIDADES'!Q$19)*($G23/$F23)))</f>
        <v>0</v>
      </c>
      <c r="T23" s="501">
        <f>H23+I23+J23+K23+L23+M23+N23+O23+P23+Q23+R23+S23</f>
        <v>0</v>
      </c>
      <c r="U23" s="503">
        <f>IF($F23=0,0,((($F23/$E$20)*'CRONOGRAMA ACTIVIDADES'!R$19)*($G23/$F23)))</f>
        <v>0</v>
      </c>
      <c r="V23" s="498">
        <f>IF($F23=0,0,((($F23/$E$20)*'CRONOGRAMA ACTIVIDADES'!S$19)*($G23/$F23)))</f>
        <v>0</v>
      </c>
      <c r="W23" s="498">
        <f>IF($F23=0,0,((($F23/$E$20)*'CRONOGRAMA ACTIVIDADES'!T$19)*($G23/$F23)))</f>
        <v>0</v>
      </c>
      <c r="X23" s="498">
        <f>IF($F23=0,0,((($F23/$E$20)*'CRONOGRAMA ACTIVIDADES'!U$19)*($G23/$F23)))</f>
        <v>0</v>
      </c>
      <c r="Y23" s="498">
        <f>IF($F23=0,0,((($F23/$E$20)*'CRONOGRAMA ACTIVIDADES'!V$19)*($G23/$F23)))</f>
        <v>0</v>
      </c>
      <c r="Z23" s="498">
        <f>IF($F23=0,0,((($F23/$E$20)*'CRONOGRAMA ACTIVIDADES'!W$19)*($G23/$F23)))</f>
        <v>0</v>
      </c>
      <c r="AA23" s="498">
        <f>IF($F23=0,0,((($F23/$E$20)*'CRONOGRAMA ACTIVIDADES'!X$19)*($G23/$F23)))</f>
        <v>0</v>
      </c>
      <c r="AB23" s="498">
        <f>IF($F23=0,0,((($F23/$E$20)*'CRONOGRAMA ACTIVIDADES'!Y$19)*($G23/$F23)))</f>
        <v>0</v>
      </c>
      <c r="AC23" s="498">
        <f>IF($F23=0,0,((($F23/$E$20)*'CRONOGRAMA ACTIVIDADES'!Z$19)*($G23/$F23)))</f>
        <v>0</v>
      </c>
      <c r="AD23" s="498">
        <f>IF($F23=0,0,((($F23/$E$20)*'CRONOGRAMA ACTIVIDADES'!AA$19)*($G23/$F23)))</f>
        <v>0</v>
      </c>
      <c r="AE23" s="498">
        <f>IF($F23=0,0,((($F23/$E$20)*'CRONOGRAMA ACTIVIDADES'!AB$19)*($G23/$F23)))</f>
        <v>0</v>
      </c>
      <c r="AF23" s="498">
        <f>IF($F23=0,0,((($F23/$E$20)*'CRONOGRAMA ACTIVIDADES'!AC$19)*($G23/$F23)))</f>
        <v>0</v>
      </c>
      <c r="AG23" s="501">
        <f>U23+V23+W23+X23+Y23+Z23+AA23+AB23+AC23+AD23+AE23+AF23</f>
        <v>0</v>
      </c>
      <c r="AH23" s="502">
        <f>IF($F23=0,0,((($F23/$E$20)*'CRONOGRAMA ACTIVIDADES'!AD$19)*($G23/$F23)))</f>
        <v>0</v>
      </c>
      <c r="AI23" s="498">
        <f>IF($F23=0,0,((($F23/$E$20)*'CRONOGRAMA ACTIVIDADES'!AE$19)*($G23/$F23)))</f>
        <v>0</v>
      </c>
      <c r="AJ23" s="498">
        <f>IF($F23=0,0,((($F23/$E$20)*'CRONOGRAMA ACTIVIDADES'!AF$19)*($G23/$F23)))</f>
        <v>0</v>
      </c>
      <c r="AK23" s="498">
        <f>IF($F23=0,0,((($F23/$E$20)*'CRONOGRAMA ACTIVIDADES'!AG$19)*($G23/$F23)))</f>
        <v>0</v>
      </c>
      <c r="AL23" s="498">
        <f>IF($F23=0,0,((($F23/$E$20)*'CRONOGRAMA ACTIVIDADES'!AH$19)*($G23/$F23)))</f>
        <v>0</v>
      </c>
      <c r="AM23" s="498">
        <f>IF($F23=0,0,((($F23/$E$20)*'CRONOGRAMA ACTIVIDADES'!AI$19)*($G23/$F23)))</f>
        <v>0</v>
      </c>
      <c r="AN23" s="498">
        <f>IF($F23=0,0,((($F23/$E$20)*'CRONOGRAMA ACTIVIDADES'!AJ$19)*($G23/$F23)))</f>
        <v>0</v>
      </c>
      <c r="AO23" s="498">
        <f>IF($F23=0,0,((($F23/$E$20)*'CRONOGRAMA ACTIVIDADES'!AK$19)*($G23/$F23)))</f>
        <v>0</v>
      </c>
      <c r="AP23" s="498">
        <f>IF($F23=0,0,((($F23/$E$20)*'CRONOGRAMA ACTIVIDADES'!AL$19)*($G23/$F23)))</f>
        <v>0</v>
      </c>
      <c r="AQ23" s="498">
        <f>IF($F23=0,0,((($F23/$E$20)*'CRONOGRAMA ACTIVIDADES'!AM$19)*($G23/$F23)))</f>
        <v>0</v>
      </c>
      <c r="AR23" s="498">
        <f>IF($F23=0,0,((($F23/$E$20)*'CRONOGRAMA ACTIVIDADES'!AN$19)*($G23/$F23)))</f>
        <v>0</v>
      </c>
      <c r="AS23" s="498">
        <f>IF($F23=0,0,((($F23/$E$20)*'CRONOGRAMA ACTIVIDADES'!AO$19)*($G23/$F23)))</f>
        <v>0</v>
      </c>
      <c r="AT23" s="501">
        <f>AH23+AI23+AJ23+AK23+AL23+AM23+AN23+AO23+AP23+AQ23+AR23+AS23</f>
        <v>0</v>
      </c>
      <c r="AU23" s="504">
        <f>AS23+AR23+AQ23+AP23+AO23+AN23+AM23+AL23+AK23+AJ23+AI23+AH23+AF23+AE23+AD23+AC23+AB23+AA23+Z23+Y23+X23+W23+V23+U23+S23+R23+Q23+P23+O23+N23+M23+L23+K23+J23+I23+H23</f>
        <v>0</v>
      </c>
      <c r="AV23" s="470">
        <f t="shared" si="1"/>
        <v>0</v>
      </c>
    </row>
    <row r="24" spans="2:48" s="472" customFormat="1" ht="12.75" customHeight="1">
      <c r="B24" s="494" t="str">
        <f>+'FORMATO COSTEO C1'!C$66</f>
        <v>1.1.2.4</v>
      </c>
      <c r="C24" s="495" t="str">
        <f>+'FORMATO COSTEO C1'!B$66</f>
        <v>Categoría de gasto</v>
      </c>
      <c r="D24" s="590"/>
      <c r="E24" s="507"/>
      <c r="F24" s="498">
        <f>+'FORMATO COSTEO C1'!G66</f>
        <v>0</v>
      </c>
      <c r="G24" s="499">
        <f>+'FORMATO COSTEO C1'!L66</f>
        <v>0</v>
      </c>
      <c r="H24" s="503">
        <f>IF($F24=0,0,((($F24/$E$20)*'CRONOGRAMA ACTIVIDADES'!F$19)*($G24/$F24)))</f>
        <v>0</v>
      </c>
      <c r="I24" s="498">
        <f>IF($F24=0,0,((($F24/$E$20)*'CRONOGRAMA ACTIVIDADES'!G$19)*($G24/$F24)))</f>
        <v>0</v>
      </c>
      <c r="J24" s="498">
        <f>IF($F24=0,0,((($F24/$E$20)*'CRONOGRAMA ACTIVIDADES'!H$19)*($G24/$F24)))</f>
        <v>0</v>
      </c>
      <c r="K24" s="498">
        <f>IF($F24=0,0,((($F24/$E$20)*'CRONOGRAMA ACTIVIDADES'!I$19)*($G24/$F24)))</f>
        <v>0</v>
      </c>
      <c r="L24" s="498">
        <f>IF($F24=0,0,((($F24/$E$20)*'CRONOGRAMA ACTIVIDADES'!J$19)*($G24/$F24)))</f>
        <v>0</v>
      </c>
      <c r="M24" s="498">
        <f>IF($F24=0,0,((($F24/$E$20)*'CRONOGRAMA ACTIVIDADES'!K$19)*($G24/$F24)))</f>
        <v>0</v>
      </c>
      <c r="N24" s="498">
        <f>IF($F24=0,0,((($F24/$E$20)*'CRONOGRAMA ACTIVIDADES'!L$19)*($G24/$F24)))</f>
        <v>0</v>
      </c>
      <c r="O24" s="498">
        <f>IF($F24=0,0,((($F24/$E$20)*'CRONOGRAMA ACTIVIDADES'!M$19)*($G24/$F24)))</f>
        <v>0</v>
      </c>
      <c r="P24" s="498">
        <f>IF($F24=0,0,((($F24/$E$20)*'CRONOGRAMA ACTIVIDADES'!N$19)*($G24/$F24)))</f>
        <v>0</v>
      </c>
      <c r="Q24" s="498">
        <f>IF($F24=0,0,((($F24/$E$20)*'CRONOGRAMA ACTIVIDADES'!O$19)*($G24/$F24)))</f>
        <v>0</v>
      </c>
      <c r="R24" s="498">
        <f>IF($F24=0,0,((($F24/$E$20)*'CRONOGRAMA ACTIVIDADES'!P$19)*($G24/$F24)))</f>
        <v>0</v>
      </c>
      <c r="S24" s="498">
        <f>IF($F24=0,0,((($F24/$E$20)*'CRONOGRAMA ACTIVIDADES'!Q$19)*($G24/$F24)))</f>
        <v>0</v>
      </c>
      <c r="T24" s="501">
        <f>H24+I24+J24+K24+L24+M24+N24+O24+P24+Q24+R24+S24</f>
        <v>0</v>
      </c>
      <c r="U24" s="503">
        <f>IF($F24=0,0,((($F24/$E$20)*'CRONOGRAMA ACTIVIDADES'!R$19)*($G24/$F24)))</f>
        <v>0</v>
      </c>
      <c r="V24" s="498">
        <f>IF($F24=0,0,((($F24/$E$20)*'CRONOGRAMA ACTIVIDADES'!S$19)*($G24/$F24)))</f>
        <v>0</v>
      </c>
      <c r="W24" s="498">
        <f>IF($F24=0,0,((($F24/$E$20)*'CRONOGRAMA ACTIVIDADES'!T$19)*($G24/$F24)))</f>
        <v>0</v>
      </c>
      <c r="X24" s="498">
        <f>IF($F24=0,0,((($F24/$E$20)*'CRONOGRAMA ACTIVIDADES'!U$19)*($G24/$F24)))</f>
        <v>0</v>
      </c>
      <c r="Y24" s="498">
        <f>IF($F24=0,0,((($F24/$E$20)*'CRONOGRAMA ACTIVIDADES'!V$19)*($G24/$F24)))</f>
        <v>0</v>
      </c>
      <c r="Z24" s="498">
        <f>IF($F24=0,0,((($F24/$E$20)*'CRONOGRAMA ACTIVIDADES'!W$19)*($G24/$F24)))</f>
        <v>0</v>
      </c>
      <c r="AA24" s="498">
        <f>IF($F24=0,0,((($F24/$E$20)*'CRONOGRAMA ACTIVIDADES'!X$19)*($G24/$F24)))</f>
        <v>0</v>
      </c>
      <c r="AB24" s="498">
        <f>IF($F24=0,0,((($F24/$E$20)*'CRONOGRAMA ACTIVIDADES'!Y$19)*($G24/$F24)))</f>
        <v>0</v>
      </c>
      <c r="AC24" s="498">
        <f>IF($F24=0,0,((($F24/$E$20)*'CRONOGRAMA ACTIVIDADES'!Z$19)*($G24/$F24)))</f>
        <v>0</v>
      </c>
      <c r="AD24" s="498">
        <f>IF($F24=0,0,((($F24/$E$20)*'CRONOGRAMA ACTIVIDADES'!AA$19)*($G24/$F24)))</f>
        <v>0</v>
      </c>
      <c r="AE24" s="498">
        <f>IF($F24=0,0,((($F24/$E$20)*'CRONOGRAMA ACTIVIDADES'!AB$19)*($G24/$F24)))</f>
        <v>0</v>
      </c>
      <c r="AF24" s="498">
        <f>IF($F24=0,0,((($F24/$E$20)*'CRONOGRAMA ACTIVIDADES'!AC$19)*($G24/$F24)))</f>
        <v>0</v>
      </c>
      <c r="AG24" s="501">
        <f>U24+V24+W24+X24+Y24+Z24+AA24+AB24+AC24+AD24+AE24+AF24</f>
        <v>0</v>
      </c>
      <c r="AH24" s="502">
        <f>IF($F24=0,0,((($F24/$E$20)*'CRONOGRAMA ACTIVIDADES'!AD$19)*($G24/$F24)))</f>
        <v>0</v>
      </c>
      <c r="AI24" s="498">
        <f>IF($F24=0,0,((($F24/$E$20)*'CRONOGRAMA ACTIVIDADES'!AE$19)*($G24/$F24)))</f>
        <v>0</v>
      </c>
      <c r="AJ24" s="498">
        <f>IF($F24=0,0,((($F24/$E$20)*'CRONOGRAMA ACTIVIDADES'!AF$19)*($G24/$F24)))</f>
        <v>0</v>
      </c>
      <c r="AK24" s="498">
        <f>IF($F24=0,0,((($F24/$E$20)*'CRONOGRAMA ACTIVIDADES'!AG$19)*($G24/$F24)))</f>
        <v>0</v>
      </c>
      <c r="AL24" s="498">
        <f>IF($F24=0,0,((($F24/$E$20)*'CRONOGRAMA ACTIVIDADES'!AH$19)*($G24/$F24)))</f>
        <v>0</v>
      </c>
      <c r="AM24" s="498">
        <f>IF($F24=0,0,((($F24/$E$20)*'CRONOGRAMA ACTIVIDADES'!AI$19)*($G24/$F24)))</f>
        <v>0</v>
      </c>
      <c r="AN24" s="498">
        <f>IF($F24=0,0,((($F24/$E$20)*'CRONOGRAMA ACTIVIDADES'!AJ$19)*($G24/$F24)))</f>
        <v>0</v>
      </c>
      <c r="AO24" s="498">
        <f>IF($F24=0,0,((($F24/$E$20)*'CRONOGRAMA ACTIVIDADES'!AK$19)*($G24/$F24)))</f>
        <v>0</v>
      </c>
      <c r="AP24" s="498">
        <f>IF($F24=0,0,((($F24/$E$20)*'CRONOGRAMA ACTIVIDADES'!AL$19)*($G24/$F24)))</f>
        <v>0</v>
      </c>
      <c r="AQ24" s="498">
        <f>IF($F24=0,0,((($F24/$E$20)*'CRONOGRAMA ACTIVIDADES'!AM$19)*($G24/$F24)))</f>
        <v>0</v>
      </c>
      <c r="AR24" s="498">
        <f>IF($F24=0,0,((($F24/$E$20)*'CRONOGRAMA ACTIVIDADES'!AN$19)*($G24/$F24)))</f>
        <v>0</v>
      </c>
      <c r="AS24" s="498">
        <f>IF($F24=0,0,((($F24/$E$20)*'CRONOGRAMA ACTIVIDADES'!AO$19)*($G24/$F24)))</f>
        <v>0</v>
      </c>
      <c r="AT24" s="501">
        <f>AH24+AI24+AJ24+AK24+AL24+AM24+AN24+AO24+AP24+AQ24+AR24+AS24</f>
        <v>0</v>
      </c>
      <c r="AU24" s="504">
        <f>AS24+AR24+AQ24+AP24+AO24+AN24+AM24+AL24+AK24+AJ24+AI24+AH24+AF24+AE24+AD24+AC24+AB24+AA24+Z24+Y24+X24+W24+V24+U24+S24+R24+Q24+P24+O24+N24+M24+L24+K24+J24+I24+H24</f>
        <v>0</v>
      </c>
      <c r="AV24" s="470">
        <f t="shared" si="1"/>
        <v>0</v>
      </c>
    </row>
    <row r="25" spans="2:48" s="472" customFormat="1" ht="12.75" customHeight="1">
      <c r="B25" s="494" t="str">
        <f>+'FORMATO COSTEO C1'!C$72</f>
        <v>1.1.2.5</v>
      </c>
      <c r="C25" s="495" t="str">
        <f>+'FORMATO COSTEO C1'!B$72</f>
        <v>Categoría de gasto</v>
      </c>
      <c r="D25" s="590"/>
      <c r="E25" s="507"/>
      <c r="F25" s="498">
        <f>+'FORMATO COSTEO C1'!G72</f>
        <v>0</v>
      </c>
      <c r="G25" s="499">
        <f>+'FORMATO COSTEO C1'!L72</f>
        <v>0</v>
      </c>
      <c r="H25" s="503">
        <f>IF($F25=0,0,((($F25/$E$20)*'CRONOGRAMA ACTIVIDADES'!F$19)*($G25/$F25)))</f>
        <v>0</v>
      </c>
      <c r="I25" s="498">
        <f>IF($F25=0,0,((($F25/$E$20)*'CRONOGRAMA ACTIVIDADES'!G$19)*($G25/$F25)))</f>
        <v>0</v>
      </c>
      <c r="J25" s="498">
        <f>IF($F25=0,0,((($F25/$E$20)*'CRONOGRAMA ACTIVIDADES'!H$19)*($G25/$F25)))</f>
        <v>0</v>
      </c>
      <c r="K25" s="498">
        <f>IF($F25=0,0,((($F25/$E$20)*'CRONOGRAMA ACTIVIDADES'!I$19)*($G25/$F25)))</f>
        <v>0</v>
      </c>
      <c r="L25" s="498">
        <f>IF($F25=0,0,((($F25/$E$20)*'CRONOGRAMA ACTIVIDADES'!J$19)*($G25/$F25)))</f>
        <v>0</v>
      </c>
      <c r="M25" s="498">
        <f>IF($F25=0,0,((($F25/$E$20)*'CRONOGRAMA ACTIVIDADES'!K$19)*($G25/$F25)))</f>
        <v>0</v>
      </c>
      <c r="N25" s="498">
        <f>IF($F25=0,0,((($F25/$E$20)*'CRONOGRAMA ACTIVIDADES'!L$19)*($G25/$F25)))</f>
        <v>0</v>
      </c>
      <c r="O25" s="498">
        <f>IF($F25=0,0,((($F25/$E$20)*'CRONOGRAMA ACTIVIDADES'!M$19)*($G25/$F25)))</f>
        <v>0</v>
      </c>
      <c r="P25" s="498">
        <f>IF($F25=0,0,((($F25/$E$20)*'CRONOGRAMA ACTIVIDADES'!N$19)*($G25/$F25)))</f>
        <v>0</v>
      </c>
      <c r="Q25" s="498">
        <f>IF($F25=0,0,((($F25/$E$20)*'CRONOGRAMA ACTIVIDADES'!O$19)*($G25/$F25)))</f>
        <v>0</v>
      </c>
      <c r="R25" s="498">
        <f>IF($F25=0,0,((($F25/$E$20)*'CRONOGRAMA ACTIVIDADES'!P$19)*($G25/$F25)))</f>
        <v>0</v>
      </c>
      <c r="S25" s="498">
        <f>IF($F25=0,0,((($F25/$E$20)*'CRONOGRAMA ACTIVIDADES'!Q$19)*($G25/$F25)))</f>
        <v>0</v>
      </c>
      <c r="T25" s="501">
        <f>H25+I25+J25+K25+L25+M25+N25+O25+P25+Q25+R25+S25</f>
        <v>0</v>
      </c>
      <c r="U25" s="503">
        <f>IF($F25=0,0,((($F25/$E$20)*'CRONOGRAMA ACTIVIDADES'!R$19)*($G25/$F25)))</f>
        <v>0</v>
      </c>
      <c r="V25" s="498">
        <f>IF($F25=0,0,((($F25/$E$20)*'CRONOGRAMA ACTIVIDADES'!S$19)*($G25/$F25)))</f>
        <v>0</v>
      </c>
      <c r="W25" s="498">
        <f>IF($F25=0,0,((($F25/$E$20)*'CRONOGRAMA ACTIVIDADES'!T$19)*($G25/$F25)))</f>
        <v>0</v>
      </c>
      <c r="X25" s="498">
        <f>IF($F25=0,0,((($F25/$E$20)*'CRONOGRAMA ACTIVIDADES'!U$19)*($G25/$F25)))</f>
        <v>0</v>
      </c>
      <c r="Y25" s="498">
        <f>IF($F25=0,0,((($F25/$E$20)*'CRONOGRAMA ACTIVIDADES'!V$19)*($G25/$F25)))</f>
        <v>0</v>
      </c>
      <c r="Z25" s="498">
        <f>IF($F25=0,0,((($F25/$E$20)*'CRONOGRAMA ACTIVIDADES'!W$19)*($G25/$F25)))</f>
        <v>0</v>
      </c>
      <c r="AA25" s="498">
        <f>IF($F25=0,0,((($F25/$E$20)*'CRONOGRAMA ACTIVIDADES'!X$19)*($G25/$F25)))</f>
        <v>0</v>
      </c>
      <c r="AB25" s="498">
        <f>IF($F25=0,0,((($F25/$E$20)*'CRONOGRAMA ACTIVIDADES'!Y$19)*($G25/$F25)))</f>
        <v>0</v>
      </c>
      <c r="AC25" s="498">
        <f>IF($F25=0,0,((($F25/$E$20)*'CRONOGRAMA ACTIVIDADES'!Z$19)*($G25/$F25)))</f>
        <v>0</v>
      </c>
      <c r="AD25" s="498">
        <f>IF($F25=0,0,((($F25/$E$20)*'CRONOGRAMA ACTIVIDADES'!AA$19)*($G25/$F25)))</f>
        <v>0</v>
      </c>
      <c r="AE25" s="498">
        <f>IF($F25=0,0,((($F25/$E$20)*'CRONOGRAMA ACTIVIDADES'!AB$19)*($G25/$F25)))</f>
        <v>0</v>
      </c>
      <c r="AF25" s="498">
        <f>IF($F25=0,0,((($F25/$E$20)*'CRONOGRAMA ACTIVIDADES'!AC$19)*($G25/$F25)))</f>
        <v>0</v>
      </c>
      <c r="AG25" s="501">
        <f>U25+V25+W25+X25+Y25+Z25+AA25+AB25+AC25+AD25+AE25+AF25</f>
        <v>0</v>
      </c>
      <c r="AH25" s="502">
        <f>IF($F25=0,0,((($F25/$E$20)*'CRONOGRAMA ACTIVIDADES'!AD$19)*($G25/$F25)))</f>
        <v>0</v>
      </c>
      <c r="AI25" s="498">
        <f>IF($F25=0,0,((($F25/$E$20)*'CRONOGRAMA ACTIVIDADES'!AE$19)*($G25/$F25)))</f>
        <v>0</v>
      </c>
      <c r="AJ25" s="498">
        <f>IF($F25=0,0,((($F25/$E$20)*'CRONOGRAMA ACTIVIDADES'!AF$19)*($G25/$F25)))</f>
        <v>0</v>
      </c>
      <c r="AK25" s="498">
        <f>IF($F25=0,0,((($F25/$E$20)*'CRONOGRAMA ACTIVIDADES'!AG$19)*($G25/$F25)))</f>
        <v>0</v>
      </c>
      <c r="AL25" s="498">
        <f>IF($F25=0,0,((($F25/$E$20)*'CRONOGRAMA ACTIVIDADES'!AH$19)*($G25/$F25)))</f>
        <v>0</v>
      </c>
      <c r="AM25" s="498">
        <f>IF($F25=0,0,((($F25/$E$20)*'CRONOGRAMA ACTIVIDADES'!AI$19)*($G25/$F25)))</f>
        <v>0</v>
      </c>
      <c r="AN25" s="498">
        <f>IF($F25=0,0,((($F25/$E$20)*'CRONOGRAMA ACTIVIDADES'!AJ$19)*($G25/$F25)))</f>
        <v>0</v>
      </c>
      <c r="AO25" s="498">
        <f>IF($F25=0,0,((($F25/$E$20)*'CRONOGRAMA ACTIVIDADES'!AK$19)*($G25/$F25)))</f>
        <v>0</v>
      </c>
      <c r="AP25" s="498">
        <f>IF($F25=0,0,((($F25/$E$20)*'CRONOGRAMA ACTIVIDADES'!AL$19)*($G25/$F25)))</f>
        <v>0</v>
      </c>
      <c r="AQ25" s="498">
        <f>IF($F25=0,0,((($F25/$E$20)*'CRONOGRAMA ACTIVIDADES'!AM$19)*($G25/$F25)))</f>
        <v>0</v>
      </c>
      <c r="AR25" s="498">
        <f>IF($F25=0,0,((($F25/$E$20)*'CRONOGRAMA ACTIVIDADES'!AN$19)*($G25/$F25)))</f>
        <v>0</v>
      </c>
      <c r="AS25" s="498">
        <f>IF($F25=0,0,((($F25/$E$20)*'CRONOGRAMA ACTIVIDADES'!AO$19)*($G25/$F25)))</f>
        <v>0</v>
      </c>
      <c r="AT25" s="501">
        <f>AH25+AI25+AJ25+AK25+AL25+AM25+AN25+AO25+AP25+AQ25+AR25+AS25</f>
        <v>0</v>
      </c>
      <c r="AU25" s="504">
        <f>AS25+AR25+AQ25+AP25+AO25+AN25+AM25+AL25+AK25+AJ25+AI25+AH25+AF25+AE25+AD25+AC25+AB25+AA25+Z25+Y25+X25+W25+V25+U25+S25+R25+Q25+P25+O25+N25+M25+L25+K25+J25+I25+H25</f>
        <v>0</v>
      </c>
      <c r="AV25" s="470">
        <f t="shared" si="1"/>
        <v>0</v>
      </c>
    </row>
    <row r="26" spans="2:48" s="472" customFormat="1" ht="12.75" customHeight="1">
      <c r="B26" s="484" t="str">
        <f>+'FORMATO COSTEO C1'!C$78</f>
        <v>1.1.3</v>
      </c>
      <c r="C26" s="508">
        <f>+'FORMATO COSTEO C1'!B$78</f>
        <v>0</v>
      </c>
      <c r="D26" s="486" t="str">
        <f>+'FORMATO COSTEO C1'!D$78</f>
        <v>Unidad medida</v>
      </c>
      <c r="E26" s="487">
        <f>+'FORMATO COSTEO C1'!E$78</f>
        <v>0</v>
      </c>
      <c r="F26" s="488">
        <f>SUM(F27:F31)</f>
        <v>0</v>
      </c>
      <c r="G26" s="489">
        <f aca="true" t="shared" si="8" ref="G26:P26">SUM(G27:G31)</f>
        <v>0</v>
      </c>
      <c r="H26" s="490">
        <f t="shared" si="8"/>
        <v>0</v>
      </c>
      <c r="I26" s="488">
        <f>SUM(I27:I31)</f>
        <v>0</v>
      </c>
      <c r="J26" s="488">
        <f>SUM(J27:J31)</f>
        <v>0</v>
      </c>
      <c r="K26" s="488">
        <f>SUM(K27:K31)</f>
        <v>0</v>
      </c>
      <c r="L26" s="488">
        <f>SUM(L27:L31)</f>
        <v>0</v>
      </c>
      <c r="M26" s="488">
        <f>SUM(M27:M31)</f>
        <v>0</v>
      </c>
      <c r="N26" s="488">
        <f t="shared" si="8"/>
        <v>0</v>
      </c>
      <c r="O26" s="488">
        <f t="shared" si="8"/>
        <v>0</v>
      </c>
      <c r="P26" s="488">
        <f t="shared" si="8"/>
        <v>0</v>
      </c>
      <c r="Q26" s="488">
        <f>SUM(Q27:Q31)</f>
        <v>0</v>
      </c>
      <c r="R26" s="488">
        <f>SUM(R27:R31)</f>
        <v>0</v>
      </c>
      <c r="S26" s="488">
        <f>SUM(S27:S31)</f>
        <v>0</v>
      </c>
      <c r="T26" s="491">
        <f>SUM(T27:T31)</f>
        <v>0</v>
      </c>
      <c r="U26" s="490">
        <f aca="true" t="shared" si="9" ref="U26:AS26">SUM(U27:U31)</f>
        <v>0</v>
      </c>
      <c r="V26" s="488">
        <f t="shared" si="9"/>
        <v>0</v>
      </c>
      <c r="W26" s="488">
        <f t="shared" si="9"/>
        <v>0</v>
      </c>
      <c r="X26" s="488">
        <f t="shared" si="9"/>
        <v>0</v>
      </c>
      <c r="Y26" s="488">
        <f t="shared" si="9"/>
        <v>0</v>
      </c>
      <c r="Z26" s="488">
        <f t="shared" si="9"/>
        <v>0</v>
      </c>
      <c r="AA26" s="488">
        <f t="shared" si="9"/>
        <v>0</v>
      </c>
      <c r="AB26" s="488">
        <f t="shared" si="9"/>
        <v>0</v>
      </c>
      <c r="AC26" s="488">
        <f t="shared" si="9"/>
        <v>0</v>
      </c>
      <c r="AD26" s="488">
        <f t="shared" si="9"/>
        <v>0</v>
      </c>
      <c r="AE26" s="488">
        <f t="shared" si="9"/>
        <v>0</v>
      </c>
      <c r="AF26" s="488">
        <f t="shared" si="9"/>
        <v>0</v>
      </c>
      <c r="AG26" s="491">
        <f t="shared" si="9"/>
        <v>0</v>
      </c>
      <c r="AH26" s="492">
        <f t="shared" si="9"/>
        <v>0</v>
      </c>
      <c r="AI26" s="488">
        <f t="shared" si="9"/>
        <v>0</v>
      </c>
      <c r="AJ26" s="488">
        <f t="shared" si="9"/>
        <v>0</v>
      </c>
      <c r="AK26" s="488">
        <f t="shared" si="9"/>
        <v>0</v>
      </c>
      <c r="AL26" s="488">
        <f t="shared" si="9"/>
        <v>0</v>
      </c>
      <c r="AM26" s="488">
        <f t="shared" si="9"/>
        <v>0</v>
      </c>
      <c r="AN26" s="488">
        <f t="shared" si="9"/>
        <v>0</v>
      </c>
      <c r="AO26" s="488">
        <f t="shared" si="9"/>
        <v>0</v>
      </c>
      <c r="AP26" s="488">
        <f t="shared" si="9"/>
        <v>0</v>
      </c>
      <c r="AQ26" s="488">
        <f t="shared" si="9"/>
        <v>0</v>
      </c>
      <c r="AR26" s="488">
        <f t="shared" si="9"/>
        <v>0</v>
      </c>
      <c r="AS26" s="488">
        <f t="shared" si="9"/>
        <v>0</v>
      </c>
      <c r="AT26" s="491">
        <f>SUM(AT27:AT31)</f>
        <v>0</v>
      </c>
      <c r="AU26" s="493">
        <f>SUM(AU27:AU31)</f>
        <v>0</v>
      </c>
      <c r="AV26" s="470">
        <f t="shared" si="1"/>
        <v>0</v>
      </c>
    </row>
    <row r="27" spans="2:48" s="472" customFormat="1" ht="12.75" customHeight="1">
      <c r="B27" s="494" t="str">
        <f>+'FORMATO COSTEO C1'!C$80</f>
        <v>1.1.3.1</v>
      </c>
      <c r="C27" s="495" t="str">
        <f>+'FORMATO COSTEO C1'!B$80</f>
        <v>Categoría de gasto</v>
      </c>
      <c r="D27" s="590"/>
      <c r="E27" s="507"/>
      <c r="F27" s="498">
        <f>+'FORMATO COSTEO C1'!G80</f>
        <v>0</v>
      </c>
      <c r="G27" s="499">
        <f>+'FORMATO COSTEO C1'!L80</f>
        <v>0</v>
      </c>
      <c r="H27" s="500">
        <f>IF($F27=0,0,((($F27/$E$26)*'CRONOGRAMA ACTIVIDADES'!F$20)*($G27/$F27)))</f>
        <v>0</v>
      </c>
      <c r="I27" s="498">
        <f>IF($F27=0,0,((($F27/$E$26)*'CRONOGRAMA ACTIVIDADES'!G$20)*($G27/$F27)))</f>
        <v>0</v>
      </c>
      <c r="J27" s="498">
        <f>IF($F27=0,0,((($F27/$E$26)*'CRONOGRAMA ACTIVIDADES'!H$20)*($G27/$F27)))</f>
        <v>0</v>
      </c>
      <c r="K27" s="498">
        <f>IF($F27=0,0,((($F27/$E$26)*'CRONOGRAMA ACTIVIDADES'!I$20)*($G27/$F27)))</f>
        <v>0</v>
      </c>
      <c r="L27" s="498">
        <f>IF($F27=0,0,((($F27/$E$26)*'CRONOGRAMA ACTIVIDADES'!J$20)*($G27/$F27)))</f>
        <v>0</v>
      </c>
      <c r="M27" s="498">
        <f>IF($F27=0,0,((($F27/$E$26)*'CRONOGRAMA ACTIVIDADES'!K$20)*($G27/$F27)))</f>
        <v>0</v>
      </c>
      <c r="N27" s="498">
        <f>IF($F27=0,0,((($F27/$E$26)*'CRONOGRAMA ACTIVIDADES'!L$20)*($G27/$F27)))</f>
        <v>0</v>
      </c>
      <c r="O27" s="498">
        <f>IF($F27=0,0,((($F27/$E$26)*'CRONOGRAMA ACTIVIDADES'!M$20)*($G27/$F27)))</f>
        <v>0</v>
      </c>
      <c r="P27" s="498">
        <f>IF($F27=0,0,((($F27/$E$26)*'CRONOGRAMA ACTIVIDADES'!N$20)*($G27/$F27)))</f>
        <v>0</v>
      </c>
      <c r="Q27" s="498">
        <f>IF($F27=0,0,((($F27/$E$26)*'CRONOGRAMA ACTIVIDADES'!O$20)*($G27/$F27)))</f>
        <v>0</v>
      </c>
      <c r="R27" s="498">
        <f>IF($F27=0,0,((($F27/$E$26)*'CRONOGRAMA ACTIVIDADES'!P$20)*($G27/$F27)))</f>
        <v>0</v>
      </c>
      <c r="S27" s="498">
        <f>IF($F27=0,0,((($F27/$E$26)*'CRONOGRAMA ACTIVIDADES'!Q$20)*($G27/$F27)))</f>
        <v>0</v>
      </c>
      <c r="T27" s="501">
        <f>H27+I27+J27+K27+L27+M27+N27+O27+P27+Q27+R27+S27</f>
        <v>0</v>
      </c>
      <c r="U27" s="503">
        <f>IF($F27=0,0,((($F27/$E$26)*'CRONOGRAMA ACTIVIDADES'!R$20)*($G27/$F27)))</f>
        <v>0</v>
      </c>
      <c r="V27" s="498">
        <f>IF($F27=0,0,((($F27/$E$26)*'CRONOGRAMA ACTIVIDADES'!S$20)*($G27/$F27)))</f>
        <v>0</v>
      </c>
      <c r="W27" s="498">
        <f>IF($F27=0,0,((($F27/$E$26)*'CRONOGRAMA ACTIVIDADES'!T$20)*($G27/$F27)))</f>
        <v>0</v>
      </c>
      <c r="X27" s="498">
        <f>IF($F27=0,0,((($F27/$E$26)*'CRONOGRAMA ACTIVIDADES'!U$20)*($G27/$F27)))</f>
        <v>0</v>
      </c>
      <c r="Y27" s="498">
        <f>IF($F27=0,0,((($F27/$E$26)*'CRONOGRAMA ACTIVIDADES'!V$20)*($G27/$F27)))</f>
        <v>0</v>
      </c>
      <c r="Z27" s="498">
        <f>IF($F27=0,0,((($F27/$E$26)*'CRONOGRAMA ACTIVIDADES'!W$20)*($G27/$F27)))</f>
        <v>0</v>
      </c>
      <c r="AA27" s="498">
        <f>IF($F27=0,0,((($F27/$E$26)*'CRONOGRAMA ACTIVIDADES'!X$20)*($G27/$F27)))</f>
        <v>0</v>
      </c>
      <c r="AB27" s="498">
        <f>IF($F27=0,0,((($F27/$E$26)*'CRONOGRAMA ACTIVIDADES'!Y$20)*($G27/$F27)))</f>
        <v>0</v>
      </c>
      <c r="AC27" s="498">
        <f>IF($F27=0,0,((($F27/$E$26)*'CRONOGRAMA ACTIVIDADES'!Z$20)*($G27/$F27)))</f>
        <v>0</v>
      </c>
      <c r="AD27" s="498">
        <f>IF($F27=0,0,((($F27/$E$26)*'CRONOGRAMA ACTIVIDADES'!AA$20)*($G27/$F27)))</f>
        <v>0</v>
      </c>
      <c r="AE27" s="498">
        <f>IF($F27=0,0,((($F27/$E$26)*'CRONOGRAMA ACTIVIDADES'!AB$20)*($G27/$F27)))</f>
        <v>0</v>
      </c>
      <c r="AF27" s="498">
        <f>IF($F27=0,0,((($F27/$E$26)*'CRONOGRAMA ACTIVIDADES'!AC$20)*($G27/$F27)))</f>
        <v>0</v>
      </c>
      <c r="AG27" s="501">
        <f>U27+V27+W27+X27+Y27+Z27+AA27+AB27+AC27+AD27+AE27+AF27</f>
        <v>0</v>
      </c>
      <c r="AH27" s="502">
        <f>IF($F27=0,0,((($F27/$E$26)*'CRONOGRAMA ACTIVIDADES'!AD$20)*($G27/$F27)))</f>
        <v>0</v>
      </c>
      <c r="AI27" s="498">
        <f>IF($F27=0,0,((($F27/$E$26)*'CRONOGRAMA ACTIVIDADES'!AE$20)*($G27/$F27)))</f>
        <v>0</v>
      </c>
      <c r="AJ27" s="498">
        <f>IF($F27=0,0,((($F27/$E$26)*'CRONOGRAMA ACTIVIDADES'!AF$20)*($G27/$F27)))</f>
        <v>0</v>
      </c>
      <c r="AK27" s="498">
        <f>IF($F27=0,0,((($F27/$E$26)*'CRONOGRAMA ACTIVIDADES'!AG$20)*($G27/$F27)))</f>
        <v>0</v>
      </c>
      <c r="AL27" s="498">
        <f>IF($F27=0,0,((($F27/$E$26)*'CRONOGRAMA ACTIVIDADES'!AH$20)*($G27/$F27)))</f>
        <v>0</v>
      </c>
      <c r="AM27" s="498">
        <f>IF($F27=0,0,((($F27/$E$26)*'CRONOGRAMA ACTIVIDADES'!AI$20)*($G27/$F27)))</f>
        <v>0</v>
      </c>
      <c r="AN27" s="498">
        <f>IF($F27=0,0,((($F27/$E$26)*'CRONOGRAMA ACTIVIDADES'!AJ$20)*($G27/$F27)))</f>
        <v>0</v>
      </c>
      <c r="AO27" s="498">
        <f>IF($F27=0,0,((($F27/$E$26)*'CRONOGRAMA ACTIVIDADES'!AK$20)*($G27/$F27)))</f>
        <v>0</v>
      </c>
      <c r="AP27" s="498">
        <f>IF($F27=0,0,((($F27/$E$26)*'CRONOGRAMA ACTIVIDADES'!AL$20)*($G27/$F27)))</f>
        <v>0</v>
      </c>
      <c r="AQ27" s="498">
        <f>IF($F27=0,0,((($F27/$E$26)*'CRONOGRAMA ACTIVIDADES'!AM$20)*($G27/$F27)))</f>
        <v>0</v>
      </c>
      <c r="AR27" s="498">
        <f>IF($F27=0,0,((($F27/$E$26)*'CRONOGRAMA ACTIVIDADES'!AN$20)*($G27/$F27)))</f>
        <v>0</v>
      </c>
      <c r="AS27" s="498">
        <f>IF($F27=0,0,((($F27/$E$26)*'CRONOGRAMA ACTIVIDADES'!AO$20)*($G27/$F27)))</f>
        <v>0</v>
      </c>
      <c r="AT27" s="501">
        <f>AH27+AI27+AJ27+AK27+AL27+AM27+AN27+AO27+AP27+AQ27+AR27+AS27</f>
        <v>0</v>
      </c>
      <c r="AU27" s="504">
        <f>AS27+AR27+AQ27+AP27+AO27+AN27+AM27+AL27+AK27+AJ27+AI27+AH27+AF27+AE27+AD27+AC27+AB27+AA27+Z27+Y27+X27+W27+V27+U27+S27+R27+Q27+P27+O27+N27+M27+L27+K27+J27+I27+H27</f>
        <v>0</v>
      </c>
      <c r="AV27" s="470">
        <f t="shared" si="1"/>
        <v>0</v>
      </c>
    </row>
    <row r="28" spans="2:48" s="472" customFormat="1" ht="12.75" customHeight="1">
      <c r="B28" s="494" t="str">
        <f>+'FORMATO COSTEO C1'!C$86</f>
        <v>1.1.3.2</v>
      </c>
      <c r="C28" s="495" t="str">
        <f>+'FORMATO COSTEO C1'!B$86</f>
        <v>Categoría de gasto</v>
      </c>
      <c r="D28" s="590"/>
      <c r="E28" s="507"/>
      <c r="F28" s="498">
        <f>+'FORMATO COSTEO C1'!G86</f>
        <v>0</v>
      </c>
      <c r="G28" s="499">
        <f>+'FORMATO COSTEO C1'!L86</f>
        <v>0</v>
      </c>
      <c r="H28" s="503">
        <f>IF($F28=0,0,((($F28/$E$26)*'CRONOGRAMA ACTIVIDADES'!F$20)*($G28/$F28)))</f>
        <v>0</v>
      </c>
      <c r="I28" s="498">
        <f>IF($F28=0,0,((($F28/$E$26)*'CRONOGRAMA ACTIVIDADES'!G$20)*($G28/$F28)))</f>
        <v>0</v>
      </c>
      <c r="J28" s="498">
        <f>IF($F28=0,0,((($F28/$E$26)*'CRONOGRAMA ACTIVIDADES'!H$20)*($G28/$F28)))</f>
        <v>0</v>
      </c>
      <c r="K28" s="498">
        <f>IF($F28=0,0,((($F28/$E$26)*'CRONOGRAMA ACTIVIDADES'!I$20)*($G28/$F28)))</f>
        <v>0</v>
      </c>
      <c r="L28" s="498">
        <f>IF($F28=0,0,((($F28/$E$26)*'CRONOGRAMA ACTIVIDADES'!J$20)*($G28/$F28)))</f>
        <v>0</v>
      </c>
      <c r="M28" s="498">
        <f>IF($F28=0,0,((($F28/$E$26)*'CRONOGRAMA ACTIVIDADES'!K$20)*($G28/$F28)))</f>
        <v>0</v>
      </c>
      <c r="N28" s="498">
        <f>IF($F28=0,0,((($F28/$E$26)*'CRONOGRAMA ACTIVIDADES'!L$20)*($G28/$F28)))</f>
        <v>0</v>
      </c>
      <c r="O28" s="498">
        <f>IF($F28=0,0,((($F28/$E$26)*'CRONOGRAMA ACTIVIDADES'!M$20)*($G28/$F28)))</f>
        <v>0</v>
      </c>
      <c r="P28" s="498">
        <f>IF($F28=0,0,((($F28/$E$26)*'CRONOGRAMA ACTIVIDADES'!N$20)*($G28/$F28)))</f>
        <v>0</v>
      </c>
      <c r="Q28" s="498">
        <f>IF($F28=0,0,((($F28/$E$26)*'CRONOGRAMA ACTIVIDADES'!O$20)*($G28/$F28)))</f>
        <v>0</v>
      </c>
      <c r="R28" s="498">
        <f>IF($F28=0,0,((($F28/$E$26)*'CRONOGRAMA ACTIVIDADES'!P$20)*($G28/$F28)))</f>
        <v>0</v>
      </c>
      <c r="S28" s="498">
        <f>IF($F28=0,0,((($F28/$E$26)*'CRONOGRAMA ACTIVIDADES'!Q$20)*($G28/$F28)))</f>
        <v>0</v>
      </c>
      <c r="T28" s="501">
        <f>H28+I28+J28+K28+L28+M28+N28+O28+P28+Q28+R28+S28</f>
        <v>0</v>
      </c>
      <c r="U28" s="503">
        <f>IF($F28=0,0,((($F28/$E$26)*'CRONOGRAMA ACTIVIDADES'!R$20)*($G28/$F28)))</f>
        <v>0</v>
      </c>
      <c r="V28" s="498">
        <f>IF($F28=0,0,((($F28/$E$26)*'CRONOGRAMA ACTIVIDADES'!S$20)*($G28/$F28)))</f>
        <v>0</v>
      </c>
      <c r="W28" s="498">
        <f>IF($F28=0,0,((($F28/$E$26)*'CRONOGRAMA ACTIVIDADES'!T$20)*($G28/$F28)))</f>
        <v>0</v>
      </c>
      <c r="X28" s="498">
        <f>IF($F28=0,0,((($F28/$E$26)*'CRONOGRAMA ACTIVIDADES'!U$20)*($G28/$F28)))</f>
        <v>0</v>
      </c>
      <c r="Y28" s="498">
        <f>IF($F28=0,0,((($F28/$E$26)*'CRONOGRAMA ACTIVIDADES'!V$20)*($G28/$F28)))</f>
        <v>0</v>
      </c>
      <c r="Z28" s="498">
        <f>IF($F28=0,0,((($F28/$E$26)*'CRONOGRAMA ACTIVIDADES'!W$20)*($G28/$F28)))</f>
        <v>0</v>
      </c>
      <c r="AA28" s="498">
        <f>IF($F28=0,0,((($F28/$E$26)*'CRONOGRAMA ACTIVIDADES'!X$20)*($G28/$F28)))</f>
        <v>0</v>
      </c>
      <c r="AB28" s="498">
        <f>IF($F28=0,0,((($F28/$E$26)*'CRONOGRAMA ACTIVIDADES'!Y$20)*($G28/$F28)))</f>
        <v>0</v>
      </c>
      <c r="AC28" s="498">
        <f>IF($F28=0,0,((($F28/$E$26)*'CRONOGRAMA ACTIVIDADES'!Z$20)*($G28/$F28)))</f>
        <v>0</v>
      </c>
      <c r="AD28" s="498">
        <f>IF($F28=0,0,((($F28/$E$26)*'CRONOGRAMA ACTIVIDADES'!AA$20)*($G28/$F28)))</f>
        <v>0</v>
      </c>
      <c r="AE28" s="498">
        <f>IF($F28=0,0,((($F28/$E$26)*'CRONOGRAMA ACTIVIDADES'!AB$20)*($G28/$F28)))</f>
        <v>0</v>
      </c>
      <c r="AF28" s="498">
        <f>IF($F28=0,0,((($F28/$E$26)*'CRONOGRAMA ACTIVIDADES'!AC$20)*($G28/$F28)))</f>
        <v>0</v>
      </c>
      <c r="AG28" s="501">
        <f>U28+V28+W28+X28+Y28+Z28+AA28+AB28+AC28+AD28+AE28+AF28</f>
        <v>0</v>
      </c>
      <c r="AH28" s="502">
        <f>IF($F28=0,0,((($F28/$E$26)*'CRONOGRAMA ACTIVIDADES'!AD$20)*($G28/$F28)))</f>
        <v>0</v>
      </c>
      <c r="AI28" s="498">
        <f>IF($F28=0,0,((($F28/$E$26)*'CRONOGRAMA ACTIVIDADES'!AE$20)*($G28/$F28)))</f>
        <v>0</v>
      </c>
      <c r="AJ28" s="498">
        <f>IF($F28=0,0,((($F28/$E$26)*'CRONOGRAMA ACTIVIDADES'!AF$20)*($G28/$F28)))</f>
        <v>0</v>
      </c>
      <c r="AK28" s="498">
        <f>IF($F28=0,0,((($F28/$E$26)*'CRONOGRAMA ACTIVIDADES'!AG$20)*($G28/$F28)))</f>
        <v>0</v>
      </c>
      <c r="AL28" s="498">
        <f>IF($F28=0,0,((($F28/$E$26)*'CRONOGRAMA ACTIVIDADES'!AH$20)*($G28/$F28)))</f>
        <v>0</v>
      </c>
      <c r="AM28" s="498">
        <f>IF($F28=0,0,((($F28/$E$26)*'CRONOGRAMA ACTIVIDADES'!AI$20)*($G28/$F28)))</f>
        <v>0</v>
      </c>
      <c r="AN28" s="498">
        <f>IF($F28=0,0,((($F28/$E$26)*'CRONOGRAMA ACTIVIDADES'!AJ$20)*($G28/$F28)))</f>
        <v>0</v>
      </c>
      <c r="AO28" s="498">
        <f>IF($F28=0,0,((($F28/$E$26)*'CRONOGRAMA ACTIVIDADES'!AK$20)*($G28/$F28)))</f>
        <v>0</v>
      </c>
      <c r="AP28" s="498">
        <f>IF($F28=0,0,((($F28/$E$26)*'CRONOGRAMA ACTIVIDADES'!AL$20)*($G28/$F28)))</f>
        <v>0</v>
      </c>
      <c r="AQ28" s="498">
        <f>IF($F28=0,0,((($F28/$E$26)*'CRONOGRAMA ACTIVIDADES'!AM$20)*($G28/$F28)))</f>
        <v>0</v>
      </c>
      <c r="AR28" s="498">
        <f>IF($F28=0,0,((($F28/$E$26)*'CRONOGRAMA ACTIVIDADES'!AN$20)*($G28/$F28)))</f>
        <v>0</v>
      </c>
      <c r="AS28" s="498">
        <f>IF($F28=0,0,((($F28/$E$26)*'CRONOGRAMA ACTIVIDADES'!AO$20)*($G28/$F28)))</f>
        <v>0</v>
      </c>
      <c r="AT28" s="501">
        <f>AH28+AI28+AJ28+AK28+AL28+AM28+AN28+AO28+AP28+AQ28+AR28+AS28</f>
        <v>0</v>
      </c>
      <c r="AU28" s="504">
        <f>AS28+AR28+AQ28+AP28+AO28+AN28+AM28+AL28+AK28+AJ28+AI28+AH28+AF28+AE28+AD28+AC28+AB28+AA28+Z28+Y28+X28+W28+V28+U28+S28+R28+Q28+P28+O28+N28+M28+L28+K28+J28+I28+H28</f>
        <v>0</v>
      </c>
      <c r="AV28" s="470">
        <f t="shared" si="1"/>
        <v>0</v>
      </c>
    </row>
    <row r="29" spans="2:48" s="472" customFormat="1" ht="12.75" customHeight="1">
      <c r="B29" s="494" t="str">
        <f>+'FORMATO COSTEO C1'!C$92</f>
        <v>1.1.3.3</v>
      </c>
      <c r="C29" s="495" t="str">
        <f>+'FORMATO COSTEO C1'!B$92</f>
        <v>Categoría de gasto</v>
      </c>
      <c r="D29" s="590"/>
      <c r="E29" s="507"/>
      <c r="F29" s="498">
        <f>+'FORMATO COSTEO C1'!G92</f>
        <v>0</v>
      </c>
      <c r="G29" s="499">
        <f>+'FORMATO COSTEO C1'!L92</f>
        <v>0</v>
      </c>
      <c r="H29" s="503">
        <f>IF($F29=0,0,((($F29/$E$26)*'CRONOGRAMA ACTIVIDADES'!F$20)*($G29/$F29)))</f>
        <v>0</v>
      </c>
      <c r="I29" s="498">
        <f>IF($F29=0,0,((($F29/$E$26)*'CRONOGRAMA ACTIVIDADES'!G$20)*($G29/$F29)))</f>
        <v>0</v>
      </c>
      <c r="J29" s="498">
        <f>IF($F29=0,0,((($F29/$E$26)*'CRONOGRAMA ACTIVIDADES'!H$20)*($G29/$F29)))</f>
        <v>0</v>
      </c>
      <c r="K29" s="498">
        <f>IF($F29=0,0,((($F29/$E$26)*'CRONOGRAMA ACTIVIDADES'!I$20)*($G29/$F29)))</f>
        <v>0</v>
      </c>
      <c r="L29" s="498">
        <f>IF($F29=0,0,((($F29/$E$26)*'CRONOGRAMA ACTIVIDADES'!J$20)*($G29/$F29)))</f>
        <v>0</v>
      </c>
      <c r="M29" s="498">
        <f>IF($F29=0,0,((($F29/$E$26)*'CRONOGRAMA ACTIVIDADES'!K$20)*($G29/$F29)))</f>
        <v>0</v>
      </c>
      <c r="N29" s="498">
        <f>IF($F29=0,0,((($F29/$E$26)*'CRONOGRAMA ACTIVIDADES'!L$20)*($G29/$F29)))</f>
        <v>0</v>
      </c>
      <c r="O29" s="498">
        <f>IF($F29=0,0,((($F29/$E$26)*'CRONOGRAMA ACTIVIDADES'!M$20)*($G29/$F29)))</f>
        <v>0</v>
      </c>
      <c r="P29" s="498">
        <f>IF($F29=0,0,((($F29/$E$26)*'CRONOGRAMA ACTIVIDADES'!N$20)*($G29/$F29)))</f>
        <v>0</v>
      </c>
      <c r="Q29" s="498">
        <f>IF($F29=0,0,((($F29/$E$26)*'CRONOGRAMA ACTIVIDADES'!O$20)*($G29/$F29)))</f>
        <v>0</v>
      </c>
      <c r="R29" s="498">
        <f>IF($F29=0,0,((($F29/$E$26)*'CRONOGRAMA ACTIVIDADES'!P$20)*($G29/$F29)))</f>
        <v>0</v>
      </c>
      <c r="S29" s="498">
        <f>IF($F29=0,0,((($F29/$E$26)*'CRONOGRAMA ACTIVIDADES'!Q$20)*($G29/$F29)))</f>
        <v>0</v>
      </c>
      <c r="T29" s="501">
        <f>H29+I29+J29+K29+L29+M29+N29+O29+P29+Q29+R29+S29</f>
        <v>0</v>
      </c>
      <c r="U29" s="503">
        <f>IF($F29=0,0,((($F29/$E$26)*'CRONOGRAMA ACTIVIDADES'!R$20)*($G29/$F29)))</f>
        <v>0</v>
      </c>
      <c r="V29" s="498">
        <f>IF($F29=0,0,((($F29/$E$26)*'CRONOGRAMA ACTIVIDADES'!S$20)*($G29/$F29)))</f>
        <v>0</v>
      </c>
      <c r="W29" s="498">
        <f>IF($F29=0,0,((($F29/$E$26)*'CRONOGRAMA ACTIVIDADES'!T$20)*($G29/$F29)))</f>
        <v>0</v>
      </c>
      <c r="X29" s="498">
        <f>IF($F29=0,0,((($F29/$E$26)*'CRONOGRAMA ACTIVIDADES'!U$20)*($G29/$F29)))</f>
        <v>0</v>
      </c>
      <c r="Y29" s="498">
        <f>IF($F29=0,0,((($F29/$E$26)*'CRONOGRAMA ACTIVIDADES'!V$20)*($G29/$F29)))</f>
        <v>0</v>
      </c>
      <c r="Z29" s="498">
        <f>IF($F29=0,0,((($F29/$E$26)*'CRONOGRAMA ACTIVIDADES'!W$20)*($G29/$F29)))</f>
        <v>0</v>
      </c>
      <c r="AA29" s="498">
        <f>IF($F29=0,0,((($F29/$E$26)*'CRONOGRAMA ACTIVIDADES'!X$20)*($G29/$F29)))</f>
        <v>0</v>
      </c>
      <c r="AB29" s="498">
        <f>IF($F29=0,0,((($F29/$E$26)*'CRONOGRAMA ACTIVIDADES'!Y$20)*($G29/$F29)))</f>
        <v>0</v>
      </c>
      <c r="AC29" s="498">
        <f>IF($F29=0,0,((($F29/$E$26)*'CRONOGRAMA ACTIVIDADES'!Z$20)*($G29/$F29)))</f>
        <v>0</v>
      </c>
      <c r="AD29" s="498">
        <f>IF($F29=0,0,((($F29/$E$26)*'CRONOGRAMA ACTIVIDADES'!AA$20)*($G29/$F29)))</f>
        <v>0</v>
      </c>
      <c r="AE29" s="498">
        <f>IF($F29=0,0,((($F29/$E$26)*'CRONOGRAMA ACTIVIDADES'!AB$20)*($G29/$F29)))</f>
        <v>0</v>
      </c>
      <c r="AF29" s="498">
        <f>IF($F29=0,0,((($F29/$E$26)*'CRONOGRAMA ACTIVIDADES'!AC$20)*($G29/$F29)))</f>
        <v>0</v>
      </c>
      <c r="AG29" s="501">
        <f>U29+V29+W29+X29+Y29+Z29+AA29+AB29+AC29+AD29+AE29+AF29</f>
        <v>0</v>
      </c>
      <c r="AH29" s="502">
        <f>IF($F29=0,0,((($F29/$E$26)*'CRONOGRAMA ACTIVIDADES'!AD$20)*($G29/$F29)))</f>
        <v>0</v>
      </c>
      <c r="AI29" s="498">
        <f>IF($F29=0,0,((($F29/$E$26)*'CRONOGRAMA ACTIVIDADES'!AE$20)*($G29/$F29)))</f>
        <v>0</v>
      </c>
      <c r="AJ29" s="498">
        <f>IF($F29=0,0,((($F29/$E$26)*'CRONOGRAMA ACTIVIDADES'!AF$20)*($G29/$F29)))</f>
        <v>0</v>
      </c>
      <c r="AK29" s="498">
        <f>IF($F29=0,0,((($F29/$E$26)*'CRONOGRAMA ACTIVIDADES'!AG$20)*($G29/$F29)))</f>
        <v>0</v>
      </c>
      <c r="AL29" s="498">
        <f>IF($F29=0,0,((($F29/$E$26)*'CRONOGRAMA ACTIVIDADES'!AH$20)*($G29/$F29)))</f>
        <v>0</v>
      </c>
      <c r="AM29" s="498">
        <f>IF($F29=0,0,((($F29/$E$26)*'CRONOGRAMA ACTIVIDADES'!AI$20)*($G29/$F29)))</f>
        <v>0</v>
      </c>
      <c r="AN29" s="498">
        <f>IF($F29=0,0,((($F29/$E$26)*'CRONOGRAMA ACTIVIDADES'!AJ$20)*($G29/$F29)))</f>
        <v>0</v>
      </c>
      <c r="AO29" s="498">
        <f>IF($F29=0,0,((($F29/$E$26)*'CRONOGRAMA ACTIVIDADES'!AK$20)*($G29/$F29)))</f>
        <v>0</v>
      </c>
      <c r="AP29" s="498">
        <f>IF($F29=0,0,((($F29/$E$26)*'CRONOGRAMA ACTIVIDADES'!AL$20)*($G29/$F29)))</f>
        <v>0</v>
      </c>
      <c r="AQ29" s="498">
        <f>IF($F29=0,0,((($F29/$E$26)*'CRONOGRAMA ACTIVIDADES'!AM$20)*($G29/$F29)))</f>
        <v>0</v>
      </c>
      <c r="AR29" s="498">
        <f>IF($F29=0,0,((($F29/$E$26)*'CRONOGRAMA ACTIVIDADES'!AN$20)*($G29/$F29)))</f>
        <v>0</v>
      </c>
      <c r="AS29" s="498">
        <f>IF($F29=0,0,((($F29/$E$26)*'CRONOGRAMA ACTIVIDADES'!AO$20)*($G29/$F29)))</f>
        <v>0</v>
      </c>
      <c r="AT29" s="501">
        <f>AH29+AI29+AJ29+AK29+AL29+AM29+AN29+AO29+AP29+AQ29+AR29+AS29</f>
        <v>0</v>
      </c>
      <c r="AU29" s="504">
        <f>AS29+AR29+AQ29+AP29+AO29+AN29+AM29+AL29+AK29+AJ29+AI29+AH29+AF29+AE29+AD29+AC29+AB29+AA29+Z29+Y29+X29+W29+V29+U29+S29+R29+Q29+P29+O29+N29+M29+L29+K29+J29+I29+H29</f>
        <v>0</v>
      </c>
      <c r="AV29" s="470">
        <f t="shared" si="1"/>
        <v>0</v>
      </c>
    </row>
    <row r="30" spans="2:48" s="472" customFormat="1" ht="12.75" customHeight="1">
      <c r="B30" s="494" t="str">
        <f>+'FORMATO COSTEO C1'!C$98</f>
        <v>1.1.3.4</v>
      </c>
      <c r="C30" s="495" t="str">
        <f>+'FORMATO COSTEO C1'!B$98</f>
        <v>Categoría de gasto</v>
      </c>
      <c r="D30" s="590"/>
      <c r="E30" s="507"/>
      <c r="F30" s="498">
        <f>+'FORMATO COSTEO C1'!G98</f>
        <v>0</v>
      </c>
      <c r="G30" s="499">
        <f>+'FORMATO COSTEO C1'!L98</f>
        <v>0</v>
      </c>
      <c r="H30" s="503">
        <f>IF($F30=0,0,((($F30/$E$26)*'CRONOGRAMA ACTIVIDADES'!F$20)*($G30/$F30)))</f>
        <v>0</v>
      </c>
      <c r="I30" s="498">
        <f>IF($F30=0,0,((($F30/$E$26)*'CRONOGRAMA ACTIVIDADES'!G$20)*($G30/$F30)))</f>
        <v>0</v>
      </c>
      <c r="J30" s="498">
        <f>IF($F30=0,0,((($F30/$E$26)*'CRONOGRAMA ACTIVIDADES'!H$20)*($G30/$F30)))</f>
        <v>0</v>
      </c>
      <c r="K30" s="498">
        <f>IF($F30=0,0,((($F30/$E$26)*'CRONOGRAMA ACTIVIDADES'!I$20)*($G30/$F30)))</f>
        <v>0</v>
      </c>
      <c r="L30" s="498">
        <f>IF($F30=0,0,((($F30/$E$26)*'CRONOGRAMA ACTIVIDADES'!J$20)*($G30/$F30)))</f>
        <v>0</v>
      </c>
      <c r="M30" s="498">
        <f>IF($F30=0,0,((($F30/$E$26)*'CRONOGRAMA ACTIVIDADES'!K$20)*($G30/$F30)))</f>
        <v>0</v>
      </c>
      <c r="N30" s="498">
        <f>IF($F30=0,0,((($F30/$E$26)*'CRONOGRAMA ACTIVIDADES'!L$20)*($G30/$F30)))</f>
        <v>0</v>
      </c>
      <c r="O30" s="498">
        <f>IF($F30=0,0,((($F30/$E$26)*'CRONOGRAMA ACTIVIDADES'!M$20)*($G30/$F30)))</f>
        <v>0</v>
      </c>
      <c r="P30" s="498">
        <f>IF($F30=0,0,((($F30/$E$26)*'CRONOGRAMA ACTIVIDADES'!N$20)*($G30/$F30)))</f>
        <v>0</v>
      </c>
      <c r="Q30" s="498">
        <f>IF($F30=0,0,((($F30/$E$26)*'CRONOGRAMA ACTIVIDADES'!O$20)*($G30/$F30)))</f>
        <v>0</v>
      </c>
      <c r="R30" s="498">
        <f>IF($F30=0,0,((($F30/$E$26)*'CRONOGRAMA ACTIVIDADES'!P$20)*($G30/$F30)))</f>
        <v>0</v>
      </c>
      <c r="S30" s="498">
        <f>IF($F30=0,0,((($F30/$E$26)*'CRONOGRAMA ACTIVIDADES'!Q$20)*($G30/$F30)))</f>
        <v>0</v>
      </c>
      <c r="T30" s="501">
        <f>H30+I30+J30+K30+L30+M30+N30+O30+P30+Q30+R30+S30</f>
        <v>0</v>
      </c>
      <c r="U30" s="503">
        <f>IF($F30=0,0,((($F30/$E$26)*'CRONOGRAMA ACTIVIDADES'!R$20)*($G30/$F30)))</f>
        <v>0</v>
      </c>
      <c r="V30" s="498">
        <f>IF($F30=0,0,((($F30/$E$26)*'CRONOGRAMA ACTIVIDADES'!S$20)*($G30/$F30)))</f>
        <v>0</v>
      </c>
      <c r="W30" s="498">
        <f>IF($F30=0,0,((($F30/$E$26)*'CRONOGRAMA ACTIVIDADES'!T$20)*($G30/$F30)))</f>
        <v>0</v>
      </c>
      <c r="X30" s="498">
        <f>IF($F30=0,0,((($F30/$E$26)*'CRONOGRAMA ACTIVIDADES'!U$20)*($G30/$F30)))</f>
        <v>0</v>
      </c>
      <c r="Y30" s="498">
        <f>IF($F30=0,0,((($F30/$E$26)*'CRONOGRAMA ACTIVIDADES'!V$20)*($G30/$F30)))</f>
        <v>0</v>
      </c>
      <c r="Z30" s="498">
        <f>IF($F30=0,0,((($F30/$E$26)*'CRONOGRAMA ACTIVIDADES'!W$20)*($G30/$F30)))</f>
        <v>0</v>
      </c>
      <c r="AA30" s="498">
        <f>IF($F30=0,0,((($F30/$E$26)*'CRONOGRAMA ACTIVIDADES'!X$20)*($G30/$F30)))</f>
        <v>0</v>
      </c>
      <c r="AB30" s="498">
        <f>IF($F30=0,0,((($F30/$E$26)*'CRONOGRAMA ACTIVIDADES'!Y$20)*($G30/$F30)))</f>
        <v>0</v>
      </c>
      <c r="AC30" s="498">
        <f>IF($F30=0,0,((($F30/$E$26)*'CRONOGRAMA ACTIVIDADES'!Z$20)*($G30/$F30)))</f>
        <v>0</v>
      </c>
      <c r="AD30" s="498">
        <f>IF($F30=0,0,((($F30/$E$26)*'CRONOGRAMA ACTIVIDADES'!AA$20)*($G30/$F30)))</f>
        <v>0</v>
      </c>
      <c r="AE30" s="498">
        <f>IF($F30=0,0,((($F30/$E$26)*'CRONOGRAMA ACTIVIDADES'!AB$20)*($G30/$F30)))</f>
        <v>0</v>
      </c>
      <c r="AF30" s="498">
        <f>IF($F30=0,0,((($F30/$E$26)*'CRONOGRAMA ACTIVIDADES'!AC$20)*($G30/$F30)))</f>
        <v>0</v>
      </c>
      <c r="AG30" s="501">
        <f>U30+V30+W30+X30+Y30+Z30+AA30+AB30+AC30+AD30+AE30+AF30</f>
        <v>0</v>
      </c>
      <c r="AH30" s="502">
        <f>IF($F30=0,0,((($F30/$E$26)*'CRONOGRAMA ACTIVIDADES'!AD$20)*($G30/$F30)))</f>
        <v>0</v>
      </c>
      <c r="AI30" s="498">
        <f>IF($F30=0,0,((($F30/$E$26)*'CRONOGRAMA ACTIVIDADES'!AE$20)*($G30/$F30)))</f>
        <v>0</v>
      </c>
      <c r="AJ30" s="498">
        <f>IF($F30=0,0,((($F30/$E$26)*'CRONOGRAMA ACTIVIDADES'!AF$20)*($G30/$F30)))</f>
        <v>0</v>
      </c>
      <c r="AK30" s="498">
        <f>IF($F30=0,0,((($F30/$E$26)*'CRONOGRAMA ACTIVIDADES'!AG$20)*($G30/$F30)))</f>
        <v>0</v>
      </c>
      <c r="AL30" s="498">
        <f>IF($F30=0,0,((($F30/$E$26)*'CRONOGRAMA ACTIVIDADES'!AH$20)*($G30/$F30)))</f>
        <v>0</v>
      </c>
      <c r="AM30" s="498">
        <f>IF($F30=0,0,((($F30/$E$26)*'CRONOGRAMA ACTIVIDADES'!AI$20)*($G30/$F30)))</f>
        <v>0</v>
      </c>
      <c r="AN30" s="498">
        <f>IF($F30=0,0,((($F30/$E$26)*'CRONOGRAMA ACTIVIDADES'!AJ$20)*($G30/$F30)))</f>
        <v>0</v>
      </c>
      <c r="AO30" s="498">
        <f>IF($F30=0,0,((($F30/$E$26)*'CRONOGRAMA ACTIVIDADES'!AK$20)*($G30/$F30)))</f>
        <v>0</v>
      </c>
      <c r="AP30" s="498">
        <f>IF($F30=0,0,((($F30/$E$26)*'CRONOGRAMA ACTIVIDADES'!AL$20)*($G30/$F30)))</f>
        <v>0</v>
      </c>
      <c r="AQ30" s="498">
        <f>IF($F30=0,0,((($F30/$E$26)*'CRONOGRAMA ACTIVIDADES'!AM$20)*($G30/$F30)))</f>
        <v>0</v>
      </c>
      <c r="AR30" s="498">
        <f>IF($F30=0,0,((($F30/$E$26)*'CRONOGRAMA ACTIVIDADES'!AN$20)*($G30/$F30)))</f>
        <v>0</v>
      </c>
      <c r="AS30" s="498">
        <f>IF($F30=0,0,((($F30/$E$26)*'CRONOGRAMA ACTIVIDADES'!AO$20)*($G30/$F30)))</f>
        <v>0</v>
      </c>
      <c r="AT30" s="501">
        <f>AH30+AI30+AJ30+AK30+AL30+AM30+AN30+AO30+AP30+AQ30+AR30+AS30</f>
        <v>0</v>
      </c>
      <c r="AU30" s="504">
        <f>AS30+AR30+AQ30+AP30+AO30+AN30+AM30+AL30+AK30+AJ30+AI30+AH30+AF30+AE30+AD30+AC30+AB30+AA30+Z30+Y30+X30+W30+V30+U30+S30+R30+Q30+P30+O30+N30+M30+L30+K30+J30+I30+H30</f>
        <v>0</v>
      </c>
      <c r="AV30" s="470">
        <f t="shared" si="1"/>
        <v>0</v>
      </c>
    </row>
    <row r="31" spans="2:48" s="472" customFormat="1" ht="12.75" customHeight="1">
      <c r="B31" s="494" t="str">
        <f>+'FORMATO COSTEO C1'!C$104</f>
        <v>1.1.3.5</v>
      </c>
      <c r="C31" s="495" t="str">
        <f>+'FORMATO COSTEO C1'!B$104</f>
        <v>Categoría de gasto</v>
      </c>
      <c r="D31" s="590"/>
      <c r="E31" s="507"/>
      <c r="F31" s="498">
        <f>+'FORMATO COSTEO C1'!G104</f>
        <v>0</v>
      </c>
      <c r="G31" s="499">
        <f>+'FORMATO COSTEO C1'!L104</f>
        <v>0</v>
      </c>
      <c r="H31" s="503">
        <f>IF($F31=0,0,((($F31/$E$26)*'CRONOGRAMA ACTIVIDADES'!F$20)*($G31/$F31)))</f>
        <v>0</v>
      </c>
      <c r="I31" s="498">
        <f>IF($F31=0,0,((($F31/$E$26)*'CRONOGRAMA ACTIVIDADES'!G$20)*($G31/$F31)))</f>
        <v>0</v>
      </c>
      <c r="J31" s="498">
        <f>IF($F31=0,0,((($F31/$E$26)*'CRONOGRAMA ACTIVIDADES'!H$20)*($G31/$F31)))</f>
        <v>0</v>
      </c>
      <c r="K31" s="498">
        <f>IF($F31=0,0,((($F31/$E$26)*'CRONOGRAMA ACTIVIDADES'!I$20)*($G31/$F31)))</f>
        <v>0</v>
      </c>
      <c r="L31" s="498">
        <f>IF($F31=0,0,((($F31/$E$26)*'CRONOGRAMA ACTIVIDADES'!J$20)*($G31/$F31)))</f>
        <v>0</v>
      </c>
      <c r="M31" s="498">
        <f>IF($F31=0,0,((($F31/$E$26)*'CRONOGRAMA ACTIVIDADES'!K$20)*($G31/$F31)))</f>
        <v>0</v>
      </c>
      <c r="N31" s="498">
        <f>IF($F31=0,0,((($F31/$E$26)*'CRONOGRAMA ACTIVIDADES'!L$20)*($G31/$F31)))</f>
        <v>0</v>
      </c>
      <c r="O31" s="498">
        <f>IF($F31=0,0,((($F31/$E$26)*'CRONOGRAMA ACTIVIDADES'!M$20)*($G31/$F31)))</f>
        <v>0</v>
      </c>
      <c r="P31" s="498">
        <f>IF($F31=0,0,((($F31/$E$26)*'CRONOGRAMA ACTIVIDADES'!N$20)*($G31/$F31)))</f>
        <v>0</v>
      </c>
      <c r="Q31" s="498">
        <f>IF($F31=0,0,((($F31/$E$26)*'CRONOGRAMA ACTIVIDADES'!O$20)*($G31/$F31)))</f>
        <v>0</v>
      </c>
      <c r="R31" s="498">
        <f>IF($F31=0,0,((($F31/$E$26)*'CRONOGRAMA ACTIVIDADES'!P$20)*($G31/$F31)))</f>
        <v>0</v>
      </c>
      <c r="S31" s="498">
        <f>IF($F31=0,0,((($F31/$E$26)*'CRONOGRAMA ACTIVIDADES'!Q$20)*($G31/$F31)))</f>
        <v>0</v>
      </c>
      <c r="T31" s="501">
        <f>H31+I31+J31+K31+L31+M31+N31+O31+P31+Q31+R31+S31</f>
        <v>0</v>
      </c>
      <c r="U31" s="503">
        <f>IF($F31=0,0,((($F31/$E$26)*'CRONOGRAMA ACTIVIDADES'!R$20)*($G31/$F31)))</f>
        <v>0</v>
      </c>
      <c r="V31" s="498">
        <f>IF($F31=0,0,((($F31/$E$26)*'CRONOGRAMA ACTIVIDADES'!S$20)*($G31/$F31)))</f>
        <v>0</v>
      </c>
      <c r="W31" s="498">
        <f>IF($F31=0,0,((($F31/$E$26)*'CRONOGRAMA ACTIVIDADES'!T$20)*($G31/$F31)))</f>
        <v>0</v>
      </c>
      <c r="X31" s="498">
        <f>IF($F31=0,0,((($F31/$E$26)*'CRONOGRAMA ACTIVIDADES'!U$20)*($G31/$F31)))</f>
        <v>0</v>
      </c>
      <c r="Y31" s="498">
        <f>IF($F31=0,0,((($F31/$E$26)*'CRONOGRAMA ACTIVIDADES'!V$20)*($G31/$F31)))</f>
        <v>0</v>
      </c>
      <c r="Z31" s="498">
        <f>IF($F31=0,0,((($F31/$E$26)*'CRONOGRAMA ACTIVIDADES'!W$20)*($G31/$F31)))</f>
        <v>0</v>
      </c>
      <c r="AA31" s="498">
        <f>IF($F31=0,0,((($F31/$E$26)*'CRONOGRAMA ACTIVIDADES'!X$20)*($G31/$F31)))</f>
        <v>0</v>
      </c>
      <c r="AB31" s="498">
        <f>IF($F31=0,0,((($F31/$E$26)*'CRONOGRAMA ACTIVIDADES'!Y$20)*($G31/$F31)))</f>
        <v>0</v>
      </c>
      <c r="AC31" s="498">
        <f>IF($F31=0,0,((($F31/$E$26)*'CRONOGRAMA ACTIVIDADES'!Z$20)*($G31/$F31)))</f>
        <v>0</v>
      </c>
      <c r="AD31" s="498">
        <f>IF($F31=0,0,((($F31/$E$26)*'CRONOGRAMA ACTIVIDADES'!AA$20)*($G31/$F31)))</f>
        <v>0</v>
      </c>
      <c r="AE31" s="498">
        <f>IF($F31=0,0,((($F31/$E$26)*'CRONOGRAMA ACTIVIDADES'!AB$20)*($G31/$F31)))</f>
        <v>0</v>
      </c>
      <c r="AF31" s="498">
        <f>IF($F31=0,0,((($F31/$E$26)*'CRONOGRAMA ACTIVIDADES'!AC$20)*($G31/$F31)))</f>
        <v>0</v>
      </c>
      <c r="AG31" s="501">
        <f>U31+V31+W31+X31+Y31+Z31+AA31+AB31+AC31+AD31+AE31+AF31</f>
        <v>0</v>
      </c>
      <c r="AH31" s="502">
        <f>IF($F31=0,0,((($F31/$E$26)*'CRONOGRAMA ACTIVIDADES'!AD$20)*($G31/$F31)))</f>
        <v>0</v>
      </c>
      <c r="AI31" s="498">
        <f>IF($F31=0,0,((($F31/$E$26)*'CRONOGRAMA ACTIVIDADES'!AE$20)*($G31/$F31)))</f>
        <v>0</v>
      </c>
      <c r="AJ31" s="498">
        <f>IF($F31=0,0,((($F31/$E$26)*'CRONOGRAMA ACTIVIDADES'!AF$20)*($G31/$F31)))</f>
        <v>0</v>
      </c>
      <c r="AK31" s="498">
        <f>IF($F31=0,0,((($F31/$E$26)*'CRONOGRAMA ACTIVIDADES'!AG$20)*($G31/$F31)))</f>
        <v>0</v>
      </c>
      <c r="AL31" s="498">
        <f>IF($F31=0,0,((($F31/$E$26)*'CRONOGRAMA ACTIVIDADES'!AH$20)*($G31/$F31)))</f>
        <v>0</v>
      </c>
      <c r="AM31" s="498">
        <f>IF($F31=0,0,((($F31/$E$26)*'CRONOGRAMA ACTIVIDADES'!AI$20)*($G31/$F31)))</f>
        <v>0</v>
      </c>
      <c r="AN31" s="498">
        <f>IF($F31=0,0,((($F31/$E$26)*'CRONOGRAMA ACTIVIDADES'!AJ$20)*($G31/$F31)))</f>
        <v>0</v>
      </c>
      <c r="AO31" s="498">
        <f>IF($F31=0,0,((($F31/$E$26)*'CRONOGRAMA ACTIVIDADES'!AK$20)*($G31/$F31)))</f>
        <v>0</v>
      </c>
      <c r="AP31" s="498">
        <f>IF($F31=0,0,((($F31/$E$26)*'CRONOGRAMA ACTIVIDADES'!AL$20)*($G31/$F31)))</f>
        <v>0</v>
      </c>
      <c r="AQ31" s="498">
        <f>IF($F31=0,0,((($F31/$E$26)*'CRONOGRAMA ACTIVIDADES'!AM$20)*($G31/$F31)))</f>
        <v>0</v>
      </c>
      <c r="AR31" s="498">
        <f>IF($F31=0,0,((($F31/$E$26)*'CRONOGRAMA ACTIVIDADES'!AN$20)*($G31/$F31)))</f>
        <v>0</v>
      </c>
      <c r="AS31" s="498">
        <f>IF($F31=0,0,((($F31/$E$26)*'CRONOGRAMA ACTIVIDADES'!AO$20)*($G31/$F31)))</f>
        <v>0</v>
      </c>
      <c r="AT31" s="501">
        <f>AH31+AI31+AJ31+AK31+AL31+AM31+AN31+AO31+AP31+AQ31+AR31+AS31</f>
        <v>0</v>
      </c>
      <c r="AU31" s="504">
        <f>AS31+AR31+AQ31+AP31+AO31+AN31+AM31+AL31+AK31+AJ31+AI31+AH31+AF31+AE31+AD31+AC31+AB31+AA31+Z31+Y31+X31+W31+V31+U31+S31+R31+Q31+P31+O31+N31+M31+L31+K31+J31+I31+H31</f>
        <v>0</v>
      </c>
      <c r="AV31" s="470">
        <f t="shared" si="1"/>
        <v>0</v>
      </c>
    </row>
    <row r="32" spans="2:48" s="472" customFormat="1" ht="12.75" customHeight="1">
      <c r="B32" s="484" t="str">
        <f>+'FORMATO COSTEO C1'!C$110</f>
        <v>1.1.4</v>
      </c>
      <c r="C32" s="508">
        <f>+'FORMATO COSTEO C1'!B$110</f>
        <v>0</v>
      </c>
      <c r="D32" s="486" t="str">
        <f>+'FORMATO COSTEO C1'!D$110</f>
        <v>Unidad medida</v>
      </c>
      <c r="E32" s="487">
        <f>+'FORMATO COSTEO C1'!E$110</f>
        <v>0</v>
      </c>
      <c r="F32" s="488">
        <f>SUM(F33:F37)</f>
        <v>0</v>
      </c>
      <c r="G32" s="489">
        <f aca="true" t="shared" si="10" ref="G32:P32">SUM(G33:G37)</f>
        <v>0</v>
      </c>
      <c r="H32" s="490">
        <f t="shared" si="10"/>
        <v>0</v>
      </c>
      <c r="I32" s="488">
        <f>SUM(I33:I37)</f>
        <v>0</v>
      </c>
      <c r="J32" s="488">
        <f>SUM(J33:J37)</f>
        <v>0</v>
      </c>
      <c r="K32" s="488">
        <f>SUM(K33:K37)</f>
        <v>0</v>
      </c>
      <c r="L32" s="488">
        <f>SUM(L33:L37)</f>
        <v>0</v>
      </c>
      <c r="M32" s="488">
        <f>SUM(M33:M37)</f>
        <v>0</v>
      </c>
      <c r="N32" s="488">
        <f t="shared" si="10"/>
        <v>0</v>
      </c>
      <c r="O32" s="488">
        <f t="shared" si="10"/>
        <v>0</v>
      </c>
      <c r="P32" s="488">
        <f t="shared" si="10"/>
        <v>0</v>
      </c>
      <c r="Q32" s="488">
        <f>SUM(Q33:Q37)</f>
        <v>0</v>
      </c>
      <c r="R32" s="488">
        <f>SUM(R33:R37)</f>
        <v>0</v>
      </c>
      <c r="S32" s="488">
        <f>SUM(S33:S37)</f>
        <v>0</v>
      </c>
      <c r="T32" s="491">
        <f>SUM(T33:T37)</f>
        <v>0</v>
      </c>
      <c r="U32" s="490">
        <f aca="true" t="shared" si="11" ref="U32:AS32">SUM(U33:U37)</f>
        <v>0</v>
      </c>
      <c r="V32" s="488">
        <f t="shared" si="11"/>
        <v>0</v>
      </c>
      <c r="W32" s="488">
        <f t="shared" si="11"/>
        <v>0</v>
      </c>
      <c r="X32" s="488">
        <f t="shared" si="11"/>
        <v>0</v>
      </c>
      <c r="Y32" s="488">
        <f t="shared" si="11"/>
        <v>0</v>
      </c>
      <c r="Z32" s="488">
        <f t="shared" si="11"/>
        <v>0</v>
      </c>
      <c r="AA32" s="488">
        <f t="shared" si="11"/>
        <v>0</v>
      </c>
      <c r="AB32" s="488">
        <f t="shared" si="11"/>
        <v>0</v>
      </c>
      <c r="AC32" s="488">
        <f t="shared" si="11"/>
        <v>0</v>
      </c>
      <c r="AD32" s="488">
        <f t="shared" si="11"/>
        <v>0</v>
      </c>
      <c r="AE32" s="488">
        <f t="shared" si="11"/>
        <v>0</v>
      </c>
      <c r="AF32" s="488">
        <f t="shared" si="11"/>
        <v>0</v>
      </c>
      <c r="AG32" s="491">
        <f t="shared" si="11"/>
        <v>0</v>
      </c>
      <c r="AH32" s="492">
        <f t="shared" si="11"/>
        <v>0</v>
      </c>
      <c r="AI32" s="488">
        <f t="shared" si="11"/>
        <v>0</v>
      </c>
      <c r="AJ32" s="488">
        <f t="shared" si="11"/>
        <v>0</v>
      </c>
      <c r="AK32" s="488">
        <f t="shared" si="11"/>
        <v>0</v>
      </c>
      <c r="AL32" s="488">
        <f t="shared" si="11"/>
        <v>0</v>
      </c>
      <c r="AM32" s="488">
        <f t="shared" si="11"/>
        <v>0</v>
      </c>
      <c r="AN32" s="488">
        <f t="shared" si="11"/>
        <v>0</v>
      </c>
      <c r="AO32" s="488">
        <f t="shared" si="11"/>
        <v>0</v>
      </c>
      <c r="AP32" s="488">
        <f t="shared" si="11"/>
        <v>0</v>
      </c>
      <c r="AQ32" s="488">
        <f t="shared" si="11"/>
        <v>0</v>
      </c>
      <c r="AR32" s="488">
        <f t="shared" si="11"/>
        <v>0</v>
      </c>
      <c r="AS32" s="488">
        <f t="shared" si="11"/>
        <v>0</v>
      </c>
      <c r="AT32" s="491">
        <f>SUM(AT33:AT37)</f>
        <v>0</v>
      </c>
      <c r="AU32" s="493">
        <f>SUM(AU33:AU37)</f>
        <v>0</v>
      </c>
      <c r="AV32" s="470">
        <f t="shared" si="1"/>
        <v>0</v>
      </c>
    </row>
    <row r="33" spans="2:48" s="472" customFormat="1" ht="12.75" customHeight="1">
      <c r="B33" s="494" t="str">
        <f>+'FORMATO COSTEO C1'!C$112</f>
        <v>1.1.4.1</v>
      </c>
      <c r="C33" s="495" t="str">
        <f>+'FORMATO COSTEO C1'!B$112</f>
        <v>Categoría de gasto</v>
      </c>
      <c r="D33" s="590"/>
      <c r="E33" s="507"/>
      <c r="F33" s="498">
        <f>+'FORMATO COSTEO C1'!G112</f>
        <v>0</v>
      </c>
      <c r="G33" s="499">
        <f>+'FORMATO COSTEO C1'!L112</f>
        <v>0</v>
      </c>
      <c r="H33" s="500">
        <f>IF($F33=0,0,((($F33/$E$32)*'CRONOGRAMA ACTIVIDADES'!F$21)*($G33/$F33)))</f>
        <v>0</v>
      </c>
      <c r="I33" s="498">
        <f>IF($F33=0,0,((($F33/$E$32)*'CRONOGRAMA ACTIVIDADES'!G$21)*($G33/$F33)))</f>
        <v>0</v>
      </c>
      <c r="J33" s="498">
        <f>IF($F33=0,0,((($F33/$E$32)*'CRONOGRAMA ACTIVIDADES'!H$21)*($G33/$F33)))</f>
        <v>0</v>
      </c>
      <c r="K33" s="498">
        <f>IF($F33=0,0,((($F33/$E$32)*'CRONOGRAMA ACTIVIDADES'!I$21)*($G33/$F33)))</f>
        <v>0</v>
      </c>
      <c r="L33" s="498">
        <f>IF($F33=0,0,((($F33/$E$32)*'CRONOGRAMA ACTIVIDADES'!J$21)*($G33/$F33)))</f>
        <v>0</v>
      </c>
      <c r="M33" s="498">
        <f>IF($F33=0,0,((($F33/$E$32)*'CRONOGRAMA ACTIVIDADES'!K$21)*($G33/$F33)))</f>
        <v>0</v>
      </c>
      <c r="N33" s="498">
        <f>IF($F33=0,0,((($F33/$E$32)*'CRONOGRAMA ACTIVIDADES'!L$21)*($G33/$F33)))</f>
        <v>0</v>
      </c>
      <c r="O33" s="498">
        <f>IF($F33=0,0,((($F33/$E$32)*'CRONOGRAMA ACTIVIDADES'!M$21)*($G33/$F33)))</f>
        <v>0</v>
      </c>
      <c r="P33" s="498">
        <f>IF($F33=0,0,((($F33/$E$32)*'CRONOGRAMA ACTIVIDADES'!N$21)*($G33/$F33)))</f>
        <v>0</v>
      </c>
      <c r="Q33" s="498">
        <f>IF($F33=0,0,((($F33/$E$32)*'CRONOGRAMA ACTIVIDADES'!O$21)*($G33/$F33)))</f>
        <v>0</v>
      </c>
      <c r="R33" s="498">
        <f>IF($F33=0,0,((($F33/$E$32)*'CRONOGRAMA ACTIVIDADES'!P$21)*($G33/$F33)))</f>
        <v>0</v>
      </c>
      <c r="S33" s="498">
        <f>IF($F33=0,0,((($F33/$E$32)*'CRONOGRAMA ACTIVIDADES'!Q$21)*($G33/$F33)))</f>
        <v>0</v>
      </c>
      <c r="T33" s="501">
        <f>H33+I33+J33+K33+L33+M33+N33+O33+P33+Q33+R33+S33</f>
        <v>0</v>
      </c>
      <c r="U33" s="503">
        <f>IF($F33=0,0,((($F33/$E$32)*'CRONOGRAMA ACTIVIDADES'!R$21)*($G33/$F33)))</f>
        <v>0</v>
      </c>
      <c r="V33" s="498">
        <f>IF($F33=0,0,((($F33/$E$32)*'CRONOGRAMA ACTIVIDADES'!S$21)*($G33/$F33)))</f>
        <v>0</v>
      </c>
      <c r="W33" s="498">
        <f>IF($F33=0,0,((($F33/$E$32)*'CRONOGRAMA ACTIVIDADES'!T$21)*($G33/$F33)))</f>
        <v>0</v>
      </c>
      <c r="X33" s="498">
        <f>IF($F33=0,0,((($F33/$E$32)*'CRONOGRAMA ACTIVIDADES'!U$21)*($G33/$F33)))</f>
        <v>0</v>
      </c>
      <c r="Y33" s="498">
        <f>IF($F33=0,0,((($F33/$E$32)*'CRONOGRAMA ACTIVIDADES'!V$21)*($G33/$F33)))</f>
        <v>0</v>
      </c>
      <c r="Z33" s="498">
        <f>IF($F33=0,0,((($F33/$E$32)*'CRONOGRAMA ACTIVIDADES'!W$21)*($G33/$F33)))</f>
        <v>0</v>
      </c>
      <c r="AA33" s="498">
        <f>IF($F33=0,0,((($F33/$E$32)*'CRONOGRAMA ACTIVIDADES'!X$21)*($G33/$F33)))</f>
        <v>0</v>
      </c>
      <c r="AB33" s="498">
        <f>IF($F33=0,0,((($F33/$E$32)*'CRONOGRAMA ACTIVIDADES'!Y$21)*($G33/$F33)))</f>
        <v>0</v>
      </c>
      <c r="AC33" s="498">
        <f>IF($F33=0,0,((($F33/$E$32)*'CRONOGRAMA ACTIVIDADES'!Z$21)*($G33/$F33)))</f>
        <v>0</v>
      </c>
      <c r="AD33" s="498">
        <f>IF($F33=0,0,((($F33/$E$32)*'CRONOGRAMA ACTIVIDADES'!AA$21)*($G33/$F33)))</f>
        <v>0</v>
      </c>
      <c r="AE33" s="498">
        <f>IF($F33=0,0,((($F33/$E$32)*'CRONOGRAMA ACTIVIDADES'!AB$21)*($G33/$F33)))</f>
        <v>0</v>
      </c>
      <c r="AF33" s="498">
        <f>IF($F33=0,0,((($F33/$E$32)*'CRONOGRAMA ACTIVIDADES'!AC$21)*($G33/$F33)))</f>
        <v>0</v>
      </c>
      <c r="AG33" s="501">
        <f>U33+V33+W33+X33+Y33+Z33+AA33+AB33+AC33+AD33+AE33+AF33</f>
        <v>0</v>
      </c>
      <c r="AH33" s="502">
        <f>IF($F33=0,0,((($F33/$E$32)*'CRONOGRAMA ACTIVIDADES'!AD$21)*($G33/$F33)))</f>
        <v>0</v>
      </c>
      <c r="AI33" s="498">
        <f>IF($F33=0,0,((($F33/$E$32)*'CRONOGRAMA ACTIVIDADES'!AE$21)*($G33/$F33)))</f>
        <v>0</v>
      </c>
      <c r="AJ33" s="498">
        <f>IF($F33=0,0,((($F33/$E$32)*'CRONOGRAMA ACTIVIDADES'!AF$21)*($G33/$F33)))</f>
        <v>0</v>
      </c>
      <c r="AK33" s="498">
        <f>IF($F33=0,0,((($F33/$E$32)*'CRONOGRAMA ACTIVIDADES'!AG$21)*($G33/$F33)))</f>
        <v>0</v>
      </c>
      <c r="AL33" s="498">
        <f>IF($F33=0,0,((($F33/$E$32)*'CRONOGRAMA ACTIVIDADES'!AH$21)*($G33/$F33)))</f>
        <v>0</v>
      </c>
      <c r="AM33" s="498">
        <f>IF($F33=0,0,((($F33/$E$32)*'CRONOGRAMA ACTIVIDADES'!AI$21)*($G33/$F33)))</f>
        <v>0</v>
      </c>
      <c r="AN33" s="498">
        <f>IF($F33=0,0,((($F33/$E$32)*'CRONOGRAMA ACTIVIDADES'!AJ$21)*($G33/$F33)))</f>
        <v>0</v>
      </c>
      <c r="AO33" s="498">
        <f>IF($F33=0,0,((($F33/$E$32)*'CRONOGRAMA ACTIVIDADES'!AK$21)*($G33/$F33)))</f>
        <v>0</v>
      </c>
      <c r="AP33" s="498">
        <f>IF($F33=0,0,((($F33/$E$32)*'CRONOGRAMA ACTIVIDADES'!AL$21)*($G33/$F33)))</f>
        <v>0</v>
      </c>
      <c r="AQ33" s="498">
        <f>IF($F33=0,0,((($F33/$E$32)*'CRONOGRAMA ACTIVIDADES'!AM$21)*($G33/$F33)))</f>
        <v>0</v>
      </c>
      <c r="AR33" s="498">
        <f>IF($F33=0,0,((($F33/$E$32)*'CRONOGRAMA ACTIVIDADES'!AN$21)*($G33/$F33)))</f>
        <v>0</v>
      </c>
      <c r="AS33" s="498">
        <f>IF($F33=0,0,((($F33/$E$32)*'CRONOGRAMA ACTIVIDADES'!AO$21)*($G33/$F33)))</f>
        <v>0</v>
      </c>
      <c r="AT33" s="501">
        <f>AH33+AI33+AJ33+AK33+AL33+AM33+AN33+AO33+AP33+AQ33+AR33+AS33</f>
        <v>0</v>
      </c>
      <c r="AU33" s="504">
        <f>AS33+AR33+AQ33+AP33+AO33+AN33+AM33+AL33+AK33+AJ33+AI33+AH33+AF33+AE33+AD33+AC33+AB33+AA33+Z33+Y33+X33+W33+V33+U33+S33+R33+Q33+P33+O33+N33+M33+L33+K33+J33+I33+H33</f>
        <v>0</v>
      </c>
      <c r="AV33" s="470">
        <f t="shared" si="1"/>
        <v>0</v>
      </c>
    </row>
    <row r="34" spans="2:48" s="472" customFormat="1" ht="12.75" customHeight="1">
      <c r="B34" s="494" t="str">
        <f>+'FORMATO COSTEO C1'!C$118</f>
        <v>1.1.4.2</v>
      </c>
      <c r="C34" s="495" t="str">
        <f>+'FORMATO COSTEO C1'!B$118</f>
        <v>Categoría de gasto</v>
      </c>
      <c r="D34" s="590"/>
      <c r="E34" s="507"/>
      <c r="F34" s="498">
        <f>+'FORMATO COSTEO C1'!G118</f>
        <v>0</v>
      </c>
      <c r="G34" s="499">
        <f>+'FORMATO COSTEO C1'!L118</f>
        <v>0</v>
      </c>
      <c r="H34" s="503">
        <f>IF($F34=0,0,((($F34/$E$32)*'CRONOGRAMA ACTIVIDADES'!F$21)*($G34/$F34)))</f>
        <v>0</v>
      </c>
      <c r="I34" s="498">
        <f>IF($F34=0,0,((($F34/$E$32)*'CRONOGRAMA ACTIVIDADES'!G$21)*($G34/$F34)))</f>
        <v>0</v>
      </c>
      <c r="J34" s="498">
        <f>IF($F34=0,0,((($F34/$E$32)*'CRONOGRAMA ACTIVIDADES'!H$21)*($G34/$F34)))</f>
        <v>0</v>
      </c>
      <c r="K34" s="498">
        <f>IF($F34=0,0,((($F34/$E$32)*'CRONOGRAMA ACTIVIDADES'!I$21)*($G34/$F34)))</f>
        <v>0</v>
      </c>
      <c r="L34" s="498">
        <f>IF($F34=0,0,((($F34/$E$32)*'CRONOGRAMA ACTIVIDADES'!J$21)*($G34/$F34)))</f>
        <v>0</v>
      </c>
      <c r="M34" s="498">
        <f>IF($F34=0,0,((($F34/$E$32)*'CRONOGRAMA ACTIVIDADES'!K$21)*($G34/$F34)))</f>
        <v>0</v>
      </c>
      <c r="N34" s="498">
        <f>IF($F34=0,0,((($F34/$E$32)*'CRONOGRAMA ACTIVIDADES'!L$21)*($G34/$F34)))</f>
        <v>0</v>
      </c>
      <c r="O34" s="498">
        <f>IF($F34=0,0,((($F34/$E$32)*'CRONOGRAMA ACTIVIDADES'!M$21)*($G34/$F34)))</f>
        <v>0</v>
      </c>
      <c r="P34" s="498">
        <f>IF($F34=0,0,((($F34/$E$32)*'CRONOGRAMA ACTIVIDADES'!N$21)*($G34/$F34)))</f>
        <v>0</v>
      </c>
      <c r="Q34" s="498">
        <f>IF($F34=0,0,((($F34/$E$32)*'CRONOGRAMA ACTIVIDADES'!O$21)*($G34/$F34)))</f>
        <v>0</v>
      </c>
      <c r="R34" s="498">
        <f>IF($F34=0,0,((($F34/$E$32)*'CRONOGRAMA ACTIVIDADES'!P$21)*($G34/$F34)))</f>
        <v>0</v>
      </c>
      <c r="S34" s="498">
        <f>IF($F34=0,0,((($F34/$E$32)*'CRONOGRAMA ACTIVIDADES'!Q$21)*($G34/$F34)))</f>
        <v>0</v>
      </c>
      <c r="T34" s="501">
        <f>H34+I34+J34+K34+L34+M34+N34+O34+P34+Q34+R34+S34</f>
        <v>0</v>
      </c>
      <c r="U34" s="503">
        <f>IF($F34=0,0,((($F34/$E$32)*'CRONOGRAMA ACTIVIDADES'!R$21)*($G34/$F34)))</f>
        <v>0</v>
      </c>
      <c r="V34" s="498">
        <f>IF($F34=0,0,((($F34/$E$32)*'CRONOGRAMA ACTIVIDADES'!S$21)*($G34/$F34)))</f>
        <v>0</v>
      </c>
      <c r="W34" s="498">
        <f>IF($F34=0,0,((($F34/$E$32)*'CRONOGRAMA ACTIVIDADES'!T$21)*($G34/$F34)))</f>
        <v>0</v>
      </c>
      <c r="X34" s="498">
        <f>IF($F34=0,0,((($F34/$E$32)*'CRONOGRAMA ACTIVIDADES'!U$21)*($G34/$F34)))</f>
        <v>0</v>
      </c>
      <c r="Y34" s="498">
        <f>IF($F34=0,0,((($F34/$E$32)*'CRONOGRAMA ACTIVIDADES'!V$21)*($G34/$F34)))</f>
        <v>0</v>
      </c>
      <c r="Z34" s="498">
        <f>IF($F34=0,0,((($F34/$E$32)*'CRONOGRAMA ACTIVIDADES'!W$21)*($G34/$F34)))</f>
        <v>0</v>
      </c>
      <c r="AA34" s="498">
        <f>IF($F34=0,0,((($F34/$E$32)*'CRONOGRAMA ACTIVIDADES'!X$21)*($G34/$F34)))</f>
        <v>0</v>
      </c>
      <c r="AB34" s="498">
        <f>IF($F34=0,0,((($F34/$E$32)*'CRONOGRAMA ACTIVIDADES'!Y$21)*($G34/$F34)))</f>
        <v>0</v>
      </c>
      <c r="AC34" s="498">
        <f>IF($F34=0,0,((($F34/$E$32)*'CRONOGRAMA ACTIVIDADES'!Z$21)*($G34/$F34)))</f>
        <v>0</v>
      </c>
      <c r="AD34" s="498">
        <f>IF($F34=0,0,((($F34/$E$32)*'CRONOGRAMA ACTIVIDADES'!AA$21)*($G34/$F34)))</f>
        <v>0</v>
      </c>
      <c r="AE34" s="498">
        <f>IF($F34=0,0,((($F34/$E$32)*'CRONOGRAMA ACTIVIDADES'!AB$21)*($G34/$F34)))</f>
        <v>0</v>
      </c>
      <c r="AF34" s="498">
        <f>IF($F34=0,0,((($F34/$E$32)*'CRONOGRAMA ACTIVIDADES'!AC$21)*($G34/$F34)))</f>
        <v>0</v>
      </c>
      <c r="AG34" s="501">
        <f>U34+V34+W34+X34+Y34+Z34+AA34+AB34+AC34+AD34+AE34+AF34</f>
        <v>0</v>
      </c>
      <c r="AH34" s="502">
        <f>IF($F34=0,0,((($F34/$E$32)*'CRONOGRAMA ACTIVIDADES'!AD$21)*($G34/$F34)))</f>
        <v>0</v>
      </c>
      <c r="AI34" s="498">
        <f>IF($F34=0,0,((($F34/$E$32)*'CRONOGRAMA ACTIVIDADES'!AE$21)*($G34/$F34)))</f>
        <v>0</v>
      </c>
      <c r="AJ34" s="498">
        <f>IF($F34=0,0,((($F34/$E$32)*'CRONOGRAMA ACTIVIDADES'!AF$21)*($G34/$F34)))</f>
        <v>0</v>
      </c>
      <c r="AK34" s="498">
        <f>IF($F34=0,0,((($F34/$E$32)*'CRONOGRAMA ACTIVIDADES'!AG$21)*($G34/$F34)))</f>
        <v>0</v>
      </c>
      <c r="AL34" s="498">
        <f>IF($F34=0,0,((($F34/$E$32)*'CRONOGRAMA ACTIVIDADES'!AH$21)*($G34/$F34)))</f>
        <v>0</v>
      </c>
      <c r="AM34" s="498">
        <f>IF($F34=0,0,((($F34/$E$32)*'CRONOGRAMA ACTIVIDADES'!AI$21)*($G34/$F34)))</f>
        <v>0</v>
      </c>
      <c r="AN34" s="498">
        <f>IF($F34=0,0,((($F34/$E$32)*'CRONOGRAMA ACTIVIDADES'!AJ$21)*($G34/$F34)))</f>
        <v>0</v>
      </c>
      <c r="AO34" s="498">
        <f>IF($F34=0,0,((($F34/$E$32)*'CRONOGRAMA ACTIVIDADES'!AK$21)*($G34/$F34)))</f>
        <v>0</v>
      </c>
      <c r="AP34" s="498">
        <f>IF($F34=0,0,((($F34/$E$32)*'CRONOGRAMA ACTIVIDADES'!AL$21)*($G34/$F34)))</f>
        <v>0</v>
      </c>
      <c r="AQ34" s="498">
        <f>IF($F34=0,0,((($F34/$E$32)*'CRONOGRAMA ACTIVIDADES'!AM$21)*($G34/$F34)))</f>
        <v>0</v>
      </c>
      <c r="AR34" s="498">
        <f>IF($F34=0,0,((($F34/$E$32)*'CRONOGRAMA ACTIVIDADES'!AN$21)*($G34/$F34)))</f>
        <v>0</v>
      </c>
      <c r="AS34" s="498">
        <f>IF($F34=0,0,((($F34/$E$32)*'CRONOGRAMA ACTIVIDADES'!AO$21)*($G34/$F34)))</f>
        <v>0</v>
      </c>
      <c r="AT34" s="501">
        <f>AH34+AI34+AJ34+AK34+AL34+AM34+AN34+AO34+AP34+AQ34+AR34+AS34</f>
        <v>0</v>
      </c>
      <c r="AU34" s="504">
        <f>AS34+AR34+AQ34+AP34+AO34+AN34+AM34+AL34+AK34+AJ34+AI34+AH34+AF34+AE34+AD34+AC34+AB34+AA34+Z34+Y34+X34+W34+V34+U34+S34+R34+Q34+P34+O34+N34+M34+L34+K34+J34+I34+H34</f>
        <v>0</v>
      </c>
      <c r="AV34" s="470">
        <f t="shared" si="1"/>
        <v>0</v>
      </c>
    </row>
    <row r="35" spans="2:48" s="472" customFormat="1" ht="12.75" customHeight="1">
      <c r="B35" s="494" t="str">
        <f>+'FORMATO COSTEO C1'!C$124</f>
        <v>1.1.4.3</v>
      </c>
      <c r="C35" s="495" t="str">
        <f>+'FORMATO COSTEO C1'!B$124</f>
        <v>Categoría de gasto</v>
      </c>
      <c r="D35" s="590"/>
      <c r="E35" s="507"/>
      <c r="F35" s="498">
        <f>+'FORMATO COSTEO C1'!G124</f>
        <v>0</v>
      </c>
      <c r="G35" s="499">
        <f>+'FORMATO COSTEO C1'!L124</f>
        <v>0</v>
      </c>
      <c r="H35" s="503">
        <f>IF($F35=0,0,((($F35/$E$32)*'CRONOGRAMA ACTIVIDADES'!F$21)*($G35/$F35)))</f>
        <v>0</v>
      </c>
      <c r="I35" s="498">
        <f>IF($F35=0,0,((($F35/$E$32)*'CRONOGRAMA ACTIVIDADES'!G$21)*($G35/$F35)))</f>
        <v>0</v>
      </c>
      <c r="J35" s="498">
        <f>IF($F35=0,0,((($F35/$E$32)*'CRONOGRAMA ACTIVIDADES'!H$21)*($G35/$F35)))</f>
        <v>0</v>
      </c>
      <c r="K35" s="498">
        <f>IF($F35=0,0,((($F35/$E$32)*'CRONOGRAMA ACTIVIDADES'!I$21)*($G35/$F35)))</f>
        <v>0</v>
      </c>
      <c r="L35" s="498">
        <f>IF($F35=0,0,((($F35/$E$32)*'CRONOGRAMA ACTIVIDADES'!J$21)*($G35/$F35)))</f>
        <v>0</v>
      </c>
      <c r="M35" s="498">
        <f>IF($F35=0,0,((($F35/$E$32)*'CRONOGRAMA ACTIVIDADES'!K$21)*($G35/$F35)))</f>
        <v>0</v>
      </c>
      <c r="N35" s="498">
        <f>IF($F35=0,0,((($F35/$E$32)*'CRONOGRAMA ACTIVIDADES'!L$21)*($G35/$F35)))</f>
        <v>0</v>
      </c>
      <c r="O35" s="498">
        <f>IF($F35=0,0,((($F35/$E$32)*'CRONOGRAMA ACTIVIDADES'!M$21)*($G35/$F35)))</f>
        <v>0</v>
      </c>
      <c r="P35" s="498">
        <f>IF($F35=0,0,((($F35/$E$32)*'CRONOGRAMA ACTIVIDADES'!N$21)*($G35/$F35)))</f>
        <v>0</v>
      </c>
      <c r="Q35" s="498">
        <f>IF($F35=0,0,((($F35/$E$32)*'CRONOGRAMA ACTIVIDADES'!O$21)*($G35/$F35)))</f>
        <v>0</v>
      </c>
      <c r="R35" s="498">
        <f>IF($F35=0,0,((($F35/$E$32)*'CRONOGRAMA ACTIVIDADES'!P$21)*($G35/$F35)))</f>
        <v>0</v>
      </c>
      <c r="S35" s="498">
        <f>IF($F35=0,0,((($F35/$E$32)*'CRONOGRAMA ACTIVIDADES'!Q$21)*($G35/$F35)))</f>
        <v>0</v>
      </c>
      <c r="T35" s="501">
        <f>H35+I35+J35+K35+L35+M35+N35+O35+P35+Q35+R35+S35</f>
        <v>0</v>
      </c>
      <c r="U35" s="503">
        <f>IF($F35=0,0,((($F35/$E$32)*'CRONOGRAMA ACTIVIDADES'!R$21)*($G35/$F35)))</f>
        <v>0</v>
      </c>
      <c r="V35" s="498">
        <f>IF($F35=0,0,((($F35/$E$32)*'CRONOGRAMA ACTIVIDADES'!S$21)*($G35/$F35)))</f>
        <v>0</v>
      </c>
      <c r="W35" s="498">
        <f>IF($F35=0,0,((($F35/$E$32)*'CRONOGRAMA ACTIVIDADES'!T$21)*($G35/$F35)))</f>
        <v>0</v>
      </c>
      <c r="X35" s="498">
        <f>IF($F35=0,0,((($F35/$E$32)*'CRONOGRAMA ACTIVIDADES'!U$21)*($G35/$F35)))</f>
        <v>0</v>
      </c>
      <c r="Y35" s="498">
        <f>IF($F35=0,0,((($F35/$E$32)*'CRONOGRAMA ACTIVIDADES'!V$21)*($G35/$F35)))</f>
        <v>0</v>
      </c>
      <c r="Z35" s="498">
        <f>IF($F35=0,0,((($F35/$E$32)*'CRONOGRAMA ACTIVIDADES'!W$21)*($G35/$F35)))</f>
        <v>0</v>
      </c>
      <c r="AA35" s="498">
        <f>IF($F35=0,0,((($F35/$E$32)*'CRONOGRAMA ACTIVIDADES'!X$21)*($G35/$F35)))</f>
        <v>0</v>
      </c>
      <c r="AB35" s="498">
        <f>IF($F35=0,0,((($F35/$E$32)*'CRONOGRAMA ACTIVIDADES'!Y$21)*($G35/$F35)))</f>
        <v>0</v>
      </c>
      <c r="AC35" s="498">
        <f>IF($F35=0,0,((($F35/$E$32)*'CRONOGRAMA ACTIVIDADES'!Z$21)*($G35/$F35)))</f>
        <v>0</v>
      </c>
      <c r="AD35" s="498">
        <f>IF($F35=0,0,((($F35/$E$32)*'CRONOGRAMA ACTIVIDADES'!AA$21)*($G35/$F35)))</f>
        <v>0</v>
      </c>
      <c r="AE35" s="498">
        <f>IF($F35=0,0,((($F35/$E$32)*'CRONOGRAMA ACTIVIDADES'!AB$21)*($G35/$F35)))</f>
        <v>0</v>
      </c>
      <c r="AF35" s="498">
        <f>IF($F35=0,0,((($F35/$E$32)*'CRONOGRAMA ACTIVIDADES'!AC$21)*($G35/$F35)))</f>
        <v>0</v>
      </c>
      <c r="AG35" s="501">
        <f>U35+V35+W35+X35+Y35+Z35+AA35+AB35+AC35+AD35+AE35+AF35</f>
        <v>0</v>
      </c>
      <c r="AH35" s="502">
        <f>IF($F35=0,0,((($F35/$E$32)*'CRONOGRAMA ACTIVIDADES'!AD$21)*($G35/$F35)))</f>
        <v>0</v>
      </c>
      <c r="AI35" s="498">
        <f>IF($F35=0,0,((($F35/$E$32)*'CRONOGRAMA ACTIVIDADES'!AE$21)*($G35/$F35)))</f>
        <v>0</v>
      </c>
      <c r="AJ35" s="498">
        <f>IF($F35=0,0,((($F35/$E$32)*'CRONOGRAMA ACTIVIDADES'!AF$21)*($G35/$F35)))</f>
        <v>0</v>
      </c>
      <c r="AK35" s="498">
        <f>IF($F35=0,0,((($F35/$E$32)*'CRONOGRAMA ACTIVIDADES'!AG$21)*($G35/$F35)))</f>
        <v>0</v>
      </c>
      <c r="AL35" s="498">
        <f>IF($F35=0,0,((($F35/$E$32)*'CRONOGRAMA ACTIVIDADES'!AH$21)*($G35/$F35)))</f>
        <v>0</v>
      </c>
      <c r="AM35" s="498">
        <f>IF($F35=0,0,((($F35/$E$32)*'CRONOGRAMA ACTIVIDADES'!AI$21)*($G35/$F35)))</f>
        <v>0</v>
      </c>
      <c r="AN35" s="498">
        <f>IF($F35=0,0,((($F35/$E$32)*'CRONOGRAMA ACTIVIDADES'!AJ$21)*($G35/$F35)))</f>
        <v>0</v>
      </c>
      <c r="AO35" s="498">
        <f>IF($F35=0,0,((($F35/$E$32)*'CRONOGRAMA ACTIVIDADES'!AK$21)*($G35/$F35)))</f>
        <v>0</v>
      </c>
      <c r="AP35" s="498">
        <f>IF($F35=0,0,((($F35/$E$32)*'CRONOGRAMA ACTIVIDADES'!AL$21)*($G35/$F35)))</f>
        <v>0</v>
      </c>
      <c r="AQ35" s="498">
        <f>IF($F35=0,0,((($F35/$E$32)*'CRONOGRAMA ACTIVIDADES'!AM$21)*($G35/$F35)))</f>
        <v>0</v>
      </c>
      <c r="AR35" s="498">
        <f>IF($F35=0,0,((($F35/$E$32)*'CRONOGRAMA ACTIVIDADES'!AN$21)*($G35/$F35)))</f>
        <v>0</v>
      </c>
      <c r="AS35" s="498">
        <f>IF($F35=0,0,((($F35/$E$32)*'CRONOGRAMA ACTIVIDADES'!AO$21)*($G35/$F35)))</f>
        <v>0</v>
      </c>
      <c r="AT35" s="501">
        <f>AH35+AI35+AJ35+AK35+AL35+AM35+AN35+AO35+AP35+AQ35+AR35+AS35</f>
        <v>0</v>
      </c>
      <c r="AU35" s="504">
        <f>AS35+AR35+AQ35+AP35+AO35+AN35+AM35+AL35+AK35+AJ35+AI35+AH35+AF35+AE35+AD35+AC35+AB35+AA35+Z35+Y35+X35+W35+V35+U35+S35+R35+Q35+P35+O35+N35+M35+L35+K35+J35+I35+H35</f>
        <v>0</v>
      </c>
      <c r="AV35" s="470">
        <f t="shared" si="1"/>
        <v>0</v>
      </c>
    </row>
    <row r="36" spans="2:48" s="472" customFormat="1" ht="12.75" customHeight="1">
      <c r="B36" s="494" t="str">
        <f>+'FORMATO COSTEO C1'!C$130</f>
        <v>1.1.4.4</v>
      </c>
      <c r="C36" s="495" t="str">
        <f>++'FORMATO COSTEO C1'!B$130</f>
        <v>Categoría de gasto</v>
      </c>
      <c r="D36" s="590"/>
      <c r="E36" s="507"/>
      <c r="F36" s="498">
        <f>+'FORMATO COSTEO C1'!G130</f>
        <v>0</v>
      </c>
      <c r="G36" s="499">
        <f>+'FORMATO COSTEO C1'!L130</f>
        <v>0</v>
      </c>
      <c r="H36" s="503">
        <f>IF($F36=0,0,((($F36/$E$32)*'CRONOGRAMA ACTIVIDADES'!F$21)*($G36/$F36)))</f>
        <v>0</v>
      </c>
      <c r="I36" s="498">
        <f>IF($F36=0,0,((($F36/$E$32)*'CRONOGRAMA ACTIVIDADES'!G$21)*($G36/$F36)))</f>
        <v>0</v>
      </c>
      <c r="J36" s="498">
        <f>IF($F36=0,0,((($F36/$E$32)*'CRONOGRAMA ACTIVIDADES'!H$21)*($G36/$F36)))</f>
        <v>0</v>
      </c>
      <c r="K36" s="498">
        <f>IF($F36=0,0,((($F36/$E$32)*'CRONOGRAMA ACTIVIDADES'!I$21)*($G36/$F36)))</f>
        <v>0</v>
      </c>
      <c r="L36" s="498">
        <f>IF($F36=0,0,((($F36/$E$32)*'CRONOGRAMA ACTIVIDADES'!J$21)*($G36/$F36)))</f>
        <v>0</v>
      </c>
      <c r="M36" s="498">
        <f>IF($F36=0,0,((($F36/$E$32)*'CRONOGRAMA ACTIVIDADES'!K$21)*($G36/$F36)))</f>
        <v>0</v>
      </c>
      <c r="N36" s="498">
        <f>IF($F36=0,0,((($F36/$E$32)*'CRONOGRAMA ACTIVIDADES'!L$21)*($G36/$F36)))</f>
        <v>0</v>
      </c>
      <c r="O36" s="498">
        <f>IF($F36=0,0,((($F36/$E$32)*'CRONOGRAMA ACTIVIDADES'!M$21)*($G36/$F36)))</f>
        <v>0</v>
      </c>
      <c r="P36" s="498">
        <f>IF($F36=0,0,((($F36/$E$32)*'CRONOGRAMA ACTIVIDADES'!N$21)*($G36/$F36)))</f>
        <v>0</v>
      </c>
      <c r="Q36" s="498">
        <f>IF($F36=0,0,((($F36/$E$32)*'CRONOGRAMA ACTIVIDADES'!O$21)*($G36/$F36)))</f>
        <v>0</v>
      </c>
      <c r="R36" s="498">
        <f>IF($F36=0,0,((($F36/$E$32)*'CRONOGRAMA ACTIVIDADES'!P$21)*($G36/$F36)))</f>
        <v>0</v>
      </c>
      <c r="S36" s="498">
        <f>IF($F36=0,0,((($F36/$E$32)*'CRONOGRAMA ACTIVIDADES'!Q$21)*($G36/$F36)))</f>
        <v>0</v>
      </c>
      <c r="T36" s="501">
        <f>H36+I36+J36+K36+L36+M36+N36+O36+P36+Q36+R36+S36</f>
        <v>0</v>
      </c>
      <c r="U36" s="503">
        <f>IF($F36=0,0,((($F36/$E$32)*'CRONOGRAMA ACTIVIDADES'!R$21)*($G36/$F36)))</f>
        <v>0</v>
      </c>
      <c r="V36" s="498">
        <f>IF($F36=0,0,((($F36/$E$32)*'CRONOGRAMA ACTIVIDADES'!S$21)*($G36/$F36)))</f>
        <v>0</v>
      </c>
      <c r="W36" s="498">
        <f>IF($F36=0,0,((($F36/$E$32)*'CRONOGRAMA ACTIVIDADES'!T$21)*($G36/$F36)))</f>
        <v>0</v>
      </c>
      <c r="X36" s="498">
        <f>IF($F36=0,0,((($F36/$E$32)*'CRONOGRAMA ACTIVIDADES'!U$21)*($G36/$F36)))</f>
        <v>0</v>
      </c>
      <c r="Y36" s="498">
        <f>IF($F36=0,0,((($F36/$E$32)*'CRONOGRAMA ACTIVIDADES'!V$21)*($G36/$F36)))</f>
        <v>0</v>
      </c>
      <c r="Z36" s="498">
        <f>IF($F36=0,0,((($F36/$E$32)*'CRONOGRAMA ACTIVIDADES'!W$21)*($G36/$F36)))</f>
        <v>0</v>
      </c>
      <c r="AA36" s="498">
        <f>IF($F36=0,0,((($F36/$E$32)*'CRONOGRAMA ACTIVIDADES'!X$21)*($G36/$F36)))</f>
        <v>0</v>
      </c>
      <c r="AB36" s="498">
        <f>IF($F36=0,0,((($F36/$E$32)*'CRONOGRAMA ACTIVIDADES'!Y$21)*($G36/$F36)))</f>
        <v>0</v>
      </c>
      <c r="AC36" s="498">
        <f>IF($F36=0,0,((($F36/$E$32)*'CRONOGRAMA ACTIVIDADES'!Z$21)*($G36/$F36)))</f>
        <v>0</v>
      </c>
      <c r="AD36" s="498">
        <f>IF($F36=0,0,((($F36/$E$32)*'CRONOGRAMA ACTIVIDADES'!AA$21)*($G36/$F36)))</f>
        <v>0</v>
      </c>
      <c r="AE36" s="498">
        <f>IF($F36=0,0,((($F36/$E$32)*'CRONOGRAMA ACTIVIDADES'!AB$21)*($G36/$F36)))</f>
        <v>0</v>
      </c>
      <c r="AF36" s="498">
        <f>IF($F36=0,0,((($F36/$E$32)*'CRONOGRAMA ACTIVIDADES'!AC$21)*($G36/$F36)))</f>
        <v>0</v>
      </c>
      <c r="AG36" s="501">
        <f>U36+V36+W36+X36+Y36+Z36+AA36+AB36+AC36+AD36+AE36+AF36</f>
        <v>0</v>
      </c>
      <c r="AH36" s="502">
        <f>IF($F36=0,0,((($F36/$E$32)*'CRONOGRAMA ACTIVIDADES'!AD$21)*($G36/$F36)))</f>
        <v>0</v>
      </c>
      <c r="AI36" s="498">
        <f>IF($F36=0,0,((($F36/$E$32)*'CRONOGRAMA ACTIVIDADES'!AE$21)*($G36/$F36)))</f>
        <v>0</v>
      </c>
      <c r="AJ36" s="498">
        <f>IF($F36=0,0,((($F36/$E$32)*'CRONOGRAMA ACTIVIDADES'!AF$21)*($G36/$F36)))</f>
        <v>0</v>
      </c>
      <c r="AK36" s="498">
        <f>IF($F36=0,0,((($F36/$E$32)*'CRONOGRAMA ACTIVIDADES'!AG$21)*($G36/$F36)))</f>
        <v>0</v>
      </c>
      <c r="AL36" s="498">
        <f>IF($F36=0,0,((($F36/$E$32)*'CRONOGRAMA ACTIVIDADES'!AH$21)*($G36/$F36)))</f>
        <v>0</v>
      </c>
      <c r="AM36" s="498">
        <f>IF($F36=0,0,((($F36/$E$32)*'CRONOGRAMA ACTIVIDADES'!AI$21)*($G36/$F36)))</f>
        <v>0</v>
      </c>
      <c r="AN36" s="498">
        <f>IF($F36=0,0,((($F36/$E$32)*'CRONOGRAMA ACTIVIDADES'!AJ$21)*($G36/$F36)))</f>
        <v>0</v>
      </c>
      <c r="AO36" s="498">
        <f>IF($F36=0,0,((($F36/$E$32)*'CRONOGRAMA ACTIVIDADES'!AK$21)*($G36/$F36)))</f>
        <v>0</v>
      </c>
      <c r="AP36" s="498">
        <f>IF($F36=0,0,((($F36/$E$32)*'CRONOGRAMA ACTIVIDADES'!AL$21)*($G36/$F36)))</f>
        <v>0</v>
      </c>
      <c r="AQ36" s="498">
        <f>IF($F36=0,0,((($F36/$E$32)*'CRONOGRAMA ACTIVIDADES'!AM$21)*($G36/$F36)))</f>
        <v>0</v>
      </c>
      <c r="AR36" s="498">
        <f>IF($F36=0,0,((($F36/$E$32)*'CRONOGRAMA ACTIVIDADES'!AN$21)*($G36/$F36)))</f>
        <v>0</v>
      </c>
      <c r="AS36" s="498">
        <f>IF($F36=0,0,((($F36/$E$32)*'CRONOGRAMA ACTIVIDADES'!AO$21)*($G36/$F36)))</f>
        <v>0</v>
      </c>
      <c r="AT36" s="501">
        <f>AH36+AI36+AJ36+AK36+AL36+AM36+AN36+AO36+AP36+AQ36+AR36+AS36</f>
        <v>0</v>
      </c>
      <c r="AU36" s="504">
        <f>AS36+AR36+AQ36+AP36+AO36+AN36+AM36+AL36+AK36+AJ36+AI36+AH36+AF36+AE36+AD36+AC36+AB36+AA36+Z36+Y36+X36+W36+V36+U36+S36+R36+Q36+P36+O36+N36+M36+L36+K36+J36+I36+H36</f>
        <v>0</v>
      </c>
      <c r="AV36" s="470">
        <f t="shared" si="1"/>
        <v>0</v>
      </c>
    </row>
    <row r="37" spans="2:48" s="472" customFormat="1" ht="12.75" customHeight="1">
      <c r="B37" s="494" t="str">
        <f>+'FORMATO COSTEO C1'!C$136</f>
        <v>1.1.4.5</v>
      </c>
      <c r="C37" s="495" t="str">
        <f>+'FORMATO COSTEO C1'!B$136</f>
        <v>Categoría de gasto</v>
      </c>
      <c r="D37" s="590"/>
      <c r="E37" s="507"/>
      <c r="F37" s="498">
        <f>+'FORMATO COSTEO C1'!G136</f>
        <v>0</v>
      </c>
      <c r="G37" s="499">
        <f>+'FORMATO COSTEO C1'!L136</f>
        <v>0</v>
      </c>
      <c r="H37" s="503">
        <f>IF($F37=0,0,((($F37/$E$32)*'CRONOGRAMA ACTIVIDADES'!F$21)*($G37/$F37)))</f>
        <v>0</v>
      </c>
      <c r="I37" s="498">
        <f>IF($F37=0,0,((($F37/$E$32)*'CRONOGRAMA ACTIVIDADES'!G$21)*($G37/$F37)))</f>
        <v>0</v>
      </c>
      <c r="J37" s="498">
        <f>IF($F37=0,0,((($F37/$E$32)*'CRONOGRAMA ACTIVIDADES'!H$21)*($G37/$F37)))</f>
        <v>0</v>
      </c>
      <c r="K37" s="498">
        <f>IF($F37=0,0,((($F37/$E$32)*'CRONOGRAMA ACTIVIDADES'!I$21)*($G37/$F37)))</f>
        <v>0</v>
      </c>
      <c r="L37" s="498">
        <f>IF($F37=0,0,((($F37/$E$32)*'CRONOGRAMA ACTIVIDADES'!J$21)*($G37/$F37)))</f>
        <v>0</v>
      </c>
      <c r="M37" s="498">
        <f>IF($F37=0,0,((($F37/$E$32)*'CRONOGRAMA ACTIVIDADES'!K$21)*($G37/$F37)))</f>
        <v>0</v>
      </c>
      <c r="N37" s="498">
        <f>IF($F37=0,0,((($F37/$E$32)*'CRONOGRAMA ACTIVIDADES'!L$21)*($G37/$F37)))</f>
        <v>0</v>
      </c>
      <c r="O37" s="498">
        <f>IF($F37=0,0,((($F37/$E$32)*'CRONOGRAMA ACTIVIDADES'!M$21)*($G37/$F37)))</f>
        <v>0</v>
      </c>
      <c r="P37" s="498">
        <f>IF($F37=0,0,((($F37/$E$32)*'CRONOGRAMA ACTIVIDADES'!N$21)*($G37/$F37)))</f>
        <v>0</v>
      </c>
      <c r="Q37" s="498">
        <f>IF($F37=0,0,((($F37/$E$32)*'CRONOGRAMA ACTIVIDADES'!O$21)*($G37/$F37)))</f>
        <v>0</v>
      </c>
      <c r="R37" s="498">
        <f>IF($F37=0,0,((($F37/$E$32)*'CRONOGRAMA ACTIVIDADES'!P$21)*($G37/$F37)))</f>
        <v>0</v>
      </c>
      <c r="S37" s="498">
        <f>IF($F37=0,0,((($F37/$E$32)*'CRONOGRAMA ACTIVIDADES'!Q$21)*($G37/$F37)))</f>
        <v>0</v>
      </c>
      <c r="T37" s="501">
        <f>H37+I37+J37+K37+L37+M37+N37+O37+P37+Q37+R37+S37</f>
        <v>0</v>
      </c>
      <c r="U37" s="503">
        <f>IF($F37=0,0,((($F37/$E$32)*'CRONOGRAMA ACTIVIDADES'!R$21)*($G37/$F37)))</f>
        <v>0</v>
      </c>
      <c r="V37" s="498">
        <f>IF($F37=0,0,((($F37/$E$32)*'CRONOGRAMA ACTIVIDADES'!S$21)*($G37/$F37)))</f>
        <v>0</v>
      </c>
      <c r="W37" s="498">
        <f>IF($F37=0,0,((($F37/$E$32)*'CRONOGRAMA ACTIVIDADES'!T$21)*($G37/$F37)))</f>
        <v>0</v>
      </c>
      <c r="X37" s="498">
        <f>IF($F37=0,0,((($F37/$E$32)*'CRONOGRAMA ACTIVIDADES'!U$21)*($G37/$F37)))</f>
        <v>0</v>
      </c>
      <c r="Y37" s="498">
        <f>IF($F37=0,0,((($F37/$E$32)*'CRONOGRAMA ACTIVIDADES'!V$21)*($G37/$F37)))</f>
        <v>0</v>
      </c>
      <c r="Z37" s="498">
        <f>IF($F37=0,0,((($F37/$E$32)*'CRONOGRAMA ACTIVIDADES'!W$21)*($G37/$F37)))</f>
        <v>0</v>
      </c>
      <c r="AA37" s="498">
        <f>IF($F37=0,0,((($F37/$E$32)*'CRONOGRAMA ACTIVIDADES'!X$21)*($G37/$F37)))</f>
        <v>0</v>
      </c>
      <c r="AB37" s="498">
        <f>IF($F37=0,0,((($F37/$E$32)*'CRONOGRAMA ACTIVIDADES'!Y$21)*($G37/$F37)))</f>
        <v>0</v>
      </c>
      <c r="AC37" s="498">
        <f>IF($F37=0,0,((($F37/$E$32)*'CRONOGRAMA ACTIVIDADES'!Z$21)*($G37/$F37)))</f>
        <v>0</v>
      </c>
      <c r="AD37" s="498">
        <f>IF($F37=0,0,((($F37/$E$32)*'CRONOGRAMA ACTIVIDADES'!AA$21)*($G37/$F37)))</f>
        <v>0</v>
      </c>
      <c r="AE37" s="498">
        <f>IF($F37=0,0,((($F37/$E$32)*'CRONOGRAMA ACTIVIDADES'!AB$21)*($G37/$F37)))</f>
        <v>0</v>
      </c>
      <c r="AF37" s="498">
        <f>IF($F37=0,0,((($F37/$E$32)*'CRONOGRAMA ACTIVIDADES'!AC$21)*($G37/$F37)))</f>
        <v>0</v>
      </c>
      <c r="AG37" s="501">
        <f>U37+V37+W37+X37+Y37+Z37+AA37+AB37+AC37+AD37+AE37+AF37</f>
        <v>0</v>
      </c>
      <c r="AH37" s="502">
        <f>IF($F37=0,0,((($F37/$E$32)*'CRONOGRAMA ACTIVIDADES'!AD$21)*($G37/$F37)))</f>
        <v>0</v>
      </c>
      <c r="AI37" s="498">
        <f>IF($F37=0,0,((($F37/$E$32)*'CRONOGRAMA ACTIVIDADES'!AE$21)*($G37/$F37)))</f>
        <v>0</v>
      </c>
      <c r="AJ37" s="498">
        <f>IF($F37=0,0,((($F37/$E$32)*'CRONOGRAMA ACTIVIDADES'!AF$21)*($G37/$F37)))</f>
        <v>0</v>
      </c>
      <c r="AK37" s="498">
        <f>IF($F37=0,0,((($F37/$E$32)*'CRONOGRAMA ACTIVIDADES'!AG$21)*($G37/$F37)))</f>
        <v>0</v>
      </c>
      <c r="AL37" s="498">
        <f>IF($F37=0,0,((($F37/$E$32)*'CRONOGRAMA ACTIVIDADES'!AH$21)*($G37/$F37)))</f>
        <v>0</v>
      </c>
      <c r="AM37" s="498">
        <f>IF($F37=0,0,((($F37/$E$32)*'CRONOGRAMA ACTIVIDADES'!AI$21)*($G37/$F37)))</f>
        <v>0</v>
      </c>
      <c r="AN37" s="498">
        <f>IF($F37=0,0,((($F37/$E$32)*'CRONOGRAMA ACTIVIDADES'!AJ$21)*($G37/$F37)))</f>
        <v>0</v>
      </c>
      <c r="AO37" s="498">
        <f>IF($F37=0,0,((($F37/$E$32)*'CRONOGRAMA ACTIVIDADES'!AK$21)*($G37/$F37)))</f>
        <v>0</v>
      </c>
      <c r="AP37" s="498">
        <f>IF($F37=0,0,((($F37/$E$32)*'CRONOGRAMA ACTIVIDADES'!AL$21)*($G37/$F37)))</f>
        <v>0</v>
      </c>
      <c r="AQ37" s="498">
        <f>IF($F37=0,0,((($F37/$E$32)*'CRONOGRAMA ACTIVIDADES'!AM$21)*($G37/$F37)))</f>
        <v>0</v>
      </c>
      <c r="AR37" s="498">
        <f>IF($F37=0,0,((($F37/$E$32)*'CRONOGRAMA ACTIVIDADES'!AN$21)*($G37/$F37)))</f>
        <v>0</v>
      </c>
      <c r="AS37" s="498">
        <f>IF($F37=0,0,((($F37/$E$32)*'CRONOGRAMA ACTIVIDADES'!AO$21)*($G37/$F37)))</f>
        <v>0</v>
      </c>
      <c r="AT37" s="501">
        <f>AH37+AI37+AJ37+AK37+AL37+AM37+AN37+AO37+AP37+AQ37+AR37+AS37</f>
        <v>0</v>
      </c>
      <c r="AU37" s="504">
        <f>AS37+AR37+AQ37+AP37+AO37+AN37+AM37+AL37+AK37+AJ37+AI37+AH37+AF37+AE37+AD37+AC37+AB37+AA37+Z37+Y37+X37+W37+V37+U37+S37+R37+Q37+P37+O37+N37+M37+L37+K37+J37+I37+H37</f>
        <v>0</v>
      </c>
      <c r="AV37" s="470">
        <f t="shared" si="1"/>
        <v>0</v>
      </c>
    </row>
    <row r="38" spans="2:48" s="472" customFormat="1" ht="12.75" customHeight="1">
      <c r="B38" s="484" t="str">
        <f>+'FORMATO COSTEO C1'!C$142</f>
        <v>1.1.5</v>
      </c>
      <c r="C38" s="508">
        <f>+'FORMATO COSTEO C1'!B$142</f>
        <v>0</v>
      </c>
      <c r="D38" s="486" t="str">
        <f>+'FORMATO COSTEO C1'!D$142</f>
        <v>Unidad medida</v>
      </c>
      <c r="E38" s="487">
        <f>+'FORMATO COSTEO C1'!E$142</f>
        <v>0</v>
      </c>
      <c r="F38" s="488">
        <f>SUM(F39:F43)</f>
        <v>0</v>
      </c>
      <c r="G38" s="489">
        <f aca="true" t="shared" si="12" ref="G38:P38">SUM(G39:G43)</f>
        <v>0</v>
      </c>
      <c r="H38" s="490">
        <f t="shared" si="12"/>
        <v>0</v>
      </c>
      <c r="I38" s="488">
        <f>SUM(I39:I43)</f>
        <v>0</v>
      </c>
      <c r="J38" s="488">
        <f>SUM(J39:J43)</f>
        <v>0</v>
      </c>
      <c r="K38" s="488">
        <f>SUM(K39:K43)</f>
        <v>0</v>
      </c>
      <c r="L38" s="488">
        <f>SUM(L39:L43)</f>
        <v>0</v>
      </c>
      <c r="M38" s="488">
        <f>SUM(M39:M43)</f>
        <v>0</v>
      </c>
      <c r="N38" s="488">
        <f t="shared" si="12"/>
        <v>0</v>
      </c>
      <c r="O38" s="488">
        <f t="shared" si="12"/>
        <v>0</v>
      </c>
      <c r="P38" s="488">
        <f t="shared" si="12"/>
        <v>0</v>
      </c>
      <c r="Q38" s="488">
        <f>SUM(Q39:Q43)</f>
        <v>0</v>
      </c>
      <c r="R38" s="488">
        <f>SUM(R39:R43)</f>
        <v>0</v>
      </c>
      <c r="S38" s="488">
        <f>SUM(S39:S43)</f>
        <v>0</v>
      </c>
      <c r="T38" s="491">
        <f>SUM(T39:T43)</f>
        <v>0</v>
      </c>
      <c r="U38" s="490">
        <f aca="true" t="shared" si="13" ref="U38:AS38">SUM(U39:U43)</f>
        <v>0</v>
      </c>
      <c r="V38" s="488">
        <f t="shared" si="13"/>
        <v>0</v>
      </c>
      <c r="W38" s="488">
        <f t="shared" si="13"/>
        <v>0</v>
      </c>
      <c r="X38" s="488">
        <f t="shared" si="13"/>
        <v>0</v>
      </c>
      <c r="Y38" s="488">
        <f t="shared" si="13"/>
        <v>0</v>
      </c>
      <c r="Z38" s="488">
        <f t="shared" si="13"/>
        <v>0</v>
      </c>
      <c r="AA38" s="488">
        <f t="shared" si="13"/>
        <v>0</v>
      </c>
      <c r="AB38" s="488">
        <f t="shared" si="13"/>
        <v>0</v>
      </c>
      <c r="AC38" s="488">
        <f t="shared" si="13"/>
        <v>0</v>
      </c>
      <c r="AD38" s="488">
        <f t="shared" si="13"/>
        <v>0</v>
      </c>
      <c r="AE38" s="488">
        <f t="shared" si="13"/>
        <v>0</v>
      </c>
      <c r="AF38" s="488">
        <f t="shared" si="13"/>
        <v>0</v>
      </c>
      <c r="AG38" s="491">
        <f t="shared" si="13"/>
        <v>0</v>
      </c>
      <c r="AH38" s="492">
        <f t="shared" si="13"/>
        <v>0</v>
      </c>
      <c r="AI38" s="488">
        <f t="shared" si="13"/>
        <v>0</v>
      </c>
      <c r="AJ38" s="488">
        <f t="shared" si="13"/>
        <v>0</v>
      </c>
      <c r="AK38" s="488">
        <f t="shared" si="13"/>
        <v>0</v>
      </c>
      <c r="AL38" s="488">
        <f t="shared" si="13"/>
        <v>0</v>
      </c>
      <c r="AM38" s="488">
        <f t="shared" si="13"/>
        <v>0</v>
      </c>
      <c r="AN38" s="488">
        <f t="shared" si="13"/>
        <v>0</v>
      </c>
      <c r="AO38" s="488">
        <f t="shared" si="13"/>
        <v>0</v>
      </c>
      <c r="AP38" s="488">
        <f t="shared" si="13"/>
        <v>0</v>
      </c>
      <c r="AQ38" s="488">
        <f t="shared" si="13"/>
        <v>0</v>
      </c>
      <c r="AR38" s="488">
        <f t="shared" si="13"/>
        <v>0</v>
      </c>
      <c r="AS38" s="488">
        <f t="shared" si="13"/>
        <v>0</v>
      </c>
      <c r="AT38" s="491">
        <f>SUM(AT39:AT43)</f>
        <v>0</v>
      </c>
      <c r="AU38" s="493">
        <f>SUM(AU39:AU43)</f>
        <v>0</v>
      </c>
      <c r="AV38" s="470">
        <f t="shared" si="1"/>
        <v>0</v>
      </c>
    </row>
    <row r="39" spans="2:48" s="472" customFormat="1" ht="12.75" customHeight="1">
      <c r="B39" s="494" t="str">
        <f>+'FORMATO COSTEO C1'!C$144</f>
        <v>1.1.5.1</v>
      </c>
      <c r="C39" s="495" t="str">
        <f>+'FORMATO COSTEO C1'!B$144</f>
        <v>Categoría de gasto</v>
      </c>
      <c r="D39" s="590"/>
      <c r="E39" s="507"/>
      <c r="F39" s="498">
        <f>+'FORMATO COSTEO C1'!G144</f>
        <v>0</v>
      </c>
      <c r="G39" s="499">
        <f>+'FORMATO COSTEO C1'!L144</f>
        <v>0</v>
      </c>
      <c r="H39" s="500">
        <f>IF($F39=0,0,((($F39/$E$38)*'CRONOGRAMA ACTIVIDADES'!F$22)*($G39/$F39)))</f>
        <v>0</v>
      </c>
      <c r="I39" s="498">
        <f>IF($F39=0,0,((($F39/$E$38)*'CRONOGRAMA ACTIVIDADES'!G$22)*($G39/$F39)))</f>
        <v>0</v>
      </c>
      <c r="J39" s="498">
        <f>IF($F39=0,0,((($F39/$E$38)*'CRONOGRAMA ACTIVIDADES'!H$22)*($G39/$F39)))</f>
        <v>0</v>
      </c>
      <c r="K39" s="498">
        <f>IF($F39=0,0,((($F39/$E$38)*'CRONOGRAMA ACTIVIDADES'!I$22)*($G39/$F39)))</f>
        <v>0</v>
      </c>
      <c r="L39" s="498">
        <f>IF($F39=0,0,((($F39/$E$38)*'CRONOGRAMA ACTIVIDADES'!J$22)*($G39/$F39)))</f>
        <v>0</v>
      </c>
      <c r="M39" s="498">
        <f>IF($F39=0,0,((($F39/$E$38)*'CRONOGRAMA ACTIVIDADES'!K$22)*($G39/$F39)))</f>
        <v>0</v>
      </c>
      <c r="N39" s="498">
        <f>IF($F39=0,0,((($F39/$E$38)*'CRONOGRAMA ACTIVIDADES'!L$22)*($G39/$F39)))</f>
        <v>0</v>
      </c>
      <c r="O39" s="498">
        <f>IF($F39=0,0,((($F39/$E$38)*'CRONOGRAMA ACTIVIDADES'!M$22)*($G39/$F39)))</f>
        <v>0</v>
      </c>
      <c r="P39" s="498">
        <f>IF($F39=0,0,((($F39/$E$38)*'CRONOGRAMA ACTIVIDADES'!N$22)*($G39/$F39)))</f>
        <v>0</v>
      </c>
      <c r="Q39" s="498">
        <f>IF($F39=0,0,((($F39/$E$38)*'CRONOGRAMA ACTIVIDADES'!O$22)*($G39/$F39)))</f>
        <v>0</v>
      </c>
      <c r="R39" s="498">
        <f>IF($F39=0,0,((($F39/$E$38)*'CRONOGRAMA ACTIVIDADES'!P$22)*($G39/$F39)))</f>
        <v>0</v>
      </c>
      <c r="S39" s="498">
        <f>IF($F39=0,0,((($F39/$E$38)*'CRONOGRAMA ACTIVIDADES'!Q$22)*($G39/$F39)))</f>
        <v>0</v>
      </c>
      <c r="T39" s="501">
        <f>H39+I39+J39+K39+L39+M39+N39+O39+P39+Q39+R39+S39</f>
        <v>0</v>
      </c>
      <c r="U39" s="503">
        <f>IF($F39=0,0,((($F39/$E$38)*'CRONOGRAMA ACTIVIDADES'!R$22)*($G39/$F39)))</f>
        <v>0</v>
      </c>
      <c r="V39" s="498">
        <f>IF($F39=0,0,((($F39/$E$38)*'CRONOGRAMA ACTIVIDADES'!S$22)*($G39/$F39)))</f>
        <v>0</v>
      </c>
      <c r="W39" s="498">
        <f>IF($F39=0,0,((($F39/$E$38)*'CRONOGRAMA ACTIVIDADES'!T$22)*($G39/$F39)))</f>
        <v>0</v>
      </c>
      <c r="X39" s="498">
        <f>IF($F39=0,0,((($F39/$E$38)*'CRONOGRAMA ACTIVIDADES'!U$22)*($G39/$F39)))</f>
        <v>0</v>
      </c>
      <c r="Y39" s="498">
        <f>IF($F39=0,0,((($F39/$E$38)*'CRONOGRAMA ACTIVIDADES'!V$22)*($G39/$F39)))</f>
        <v>0</v>
      </c>
      <c r="Z39" s="498">
        <f>IF($F39=0,0,((($F39/$E$38)*'CRONOGRAMA ACTIVIDADES'!W$22)*($G39/$F39)))</f>
        <v>0</v>
      </c>
      <c r="AA39" s="498">
        <f>IF($F39=0,0,((($F39/$E$38)*'CRONOGRAMA ACTIVIDADES'!X$22)*($G39/$F39)))</f>
        <v>0</v>
      </c>
      <c r="AB39" s="498">
        <f>IF($F39=0,0,((($F39/$E$38)*'CRONOGRAMA ACTIVIDADES'!Y$22)*($G39/$F39)))</f>
        <v>0</v>
      </c>
      <c r="AC39" s="498">
        <f>IF($F39=0,0,((($F39/$E$38)*'CRONOGRAMA ACTIVIDADES'!Z$22)*($G39/$F39)))</f>
        <v>0</v>
      </c>
      <c r="AD39" s="498">
        <f>IF($F39=0,0,((($F39/$E$38)*'CRONOGRAMA ACTIVIDADES'!AA$22)*($G39/$F39)))</f>
        <v>0</v>
      </c>
      <c r="AE39" s="498">
        <f>IF($F39=0,0,((($F39/$E$38)*'CRONOGRAMA ACTIVIDADES'!AB$22)*($G39/$F39)))</f>
        <v>0</v>
      </c>
      <c r="AF39" s="498">
        <f>IF($F39=0,0,((($F39/$E$38)*'CRONOGRAMA ACTIVIDADES'!AC$22)*($G39/$F39)))</f>
        <v>0</v>
      </c>
      <c r="AG39" s="501">
        <f>U39+V39+W39+X39+Y39+Z39+AA39+AB39+AC39+AD39+AE39+AF39</f>
        <v>0</v>
      </c>
      <c r="AH39" s="502">
        <f>IF($F39=0,0,((($F39/$E$38)*'CRONOGRAMA ACTIVIDADES'!AD$22)*($G39/$F39)))</f>
        <v>0</v>
      </c>
      <c r="AI39" s="498">
        <f>IF($F39=0,0,((($F39/$E$38)*'CRONOGRAMA ACTIVIDADES'!AE$22)*($G39/$F39)))</f>
        <v>0</v>
      </c>
      <c r="AJ39" s="498">
        <f>IF($F39=0,0,((($F39/$E$38)*'CRONOGRAMA ACTIVIDADES'!AF$22)*($G39/$F39)))</f>
        <v>0</v>
      </c>
      <c r="AK39" s="498">
        <f>IF($F39=0,0,((($F39/$E$38)*'CRONOGRAMA ACTIVIDADES'!AG$22)*($G39/$F39)))</f>
        <v>0</v>
      </c>
      <c r="AL39" s="498">
        <f>IF($F39=0,0,((($F39/$E$38)*'CRONOGRAMA ACTIVIDADES'!AH$22)*($G39/$F39)))</f>
        <v>0</v>
      </c>
      <c r="AM39" s="498">
        <f>IF($F39=0,0,((($F39/$E$38)*'CRONOGRAMA ACTIVIDADES'!AI$22)*($G39/$F39)))</f>
        <v>0</v>
      </c>
      <c r="AN39" s="498">
        <f>IF($F39=0,0,((($F39/$E$38)*'CRONOGRAMA ACTIVIDADES'!AJ$22)*($G39/$F39)))</f>
        <v>0</v>
      </c>
      <c r="AO39" s="498">
        <f>IF($F39=0,0,((($F39/$E$38)*'CRONOGRAMA ACTIVIDADES'!AK$22)*($G39/$F39)))</f>
        <v>0</v>
      </c>
      <c r="AP39" s="498">
        <f>IF($F39=0,0,((($F39/$E$38)*'CRONOGRAMA ACTIVIDADES'!AL$22)*($G39/$F39)))</f>
        <v>0</v>
      </c>
      <c r="AQ39" s="498">
        <f>IF($F39=0,0,((($F39/$E$38)*'CRONOGRAMA ACTIVIDADES'!AM$22)*($G39/$F39)))</f>
        <v>0</v>
      </c>
      <c r="AR39" s="498">
        <f>IF($F39=0,0,((($F39/$E$38)*'CRONOGRAMA ACTIVIDADES'!AN$22)*($G39/$F39)))</f>
        <v>0</v>
      </c>
      <c r="AS39" s="498">
        <f>IF($F39=0,0,((($F39/$E$38)*'CRONOGRAMA ACTIVIDADES'!AO$22)*($G39/$F39)))</f>
        <v>0</v>
      </c>
      <c r="AT39" s="501">
        <f>AH39+AI39+AJ39+AK39+AL39+AM39+AN39+AO39+AP39+AQ39+AR39+AS39</f>
        <v>0</v>
      </c>
      <c r="AU39" s="504">
        <f>AS39+AR39+AQ39+AP39+AO39+AN39+AM39+AL39+AK39+AJ39+AI39+AH39+AF39+AE39+AD39+AC39+AB39+AA39+Z39+Y39+X39+W39+V39+U39+S39+R39+Q39+P39+O39+N39+M39+L39+K39+J39+I39+H39</f>
        <v>0</v>
      </c>
      <c r="AV39" s="470">
        <f t="shared" si="1"/>
        <v>0</v>
      </c>
    </row>
    <row r="40" spans="2:48" s="472" customFormat="1" ht="12.75" customHeight="1">
      <c r="B40" s="494" t="str">
        <f>+'FORMATO COSTEO C1'!C$150</f>
        <v>1.1.5.2</v>
      </c>
      <c r="C40" s="495" t="str">
        <f>+'FORMATO COSTEO C1'!B$150</f>
        <v>Categoría de gasto</v>
      </c>
      <c r="D40" s="590"/>
      <c r="E40" s="507"/>
      <c r="F40" s="498">
        <f>+'FORMATO COSTEO C1'!G150</f>
        <v>0</v>
      </c>
      <c r="G40" s="499">
        <f>+'FORMATO COSTEO C1'!L150</f>
        <v>0</v>
      </c>
      <c r="H40" s="503">
        <f>IF($F40=0,0,((($F40/$E$38)*'CRONOGRAMA ACTIVIDADES'!F$22)*($G40/$F40)))</f>
        <v>0</v>
      </c>
      <c r="I40" s="498">
        <f>IF($F40=0,0,((($F40/$E$38)*'CRONOGRAMA ACTIVIDADES'!G$22)*($G40/$F40)))</f>
        <v>0</v>
      </c>
      <c r="J40" s="498">
        <f>IF($F40=0,0,((($F40/$E$38)*'CRONOGRAMA ACTIVIDADES'!H$22)*($G40/$F40)))</f>
        <v>0</v>
      </c>
      <c r="K40" s="498">
        <f>IF($F40=0,0,((($F40/$E$38)*'CRONOGRAMA ACTIVIDADES'!I$22)*($G40/$F40)))</f>
        <v>0</v>
      </c>
      <c r="L40" s="498">
        <f>IF($F40=0,0,((($F40/$E$38)*'CRONOGRAMA ACTIVIDADES'!J$22)*($G40/$F40)))</f>
        <v>0</v>
      </c>
      <c r="M40" s="498">
        <f>IF($F40=0,0,((($F40/$E$38)*'CRONOGRAMA ACTIVIDADES'!K$22)*($G40/$F40)))</f>
        <v>0</v>
      </c>
      <c r="N40" s="498">
        <f>IF($F40=0,0,((($F40/$E$38)*'CRONOGRAMA ACTIVIDADES'!L$22)*($G40/$F40)))</f>
        <v>0</v>
      </c>
      <c r="O40" s="498">
        <f>IF($F40=0,0,((($F40/$E$38)*'CRONOGRAMA ACTIVIDADES'!M$22)*($G40/$F40)))</f>
        <v>0</v>
      </c>
      <c r="P40" s="498">
        <f>IF($F40=0,0,((($F40/$E$38)*'CRONOGRAMA ACTIVIDADES'!N$22)*($G40/$F40)))</f>
        <v>0</v>
      </c>
      <c r="Q40" s="498">
        <f>IF($F40=0,0,((($F40/$E$38)*'CRONOGRAMA ACTIVIDADES'!O$22)*($G40/$F40)))</f>
        <v>0</v>
      </c>
      <c r="R40" s="498">
        <f>IF($F40=0,0,((($F40/$E$38)*'CRONOGRAMA ACTIVIDADES'!P$22)*($G40/$F40)))</f>
        <v>0</v>
      </c>
      <c r="S40" s="498">
        <f>IF($F40=0,0,((($F40/$E$38)*'CRONOGRAMA ACTIVIDADES'!Q$22)*($G40/$F40)))</f>
        <v>0</v>
      </c>
      <c r="T40" s="501">
        <f>H40+I40+J40+K40+L40+M40+N40+O40+P40+Q40+R40+S40</f>
        <v>0</v>
      </c>
      <c r="U40" s="503">
        <f>IF($F40=0,0,((($F40/$E$38)*'CRONOGRAMA ACTIVIDADES'!R$22)*($G40/$F40)))</f>
        <v>0</v>
      </c>
      <c r="V40" s="498">
        <f>IF($F40=0,0,((($F40/$E$38)*'CRONOGRAMA ACTIVIDADES'!S$22)*($G40/$F40)))</f>
        <v>0</v>
      </c>
      <c r="W40" s="498">
        <f>IF($F40=0,0,((($F40/$E$38)*'CRONOGRAMA ACTIVIDADES'!T$22)*($G40/$F40)))</f>
        <v>0</v>
      </c>
      <c r="X40" s="498">
        <f>IF($F40=0,0,((($F40/$E$38)*'CRONOGRAMA ACTIVIDADES'!U$22)*($G40/$F40)))</f>
        <v>0</v>
      </c>
      <c r="Y40" s="498">
        <f>IF($F40=0,0,((($F40/$E$38)*'CRONOGRAMA ACTIVIDADES'!V$22)*($G40/$F40)))</f>
        <v>0</v>
      </c>
      <c r="Z40" s="498">
        <f>IF($F40=0,0,((($F40/$E$38)*'CRONOGRAMA ACTIVIDADES'!W$22)*($G40/$F40)))</f>
        <v>0</v>
      </c>
      <c r="AA40" s="498">
        <f>IF($F40=0,0,((($F40/$E$38)*'CRONOGRAMA ACTIVIDADES'!X$22)*($G40/$F40)))</f>
        <v>0</v>
      </c>
      <c r="AB40" s="498">
        <f>IF($F40=0,0,((($F40/$E$38)*'CRONOGRAMA ACTIVIDADES'!Y$22)*($G40/$F40)))</f>
        <v>0</v>
      </c>
      <c r="AC40" s="498">
        <f>IF($F40=0,0,((($F40/$E$38)*'CRONOGRAMA ACTIVIDADES'!Z$22)*($G40/$F40)))</f>
        <v>0</v>
      </c>
      <c r="AD40" s="498">
        <f>IF($F40=0,0,((($F40/$E$38)*'CRONOGRAMA ACTIVIDADES'!AA$22)*($G40/$F40)))</f>
        <v>0</v>
      </c>
      <c r="AE40" s="498">
        <f>IF($F40=0,0,((($F40/$E$38)*'CRONOGRAMA ACTIVIDADES'!AB$22)*($G40/$F40)))</f>
        <v>0</v>
      </c>
      <c r="AF40" s="498">
        <f>IF($F40=0,0,((($F40/$E$38)*'CRONOGRAMA ACTIVIDADES'!AC$22)*($G40/$F40)))</f>
        <v>0</v>
      </c>
      <c r="AG40" s="501">
        <f>U40+V40+W40+X40+Y40+Z40+AA40+AB40+AC40+AD40+AE40+AF40</f>
        <v>0</v>
      </c>
      <c r="AH40" s="502">
        <f>IF($F40=0,0,((($F40/$E$38)*'CRONOGRAMA ACTIVIDADES'!AD$22)*($G40/$F40)))</f>
        <v>0</v>
      </c>
      <c r="AI40" s="498">
        <f>IF($F40=0,0,((($F40/$E$38)*'CRONOGRAMA ACTIVIDADES'!AE$22)*($G40/$F40)))</f>
        <v>0</v>
      </c>
      <c r="AJ40" s="498">
        <f>IF($F40=0,0,((($F40/$E$38)*'CRONOGRAMA ACTIVIDADES'!AF$22)*($G40/$F40)))</f>
        <v>0</v>
      </c>
      <c r="AK40" s="498">
        <f>IF($F40=0,0,((($F40/$E$38)*'CRONOGRAMA ACTIVIDADES'!AG$22)*($G40/$F40)))</f>
        <v>0</v>
      </c>
      <c r="AL40" s="498">
        <f>IF($F40=0,0,((($F40/$E$38)*'CRONOGRAMA ACTIVIDADES'!AH$22)*($G40/$F40)))</f>
        <v>0</v>
      </c>
      <c r="AM40" s="498">
        <f>IF($F40=0,0,((($F40/$E$38)*'CRONOGRAMA ACTIVIDADES'!AI$22)*($G40/$F40)))</f>
        <v>0</v>
      </c>
      <c r="AN40" s="498">
        <f>IF($F40=0,0,((($F40/$E$38)*'CRONOGRAMA ACTIVIDADES'!AJ$22)*($G40/$F40)))</f>
        <v>0</v>
      </c>
      <c r="AO40" s="498">
        <f>IF($F40=0,0,((($F40/$E$38)*'CRONOGRAMA ACTIVIDADES'!AK$22)*($G40/$F40)))</f>
        <v>0</v>
      </c>
      <c r="AP40" s="498">
        <f>IF($F40=0,0,((($F40/$E$38)*'CRONOGRAMA ACTIVIDADES'!AL$22)*($G40/$F40)))</f>
        <v>0</v>
      </c>
      <c r="AQ40" s="498">
        <f>IF($F40=0,0,((($F40/$E$38)*'CRONOGRAMA ACTIVIDADES'!AM$22)*($G40/$F40)))</f>
        <v>0</v>
      </c>
      <c r="AR40" s="498">
        <f>IF($F40=0,0,((($F40/$E$38)*'CRONOGRAMA ACTIVIDADES'!AN$22)*($G40/$F40)))</f>
        <v>0</v>
      </c>
      <c r="AS40" s="498">
        <f>IF($F40=0,0,((($F40/$E$38)*'CRONOGRAMA ACTIVIDADES'!AO$22)*($G40/$F40)))</f>
        <v>0</v>
      </c>
      <c r="AT40" s="501">
        <f>AH40+AI40+AJ40+AK40+AL40+AM40+AN40+AO40+AP40+AQ40+AR40+AS40</f>
        <v>0</v>
      </c>
      <c r="AU40" s="504">
        <f>AS40+AR40+AQ40+AP40+AO40+AN40+AM40+AL40+AK40+AJ40+AI40+AH40+AF40+AE40+AD40+AC40+AB40+AA40+Z40+Y40+X40+W40+V40+U40+S40+R40+Q40+P40+O40+N40+M40+L40+K40+J40+I40+H40</f>
        <v>0</v>
      </c>
      <c r="AV40" s="470">
        <f t="shared" si="1"/>
        <v>0</v>
      </c>
    </row>
    <row r="41" spans="2:48" s="483" customFormat="1" ht="12.75" customHeight="1" outlineLevel="1">
      <c r="B41" s="494" t="str">
        <f>+'FORMATO COSTEO C1'!C$156</f>
        <v>1.1.5.3</v>
      </c>
      <c r="C41" s="495" t="str">
        <f>+'FORMATO COSTEO C1'!B$156</f>
        <v>Categoría de gasto</v>
      </c>
      <c r="D41" s="590"/>
      <c r="E41" s="507"/>
      <c r="F41" s="498">
        <f>+'FORMATO COSTEO C1'!G156</f>
        <v>0</v>
      </c>
      <c r="G41" s="499">
        <f>+'FORMATO COSTEO C1'!L156</f>
        <v>0</v>
      </c>
      <c r="H41" s="503">
        <f>IF($F41=0,0,((($F41/$E$38)*'CRONOGRAMA ACTIVIDADES'!F$22)*($G41/$F41)))</f>
        <v>0</v>
      </c>
      <c r="I41" s="498">
        <f>IF($F41=0,0,((($F41/$E$38)*'CRONOGRAMA ACTIVIDADES'!G$22)*($G41/$F41)))</f>
        <v>0</v>
      </c>
      <c r="J41" s="498">
        <f>IF($F41=0,0,((($F41/$E$38)*'CRONOGRAMA ACTIVIDADES'!H$22)*($G41/$F41)))</f>
        <v>0</v>
      </c>
      <c r="K41" s="498">
        <f>IF($F41=0,0,((($F41/$E$38)*'CRONOGRAMA ACTIVIDADES'!I$22)*($G41/$F41)))</f>
        <v>0</v>
      </c>
      <c r="L41" s="498">
        <f>IF($F41=0,0,((($F41/$E$38)*'CRONOGRAMA ACTIVIDADES'!J$22)*($G41/$F41)))</f>
        <v>0</v>
      </c>
      <c r="M41" s="498">
        <f>IF($F41=0,0,((($F41/$E$38)*'CRONOGRAMA ACTIVIDADES'!K$22)*($G41/$F41)))</f>
        <v>0</v>
      </c>
      <c r="N41" s="498">
        <f>IF($F41=0,0,((($F41/$E$38)*'CRONOGRAMA ACTIVIDADES'!L$22)*($G41/$F41)))</f>
        <v>0</v>
      </c>
      <c r="O41" s="498">
        <f>IF($F41=0,0,((($F41/$E$38)*'CRONOGRAMA ACTIVIDADES'!M$22)*($G41/$F41)))</f>
        <v>0</v>
      </c>
      <c r="P41" s="498">
        <f>IF($F41=0,0,((($F41/$E$38)*'CRONOGRAMA ACTIVIDADES'!N$22)*($G41/$F41)))</f>
        <v>0</v>
      </c>
      <c r="Q41" s="498">
        <f>IF($F41=0,0,((($F41/$E$38)*'CRONOGRAMA ACTIVIDADES'!O$22)*($G41/$F41)))</f>
        <v>0</v>
      </c>
      <c r="R41" s="498">
        <f>IF($F41=0,0,((($F41/$E$38)*'CRONOGRAMA ACTIVIDADES'!P$22)*($G41/$F41)))</f>
        <v>0</v>
      </c>
      <c r="S41" s="498">
        <f>IF($F41=0,0,((($F41/$E$38)*'CRONOGRAMA ACTIVIDADES'!Q$22)*($G41/$F41)))</f>
        <v>0</v>
      </c>
      <c r="T41" s="501">
        <f>H41+I41+J41+K41+L41+M41+N41+O41+P41+Q41+R41+S41</f>
        <v>0</v>
      </c>
      <c r="U41" s="503">
        <f>IF($F41=0,0,((($F41/$E$38)*'CRONOGRAMA ACTIVIDADES'!R$22)*($G41/$F41)))</f>
        <v>0</v>
      </c>
      <c r="V41" s="498">
        <f>IF($F41=0,0,((($F41/$E$38)*'CRONOGRAMA ACTIVIDADES'!S$22)*($G41/$F41)))</f>
        <v>0</v>
      </c>
      <c r="W41" s="498">
        <f>IF($F41=0,0,((($F41/$E$38)*'CRONOGRAMA ACTIVIDADES'!T$22)*($G41/$F41)))</f>
        <v>0</v>
      </c>
      <c r="X41" s="498">
        <f>IF($F41=0,0,((($F41/$E$38)*'CRONOGRAMA ACTIVIDADES'!U$22)*($G41/$F41)))</f>
        <v>0</v>
      </c>
      <c r="Y41" s="498">
        <f>IF($F41=0,0,((($F41/$E$38)*'CRONOGRAMA ACTIVIDADES'!V$22)*($G41/$F41)))</f>
        <v>0</v>
      </c>
      <c r="Z41" s="498">
        <f>IF($F41=0,0,((($F41/$E$38)*'CRONOGRAMA ACTIVIDADES'!W$22)*($G41/$F41)))</f>
        <v>0</v>
      </c>
      <c r="AA41" s="498">
        <f>IF($F41=0,0,((($F41/$E$38)*'CRONOGRAMA ACTIVIDADES'!X$22)*($G41/$F41)))</f>
        <v>0</v>
      </c>
      <c r="AB41" s="498">
        <f>IF($F41=0,0,((($F41/$E$38)*'CRONOGRAMA ACTIVIDADES'!Y$22)*($G41/$F41)))</f>
        <v>0</v>
      </c>
      <c r="AC41" s="498">
        <f>IF($F41=0,0,((($F41/$E$38)*'CRONOGRAMA ACTIVIDADES'!Z$22)*($G41/$F41)))</f>
        <v>0</v>
      </c>
      <c r="AD41" s="498">
        <f>IF($F41=0,0,((($F41/$E$38)*'CRONOGRAMA ACTIVIDADES'!AA$22)*($G41/$F41)))</f>
        <v>0</v>
      </c>
      <c r="AE41" s="498">
        <f>IF($F41=0,0,((($F41/$E$38)*'CRONOGRAMA ACTIVIDADES'!AB$22)*($G41/$F41)))</f>
        <v>0</v>
      </c>
      <c r="AF41" s="498">
        <f>IF($F41=0,0,((($F41/$E$38)*'CRONOGRAMA ACTIVIDADES'!AC$22)*($G41/$F41)))</f>
        <v>0</v>
      </c>
      <c r="AG41" s="501">
        <f>U41+V41+W41+X41+Y41+Z41+AA41+AB41+AC41+AD41+AE41+AF41</f>
        <v>0</v>
      </c>
      <c r="AH41" s="502">
        <f>IF($F41=0,0,((($F41/$E$38)*'CRONOGRAMA ACTIVIDADES'!AD$22)*($G41/$F41)))</f>
        <v>0</v>
      </c>
      <c r="AI41" s="498">
        <f>IF($F41=0,0,((($F41/$E$38)*'CRONOGRAMA ACTIVIDADES'!AE$22)*($G41/$F41)))</f>
        <v>0</v>
      </c>
      <c r="AJ41" s="498">
        <f>IF($F41=0,0,((($F41/$E$38)*'CRONOGRAMA ACTIVIDADES'!AF$22)*($G41/$F41)))</f>
        <v>0</v>
      </c>
      <c r="AK41" s="498">
        <f>IF($F41=0,0,((($F41/$E$38)*'CRONOGRAMA ACTIVIDADES'!AG$22)*($G41/$F41)))</f>
        <v>0</v>
      </c>
      <c r="AL41" s="498">
        <f>IF($F41=0,0,((($F41/$E$38)*'CRONOGRAMA ACTIVIDADES'!AH$22)*($G41/$F41)))</f>
        <v>0</v>
      </c>
      <c r="AM41" s="498">
        <f>IF($F41=0,0,((($F41/$E$38)*'CRONOGRAMA ACTIVIDADES'!AI$22)*($G41/$F41)))</f>
        <v>0</v>
      </c>
      <c r="AN41" s="498">
        <f>IF($F41=0,0,((($F41/$E$38)*'CRONOGRAMA ACTIVIDADES'!AJ$22)*($G41/$F41)))</f>
        <v>0</v>
      </c>
      <c r="AO41" s="498">
        <f>IF($F41=0,0,((($F41/$E$38)*'CRONOGRAMA ACTIVIDADES'!AK$22)*($G41/$F41)))</f>
        <v>0</v>
      </c>
      <c r="AP41" s="498">
        <f>IF($F41=0,0,((($F41/$E$38)*'CRONOGRAMA ACTIVIDADES'!AL$22)*($G41/$F41)))</f>
        <v>0</v>
      </c>
      <c r="AQ41" s="498">
        <f>IF($F41=0,0,((($F41/$E$38)*'CRONOGRAMA ACTIVIDADES'!AM$22)*($G41/$F41)))</f>
        <v>0</v>
      </c>
      <c r="AR41" s="498">
        <f>IF($F41=0,0,((($F41/$E$38)*'CRONOGRAMA ACTIVIDADES'!AN$22)*($G41/$F41)))</f>
        <v>0</v>
      </c>
      <c r="AS41" s="498">
        <f>IF($F41=0,0,((($F41/$E$38)*'CRONOGRAMA ACTIVIDADES'!AO$22)*($G41/$F41)))</f>
        <v>0</v>
      </c>
      <c r="AT41" s="501">
        <f>AH41+AI41+AJ41+AK41+AL41+AM41+AN41+AO41+AP41+AQ41+AR41+AS41</f>
        <v>0</v>
      </c>
      <c r="AU41" s="504">
        <f>AS41+AR41+AQ41+AP41+AO41+AN41+AM41+AL41+AK41+AJ41+AI41+AH41+AF41+AE41+AD41+AC41+AB41+AA41+Z41+Y41+X41+W41+V41+U41+S41+R41+Q41+P41+O41+N41+M41+L41+K41+J41+I41+H41</f>
        <v>0</v>
      </c>
      <c r="AV41" s="470">
        <f t="shared" si="1"/>
        <v>0</v>
      </c>
    </row>
    <row r="42" spans="2:48" s="472" customFormat="1" ht="12.75" customHeight="1">
      <c r="B42" s="494" t="str">
        <f>+'FORMATO COSTEO C1'!C$162</f>
        <v>1.1.5.4</v>
      </c>
      <c r="C42" s="495" t="str">
        <f>+'FORMATO COSTEO C1'!B$162</f>
        <v>Categoría de gasto</v>
      </c>
      <c r="D42" s="590"/>
      <c r="E42" s="507"/>
      <c r="F42" s="498">
        <f>+'FORMATO COSTEO C1'!G162</f>
        <v>0</v>
      </c>
      <c r="G42" s="499">
        <f>+'FORMATO COSTEO C1'!L162</f>
        <v>0</v>
      </c>
      <c r="H42" s="503">
        <f>IF($F42=0,0,((($F42/$E$38)*'CRONOGRAMA ACTIVIDADES'!F$22)*($G42/$F42)))</f>
        <v>0</v>
      </c>
      <c r="I42" s="498">
        <f>IF($F42=0,0,((($F42/$E$38)*'CRONOGRAMA ACTIVIDADES'!G$22)*($G42/$F42)))</f>
        <v>0</v>
      </c>
      <c r="J42" s="498">
        <f>IF($F42=0,0,((($F42/$E$38)*'CRONOGRAMA ACTIVIDADES'!H$22)*($G42/$F42)))</f>
        <v>0</v>
      </c>
      <c r="K42" s="498">
        <f>IF($F42=0,0,((($F42/$E$38)*'CRONOGRAMA ACTIVIDADES'!I$22)*($G42/$F42)))</f>
        <v>0</v>
      </c>
      <c r="L42" s="498">
        <f>IF($F42=0,0,((($F42/$E$38)*'CRONOGRAMA ACTIVIDADES'!J$22)*($G42/$F42)))</f>
        <v>0</v>
      </c>
      <c r="M42" s="498">
        <f>IF($F42=0,0,((($F42/$E$38)*'CRONOGRAMA ACTIVIDADES'!K$22)*($G42/$F42)))</f>
        <v>0</v>
      </c>
      <c r="N42" s="498">
        <f>IF($F42=0,0,((($F42/$E$38)*'CRONOGRAMA ACTIVIDADES'!L$22)*($G42/$F42)))</f>
        <v>0</v>
      </c>
      <c r="O42" s="498">
        <f>IF($F42=0,0,((($F42/$E$38)*'CRONOGRAMA ACTIVIDADES'!M$22)*($G42/$F42)))</f>
        <v>0</v>
      </c>
      <c r="P42" s="498">
        <f>IF($F42=0,0,((($F42/$E$38)*'CRONOGRAMA ACTIVIDADES'!N$22)*($G42/$F42)))</f>
        <v>0</v>
      </c>
      <c r="Q42" s="498">
        <f>IF($F42=0,0,((($F42/$E$38)*'CRONOGRAMA ACTIVIDADES'!O$22)*($G42/$F42)))</f>
        <v>0</v>
      </c>
      <c r="R42" s="498">
        <f>IF($F42=0,0,((($F42/$E$38)*'CRONOGRAMA ACTIVIDADES'!P$22)*($G42/$F42)))</f>
        <v>0</v>
      </c>
      <c r="S42" s="498">
        <f>IF($F42=0,0,((($F42/$E$38)*'CRONOGRAMA ACTIVIDADES'!Q$22)*($G42/$F42)))</f>
        <v>0</v>
      </c>
      <c r="T42" s="501">
        <f>H42+I42+J42+K42+L42+M42+N42+O42+P42+Q42+R42+S42</f>
        <v>0</v>
      </c>
      <c r="U42" s="503">
        <f>IF($F42=0,0,((($F42/$E$38)*'CRONOGRAMA ACTIVIDADES'!R$22)*($G42/$F42)))</f>
        <v>0</v>
      </c>
      <c r="V42" s="498">
        <f>IF($F42=0,0,((($F42/$E$38)*'CRONOGRAMA ACTIVIDADES'!S$22)*($G42/$F42)))</f>
        <v>0</v>
      </c>
      <c r="W42" s="498">
        <f>IF($F42=0,0,((($F42/$E$38)*'CRONOGRAMA ACTIVIDADES'!T$22)*($G42/$F42)))</f>
        <v>0</v>
      </c>
      <c r="X42" s="498">
        <f>IF($F42=0,0,((($F42/$E$38)*'CRONOGRAMA ACTIVIDADES'!U$22)*($G42/$F42)))</f>
        <v>0</v>
      </c>
      <c r="Y42" s="498">
        <f>IF($F42=0,0,((($F42/$E$38)*'CRONOGRAMA ACTIVIDADES'!V$22)*($G42/$F42)))</f>
        <v>0</v>
      </c>
      <c r="Z42" s="498">
        <f>IF($F42=0,0,((($F42/$E$38)*'CRONOGRAMA ACTIVIDADES'!W$22)*($G42/$F42)))</f>
        <v>0</v>
      </c>
      <c r="AA42" s="498">
        <f>IF($F42=0,0,((($F42/$E$38)*'CRONOGRAMA ACTIVIDADES'!X$22)*($G42/$F42)))</f>
        <v>0</v>
      </c>
      <c r="AB42" s="498">
        <f>IF($F42=0,0,((($F42/$E$38)*'CRONOGRAMA ACTIVIDADES'!Y$22)*($G42/$F42)))</f>
        <v>0</v>
      </c>
      <c r="AC42" s="498">
        <f>IF($F42=0,0,((($F42/$E$38)*'CRONOGRAMA ACTIVIDADES'!Z$22)*($G42/$F42)))</f>
        <v>0</v>
      </c>
      <c r="AD42" s="498">
        <f>IF($F42=0,0,((($F42/$E$38)*'CRONOGRAMA ACTIVIDADES'!AA$22)*($G42/$F42)))</f>
        <v>0</v>
      </c>
      <c r="AE42" s="498">
        <f>IF($F42=0,0,((($F42/$E$38)*'CRONOGRAMA ACTIVIDADES'!AB$22)*($G42/$F42)))</f>
        <v>0</v>
      </c>
      <c r="AF42" s="498">
        <f>IF($F42=0,0,((($F42/$E$38)*'CRONOGRAMA ACTIVIDADES'!AC$22)*($G42/$F42)))</f>
        <v>0</v>
      </c>
      <c r="AG42" s="501">
        <f>U42+V42+W42+X42+Y42+Z42+AA42+AB42+AC42+AD42+AE42+AF42</f>
        <v>0</v>
      </c>
      <c r="AH42" s="502">
        <f>IF($F42=0,0,((($F42/$E$38)*'CRONOGRAMA ACTIVIDADES'!AD$22)*($G42/$F42)))</f>
        <v>0</v>
      </c>
      <c r="AI42" s="498">
        <f>IF($F42=0,0,((($F42/$E$38)*'CRONOGRAMA ACTIVIDADES'!AE$22)*($G42/$F42)))</f>
        <v>0</v>
      </c>
      <c r="AJ42" s="498">
        <f>IF($F42=0,0,((($F42/$E$38)*'CRONOGRAMA ACTIVIDADES'!AF$22)*($G42/$F42)))</f>
        <v>0</v>
      </c>
      <c r="AK42" s="498">
        <f>IF($F42=0,0,((($F42/$E$38)*'CRONOGRAMA ACTIVIDADES'!AG$22)*($G42/$F42)))</f>
        <v>0</v>
      </c>
      <c r="AL42" s="498">
        <f>IF($F42=0,0,((($F42/$E$38)*'CRONOGRAMA ACTIVIDADES'!AH$22)*($G42/$F42)))</f>
        <v>0</v>
      </c>
      <c r="AM42" s="498">
        <f>IF($F42=0,0,((($F42/$E$38)*'CRONOGRAMA ACTIVIDADES'!AI$22)*($G42/$F42)))</f>
        <v>0</v>
      </c>
      <c r="AN42" s="498">
        <f>IF($F42=0,0,((($F42/$E$38)*'CRONOGRAMA ACTIVIDADES'!AJ$22)*($G42/$F42)))</f>
        <v>0</v>
      </c>
      <c r="AO42" s="498">
        <f>IF($F42=0,0,((($F42/$E$38)*'CRONOGRAMA ACTIVIDADES'!AK$22)*($G42/$F42)))</f>
        <v>0</v>
      </c>
      <c r="AP42" s="498">
        <f>IF($F42=0,0,((($F42/$E$38)*'CRONOGRAMA ACTIVIDADES'!AL$22)*($G42/$F42)))</f>
        <v>0</v>
      </c>
      <c r="AQ42" s="498">
        <f>IF($F42=0,0,((($F42/$E$38)*'CRONOGRAMA ACTIVIDADES'!AM$22)*($G42/$F42)))</f>
        <v>0</v>
      </c>
      <c r="AR42" s="498">
        <f>IF($F42=0,0,((($F42/$E$38)*'CRONOGRAMA ACTIVIDADES'!AN$22)*($G42/$F42)))</f>
        <v>0</v>
      </c>
      <c r="AS42" s="498">
        <f>IF($F42=0,0,((($F42/$E$38)*'CRONOGRAMA ACTIVIDADES'!AO$22)*($G42/$F42)))</f>
        <v>0</v>
      </c>
      <c r="AT42" s="501">
        <f>AH42+AI42+AJ42+AK42+AL42+AM42+AN42+AO42+AP42+AQ42+AR42+AS42</f>
        <v>0</v>
      </c>
      <c r="AU42" s="504">
        <f>AS42+AR42+AQ42+AP42+AO42+AN42+AM42+AL42+AK42+AJ42+AI42+AH42+AF42+AE42+AD42+AC42+AB42+AA42+Z42+Y42+X42+W42+V42+U42+S42+R42+Q42+P42+O42+N42+M42+L42+K42+J42+I42+H42</f>
        <v>0</v>
      </c>
      <c r="AV42" s="470">
        <f t="shared" si="1"/>
        <v>0</v>
      </c>
    </row>
    <row r="43" spans="2:48" s="472" customFormat="1" ht="12.75" customHeight="1">
      <c r="B43" s="494" t="str">
        <f>+'FORMATO COSTEO C1'!C$168</f>
        <v>1.1.5.5</v>
      </c>
      <c r="C43" s="495" t="str">
        <f>+'FORMATO COSTEO C1'!B$168</f>
        <v>Categoría de gasto</v>
      </c>
      <c r="D43" s="590"/>
      <c r="E43" s="507"/>
      <c r="F43" s="498">
        <f>+'FORMATO COSTEO C1'!G168</f>
        <v>0</v>
      </c>
      <c r="G43" s="499">
        <f>+'FORMATO COSTEO C1'!L168</f>
        <v>0</v>
      </c>
      <c r="H43" s="503">
        <f>IF($F43=0,0,((($F43/$E$38)*'CRONOGRAMA ACTIVIDADES'!F$22)*($G43/$F43)))</f>
        <v>0</v>
      </c>
      <c r="I43" s="498">
        <f>IF($F43=0,0,((($F43/$E$38)*'CRONOGRAMA ACTIVIDADES'!G$22)*($G43/$F43)))</f>
        <v>0</v>
      </c>
      <c r="J43" s="498">
        <f>IF($F43=0,0,((($F43/$E$38)*'CRONOGRAMA ACTIVIDADES'!H$22)*($G43/$F43)))</f>
        <v>0</v>
      </c>
      <c r="K43" s="498">
        <f>IF($F43=0,0,((($F43/$E$38)*'CRONOGRAMA ACTIVIDADES'!I$22)*($G43/$F43)))</f>
        <v>0</v>
      </c>
      <c r="L43" s="498">
        <f>IF($F43=0,0,((($F43/$E$38)*'CRONOGRAMA ACTIVIDADES'!J$22)*($G43/$F43)))</f>
        <v>0</v>
      </c>
      <c r="M43" s="498">
        <f>IF($F43=0,0,((($F43/$E$38)*'CRONOGRAMA ACTIVIDADES'!K$22)*($G43/$F43)))</f>
        <v>0</v>
      </c>
      <c r="N43" s="498">
        <f>IF($F43=0,0,((($F43/$E$38)*'CRONOGRAMA ACTIVIDADES'!L$22)*($G43/$F43)))</f>
        <v>0</v>
      </c>
      <c r="O43" s="498">
        <f>IF($F43=0,0,((($F43/$E$38)*'CRONOGRAMA ACTIVIDADES'!M$22)*($G43/$F43)))</f>
        <v>0</v>
      </c>
      <c r="P43" s="498">
        <f>IF($F43=0,0,((($F43/$E$38)*'CRONOGRAMA ACTIVIDADES'!N$22)*($G43/$F43)))</f>
        <v>0</v>
      </c>
      <c r="Q43" s="498">
        <f>IF($F43=0,0,((($F43/$E$38)*'CRONOGRAMA ACTIVIDADES'!O$22)*($G43/$F43)))</f>
        <v>0</v>
      </c>
      <c r="R43" s="498">
        <f>IF($F43=0,0,((($F43/$E$38)*'CRONOGRAMA ACTIVIDADES'!P$22)*($G43/$F43)))</f>
        <v>0</v>
      </c>
      <c r="S43" s="498">
        <f>IF($F43=0,0,((($F43/$E$38)*'CRONOGRAMA ACTIVIDADES'!Q$22)*($G43/$F43)))</f>
        <v>0</v>
      </c>
      <c r="T43" s="501">
        <f>H43+I43+J43+K43+L43+M43+N43+O43+P43+Q43+R43+S43</f>
        <v>0</v>
      </c>
      <c r="U43" s="503">
        <f>IF($F43=0,0,((($F43/$E$38)*'CRONOGRAMA ACTIVIDADES'!R$22)*($G43/$F43)))</f>
        <v>0</v>
      </c>
      <c r="V43" s="498">
        <f>IF($F43=0,0,((($F43/$E$38)*'CRONOGRAMA ACTIVIDADES'!S$22)*($G43/$F43)))</f>
        <v>0</v>
      </c>
      <c r="W43" s="498">
        <f>IF($F43=0,0,((($F43/$E$38)*'CRONOGRAMA ACTIVIDADES'!T$22)*($G43/$F43)))</f>
        <v>0</v>
      </c>
      <c r="X43" s="498">
        <f>IF($F43=0,0,((($F43/$E$38)*'CRONOGRAMA ACTIVIDADES'!U$22)*($G43/$F43)))</f>
        <v>0</v>
      </c>
      <c r="Y43" s="498">
        <f>IF($F43=0,0,((($F43/$E$38)*'CRONOGRAMA ACTIVIDADES'!V$22)*($G43/$F43)))</f>
        <v>0</v>
      </c>
      <c r="Z43" s="498">
        <f>IF($F43=0,0,((($F43/$E$38)*'CRONOGRAMA ACTIVIDADES'!W$22)*($G43/$F43)))</f>
        <v>0</v>
      </c>
      <c r="AA43" s="498">
        <f>IF($F43=0,0,((($F43/$E$38)*'CRONOGRAMA ACTIVIDADES'!X$22)*($G43/$F43)))</f>
        <v>0</v>
      </c>
      <c r="AB43" s="498">
        <f>IF($F43=0,0,((($F43/$E$38)*'CRONOGRAMA ACTIVIDADES'!Y$22)*($G43/$F43)))</f>
        <v>0</v>
      </c>
      <c r="AC43" s="498">
        <f>IF($F43=0,0,((($F43/$E$38)*'CRONOGRAMA ACTIVIDADES'!Z$22)*($G43/$F43)))</f>
        <v>0</v>
      </c>
      <c r="AD43" s="498">
        <f>IF($F43=0,0,((($F43/$E$38)*'CRONOGRAMA ACTIVIDADES'!AA$22)*($G43/$F43)))</f>
        <v>0</v>
      </c>
      <c r="AE43" s="498">
        <f>IF($F43=0,0,((($F43/$E$38)*'CRONOGRAMA ACTIVIDADES'!AB$22)*($G43/$F43)))</f>
        <v>0</v>
      </c>
      <c r="AF43" s="498">
        <f>IF($F43=0,0,((($F43/$E$38)*'CRONOGRAMA ACTIVIDADES'!AC$22)*($G43/$F43)))</f>
        <v>0</v>
      </c>
      <c r="AG43" s="501">
        <f>U43+V43+W43+X43+Y43+Z43+AA43+AB43+AC43+AD43+AE43+AF43</f>
        <v>0</v>
      </c>
      <c r="AH43" s="502">
        <f>IF($F43=0,0,((($F43/$E$38)*'CRONOGRAMA ACTIVIDADES'!AD$22)*($G43/$F43)))</f>
        <v>0</v>
      </c>
      <c r="AI43" s="498">
        <f>IF($F43=0,0,((($F43/$E$38)*'CRONOGRAMA ACTIVIDADES'!AE$22)*($G43/$F43)))</f>
        <v>0</v>
      </c>
      <c r="AJ43" s="498">
        <f>IF($F43=0,0,((($F43/$E$38)*'CRONOGRAMA ACTIVIDADES'!AF$22)*($G43/$F43)))</f>
        <v>0</v>
      </c>
      <c r="AK43" s="498">
        <f>IF($F43=0,0,((($F43/$E$38)*'CRONOGRAMA ACTIVIDADES'!AG$22)*($G43/$F43)))</f>
        <v>0</v>
      </c>
      <c r="AL43" s="498">
        <f>IF($F43=0,0,((($F43/$E$38)*'CRONOGRAMA ACTIVIDADES'!AH$22)*($G43/$F43)))</f>
        <v>0</v>
      </c>
      <c r="AM43" s="498">
        <f>IF($F43=0,0,((($F43/$E$38)*'CRONOGRAMA ACTIVIDADES'!AI$22)*($G43/$F43)))</f>
        <v>0</v>
      </c>
      <c r="AN43" s="498">
        <f>IF($F43=0,0,((($F43/$E$38)*'CRONOGRAMA ACTIVIDADES'!AJ$22)*($G43/$F43)))</f>
        <v>0</v>
      </c>
      <c r="AO43" s="498">
        <f>IF($F43=0,0,((($F43/$E$38)*'CRONOGRAMA ACTIVIDADES'!AK$22)*($G43/$F43)))</f>
        <v>0</v>
      </c>
      <c r="AP43" s="498">
        <f>IF($F43=0,0,((($F43/$E$38)*'CRONOGRAMA ACTIVIDADES'!AL$22)*($G43/$F43)))</f>
        <v>0</v>
      </c>
      <c r="AQ43" s="498">
        <f>IF($F43=0,0,((($F43/$E$38)*'CRONOGRAMA ACTIVIDADES'!AM$22)*($G43/$F43)))</f>
        <v>0</v>
      </c>
      <c r="AR43" s="498">
        <f>IF($F43=0,0,((($F43/$E$38)*'CRONOGRAMA ACTIVIDADES'!AN$22)*($G43/$F43)))</f>
        <v>0</v>
      </c>
      <c r="AS43" s="498">
        <f>IF($F43=0,0,((($F43/$E$38)*'CRONOGRAMA ACTIVIDADES'!AO$22)*($G43/$F43)))</f>
        <v>0</v>
      </c>
      <c r="AT43" s="501">
        <f>AH43+AI43+AJ43+AK43+AL43+AM43+AN43+AO43+AP43+AQ43+AR43+AS43</f>
        <v>0</v>
      </c>
      <c r="AU43" s="504">
        <f>AS43+AR43+AQ43+AP43+AO43+AN43+AM43+AL43+AK43+AJ43+AI43+AH43+AF43+AE43+AD43+AC43+AB43+AA43+Z43+Y43+X43+W43+V43+U43+S43+R43+Q43+P43+O43+N43+M43+L43+K43+J43+I43+H43</f>
        <v>0</v>
      </c>
      <c r="AV43" s="470">
        <f t="shared" si="1"/>
        <v>0</v>
      </c>
    </row>
    <row r="44" spans="2:48" s="472" customFormat="1" ht="12.75" customHeight="1">
      <c r="B44" s="473">
        <f>+'FORMATO COSTEO C1'!C$175</f>
        <v>1.2</v>
      </c>
      <c r="C44" s="474">
        <f>+'FORMATO COSTEO C1'!D175</f>
        <v>0</v>
      </c>
      <c r="D44" s="475"/>
      <c r="E44" s="476"/>
      <c r="F44" s="477">
        <f>+F45+F51+F57+F63+F69</f>
        <v>0</v>
      </c>
      <c r="G44" s="478">
        <f aca="true" t="shared" si="14" ref="G44:P44">+G45+G51+G57+G63+G69</f>
        <v>0</v>
      </c>
      <c r="H44" s="479">
        <f t="shared" si="14"/>
        <v>0</v>
      </c>
      <c r="I44" s="477">
        <f>+I45+I51+I57+I63+I69</f>
        <v>0</v>
      </c>
      <c r="J44" s="477">
        <f>+J45+J51+J57+J63+J69</f>
        <v>0</v>
      </c>
      <c r="K44" s="477">
        <f>+K45+K51+K57+K63+K69</f>
        <v>0</v>
      </c>
      <c r="L44" s="477">
        <f>+L45+L51+L57+L63+L69</f>
        <v>0</v>
      </c>
      <c r="M44" s="477">
        <f>+M45+M51+M57+M63+M69</f>
        <v>0</v>
      </c>
      <c r="N44" s="477">
        <f t="shared" si="14"/>
        <v>0</v>
      </c>
      <c r="O44" s="477">
        <f t="shared" si="14"/>
        <v>0</v>
      </c>
      <c r="P44" s="477">
        <f t="shared" si="14"/>
        <v>0</v>
      </c>
      <c r="Q44" s="477">
        <f>+Q45+Q51+Q57+Q63+Q69</f>
        <v>0</v>
      </c>
      <c r="R44" s="477">
        <f>+R45+R51+R57+R63+R69</f>
        <v>0</v>
      </c>
      <c r="S44" s="477">
        <f>+S45+S51+S57+S63+S69</f>
        <v>0</v>
      </c>
      <c r="T44" s="480">
        <f>+T45+T51+T57+T63+T69</f>
        <v>0</v>
      </c>
      <c r="U44" s="479">
        <f aca="true" t="shared" si="15" ref="U44:AS44">+U45+U51+U57+U63+U69</f>
        <v>0</v>
      </c>
      <c r="V44" s="477">
        <f t="shared" si="15"/>
        <v>0</v>
      </c>
      <c r="W44" s="477">
        <f t="shared" si="15"/>
        <v>0</v>
      </c>
      <c r="X44" s="477">
        <f t="shared" si="15"/>
        <v>0</v>
      </c>
      <c r="Y44" s="477">
        <f t="shared" si="15"/>
        <v>0</v>
      </c>
      <c r="Z44" s="477">
        <f t="shared" si="15"/>
        <v>0</v>
      </c>
      <c r="AA44" s="477">
        <f t="shared" si="15"/>
        <v>0</v>
      </c>
      <c r="AB44" s="477">
        <f t="shared" si="15"/>
        <v>0</v>
      </c>
      <c r="AC44" s="477">
        <f t="shared" si="15"/>
        <v>0</v>
      </c>
      <c r="AD44" s="477">
        <f t="shared" si="15"/>
        <v>0</v>
      </c>
      <c r="AE44" s="477">
        <f t="shared" si="15"/>
        <v>0</v>
      </c>
      <c r="AF44" s="477">
        <f t="shared" si="15"/>
        <v>0</v>
      </c>
      <c r="AG44" s="480">
        <f>+AG45+AG51+AG57+AG63+AG69</f>
        <v>0</v>
      </c>
      <c r="AH44" s="481">
        <f t="shared" si="15"/>
        <v>0</v>
      </c>
      <c r="AI44" s="477">
        <f t="shared" si="15"/>
        <v>0</v>
      </c>
      <c r="AJ44" s="477">
        <f t="shared" si="15"/>
        <v>0</v>
      </c>
      <c r="AK44" s="477">
        <f t="shared" si="15"/>
        <v>0</v>
      </c>
      <c r="AL44" s="477">
        <f t="shared" si="15"/>
        <v>0</v>
      </c>
      <c r="AM44" s="477">
        <f t="shared" si="15"/>
        <v>0</v>
      </c>
      <c r="AN44" s="477">
        <f t="shared" si="15"/>
        <v>0</v>
      </c>
      <c r="AO44" s="477">
        <f t="shared" si="15"/>
        <v>0</v>
      </c>
      <c r="AP44" s="477">
        <f t="shared" si="15"/>
        <v>0</v>
      </c>
      <c r="AQ44" s="477">
        <f t="shared" si="15"/>
        <v>0</v>
      </c>
      <c r="AR44" s="477">
        <f t="shared" si="15"/>
        <v>0</v>
      </c>
      <c r="AS44" s="477">
        <f t="shared" si="15"/>
        <v>0</v>
      </c>
      <c r="AT44" s="480">
        <f>+AT45+AT51+AT57+AT63+AT69</f>
        <v>0</v>
      </c>
      <c r="AU44" s="482">
        <f>+AU45+AU51+AU57+AU63+AU69</f>
        <v>0</v>
      </c>
      <c r="AV44" s="470">
        <f t="shared" si="1"/>
        <v>0</v>
      </c>
    </row>
    <row r="45" spans="2:48" s="472" customFormat="1" ht="12.75" customHeight="1">
      <c r="B45" s="484" t="str">
        <f>+'FORMATO COSTEO C1'!C$176</f>
        <v>1.2.1</v>
      </c>
      <c r="C45" s="508">
        <f>+'FORMATO COSTEO C1'!B$176</f>
        <v>0</v>
      </c>
      <c r="D45" s="486" t="str">
        <f>+'FORMATO COSTEO C1'!D$176</f>
        <v>Unidad medida</v>
      </c>
      <c r="E45" s="487">
        <f>+'FORMATO COSTEO C1'!E$176</f>
        <v>0</v>
      </c>
      <c r="F45" s="488">
        <f>SUM(F46:F50)</f>
        <v>0</v>
      </c>
      <c r="G45" s="489">
        <f aca="true" t="shared" si="16" ref="G45:AU45">SUM(G46:G50)</f>
        <v>0</v>
      </c>
      <c r="H45" s="490">
        <f t="shared" si="16"/>
        <v>0</v>
      </c>
      <c r="I45" s="488">
        <f>SUM(I46:I50)</f>
        <v>0</v>
      </c>
      <c r="J45" s="488">
        <f>SUM(J46:J50)</f>
        <v>0</v>
      </c>
      <c r="K45" s="488">
        <f>SUM(K46:K50)</f>
        <v>0</v>
      </c>
      <c r="L45" s="488">
        <f>SUM(L46:L50)</f>
        <v>0</v>
      </c>
      <c r="M45" s="488">
        <f>SUM(M46:M50)</f>
        <v>0</v>
      </c>
      <c r="N45" s="488">
        <f t="shared" si="16"/>
        <v>0</v>
      </c>
      <c r="O45" s="488">
        <f t="shared" si="16"/>
        <v>0</v>
      </c>
      <c r="P45" s="488">
        <f t="shared" si="16"/>
        <v>0</v>
      </c>
      <c r="Q45" s="488">
        <f t="shared" si="16"/>
        <v>0</v>
      </c>
      <c r="R45" s="488">
        <f t="shared" si="16"/>
        <v>0</v>
      </c>
      <c r="S45" s="488">
        <f t="shared" si="16"/>
        <v>0</v>
      </c>
      <c r="T45" s="491">
        <f t="shared" si="16"/>
        <v>0</v>
      </c>
      <c r="U45" s="490">
        <f t="shared" si="16"/>
        <v>0</v>
      </c>
      <c r="V45" s="488">
        <f t="shared" si="16"/>
        <v>0</v>
      </c>
      <c r="W45" s="488">
        <f t="shared" si="16"/>
        <v>0</v>
      </c>
      <c r="X45" s="488">
        <f t="shared" si="16"/>
        <v>0</v>
      </c>
      <c r="Y45" s="488">
        <f t="shared" si="16"/>
        <v>0</v>
      </c>
      <c r="Z45" s="488">
        <f t="shared" si="16"/>
        <v>0</v>
      </c>
      <c r="AA45" s="488">
        <f t="shared" si="16"/>
        <v>0</v>
      </c>
      <c r="AB45" s="488">
        <f t="shared" si="16"/>
        <v>0</v>
      </c>
      <c r="AC45" s="488">
        <f t="shared" si="16"/>
        <v>0</v>
      </c>
      <c r="AD45" s="488">
        <f t="shared" si="16"/>
        <v>0</v>
      </c>
      <c r="AE45" s="488">
        <f t="shared" si="16"/>
        <v>0</v>
      </c>
      <c r="AF45" s="488">
        <f t="shared" si="16"/>
        <v>0</v>
      </c>
      <c r="AG45" s="491">
        <f>SUM(AG46:AG50)</f>
        <v>0</v>
      </c>
      <c r="AH45" s="492">
        <f t="shared" si="16"/>
        <v>0</v>
      </c>
      <c r="AI45" s="488">
        <f t="shared" si="16"/>
        <v>0</v>
      </c>
      <c r="AJ45" s="488">
        <f t="shared" si="16"/>
        <v>0</v>
      </c>
      <c r="AK45" s="488">
        <f t="shared" si="16"/>
        <v>0</v>
      </c>
      <c r="AL45" s="488">
        <f t="shared" si="16"/>
        <v>0</v>
      </c>
      <c r="AM45" s="488">
        <f t="shared" si="16"/>
        <v>0</v>
      </c>
      <c r="AN45" s="488">
        <f t="shared" si="16"/>
        <v>0</v>
      </c>
      <c r="AO45" s="488">
        <f t="shared" si="16"/>
        <v>0</v>
      </c>
      <c r="AP45" s="488">
        <f t="shared" si="16"/>
        <v>0</v>
      </c>
      <c r="AQ45" s="488">
        <f t="shared" si="16"/>
        <v>0</v>
      </c>
      <c r="AR45" s="488">
        <f t="shared" si="16"/>
        <v>0</v>
      </c>
      <c r="AS45" s="488">
        <f t="shared" si="16"/>
        <v>0</v>
      </c>
      <c r="AT45" s="491">
        <f t="shared" si="16"/>
        <v>0</v>
      </c>
      <c r="AU45" s="493">
        <f t="shared" si="16"/>
        <v>0</v>
      </c>
      <c r="AV45" s="470">
        <f t="shared" si="1"/>
        <v>0</v>
      </c>
    </row>
    <row r="46" spans="2:48" s="472" customFormat="1" ht="12.75" customHeight="1">
      <c r="B46" s="494" t="str">
        <f>+'FORMATO COSTEO C1'!C$178</f>
        <v>1.2.1.1</v>
      </c>
      <c r="C46" s="495" t="str">
        <f>+'FORMATO COSTEO C1'!B$178</f>
        <v>Categoría de gasto</v>
      </c>
      <c r="D46" s="496"/>
      <c r="E46" s="497"/>
      <c r="F46" s="498">
        <f>+'FORMATO COSTEO C1'!G178</f>
        <v>0</v>
      </c>
      <c r="G46" s="499">
        <f>+'FORMATO COSTEO C1'!L178</f>
        <v>0</v>
      </c>
      <c r="H46" s="500">
        <f>IF($F46=0,0,((($F46/$E$45)*'CRONOGRAMA ACTIVIDADES'!F$27)*($G46/$F46)))</f>
        <v>0</v>
      </c>
      <c r="I46" s="498">
        <f>IF($F46=0,0,((($F46/$E$45)*'CRONOGRAMA ACTIVIDADES'!G$27)*($G46/$F46)))</f>
        <v>0</v>
      </c>
      <c r="J46" s="498">
        <f>IF($F46=0,0,((($F46/$E$45)*'CRONOGRAMA ACTIVIDADES'!H$27)*($G46/$F46)))</f>
        <v>0</v>
      </c>
      <c r="K46" s="498">
        <f>IF($F46=0,0,((($F46/$E$45)*'CRONOGRAMA ACTIVIDADES'!I$27)*($G46/$F46)))</f>
        <v>0</v>
      </c>
      <c r="L46" s="498">
        <f>IF($F46=0,0,((($F46/$E$45)*'CRONOGRAMA ACTIVIDADES'!J$27)*($G46/$F46)))</f>
        <v>0</v>
      </c>
      <c r="M46" s="498">
        <f>IF($F46=0,0,((($F46/$E$45)*'CRONOGRAMA ACTIVIDADES'!K$27)*($G46/$F46)))</f>
        <v>0</v>
      </c>
      <c r="N46" s="498">
        <f>IF($F46=0,0,((($F46/$E$45)*'CRONOGRAMA ACTIVIDADES'!L$27)*($G46/$F46)))</f>
        <v>0</v>
      </c>
      <c r="O46" s="498">
        <f>IF($F46=0,0,((($F46/$E$45)*'CRONOGRAMA ACTIVIDADES'!M$27)*($G46/$F46)))</f>
        <v>0</v>
      </c>
      <c r="P46" s="498">
        <f>IF($F46=0,0,((($F46/$E$45)*'CRONOGRAMA ACTIVIDADES'!N$27)*($G46/$F46)))</f>
        <v>0</v>
      </c>
      <c r="Q46" s="498">
        <f>IF($F46=0,0,((($F46/$E$45)*'CRONOGRAMA ACTIVIDADES'!O$27)*($G46/$F46)))</f>
        <v>0</v>
      </c>
      <c r="R46" s="498">
        <f>IF($F46=0,0,((($F46/$E$45)*'CRONOGRAMA ACTIVIDADES'!P$27)*($G46/$F46)))</f>
        <v>0</v>
      </c>
      <c r="S46" s="498">
        <f>IF($F46=0,0,((($F46/$E$45)*'CRONOGRAMA ACTIVIDADES'!Q$27)*($G46/$F46)))</f>
        <v>0</v>
      </c>
      <c r="T46" s="501">
        <f>H46+I46+J46+K46+L46+M46+N46+O46+P46+Q46+R46+S46</f>
        <v>0</v>
      </c>
      <c r="U46" s="503">
        <f>IF($F46=0,0,((($F46/$E$45)*'CRONOGRAMA ACTIVIDADES'!R$27)*($G46/$F46)))</f>
        <v>0</v>
      </c>
      <c r="V46" s="498">
        <f>IF($F46=0,0,((($F46/$E$45)*'CRONOGRAMA ACTIVIDADES'!S$27)*($G46/$F46)))</f>
        <v>0</v>
      </c>
      <c r="W46" s="498">
        <f>IF($F46=0,0,((($F46/$E$45)*'CRONOGRAMA ACTIVIDADES'!T$27)*($G46/$F46)))</f>
        <v>0</v>
      </c>
      <c r="X46" s="498">
        <f>IF($F46=0,0,((($F46/$E$45)*'CRONOGRAMA ACTIVIDADES'!U$27)*($G46/$F46)))</f>
        <v>0</v>
      </c>
      <c r="Y46" s="498">
        <f>IF($F46=0,0,((($F46/$E$45)*'CRONOGRAMA ACTIVIDADES'!V$27)*($G46/$F46)))</f>
        <v>0</v>
      </c>
      <c r="Z46" s="498">
        <f>IF($F46=0,0,((($F46/$E$45)*'CRONOGRAMA ACTIVIDADES'!W$27)*($G46/$F46)))</f>
        <v>0</v>
      </c>
      <c r="AA46" s="498">
        <f>IF($F46=0,0,((($F46/$E$45)*'CRONOGRAMA ACTIVIDADES'!X$27)*($G46/$F46)))</f>
        <v>0</v>
      </c>
      <c r="AB46" s="498">
        <f>IF($F46=0,0,((($F46/$E$45)*'CRONOGRAMA ACTIVIDADES'!Y$27)*($G46/$F46)))</f>
        <v>0</v>
      </c>
      <c r="AC46" s="498">
        <f>IF($F46=0,0,((($F46/$E$45)*'CRONOGRAMA ACTIVIDADES'!Z$27)*($G46/$F46)))</f>
        <v>0</v>
      </c>
      <c r="AD46" s="498">
        <f>IF($F46=0,0,((($F46/$E$45)*'CRONOGRAMA ACTIVIDADES'!AA$27)*($G46/$F46)))</f>
        <v>0</v>
      </c>
      <c r="AE46" s="498">
        <f>IF($F46=0,0,((($F46/$E$45)*'CRONOGRAMA ACTIVIDADES'!AB$27)*($G46/$F46)))</f>
        <v>0</v>
      </c>
      <c r="AF46" s="498">
        <f>IF($F46=0,0,((($F46/$E$45)*'CRONOGRAMA ACTIVIDADES'!AC$27)*($G46/$F46)))</f>
        <v>0</v>
      </c>
      <c r="AG46" s="501">
        <f>U46+V46+W46+X46+Y46+Z46+AA46+AB46+AC46+AD46+AE46+AF46</f>
        <v>0</v>
      </c>
      <c r="AH46" s="502">
        <f>IF($F46=0,0,((($F46/$E$45)*'CRONOGRAMA ACTIVIDADES'!AD$27)*($G46/$F46)))</f>
        <v>0</v>
      </c>
      <c r="AI46" s="498">
        <f>IF($F46=0,0,((($F46/$E$45)*'CRONOGRAMA ACTIVIDADES'!AE$27)*($G46/$F46)))</f>
        <v>0</v>
      </c>
      <c r="AJ46" s="498">
        <f>IF($F46=0,0,((($F46/$E$45)*'CRONOGRAMA ACTIVIDADES'!AF$27)*($G46/$F46)))</f>
        <v>0</v>
      </c>
      <c r="AK46" s="498">
        <f>IF($F46=0,0,((($F46/$E$45)*'CRONOGRAMA ACTIVIDADES'!AG$27)*($G46/$F46)))</f>
        <v>0</v>
      </c>
      <c r="AL46" s="498">
        <f>IF($F46=0,0,((($F46/$E$45)*'CRONOGRAMA ACTIVIDADES'!AH$27)*($G46/$F46)))</f>
        <v>0</v>
      </c>
      <c r="AM46" s="498">
        <f>IF($F46=0,0,((($F46/$E$45)*'CRONOGRAMA ACTIVIDADES'!AI$27)*($G46/$F46)))</f>
        <v>0</v>
      </c>
      <c r="AN46" s="498">
        <f>IF($F46=0,0,((($F46/$E$45)*'CRONOGRAMA ACTIVIDADES'!AJ$27)*($G46/$F46)))</f>
        <v>0</v>
      </c>
      <c r="AO46" s="498">
        <f>IF($F46=0,0,((($F46/$E$45)*'CRONOGRAMA ACTIVIDADES'!AK$27)*($G46/$F46)))</f>
        <v>0</v>
      </c>
      <c r="AP46" s="498">
        <f>IF($F46=0,0,((($F46/$E$45)*'CRONOGRAMA ACTIVIDADES'!AL$27)*($G46/$F46)))</f>
        <v>0</v>
      </c>
      <c r="AQ46" s="498">
        <f>IF($F46=0,0,((($F46/$E$45)*'CRONOGRAMA ACTIVIDADES'!AM$27)*($G46/$F46)))</f>
        <v>0</v>
      </c>
      <c r="AR46" s="498">
        <f>IF($F46=0,0,((($F46/$E$45)*'CRONOGRAMA ACTIVIDADES'!AN$27)*($G46/$F46)))</f>
        <v>0</v>
      </c>
      <c r="AS46" s="498">
        <f>IF($F46=0,0,((($F46/$E$45)*'CRONOGRAMA ACTIVIDADES'!AO$27)*($G46/$F46)))</f>
        <v>0</v>
      </c>
      <c r="AT46" s="501">
        <f>AH46+AI46+AJ46+AK46+AL46+AM46+AN46+AO46+AP46+AQ46+AR46+AS46</f>
        <v>0</v>
      </c>
      <c r="AU46" s="504">
        <f>AS46+AR46+AQ46+AP46+AO46+AN46+AM46+AL46+AK46+AJ46+AI46+AH46+AF46+AE46+AD46+AC46+AB46+AA46+Z46+Y46+X46+W46+V46+U46+S46+R46+Q46+P46+O46+N46+M46+L46+K46+J46+I46+H46</f>
        <v>0</v>
      </c>
      <c r="AV46" s="470">
        <f t="shared" si="1"/>
        <v>0</v>
      </c>
    </row>
    <row r="47" spans="2:48" s="472" customFormat="1" ht="12.75" customHeight="1">
      <c r="B47" s="494" t="str">
        <f>+'FORMATO COSTEO C1'!C$184</f>
        <v>1.2.1.2</v>
      </c>
      <c r="C47" s="495" t="str">
        <f>+'FORMATO COSTEO C1'!B$184</f>
        <v>Categoría de gasto</v>
      </c>
      <c r="D47" s="496"/>
      <c r="E47" s="497"/>
      <c r="F47" s="498">
        <f>+'FORMATO COSTEO C1'!G184</f>
        <v>0</v>
      </c>
      <c r="G47" s="499">
        <f>+'FORMATO COSTEO C1'!L184</f>
        <v>0</v>
      </c>
      <c r="H47" s="503">
        <f>IF($F47=0,0,((($F47/$E$45)*'CRONOGRAMA ACTIVIDADES'!F$27)*($G47/$F47)))</f>
        <v>0</v>
      </c>
      <c r="I47" s="498">
        <f>IF($F47=0,0,((($F47/$E$45)*'CRONOGRAMA ACTIVIDADES'!G$27)*($G47/$F47)))</f>
        <v>0</v>
      </c>
      <c r="J47" s="498">
        <f>IF($F47=0,0,((($F47/$E$45)*'CRONOGRAMA ACTIVIDADES'!H$27)*($G47/$F47)))</f>
        <v>0</v>
      </c>
      <c r="K47" s="498">
        <f>IF($F47=0,0,((($F47/$E$45)*'CRONOGRAMA ACTIVIDADES'!I$27)*($G47/$F47)))</f>
        <v>0</v>
      </c>
      <c r="L47" s="498">
        <f>IF($F47=0,0,((($F47/$E$45)*'CRONOGRAMA ACTIVIDADES'!J$27)*($G47/$F47)))</f>
        <v>0</v>
      </c>
      <c r="M47" s="498">
        <f>IF($F47=0,0,((($F47/$E$45)*'CRONOGRAMA ACTIVIDADES'!K$27)*($G47/$F47)))</f>
        <v>0</v>
      </c>
      <c r="N47" s="498">
        <f>IF($F47=0,0,((($F47/$E$45)*'CRONOGRAMA ACTIVIDADES'!L$27)*($G47/$F47)))</f>
        <v>0</v>
      </c>
      <c r="O47" s="498">
        <f>IF($F47=0,0,((($F47/$E$45)*'CRONOGRAMA ACTIVIDADES'!M$27)*($G47/$F47)))</f>
        <v>0</v>
      </c>
      <c r="P47" s="498">
        <f>IF($F47=0,0,((($F47/$E$45)*'CRONOGRAMA ACTIVIDADES'!N$27)*($G47/$F47)))</f>
        <v>0</v>
      </c>
      <c r="Q47" s="498">
        <f>IF($F47=0,0,((($F47/$E$45)*'CRONOGRAMA ACTIVIDADES'!O$27)*($G47/$F47)))</f>
        <v>0</v>
      </c>
      <c r="R47" s="498">
        <f>IF($F47=0,0,((($F47/$E$45)*'CRONOGRAMA ACTIVIDADES'!P$27)*($G47/$F47)))</f>
        <v>0</v>
      </c>
      <c r="S47" s="498">
        <f>IF($F47=0,0,((($F47/$E$45)*'CRONOGRAMA ACTIVIDADES'!Q$27)*($G47/$F47)))</f>
        <v>0</v>
      </c>
      <c r="T47" s="501">
        <f>H47+I47+J47+K47+L47+M47+N47+O47+P47+Q47+R47+S47</f>
        <v>0</v>
      </c>
      <c r="U47" s="503">
        <f>IF($F47=0,0,((($F47/$E$45)*'CRONOGRAMA ACTIVIDADES'!R$27)*($G47/$F47)))</f>
        <v>0</v>
      </c>
      <c r="V47" s="498">
        <f>IF($F47=0,0,((($F47/$E$45)*'CRONOGRAMA ACTIVIDADES'!S$27)*($G47/$F47)))</f>
        <v>0</v>
      </c>
      <c r="W47" s="498">
        <f>IF($F47=0,0,((($F47/$E$45)*'CRONOGRAMA ACTIVIDADES'!T$27)*($G47/$F47)))</f>
        <v>0</v>
      </c>
      <c r="X47" s="498">
        <f>IF($F47=0,0,((($F47/$E$45)*'CRONOGRAMA ACTIVIDADES'!U$27)*($G47/$F47)))</f>
        <v>0</v>
      </c>
      <c r="Y47" s="498">
        <f>IF($F47=0,0,((($F47/$E$45)*'CRONOGRAMA ACTIVIDADES'!V$27)*($G47/$F47)))</f>
        <v>0</v>
      </c>
      <c r="Z47" s="498">
        <f>IF($F47=0,0,((($F47/$E$45)*'CRONOGRAMA ACTIVIDADES'!W$27)*($G47/$F47)))</f>
        <v>0</v>
      </c>
      <c r="AA47" s="498">
        <f>IF($F47=0,0,((($F47/$E$45)*'CRONOGRAMA ACTIVIDADES'!X$27)*($G47/$F47)))</f>
        <v>0</v>
      </c>
      <c r="AB47" s="498">
        <f>IF($F47=0,0,((($F47/$E$45)*'CRONOGRAMA ACTIVIDADES'!Y$27)*($G47/$F47)))</f>
        <v>0</v>
      </c>
      <c r="AC47" s="498">
        <f>IF($F47=0,0,((($F47/$E$45)*'CRONOGRAMA ACTIVIDADES'!Z$27)*($G47/$F47)))</f>
        <v>0</v>
      </c>
      <c r="AD47" s="498">
        <f>IF($F47=0,0,((($F47/$E$45)*'CRONOGRAMA ACTIVIDADES'!AA$27)*($G47/$F47)))</f>
        <v>0</v>
      </c>
      <c r="AE47" s="498">
        <f>IF($F47=0,0,((($F47/$E$45)*'CRONOGRAMA ACTIVIDADES'!AB$27)*($G47/$F47)))</f>
        <v>0</v>
      </c>
      <c r="AF47" s="498">
        <f>IF($F47=0,0,((($F47/$E$45)*'CRONOGRAMA ACTIVIDADES'!AC$27)*($G47/$F47)))</f>
        <v>0</v>
      </c>
      <c r="AG47" s="501">
        <f>U47+V47+W47+X47+Y47+Z47+AA47+AB47+AC47+AD47+AE47+AF47</f>
        <v>0</v>
      </c>
      <c r="AH47" s="502">
        <f>IF($F47=0,0,((($F47/$E$45)*'CRONOGRAMA ACTIVIDADES'!AD$27)*($G47/$F47)))</f>
        <v>0</v>
      </c>
      <c r="AI47" s="498">
        <f>IF($F47=0,0,((($F47/$E$45)*'CRONOGRAMA ACTIVIDADES'!AE$27)*($G47/$F47)))</f>
        <v>0</v>
      </c>
      <c r="AJ47" s="498">
        <f>IF($F47=0,0,((($F47/$E$45)*'CRONOGRAMA ACTIVIDADES'!AF$27)*($G47/$F47)))</f>
        <v>0</v>
      </c>
      <c r="AK47" s="498">
        <f>IF($F47=0,0,((($F47/$E$45)*'CRONOGRAMA ACTIVIDADES'!AG$27)*($G47/$F47)))</f>
        <v>0</v>
      </c>
      <c r="AL47" s="498">
        <f>IF($F47=0,0,((($F47/$E$45)*'CRONOGRAMA ACTIVIDADES'!AH$27)*($G47/$F47)))</f>
        <v>0</v>
      </c>
      <c r="AM47" s="498">
        <f>IF($F47=0,0,((($F47/$E$45)*'CRONOGRAMA ACTIVIDADES'!AI$27)*($G47/$F47)))</f>
        <v>0</v>
      </c>
      <c r="AN47" s="498">
        <f>IF($F47=0,0,((($F47/$E$45)*'CRONOGRAMA ACTIVIDADES'!AJ$27)*($G47/$F47)))</f>
        <v>0</v>
      </c>
      <c r="AO47" s="498">
        <f>IF($F47=0,0,((($F47/$E$45)*'CRONOGRAMA ACTIVIDADES'!AK$27)*($G47/$F47)))</f>
        <v>0</v>
      </c>
      <c r="AP47" s="498">
        <f>IF($F47=0,0,((($F47/$E$45)*'CRONOGRAMA ACTIVIDADES'!AL$27)*($G47/$F47)))</f>
        <v>0</v>
      </c>
      <c r="AQ47" s="498">
        <f>IF($F47=0,0,((($F47/$E$45)*'CRONOGRAMA ACTIVIDADES'!AM$27)*($G47/$F47)))</f>
        <v>0</v>
      </c>
      <c r="AR47" s="498">
        <f>IF($F47=0,0,((($F47/$E$45)*'CRONOGRAMA ACTIVIDADES'!AN$27)*($G47/$F47)))</f>
        <v>0</v>
      </c>
      <c r="AS47" s="498">
        <f>IF($F47=0,0,((($F47/$E$45)*'CRONOGRAMA ACTIVIDADES'!AO$27)*($G47/$F47)))</f>
        <v>0</v>
      </c>
      <c r="AT47" s="501">
        <f>AH47+AI47+AJ47+AK47+AL47+AM47+AN47+AO47+AP47+AQ47+AR47+AS47</f>
        <v>0</v>
      </c>
      <c r="AU47" s="504">
        <f>AS47+AR47+AQ47+AP47+AO47+AN47+AM47+AL47+AK47+AJ47+AI47+AH47+AF47+AE47+AD47+AC47+AB47+AA47+Z47+Y47+X47+W47+V47+U47+S47+R47+Q47+P47+O47+N47+M47+L47+K47+J47+I47+H47</f>
        <v>0</v>
      </c>
      <c r="AV47" s="470">
        <f t="shared" si="1"/>
        <v>0</v>
      </c>
    </row>
    <row r="48" spans="2:48" s="472" customFormat="1" ht="12.75" customHeight="1">
      <c r="B48" s="494" t="str">
        <f>+'FORMATO COSTEO C1'!C$190</f>
        <v>1.2.1.3</v>
      </c>
      <c r="C48" s="495" t="str">
        <f>+'FORMATO COSTEO C1'!B$190</f>
        <v>Categoría de gasto</v>
      </c>
      <c r="D48" s="496"/>
      <c r="E48" s="497"/>
      <c r="F48" s="498">
        <f>+'FORMATO COSTEO C1'!G190</f>
        <v>0</v>
      </c>
      <c r="G48" s="499">
        <f>+'FORMATO COSTEO C1'!L190</f>
        <v>0</v>
      </c>
      <c r="H48" s="503">
        <f>IF($F48=0,0,((($F48/$E$45)*'CRONOGRAMA ACTIVIDADES'!F$27)*($G48/$F48)))</f>
        <v>0</v>
      </c>
      <c r="I48" s="498">
        <f>IF($F48=0,0,((($F48/$E$45)*'CRONOGRAMA ACTIVIDADES'!G$27)*($G48/$F48)))</f>
        <v>0</v>
      </c>
      <c r="J48" s="498">
        <f>IF($F48=0,0,((($F48/$E$45)*'CRONOGRAMA ACTIVIDADES'!H$27)*($G48/$F48)))</f>
        <v>0</v>
      </c>
      <c r="K48" s="498">
        <f>IF($F48=0,0,((($F48/$E$45)*'CRONOGRAMA ACTIVIDADES'!I$27)*($G48/$F48)))</f>
        <v>0</v>
      </c>
      <c r="L48" s="498">
        <f>IF($F48=0,0,((($F48/$E$45)*'CRONOGRAMA ACTIVIDADES'!J$27)*($G48/$F48)))</f>
        <v>0</v>
      </c>
      <c r="M48" s="498">
        <f>IF($F48=0,0,((($F48/$E$45)*'CRONOGRAMA ACTIVIDADES'!K$27)*($G48/$F48)))</f>
        <v>0</v>
      </c>
      <c r="N48" s="498">
        <f>IF($F48=0,0,((($F48/$E$45)*'CRONOGRAMA ACTIVIDADES'!L$27)*($G48/$F48)))</f>
        <v>0</v>
      </c>
      <c r="O48" s="498">
        <f>IF($F48=0,0,((($F48/$E$45)*'CRONOGRAMA ACTIVIDADES'!M$27)*($G48/$F48)))</f>
        <v>0</v>
      </c>
      <c r="P48" s="498">
        <f>IF($F48=0,0,((($F48/$E$45)*'CRONOGRAMA ACTIVIDADES'!N$27)*($G48/$F48)))</f>
        <v>0</v>
      </c>
      <c r="Q48" s="498">
        <f>IF($F48=0,0,((($F48/$E$45)*'CRONOGRAMA ACTIVIDADES'!O$27)*($G48/$F48)))</f>
        <v>0</v>
      </c>
      <c r="R48" s="498">
        <f>IF($F48=0,0,((($F48/$E$45)*'CRONOGRAMA ACTIVIDADES'!P$27)*($G48/$F48)))</f>
        <v>0</v>
      </c>
      <c r="S48" s="498">
        <f>IF($F48=0,0,((($F48/$E$45)*'CRONOGRAMA ACTIVIDADES'!Q$27)*($G48/$F48)))</f>
        <v>0</v>
      </c>
      <c r="T48" s="501">
        <f>H48+I48+J48+K48+L48+M48+N48+O48+P48+Q48+R48+S48</f>
        <v>0</v>
      </c>
      <c r="U48" s="503">
        <f>IF($F48=0,0,((($F48/$E$45)*'CRONOGRAMA ACTIVIDADES'!R$27)*($G48/$F48)))</f>
        <v>0</v>
      </c>
      <c r="V48" s="498">
        <f>IF($F48=0,0,((($F48/$E$45)*'CRONOGRAMA ACTIVIDADES'!S$27)*($G48/$F48)))</f>
        <v>0</v>
      </c>
      <c r="W48" s="498">
        <f>IF($F48=0,0,((($F48/$E$45)*'CRONOGRAMA ACTIVIDADES'!T$27)*($G48/$F48)))</f>
        <v>0</v>
      </c>
      <c r="X48" s="498">
        <f>IF($F48=0,0,((($F48/$E$45)*'CRONOGRAMA ACTIVIDADES'!U$27)*($G48/$F48)))</f>
        <v>0</v>
      </c>
      <c r="Y48" s="498">
        <f>IF($F48=0,0,((($F48/$E$45)*'CRONOGRAMA ACTIVIDADES'!V$27)*($G48/$F48)))</f>
        <v>0</v>
      </c>
      <c r="Z48" s="498">
        <f>IF($F48=0,0,((($F48/$E$45)*'CRONOGRAMA ACTIVIDADES'!W$27)*($G48/$F48)))</f>
        <v>0</v>
      </c>
      <c r="AA48" s="498">
        <f>IF($F48=0,0,((($F48/$E$45)*'CRONOGRAMA ACTIVIDADES'!X$27)*($G48/$F48)))</f>
        <v>0</v>
      </c>
      <c r="AB48" s="498">
        <f>IF($F48=0,0,((($F48/$E$45)*'CRONOGRAMA ACTIVIDADES'!Y$27)*($G48/$F48)))</f>
        <v>0</v>
      </c>
      <c r="AC48" s="498">
        <f>IF($F48=0,0,((($F48/$E$45)*'CRONOGRAMA ACTIVIDADES'!Z$27)*($G48/$F48)))</f>
        <v>0</v>
      </c>
      <c r="AD48" s="498">
        <f>IF($F48=0,0,((($F48/$E$45)*'CRONOGRAMA ACTIVIDADES'!AA$27)*($G48/$F48)))</f>
        <v>0</v>
      </c>
      <c r="AE48" s="498">
        <f>IF($F48=0,0,((($F48/$E$45)*'CRONOGRAMA ACTIVIDADES'!AB$27)*($G48/$F48)))</f>
        <v>0</v>
      </c>
      <c r="AF48" s="498">
        <f>IF($F48=0,0,((($F48/$E$45)*'CRONOGRAMA ACTIVIDADES'!AC$27)*($G48/$F48)))</f>
        <v>0</v>
      </c>
      <c r="AG48" s="501">
        <f>U48+V48+W48+X48+Y48+Z48+AA48+AB48+AC48+AD48+AE48+AF48</f>
        <v>0</v>
      </c>
      <c r="AH48" s="502">
        <f>IF($F48=0,0,((($F48/$E$45)*'CRONOGRAMA ACTIVIDADES'!AD$27)*($G48/$F48)))</f>
        <v>0</v>
      </c>
      <c r="AI48" s="498">
        <f>IF($F48=0,0,((($F48/$E$45)*'CRONOGRAMA ACTIVIDADES'!AE$27)*($G48/$F48)))</f>
        <v>0</v>
      </c>
      <c r="AJ48" s="498">
        <f>IF($F48=0,0,((($F48/$E$45)*'CRONOGRAMA ACTIVIDADES'!AF$27)*($G48/$F48)))</f>
        <v>0</v>
      </c>
      <c r="AK48" s="498">
        <f>IF($F48=0,0,((($F48/$E$45)*'CRONOGRAMA ACTIVIDADES'!AG$27)*($G48/$F48)))</f>
        <v>0</v>
      </c>
      <c r="AL48" s="498">
        <f>IF($F48=0,0,((($F48/$E$45)*'CRONOGRAMA ACTIVIDADES'!AH$27)*($G48/$F48)))</f>
        <v>0</v>
      </c>
      <c r="AM48" s="498">
        <f>IF($F48=0,0,((($F48/$E$45)*'CRONOGRAMA ACTIVIDADES'!AI$27)*($G48/$F48)))</f>
        <v>0</v>
      </c>
      <c r="AN48" s="498">
        <f>IF($F48=0,0,((($F48/$E$45)*'CRONOGRAMA ACTIVIDADES'!AJ$27)*($G48/$F48)))</f>
        <v>0</v>
      </c>
      <c r="AO48" s="498">
        <f>IF($F48=0,0,((($F48/$E$45)*'CRONOGRAMA ACTIVIDADES'!AK$27)*($G48/$F48)))</f>
        <v>0</v>
      </c>
      <c r="AP48" s="498">
        <f>IF($F48=0,0,((($F48/$E$45)*'CRONOGRAMA ACTIVIDADES'!AL$27)*($G48/$F48)))</f>
        <v>0</v>
      </c>
      <c r="AQ48" s="498">
        <f>IF($F48=0,0,((($F48/$E$45)*'CRONOGRAMA ACTIVIDADES'!AM$27)*($G48/$F48)))</f>
        <v>0</v>
      </c>
      <c r="AR48" s="498">
        <f>IF($F48=0,0,((($F48/$E$45)*'CRONOGRAMA ACTIVIDADES'!AN$27)*($G48/$F48)))</f>
        <v>0</v>
      </c>
      <c r="AS48" s="498">
        <f>IF($F48=0,0,((($F48/$E$45)*'CRONOGRAMA ACTIVIDADES'!AO$27)*($G48/$F48)))</f>
        <v>0</v>
      </c>
      <c r="AT48" s="501">
        <f>AH48+AI48+AJ48+AK48+AL48+AM48+AN48+AO48+AP48+AQ48+AR48+AS48</f>
        <v>0</v>
      </c>
      <c r="AU48" s="504">
        <f>AS48+AR48+AQ48+AP48+AO48+AN48+AM48+AL48+AK48+AJ48+AI48+AH48+AF48+AE48+AD48+AC48+AB48+AA48+Z48+Y48+X48+W48+V48+U48+S48+R48+Q48+P48+O48+N48+M48+L48+K48+J48+I48+H48</f>
        <v>0</v>
      </c>
      <c r="AV48" s="470">
        <f t="shared" si="1"/>
        <v>0</v>
      </c>
    </row>
    <row r="49" spans="2:48" s="472" customFormat="1" ht="12.75" customHeight="1">
      <c r="B49" s="494" t="str">
        <f>+'FORMATO COSTEO C1'!C$196</f>
        <v>1.2.1.4</v>
      </c>
      <c r="C49" s="495" t="str">
        <f>+'FORMATO COSTEO C1'!B$196</f>
        <v>Categoría de gasto</v>
      </c>
      <c r="D49" s="496"/>
      <c r="E49" s="497"/>
      <c r="F49" s="498">
        <f>+'FORMATO COSTEO C1'!G196</f>
        <v>0</v>
      </c>
      <c r="G49" s="499">
        <f>+'FORMATO COSTEO C1'!L196</f>
        <v>0</v>
      </c>
      <c r="H49" s="503">
        <f>IF($F49=0,0,((($F49/$E$45)*'CRONOGRAMA ACTIVIDADES'!F$27)*($G49/$F49)))</f>
        <v>0</v>
      </c>
      <c r="I49" s="498">
        <f>IF($F49=0,0,((($F49/$E$45)*'CRONOGRAMA ACTIVIDADES'!G$27)*($G49/$F49)))</f>
        <v>0</v>
      </c>
      <c r="J49" s="498">
        <f>IF($F49=0,0,((($F49/$E$45)*'CRONOGRAMA ACTIVIDADES'!H$27)*($G49/$F49)))</f>
        <v>0</v>
      </c>
      <c r="K49" s="498">
        <f>IF($F49=0,0,((($F49/$E$45)*'CRONOGRAMA ACTIVIDADES'!I$27)*($G49/$F49)))</f>
        <v>0</v>
      </c>
      <c r="L49" s="498">
        <f>IF($F49=0,0,((($F49/$E$45)*'CRONOGRAMA ACTIVIDADES'!J$27)*($G49/$F49)))</f>
        <v>0</v>
      </c>
      <c r="M49" s="498">
        <f>IF($F49=0,0,((($F49/$E$45)*'CRONOGRAMA ACTIVIDADES'!K$27)*($G49/$F49)))</f>
        <v>0</v>
      </c>
      <c r="N49" s="498">
        <f>IF($F49=0,0,((($F49/$E$45)*'CRONOGRAMA ACTIVIDADES'!L$27)*($G49/$F49)))</f>
        <v>0</v>
      </c>
      <c r="O49" s="498">
        <f>IF($F49=0,0,((($F49/$E$45)*'CRONOGRAMA ACTIVIDADES'!M$27)*($G49/$F49)))</f>
        <v>0</v>
      </c>
      <c r="P49" s="498">
        <f>IF($F49=0,0,((($F49/$E$45)*'CRONOGRAMA ACTIVIDADES'!N$27)*($G49/$F49)))</f>
        <v>0</v>
      </c>
      <c r="Q49" s="498">
        <f>IF($F49=0,0,((($F49/$E$45)*'CRONOGRAMA ACTIVIDADES'!O$27)*($G49/$F49)))</f>
        <v>0</v>
      </c>
      <c r="R49" s="498">
        <f>IF($F49=0,0,((($F49/$E$45)*'CRONOGRAMA ACTIVIDADES'!P$27)*($G49/$F49)))</f>
        <v>0</v>
      </c>
      <c r="S49" s="498">
        <f>IF($F49=0,0,((($F49/$E$45)*'CRONOGRAMA ACTIVIDADES'!Q$27)*($G49/$F49)))</f>
        <v>0</v>
      </c>
      <c r="T49" s="501">
        <f>H49+I49+J49+K49+L49+M49+N49+O49+P49+Q49+R49+S49</f>
        <v>0</v>
      </c>
      <c r="U49" s="503">
        <f>IF($F49=0,0,((($F49/$E$45)*'CRONOGRAMA ACTIVIDADES'!R$27)*($G49/$F49)))</f>
        <v>0</v>
      </c>
      <c r="V49" s="498">
        <f>IF($F49=0,0,((($F49/$E$45)*'CRONOGRAMA ACTIVIDADES'!S$27)*($G49/$F49)))</f>
        <v>0</v>
      </c>
      <c r="W49" s="498">
        <f>IF($F49=0,0,((($F49/$E$45)*'CRONOGRAMA ACTIVIDADES'!T$27)*($G49/$F49)))</f>
        <v>0</v>
      </c>
      <c r="X49" s="498">
        <f>IF($F49=0,0,((($F49/$E$45)*'CRONOGRAMA ACTIVIDADES'!U$27)*($G49/$F49)))</f>
        <v>0</v>
      </c>
      <c r="Y49" s="498">
        <f>IF($F49=0,0,((($F49/$E$45)*'CRONOGRAMA ACTIVIDADES'!V$27)*($G49/$F49)))</f>
        <v>0</v>
      </c>
      <c r="Z49" s="498">
        <f>IF($F49=0,0,((($F49/$E$45)*'CRONOGRAMA ACTIVIDADES'!W$27)*($G49/$F49)))</f>
        <v>0</v>
      </c>
      <c r="AA49" s="498">
        <f>IF($F49=0,0,((($F49/$E$45)*'CRONOGRAMA ACTIVIDADES'!X$27)*($G49/$F49)))</f>
        <v>0</v>
      </c>
      <c r="AB49" s="498">
        <f>IF($F49=0,0,((($F49/$E$45)*'CRONOGRAMA ACTIVIDADES'!Y$27)*($G49/$F49)))</f>
        <v>0</v>
      </c>
      <c r="AC49" s="498">
        <f>IF($F49=0,0,((($F49/$E$45)*'CRONOGRAMA ACTIVIDADES'!Z$27)*($G49/$F49)))</f>
        <v>0</v>
      </c>
      <c r="AD49" s="498">
        <f>IF($F49=0,0,((($F49/$E$45)*'CRONOGRAMA ACTIVIDADES'!AA$27)*($G49/$F49)))</f>
        <v>0</v>
      </c>
      <c r="AE49" s="498">
        <f>IF($F49=0,0,((($F49/$E$45)*'CRONOGRAMA ACTIVIDADES'!AB$27)*($G49/$F49)))</f>
        <v>0</v>
      </c>
      <c r="AF49" s="498">
        <f>IF($F49=0,0,((($F49/$E$45)*'CRONOGRAMA ACTIVIDADES'!AC$27)*($G49/$F49)))</f>
        <v>0</v>
      </c>
      <c r="AG49" s="501">
        <f>U49+V49+W49+X49+Y49+Z49+AA49+AB49+AC49+AD49+AE49+AF49</f>
        <v>0</v>
      </c>
      <c r="AH49" s="502">
        <f>IF($F49=0,0,((($F49/$E$45)*'CRONOGRAMA ACTIVIDADES'!AD$27)*($G49/$F49)))</f>
        <v>0</v>
      </c>
      <c r="AI49" s="498">
        <f>IF($F49=0,0,((($F49/$E$45)*'CRONOGRAMA ACTIVIDADES'!AE$27)*($G49/$F49)))</f>
        <v>0</v>
      </c>
      <c r="AJ49" s="498">
        <f>IF($F49=0,0,((($F49/$E$45)*'CRONOGRAMA ACTIVIDADES'!AF$27)*($G49/$F49)))</f>
        <v>0</v>
      </c>
      <c r="AK49" s="498">
        <f>IF($F49=0,0,((($F49/$E$45)*'CRONOGRAMA ACTIVIDADES'!AG$27)*($G49/$F49)))</f>
        <v>0</v>
      </c>
      <c r="AL49" s="498">
        <f>IF($F49=0,0,((($F49/$E$45)*'CRONOGRAMA ACTIVIDADES'!AH$27)*($G49/$F49)))</f>
        <v>0</v>
      </c>
      <c r="AM49" s="498">
        <f>IF($F49=0,0,((($F49/$E$45)*'CRONOGRAMA ACTIVIDADES'!AI$27)*($G49/$F49)))</f>
        <v>0</v>
      </c>
      <c r="AN49" s="498">
        <f>IF($F49=0,0,((($F49/$E$45)*'CRONOGRAMA ACTIVIDADES'!AJ$27)*($G49/$F49)))</f>
        <v>0</v>
      </c>
      <c r="AO49" s="498">
        <f>IF($F49=0,0,((($F49/$E$45)*'CRONOGRAMA ACTIVIDADES'!AK$27)*($G49/$F49)))</f>
        <v>0</v>
      </c>
      <c r="AP49" s="498">
        <f>IF($F49=0,0,((($F49/$E$45)*'CRONOGRAMA ACTIVIDADES'!AL$27)*($G49/$F49)))</f>
        <v>0</v>
      </c>
      <c r="AQ49" s="498">
        <f>IF($F49=0,0,((($F49/$E$45)*'CRONOGRAMA ACTIVIDADES'!AM$27)*($G49/$F49)))</f>
        <v>0</v>
      </c>
      <c r="AR49" s="498">
        <f>IF($F49=0,0,((($F49/$E$45)*'CRONOGRAMA ACTIVIDADES'!AN$27)*($G49/$F49)))</f>
        <v>0</v>
      </c>
      <c r="AS49" s="498">
        <f>IF($F49=0,0,((($F49/$E$45)*'CRONOGRAMA ACTIVIDADES'!AO$27)*($G49/$F49)))</f>
        <v>0</v>
      </c>
      <c r="AT49" s="501">
        <f>AH49+AI49+AJ49+AK49+AL49+AM49+AN49+AO49+AP49+AQ49+AR49+AS49</f>
        <v>0</v>
      </c>
      <c r="AU49" s="504">
        <f>AS49+AR49+AQ49+AP49+AO49+AN49+AM49+AL49+AK49+AJ49+AI49+AH49+AF49+AE49+AD49+AC49+AB49+AA49+Z49+Y49+X49+W49+V49+U49+S49+R49+Q49+P49+O49+N49+M49+L49+K49+J49+I49+H49</f>
        <v>0</v>
      </c>
      <c r="AV49" s="470">
        <f t="shared" si="1"/>
        <v>0</v>
      </c>
    </row>
    <row r="50" spans="2:48" s="472" customFormat="1" ht="12.75" customHeight="1">
      <c r="B50" s="494" t="str">
        <f>+'FORMATO COSTEO C1'!C$202</f>
        <v>1.2.1.5</v>
      </c>
      <c r="C50" s="495" t="str">
        <f>+'FORMATO COSTEO C1'!B$202</f>
        <v>Categoría de gasto</v>
      </c>
      <c r="D50" s="496"/>
      <c r="E50" s="497"/>
      <c r="F50" s="498">
        <f>+'FORMATO COSTEO C1'!G202</f>
        <v>0</v>
      </c>
      <c r="G50" s="499">
        <f>+'FORMATO COSTEO C1'!L202</f>
        <v>0</v>
      </c>
      <c r="H50" s="503">
        <f>IF($F50=0,0,((($F50/$E$45)*'CRONOGRAMA ACTIVIDADES'!F$27)*($G50/$F50)))</f>
        <v>0</v>
      </c>
      <c r="I50" s="498">
        <f>IF($F50=0,0,((($F50/$E$45)*'CRONOGRAMA ACTIVIDADES'!G$27)*($G50/$F50)))</f>
        <v>0</v>
      </c>
      <c r="J50" s="498">
        <f>IF($F50=0,0,((($F50/$E$45)*'CRONOGRAMA ACTIVIDADES'!H$27)*($G50/$F50)))</f>
        <v>0</v>
      </c>
      <c r="K50" s="498">
        <f>IF($F50=0,0,((($F50/$E$45)*'CRONOGRAMA ACTIVIDADES'!I$27)*($G50/$F50)))</f>
        <v>0</v>
      </c>
      <c r="L50" s="498">
        <f>IF($F50=0,0,((($F50/$E$45)*'CRONOGRAMA ACTIVIDADES'!J$27)*($G50/$F50)))</f>
        <v>0</v>
      </c>
      <c r="M50" s="498">
        <f>IF($F50=0,0,((($F50/$E$45)*'CRONOGRAMA ACTIVIDADES'!K$27)*($G50/$F50)))</f>
        <v>0</v>
      </c>
      <c r="N50" s="498">
        <f>IF($F50=0,0,((($F50/$E$45)*'CRONOGRAMA ACTIVIDADES'!L$27)*($G50/$F50)))</f>
        <v>0</v>
      </c>
      <c r="O50" s="498">
        <f>IF($F50=0,0,((($F50/$E$45)*'CRONOGRAMA ACTIVIDADES'!M$27)*($G50/$F50)))</f>
        <v>0</v>
      </c>
      <c r="P50" s="498">
        <f>IF($F50=0,0,((($F50/$E$45)*'CRONOGRAMA ACTIVIDADES'!N$27)*($G50/$F50)))</f>
        <v>0</v>
      </c>
      <c r="Q50" s="498">
        <f>IF($F50=0,0,((($F50/$E$45)*'CRONOGRAMA ACTIVIDADES'!O$27)*($G50/$F50)))</f>
        <v>0</v>
      </c>
      <c r="R50" s="498">
        <f>IF($F50=0,0,((($F50/$E$45)*'CRONOGRAMA ACTIVIDADES'!P$27)*($G50/$F50)))</f>
        <v>0</v>
      </c>
      <c r="S50" s="498">
        <f>IF($F50=0,0,((($F50/$E$45)*'CRONOGRAMA ACTIVIDADES'!Q$27)*($G50/$F50)))</f>
        <v>0</v>
      </c>
      <c r="T50" s="501">
        <f>H50+I50+J50+K50+L50+M50+N50+O50+P50+Q50+R50+S50</f>
        <v>0</v>
      </c>
      <c r="U50" s="503">
        <f>IF($F50=0,0,((($F50/$E$45)*'CRONOGRAMA ACTIVIDADES'!R$27)*($G50/$F50)))</f>
        <v>0</v>
      </c>
      <c r="V50" s="498">
        <f>IF($F50=0,0,((($F50/$E$45)*'CRONOGRAMA ACTIVIDADES'!S$27)*($G50/$F50)))</f>
        <v>0</v>
      </c>
      <c r="W50" s="498">
        <f>IF($F50=0,0,((($F50/$E$45)*'CRONOGRAMA ACTIVIDADES'!T$27)*($G50/$F50)))</f>
        <v>0</v>
      </c>
      <c r="X50" s="498">
        <f>IF($F50=0,0,((($F50/$E$45)*'CRONOGRAMA ACTIVIDADES'!U$27)*($G50/$F50)))</f>
        <v>0</v>
      </c>
      <c r="Y50" s="498">
        <f>IF($F50=0,0,((($F50/$E$45)*'CRONOGRAMA ACTIVIDADES'!V$27)*($G50/$F50)))</f>
        <v>0</v>
      </c>
      <c r="Z50" s="498">
        <f>IF($F50=0,0,((($F50/$E$45)*'CRONOGRAMA ACTIVIDADES'!W$27)*($G50/$F50)))</f>
        <v>0</v>
      </c>
      <c r="AA50" s="498">
        <f>IF($F50=0,0,((($F50/$E$45)*'CRONOGRAMA ACTIVIDADES'!X$27)*($G50/$F50)))</f>
        <v>0</v>
      </c>
      <c r="AB50" s="498">
        <f>IF($F50=0,0,((($F50/$E$45)*'CRONOGRAMA ACTIVIDADES'!Y$27)*($G50/$F50)))</f>
        <v>0</v>
      </c>
      <c r="AC50" s="498">
        <f>IF($F50=0,0,((($F50/$E$45)*'CRONOGRAMA ACTIVIDADES'!Z$27)*($G50/$F50)))</f>
        <v>0</v>
      </c>
      <c r="AD50" s="498">
        <f>IF($F50=0,0,((($F50/$E$45)*'CRONOGRAMA ACTIVIDADES'!AA$27)*($G50/$F50)))</f>
        <v>0</v>
      </c>
      <c r="AE50" s="498">
        <f>IF($F50=0,0,((($F50/$E$45)*'CRONOGRAMA ACTIVIDADES'!AB$27)*($G50/$F50)))</f>
        <v>0</v>
      </c>
      <c r="AF50" s="498">
        <f>IF($F50=0,0,((($F50/$E$45)*'CRONOGRAMA ACTIVIDADES'!AC$27)*($G50/$F50)))</f>
        <v>0</v>
      </c>
      <c r="AG50" s="501">
        <f>U50+V50+W50+X50+Y50+Z50+AA50+AB50+AC50+AD50+AE50+AF50</f>
        <v>0</v>
      </c>
      <c r="AH50" s="502">
        <f>IF($F50=0,0,((($F50/$E$45)*'CRONOGRAMA ACTIVIDADES'!AD$27)*($G50/$F50)))</f>
        <v>0</v>
      </c>
      <c r="AI50" s="498">
        <f>IF($F50=0,0,((($F50/$E$45)*'CRONOGRAMA ACTIVIDADES'!AE$27)*($G50/$F50)))</f>
        <v>0</v>
      </c>
      <c r="AJ50" s="498">
        <f>IF($F50=0,0,((($F50/$E$45)*'CRONOGRAMA ACTIVIDADES'!AF$27)*($G50/$F50)))</f>
        <v>0</v>
      </c>
      <c r="AK50" s="498">
        <f>IF($F50=0,0,((($F50/$E$45)*'CRONOGRAMA ACTIVIDADES'!AG$27)*($G50/$F50)))</f>
        <v>0</v>
      </c>
      <c r="AL50" s="498">
        <f>IF($F50=0,0,((($F50/$E$45)*'CRONOGRAMA ACTIVIDADES'!AH$27)*($G50/$F50)))</f>
        <v>0</v>
      </c>
      <c r="AM50" s="498">
        <f>IF($F50=0,0,((($F50/$E$45)*'CRONOGRAMA ACTIVIDADES'!AI$27)*($G50/$F50)))</f>
        <v>0</v>
      </c>
      <c r="AN50" s="498">
        <f>IF($F50=0,0,((($F50/$E$45)*'CRONOGRAMA ACTIVIDADES'!AJ$27)*($G50/$F50)))</f>
        <v>0</v>
      </c>
      <c r="AO50" s="498">
        <f>IF($F50=0,0,((($F50/$E$45)*'CRONOGRAMA ACTIVIDADES'!AK$27)*($G50/$F50)))</f>
        <v>0</v>
      </c>
      <c r="AP50" s="498">
        <f>IF($F50=0,0,((($F50/$E$45)*'CRONOGRAMA ACTIVIDADES'!AL$27)*($G50/$F50)))</f>
        <v>0</v>
      </c>
      <c r="AQ50" s="498">
        <f>IF($F50=0,0,((($F50/$E$45)*'CRONOGRAMA ACTIVIDADES'!AM$27)*($G50/$F50)))</f>
        <v>0</v>
      </c>
      <c r="AR50" s="498">
        <f>IF($F50=0,0,((($F50/$E$45)*'CRONOGRAMA ACTIVIDADES'!AN$27)*($G50/$F50)))</f>
        <v>0</v>
      </c>
      <c r="AS50" s="498">
        <f>IF($F50=0,0,((($F50/$E$45)*'CRONOGRAMA ACTIVIDADES'!AO$27)*($G50/$F50)))</f>
        <v>0</v>
      </c>
      <c r="AT50" s="501">
        <f>AH50+AI50+AJ50+AK50+AL50+AM50+AN50+AO50+AP50+AQ50+AR50+AS50</f>
        <v>0</v>
      </c>
      <c r="AU50" s="504">
        <f>AS50+AR50+AQ50+AP50+AO50+AN50+AM50+AL50+AK50+AJ50+AI50+AH50+AF50+AE50+AD50+AC50+AB50+AA50+Z50+Y50+X50+W50+V50+U50+S50+R50+Q50+P50+O50+N50+M50+L50+K50+J50+I50+H50</f>
        <v>0</v>
      </c>
      <c r="AV50" s="470">
        <f t="shared" si="1"/>
        <v>0</v>
      </c>
    </row>
    <row r="51" spans="2:48" s="472" customFormat="1" ht="12.75" customHeight="1">
      <c r="B51" s="484" t="str">
        <f>+'FORMATO COSTEO C1'!C$208</f>
        <v>1.2.2</v>
      </c>
      <c r="C51" s="508">
        <f>+'FORMATO COSTEO C1'!B$208</f>
        <v>0</v>
      </c>
      <c r="D51" s="486" t="str">
        <f>+'FORMATO COSTEO C1'!D$208</f>
        <v>Unidad medida</v>
      </c>
      <c r="E51" s="487">
        <f>+'FORMATO COSTEO C1'!E$208</f>
        <v>0</v>
      </c>
      <c r="F51" s="488">
        <f>SUM(F52:F56)</f>
        <v>0</v>
      </c>
      <c r="G51" s="489">
        <f aca="true" t="shared" si="17" ref="G51:AS51">SUM(G52:G56)</f>
        <v>0</v>
      </c>
      <c r="H51" s="490">
        <f t="shared" si="17"/>
        <v>0</v>
      </c>
      <c r="I51" s="488">
        <f>SUM(I52:I56)</f>
        <v>0</v>
      </c>
      <c r="J51" s="488">
        <f>SUM(J52:J56)</f>
        <v>0</v>
      </c>
      <c r="K51" s="488">
        <f>SUM(K52:K56)</f>
        <v>0</v>
      </c>
      <c r="L51" s="488">
        <f>SUM(L52:L56)</f>
        <v>0</v>
      </c>
      <c r="M51" s="488">
        <f>SUM(M52:M56)</f>
        <v>0</v>
      </c>
      <c r="N51" s="488">
        <f t="shared" si="17"/>
        <v>0</v>
      </c>
      <c r="O51" s="488">
        <f t="shared" si="17"/>
        <v>0</v>
      </c>
      <c r="P51" s="488">
        <f t="shared" si="17"/>
        <v>0</v>
      </c>
      <c r="Q51" s="488">
        <f t="shared" si="17"/>
        <v>0</v>
      </c>
      <c r="R51" s="488">
        <f t="shared" si="17"/>
        <v>0</v>
      </c>
      <c r="S51" s="488">
        <f t="shared" si="17"/>
        <v>0</v>
      </c>
      <c r="T51" s="491">
        <f>SUM(T52:T56)</f>
        <v>0</v>
      </c>
      <c r="U51" s="490">
        <f t="shared" si="17"/>
        <v>0</v>
      </c>
      <c r="V51" s="488">
        <f t="shared" si="17"/>
        <v>0</v>
      </c>
      <c r="W51" s="488">
        <f t="shared" si="17"/>
        <v>0</v>
      </c>
      <c r="X51" s="488">
        <f t="shared" si="17"/>
        <v>0</v>
      </c>
      <c r="Y51" s="488">
        <f t="shared" si="17"/>
        <v>0</v>
      </c>
      <c r="Z51" s="488">
        <f t="shared" si="17"/>
        <v>0</v>
      </c>
      <c r="AA51" s="488">
        <f t="shared" si="17"/>
        <v>0</v>
      </c>
      <c r="AB51" s="488">
        <f t="shared" si="17"/>
        <v>0</v>
      </c>
      <c r="AC51" s="488">
        <f t="shared" si="17"/>
        <v>0</v>
      </c>
      <c r="AD51" s="488">
        <f t="shared" si="17"/>
        <v>0</v>
      </c>
      <c r="AE51" s="488">
        <f t="shared" si="17"/>
        <v>0</v>
      </c>
      <c r="AF51" s="488">
        <f t="shared" si="17"/>
        <v>0</v>
      </c>
      <c r="AG51" s="491">
        <f t="shared" si="17"/>
        <v>0</v>
      </c>
      <c r="AH51" s="492">
        <f t="shared" si="17"/>
        <v>0</v>
      </c>
      <c r="AI51" s="488">
        <f t="shared" si="17"/>
        <v>0</v>
      </c>
      <c r="AJ51" s="488">
        <f t="shared" si="17"/>
        <v>0</v>
      </c>
      <c r="AK51" s="488">
        <f t="shared" si="17"/>
        <v>0</v>
      </c>
      <c r="AL51" s="488">
        <f t="shared" si="17"/>
        <v>0</v>
      </c>
      <c r="AM51" s="488">
        <f t="shared" si="17"/>
        <v>0</v>
      </c>
      <c r="AN51" s="488">
        <f t="shared" si="17"/>
        <v>0</v>
      </c>
      <c r="AO51" s="488">
        <f t="shared" si="17"/>
        <v>0</v>
      </c>
      <c r="AP51" s="488">
        <f t="shared" si="17"/>
        <v>0</v>
      </c>
      <c r="AQ51" s="488">
        <f t="shared" si="17"/>
        <v>0</v>
      </c>
      <c r="AR51" s="488">
        <f t="shared" si="17"/>
        <v>0</v>
      </c>
      <c r="AS51" s="488">
        <f t="shared" si="17"/>
        <v>0</v>
      </c>
      <c r="AT51" s="491">
        <f>SUM(AT52:AT56)</f>
        <v>0</v>
      </c>
      <c r="AU51" s="493">
        <f>SUM(AU52:AU56)</f>
        <v>0</v>
      </c>
      <c r="AV51" s="470">
        <f t="shared" si="1"/>
        <v>0</v>
      </c>
    </row>
    <row r="52" spans="2:48" s="472" customFormat="1" ht="12.75" customHeight="1">
      <c r="B52" s="494" t="str">
        <f>+'FORMATO COSTEO C1'!C$210</f>
        <v>1.2.2.1</v>
      </c>
      <c r="C52" s="495" t="str">
        <f>+'FORMATO COSTEO C1'!B$210</f>
        <v>Categoría de gasto</v>
      </c>
      <c r="D52" s="590"/>
      <c r="E52" s="507"/>
      <c r="F52" s="498">
        <f>+'FORMATO COSTEO C1'!G210</f>
        <v>0</v>
      </c>
      <c r="G52" s="499">
        <f>+'FORMATO COSTEO C1'!L210</f>
        <v>0</v>
      </c>
      <c r="H52" s="500">
        <f>IF($F52=0,0,((($F52/$E$51)*'CRONOGRAMA ACTIVIDADES'!F$28)*($G52/$F52)))</f>
        <v>0</v>
      </c>
      <c r="I52" s="498">
        <f>IF($F52=0,0,((($F52/$E$51)*'CRONOGRAMA ACTIVIDADES'!G$28)*($G52/$F52)))</f>
        <v>0</v>
      </c>
      <c r="J52" s="498">
        <f>IF($F52=0,0,((($F52/$E$51)*'CRONOGRAMA ACTIVIDADES'!H$28)*($G52/$F52)))</f>
        <v>0</v>
      </c>
      <c r="K52" s="498">
        <f>IF($F52=0,0,((($F52/$E$51)*'CRONOGRAMA ACTIVIDADES'!I$28)*($G52/$F52)))</f>
        <v>0</v>
      </c>
      <c r="L52" s="498">
        <f>IF($F52=0,0,((($F52/$E$51)*'CRONOGRAMA ACTIVIDADES'!J$28)*($G52/$F52)))</f>
        <v>0</v>
      </c>
      <c r="M52" s="498">
        <f>IF($F52=0,0,((($F52/$E$51)*'CRONOGRAMA ACTIVIDADES'!K$28)*($G52/$F52)))</f>
        <v>0</v>
      </c>
      <c r="N52" s="498">
        <f>IF($F52=0,0,((($F52/$E$51)*'CRONOGRAMA ACTIVIDADES'!L$28)*($G52/$F52)))</f>
        <v>0</v>
      </c>
      <c r="O52" s="498">
        <f>IF($F52=0,0,((($F52/$E$51)*'CRONOGRAMA ACTIVIDADES'!M$28)*($G52/$F52)))</f>
        <v>0</v>
      </c>
      <c r="P52" s="498">
        <f>IF($F52=0,0,((($F52/$E$51)*'CRONOGRAMA ACTIVIDADES'!N$28)*($G52/$F52)))</f>
        <v>0</v>
      </c>
      <c r="Q52" s="498">
        <f>IF($F52=0,0,((($F52/$E$51)*'CRONOGRAMA ACTIVIDADES'!O$28)*($G52/$F52)))</f>
        <v>0</v>
      </c>
      <c r="R52" s="498">
        <f>IF($F52=0,0,((($F52/$E$51)*'CRONOGRAMA ACTIVIDADES'!P$28)*($G52/$F52)))</f>
        <v>0</v>
      </c>
      <c r="S52" s="498">
        <f>IF($F52=0,0,((($F52/$E$51)*'CRONOGRAMA ACTIVIDADES'!Q$28)*($G52/$F52)))</f>
        <v>0</v>
      </c>
      <c r="T52" s="501">
        <f>H52+I52+J52+K52+L52+M52+N52+O52+P52+Q52+R52+S52</f>
        <v>0</v>
      </c>
      <c r="U52" s="503">
        <f>IF($F52=0,0,((($F52/$E$51)*'CRONOGRAMA ACTIVIDADES'!R$28)*($G52/$F52)))</f>
        <v>0</v>
      </c>
      <c r="V52" s="498">
        <f>IF($F52=0,0,((($F52/$E$51)*'CRONOGRAMA ACTIVIDADES'!S$28)*($G52/$F52)))</f>
        <v>0</v>
      </c>
      <c r="W52" s="498">
        <f>IF($F52=0,0,((($F52/$E$51)*'CRONOGRAMA ACTIVIDADES'!T$28)*($G52/$F52)))</f>
        <v>0</v>
      </c>
      <c r="X52" s="498">
        <f>IF($F52=0,0,((($F52/$E$51)*'CRONOGRAMA ACTIVIDADES'!U$28)*($G52/$F52)))</f>
        <v>0</v>
      </c>
      <c r="Y52" s="498">
        <f>IF($F52=0,0,((($F52/$E$51)*'CRONOGRAMA ACTIVIDADES'!V$28)*($G52/$F52)))</f>
        <v>0</v>
      </c>
      <c r="Z52" s="498">
        <f>IF($F52=0,0,((($F52/$E$51)*'CRONOGRAMA ACTIVIDADES'!W$28)*($G52/$F52)))</f>
        <v>0</v>
      </c>
      <c r="AA52" s="498">
        <f>IF($F52=0,0,((($F52/$E$51)*'CRONOGRAMA ACTIVIDADES'!X$28)*($G52/$F52)))</f>
        <v>0</v>
      </c>
      <c r="AB52" s="498">
        <f>IF($F52=0,0,((($F52/$E$51)*'CRONOGRAMA ACTIVIDADES'!Y$28)*($G52/$F52)))</f>
        <v>0</v>
      </c>
      <c r="AC52" s="498">
        <f>IF($F52=0,0,((($F52/$E$51)*'CRONOGRAMA ACTIVIDADES'!Z$28)*($G52/$F52)))</f>
        <v>0</v>
      </c>
      <c r="AD52" s="498">
        <f>IF($F52=0,0,((($F52/$E$51)*'CRONOGRAMA ACTIVIDADES'!AA$28)*($G52/$F52)))</f>
        <v>0</v>
      </c>
      <c r="AE52" s="498">
        <f>IF($F52=0,0,((($F52/$E$51)*'CRONOGRAMA ACTIVIDADES'!AB$28)*($G52/$F52)))</f>
        <v>0</v>
      </c>
      <c r="AF52" s="498">
        <f>IF($F52=0,0,((($F52/$E$51)*'CRONOGRAMA ACTIVIDADES'!AC$28)*($G52/$F52)))</f>
        <v>0</v>
      </c>
      <c r="AG52" s="501">
        <f>U52+V52+W52+X52+Y52+Z52+AA52+AB52+AC52+AD52+AE52+AF52</f>
        <v>0</v>
      </c>
      <c r="AH52" s="502">
        <f>IF($F52=0,0,((($F52/$E$51)*'CRONOGRAMA ACTIVIDADES'!AD$28)*($G52/$F52)))</f>
        <v>0</v>
      </c>
      <c r="AI52" s="498">
        <f>IF($F52=0,0,((($F52/$E$51)*'CRONOGRAMA ACTIVIDADES'!AE$28)*($G52/$F52)))</f>
        <v>0</v>
      </c>
      <c r="AJ52" s="498">
        <f>IF($F52=0,0,((($F52/$E$51)*'CRONOGRAMA ACTIVIDADES'!AF$28)*($G52/$F52)))</f>
        <v>0</v>
      </c>
      <c r="AK52" s="498">
        <f>IF($F52=0,0,((($F52/$E$51)*'CRONOGRAMA ACTIVIDADES'!AG$28)*($G52/$F52)))</f>
        <v>0</v>
      </c>
      <c r="AL52" s="498">
        <f>IF($F52=0,0,((($F52/$E$51)*'CRONOGRAMA ACTIVIDADES'!AH$28)*($G52/$F52)))</f>
        <v>0</v>
      </c>
      <c r="AM52" s="498">
        <f>IF($F52=0,0,((($F52/$E$51)*'CRONOGRAMA ACTIVIDADES'!AI$28)*($G52/$F52)))</f>
        <v>0</v>
      </c>
      <c r="AN52" s="498">
        <f>IF($F52=0,0,((($F52/$E$51)*'CRONOGRAMA ACTIVIDADES'!AJ$28)*($G52/$F52)))</f>
        <v>0</v>
      </c>
      <c r="AO52" s="498">
        <f>IF($F52=0,0,((($F52/$E$51)*'CRONOGRAMA ACTIVIDADES'!AK$28)*($G52/$F52)))</f>
        <v>0</v>
      </c>
      <c r="AP52" s="498">
        <f>IF($F52=0,0,((($F52/$E$51)*'CRONOGRAMA ACTIVIDADES'!AL$28)*($G52/$F52)))</f>
        <v>0</v>
      </c>
      <c r="AQ52" s="498">
        <f>IF($F52=0,0,((($F52/$E$51)*'CRONOGRAMA ACTIVIDADES'!AM$28)*($G52/$F52)))</f>
        <v>0</v>
      </c>
      <c r="AR52" s="498">
        <f>IF($F52=0,0,((($F52/$E$51)*'CRONOGRAMA ACTIVIDADES'!AN$28)*($G52/$F52)))</f>
        <v>0</v>
      </c>
      <c r="AS52" s="498">
        <f>IF($F52=0,0,((($F52/$E$51)*'CRONOGRAMA ACTIVIDADES'!AO$28)*($G52/$F52)))</f>
        <v>0</v>
      </c>
      <c r="AT52" s="501">
        <f>AH52+AI52+AJ52+AK52+AL52+AM52+AN52+AO52+AP52+AQ52+AR52+AS52</f>
        <v>0</v>
      </c>
      <c r="AU52" s="504">
        <f>AS52+AR52+AQ52+AP52+AO52+AN52+AM52+AL52+AK52+AJ52+AI52+AH52+AF52+AE52+AD52+AC52+AB52+AA52+Z52+Y52+X52+W52+V52+U52+S52+R52+Q52+P52+O52+N52+M52+L52+K52+J52+I52+H52</f>
        <v>0</v>
      </c>
      <c r="AV52" s="470">
        <f t="shared" si="1"/>
        <v>0</v>
      </c>
    </row>
    <row r="53" spans="2:48" s="472" customFormat="1" ht="12.75" customHeight="1">
      <c r="B53" s="494" t="str">
        <f>+'FORMATO COSTEO C1'!C$216</f>
        <v>1.2.2.2</v>
      </c>
      <c r="C53" s="495" t="str">
        <f>+'FORMATO COSTEO C1'!B$216</f>
        <v>Categoría de gasto</v>
      </c>
      <c r="D53" s="590"/>
      <c r="E53" s="507"/>
      <c r="F53" s="498">
        <f>+'FORMATO COSTEO C1'!G216</f>
        <v>0</v>
      </c>
      <c r="G53" s="499">
        <f>+'FORMATO COSTEO C1'!L216</f>
        <v>0</v>
      </c>
      <c r="H53" s="503">
        <f>IF($F53=0,0,((($F53/$E$51)*'CRONOGRAMA ACTIVIDADES'!F$28)*($G53/$F53)))</f>
        <v>0</v>
      </c>
      <c r="I53" s="498">
        <f>IF($F53=0,0,((($F53/$E$51)*'CRONOGRAMA ACTIVIDADES'!G$28)*($G53/$F53)))</f>
        <v>0</v>
      </c>
      <c r="J53" s="498">
        <f>IF($F53=0,0,((($F53/$E$51)*'CRONOGRAMA ACTIVIDADES'!H$28)*($G53/$F53)))</f>
        <v>0</v>
      </c>
      <c r="K53" s="498">
        <f>IF($F53=0,0,((($F53/$E$51)*'CRONOGRAMA ACTIVIDADES'!I$28)*($G53/$F53)))</f>
        <v>0</v>
      </c>
      <c r="L53" s="498">
        <f>IF($F53=0,0,((($F53/$E$51)*'CRONOGRAMA ACTIVIDADES'!J$28)*($G53/$F53)))</f>
        <v>0</v>
      </c>
      <c r="M53" s="498">
        <f>IF($F53=0,0,((($F53/$E$51)*'CRONOGRAMA ACTIVIDADES'!K$28)*($G53/$F53)))</f>
        <v>0</v>
      </c>
      <c r="N53" s="498">
        <f>IF($F53=0,0,((($F53/$E$51)*'CRONOGRAMA ACTIVIDADES'!L$28)*($G53/$F53)))</f>
        <v>0</v>
      </c>
      <c r="O53" s="498">
        <f>IF($F53=0,0,((($F53/$E$51)*'CRONOGRAMA ACTIVIDADES'!M$28)*($G53/$F53)))</f>
        <v>0</v>
      </c>
      <c r="P53" s="498">
        <f>IF($F53=0,0,((($F53/$E$51)*'CRONOGRAMA ACTIVIDADES'!N$28)*($G53/$F53)))</f>
        <v>0</v>
      </c>
      <c r="Q53" s="498">
        <f>IF($F53=0,0,((($F53/$E$51)*'CRONOGRAMA ACTIVIDADES'!O$28)*($G53/$F53)))</f>
        <v>0</v>
      </c>
      <c r="R53" s="498">
        <f>IF($F53=0,0,((($F53/$E$51)*'CRONOGRAMA ACTIVIDADES'!P$28)*($G53/$F53)))</f>
        <v>0</v>
      </c>
      <c r="S53" s="498">
        <f>IF($F53=0,0,((($F53/$E$51)*'CRONOGRAMA ACTIVIDADES'!Q$28)*($G53/$F53)))</f>
        <v>0</v>
      </c>
      <c r="T53" s="501">
        <f>H53+I53+J53+K53+L53+M53+N53+O53+P53+Q53+R53+S53</f>
        <v>0</v>
      </c>
      <c r="U53" s="503">
        <f>IF($F53=0,0,((($F53/$E$51)*'CRONOGRAMA ACTIVIDADES'!R$28)*($G53/$F53)))</f>
        <v>0</v>
      </c>
      <c r="V53" s="498">
        <f>IF($F53=0,0,((($F53/$E$51)*'CRONOGRAMA ACTIVIDADES'!S$28)*($G53/$F53)))</f>
        <v>0</v>
      </c>
      <c r="W53" s="498">
        <f>IF($F53=0,0,((($F53/$E$51)*'CRONOGRAMA ACTIVIDADES'!T$28)*($G53/$F53)))</f>
        <v>0</v>
      </c>
      <c r="X53" s="498">
        <f>IF($F53=0,0,((($F53/$E$51)*'CRONOGRAMA ACTIVIDADES'!U$28)*($G53/$F53)))</f>
        <v>0</v>
      </c>
      <c r="Y53" s="498">
        <f>IF($F53=0,0,((($F53/$E$51)*'CRONOGRAMA ACTIVIDADES'!V$28)*($G53/$F53)))</f>
        <v>0</v>
      </c>
      <c r="Z53" s="498">
        <f>IF($F53=0,0,((($F53/$E$51)*'CRONOGRAMA ACTIVIDADES'!W$28)*($G53/$F53)))</f>
        <v>0</v>
      </c>
      <c r="AA53" s="498">
        <f>IF($F53=0,0,((($F53/$E$51)*'CRONOGRAMA ACTIVIDADES'!X$28)*($G53/$F53)))</f>
        <v>0</v>
      </c>
      <c r="AB53" s="498">
        <f>IF($F53=0,0,((($F53/$E$51)*'CRONOGRAMA ACTIVIDADES'!Y$28)*($G53/$F53)))</f>
        <v>0</v>
      </c>
      <c r="AC53" s="498">
        <f>IF($F53=0,0,((($F53/$E$51)*'CRONOGRAMA ACTIVIDADES'!Z$28)*($G53/$F53)))</f>
        <v>0</v>
      </c>
      <c r="AD53" s="498">
        <f>IF($F53=0,0,((($F53/$E$51)*'CRONOGRAMA ACTIVIDADES'!AA$28)*($G53/$F53)))</f>
        <v>0</v>
      </c>
      <c r="AE53" s="498">
        <f>IF($F53=0,0,((($F53/$E$51)*'CRONOGRAMA ACTIVIDADES'!AB$28)*($G53/$F53)))</f>
        <v>0</v>
      </c>
      <c r="AF53" s="498">
        <f>IF($F53=0,0,((($F53/$E$51)*'CRONOGRAMA ACTIVIDADES'!AC$28)*($G53/$F53)))</f>
        <v>0</v>
      </c>
      <c r="AG53" s="501">
        <f>U53+V53+W53+X53+Y53+Z53+AA53+AB53+AC53+AD53+AE53+AF53</f>
        <v>0</v>
      </c>
      <c r="AH53" s="502">
        <f>IF($F53=0,0,((($F53/$E$51)*'CRONOGRAMA ACTIVIDADES'!AD$28)*($G53/$F53)))</f>
        <v>0</v>
      </c>
      <c r="AI53" s="498">
        <f>IF($F53=0,0,((($F53/$E$51)*'CRONOGRAMA ACTIVIDADES'!AE$28)*($G53/$F53)))</f>
        <v>0</v>
      </c>
      <c r="AJ53" s="498">
        <f>IF($F53=0,0,((($F53/$E$51)*'CRONOGRAMA ACTIVIDADES'!AF$28)*($G53/$F53)))</f>
        <v>0</v>
      </c>
      <c r="AK53" s="498">
        <f>IF($F53=0,0,((($F53/$E$51)*'CRONOGRAMA ACTIVIDADES'!AG$28)*($G53/$F53)))</f>
        <v>0</v>
      </c>
      <c r="AL53" s="498">
        <f>IF($F53=0,0,((($F53/$E$51)*'CRONOGRAMA ACTIVIDADES'!AH$28)*($G53/$F53)))</f>
        <v>0</v>
      </c>
      <c r="AM53" s="498">
        <f>IF($F53=0,0,((($F53/$E$51)*'CRONOGRAMA ACTIVIDADES'!AI$28)*($G53/$F53)))</f>
        <v>0</v>
      </c>
      <c r="AN53" s="498">
        <f>IF($F53=0,0,((($F53/$E$51)*'CRONOGRAMA ACTIVIDADES'!AJ$28)*($G53/$F53)))</f>
        <v>0</v>
      </c>
      <c r="AO53" s="498">
        <f>IF($F53=0,0,((($F53/$E$51)*'CRONOGRAMA ACTIVIDADES'!AK$28)*($G53/$F53)))</f>
        <v>0</v>
      </c>
      <c r="AP53" s="498">
        <f>IF($F53=0,0,((($F53/$E$51)*'CRONOGRAMA ACTIVIDADES'!AL$28)*($G53/$F53)))</f>
        <v>0</v>
      </c>
      <c r="AQ53" s="498">
        <f>IF($F53=0,0,((($F53/$E$51)*'CRONOGRAMA ACTIVIDADES'!AM$28)*($G53/$F53)))</f>
        <v>0</v>
      </c>
      <c r="AR53" s="498">
        <f>IF($F53=0,0,((($F53/$E$51)*'CRONOGRAMA ACTIVIDADES'!AN$28)*($G53/$F53)))</f>
        <v>0</v>
      </c>
      <c r="AS53" s="498">
        <f>IF($F53=0,0,((($F53/$E$51)*'CRONOGRAMA ACTIVIDADES'!AO$28)*($G53/$F53)))</f>
        <v>0</v>
      </c>
      <c r="AT53" s="501">
        <f>AH53+AI53+AJ53+AK53+AL53+AM53+AN53+AO53+AP53+AQ53+AR53+AS53</f>
        <v>0</v>
      </c>
      <c r="AU53" s="504">
        <f>AS53+AR53+AQ53+AP53+AO53+AN53+AM53+AL53+AK53+AJ53+AI53+AH53+AF53+AE53+AD53+AC53+AB53+AA53+Z53+Y53+X53+W53+V53+U53+S53+R53+Q53+P53+O53+N53+M53+L53+K53+J53+I53+H53</f>
        <v>0</v>
      </c>
      <c r="AV53" s="470">
        <f t="shared" si="1"/>
        <v>0</v>
      </c>
    </row>
    <row r="54" spans="2:48" s="472" customFormat="1" ht="12.75" customHeight="1">
      <c r="B54" s="494" t="str">
        <f>+'FORMATO COSTEO C1'!C$222</f>
        <v>1.2.2.3</v>
      </c>
      <c r="C54" s="495" t="str">
        <f>+'FORMATO COSTEO C1'!B$222</f>
        <v>Categoría de gasto</v>
      </c>
      <c r="D54" s="590"/>
      <c r="E54" s="507"/>
      <c r="F54" s="498">
        <f>+'FORMATO COSTEO C1'!G222</f>
        <v>0</v>
      </c>
      <c r="G54" s="499">
        <f>+'FORMATO COSTEO C1'!L222</f>
        <v>0</v>
      </c>
      <c r="H54" s="503">
        <f>IF($F54=0,0,((($F54/$E$51)*'CRONOGRAMA ACTIVIDADES'!F$28)*($G54/$F54)))</f>
        <v>0</v>
      </c>
      <c r="I54" s="498">
        <f>IF($F54=0,0,((($F54/$E$51)*'CRONOGRAMA ACTIVIDADES'!G$28)*($G54/$F54)))</f>
        <v>0</v>
      </c>
      <c r="J54" s="498">
        <f>IF($F54=0,0,((($F54/$E$51)*'CRONOGRAMA ACTIVIDADES'!H$28)*($G54/$F54)))</f>
        <v>0</v>
      </c>
      <c r="K54" s="498">
        <f>IF($F54=0,0,((($F54/$E$51)*'CRONOGRAMA ACTIVIDADES'!I$28)*($G54/$F54)))</f>
        <v>0</v>
      </c>
      <c r="L54" s="498">
        <f>IF($F54=0,0,((($F54/$E$51)*'CRONOGRAMA ACTIVIDADES'!J$28)*($G54/$F54)))</f>
        <v>0</v>
      </c>
      <c r="M54" s="498">
        <f>IF($F54=0,0,((($F54/$E$51)*'CRONOGRAMA ACTIVIDADES'!K$28)*($G54/$F54)))</f>
        <v>0</v>
      </c>
      <c r="N54" s="498">
        <f>IF($F54=0,0,((($F54/$E$51)*'CRONOGRAMA ACTIVIDADES'!L$28)*($G54/$F54)))</f>
        <v>0</v>
      </c>
      <c r="O54" s="498">
        <f>IF($F54=0,0,((($F54/$E$51)*'CRONOGRAMA ACTIVIDADES'!M$28)*($G54/$F54)))</f>
        <v>0</v>
      </c>
      <c r="P54" s="498">
        <f>IF($F54=0,0,((($F54/$E$51)*'CRONOGRAMA ACTIVIDADES'!N$28)*($G54/$F54)))</f>
        <v>0</v>
      </c>
      <c r="Q54" s="498">
        <f>IF($F54=0,0,((($F54/$E$51)*'CRONOGRAMA ACTIVIDADES'!O$28)*($G54/$F54)))</f>
        <v>0</v>
      </c>
      <c r="R54" s="498">
        <f>IF($F54=0,0,((($F54/$E$51)*'CRONOGRAMA ACTIVIDADES'!P$28)*($G54/$F54)))</f>
        <v>0</v>
      </c>
      <c r="S54" s="498">
        <f>IF($F54=0,0,((($F54/$E$51)*'CRONOGRAMA ACTIVIDADES'!Q$28)*($G54/$F54)))</f>
        <v>0</v>
      </c>
      <c r="T54" s="501">
        <f>H54+I54+J54+K54+L54+M54+N54+O54+P54+Q54+R54+S54</f>
        <v>0</v>
      </c>
      <c r="U54" s="503">
        <f>IF($F54=0,0,((($F54/$E$51)*'CRONOGRAMA ACTIVIDADES'!R$28)*($G54/$F54)))</f>
        <v>0</v>
      </c>
      <c r="V54" s="498">
        <f>IF($F54=0,0,((($F54/$E$51)*'CRONOGRAMA ACTIVIDADES'!S$28)*($G54/$F54)))</f>
        <v>0</v>
      </c>
      <c r="W54" s="498">
        <f>IF($F54=0,0,((($F54/$E$51)*'CRONOGRAMA ACTIVIDADES'!T$28)*($G54/$F54)))</f>
        <v>0</v>
      </c>
      <c r="X54" s="498">
        <f>IF($F54=0,0,((($F54/$E$51)*'CRONOGRAMA ACTIVIDADES'!U$28)*($G54/$F54)))</f>
        <v>0</v>
      </c>
      <c r="Y54" s="498">
        <f>IF($F54=0,0,((($F54/$E$51)*'CRONOGRAMA ACTIVIDADES'!V$28)*($G54/$F54)))</f>
        <v>0</v>
      </c>
      <c r="Z54" s="498">
        <f>IF($F54=0,0,((($F54/$E$51)*'CRONOGRAMA ACTIVIDADES'!W$28)*($G54/$F54)))</f>
        <v>0</v>
      </c>
      <c r="AA54" s="498">
        <f>IF($F54=0,0,((($F54/$E$51)*'CRONOGRAMA ACTIVIDADES'!X$28)*($G54/$F54)))</f>
        <v>0</v>
      </c>
      <c r="AB54" s="498">
        <f>IF($F54=0,0,((($F54/$E$51)*'CRONOGRAMA ACTIVIDADES'!Y$28)*($G54/$F54)))</f>
        <v>0</v>
      </c>
      <c r="AC54" s="498">
        <f>IF($F54=0,0,((($F54/$E$51)*'CRONOGRAMA ACTIVIDADES'!Z$28)*($G54/$F54)))</f>
        <v>0</v>
      </c>
      <c r="AD54" s="498">
        <f>IF($F54=0,0,((($F54/$E$51)*'CRONOGRAMA ACTIVIDADES'!AA$28)*($G54/$F54)))</f>
        <v>0</v>
      </c>
      <c r="AE54" s="498">
        <f>IF($F54=0,0,((($F54/$E$51)*'CRONOGRAMA ACTIVIDADES'!AB$28)*($G54/$F54)))</f>
        <v>0</v>
      </c>
      <c r="AF54" s="498">
        <f>IF($F54=0,0,((($F54/$E$51)*'CRONOGRAMA ACTIVIDADES'!AC$28)*($G54/$F54)))</f>
        <v>0</v>
      </c>
      <c r="AG54" s="501">
        <f>U54+V54+W54+X54+Y54+Z54+AA54+AB54+AC54+AD54+AE54+AF54</f>
        <v>0</v>
      </c>
      <c r="AH54" s="502">
        <f>IF($F54=0,0,((($F54/$E$51)*'CRONOGRAMA ACTIVIDADES'!AD$28)*($G54/$F54)))</f>
        <v>0</v>
      </c>
      <c r="AI54" s="498">
        <f>IF($F54=0,0,((($F54/$E$51)*'CRONOGRAMA ACTIVIDADES'!AE$28)*($G54/$F54)))</f>
        <v>0</v>
      </c>
      <c r="AJ54" s="498">
        <f>IF($F54=0,0,((($F54/$E$51)*'CRONOGRAMA ACTIVIDADES'!AF$28)*($G54/$F54)))</f>
        <v>0</v>
      </c>
      <c r="AK54" s="498">
        <f>IF($F54=0,0,((($F54/$E$51)*'CRONOGRAMA ACTIVIDADES'!AG$28)*($G54/$F54)))</f>
        <v>0</v>
      </c>
      <c r="AL54" s="498">
        <f>IF($F54=0,0,((($F54/$E$51)*'CRONOGRAMA ACTIVIDADES'!AH$28)*($G54/$F54)))</f>
        <v>0</v>
      </c>
      <c r="AM54" s="498">
        <f>IF($F54=0,0,((($F54/$E$51)*'CRONOGRAMA ACTIVIDADES'!AI$28)*($G54/$F54)))</f>
        <v>0</v>
      </c>
      <c r="AN54" s="498">
        <f>IF($F54=0,0,((($F54/$E$51)*'CRONOGRAMA ACTIVIDADES'!AJ$28)*($G54/$F54)))</f>
        <v>0</v>
      </c>
      <c r="AO54" s="498">
        <f>IF($F54=0,0,((($F54/$E$51)*'CRONOGRAMA ACTIVIDADES'!AK$28)*($G54/$F54)))</f>
        <v>0</v>
      </c>
      <c r="AP54" s="498">
        <f>IF($F54=0,0,((($F54/$E$51)*'CRONOGRAMA ACTIVIDADES'!AL$28)*($G54/$F54)))</f>
        <v>0</v>
      </c>
      <c r="AQ54" s="498">
        <f>IF($F54=0,0,((($F54/$E$51)*'CRONOGRAMA ACTIVIDADES'!AM$28)*($G54/$F54)))</f>
        <v>0</v>
      </c>
      <c r="AR54" s="498">
        <f>IF($F54=0,0,((($F54/$E$51)*'CRONOGRAMA ACTIVIDADES'!AN$28)*($G54/$F54)))</f>
        <v>0</v>
      </c>
      <c r="AS54" s="498">
        <f>IF($F54=0,0,((($F54/$E$51)*'CRONOGRAMA ACTIVIDADES'!AO$28)*($G54/$F54)))</f>
        <v>0</v>
      </c>
      <c r="AT54" s="501">
        <f>AH54+AI54+AJ54+AK54+AL54+AM54+AN54+AO54+AP54+AQ54+AR54+AS54</f>
        <v>0</v>
      </c>
      <c r="AU54" s="504">
        <f>AS54+AR54+AQ54+AP54+AO54+AN54+AM54+AL54+AK54+AJ54+AI54+AH54+AF54+AE54+AD54+AC54+AB54+AA54+Z54+Y54+X54+W54+V54+U54+S54+R54+Q54+P54+O54+N54+M54+L54+K54+J54+I54+H54</f>
        <v>0</v>
      </c>
      <c r="AV54" s="470">
        <f t="shared" si="1"/>
        <v>0</v>
      </c>
    </row>
    <row r="55" spans="2:48" s="472" customFormat="1" ht="12.75" customHeight="1">
      <c r="B55" s="494" t="str">
        <f>+'FORMATO COSTEO C1'!C$228</f>
        <v>1.2.2.4</v>
      </c>
      <c r="C55" s="495" t="str">
        <f>+'FORMATO COSTEO C1'!B$228</f>
        <v>Categoría de gasto</v>
      </c>
      <c r="D55" s="590"/>
      <c r="E55" s="507"/>
      <c r="F55" s="498">
        <f>+'FORMATO COSTEO C1'!G228</f>
        <v>0</v>
      </c>
      <c r="G55" s="499">
        <f>+'FORMATO COSTEO C1'!L228</f>
        <v>0</v>
      </c>
      <c r="H55" s="503">
        <f>IF($F55=0,0,((($F55/$E$51)*'CRONOGRAMA ACTIVIDADES'!F$28)*($G55/$F55)))</f>
        <v>0</v>
      </c>
      <c r="I55" s="498">
        <f>IF($F55=0,0,((($F55/$E$51)*'CRONOGRAMA ACTIVIDADES'!G$28)*($G55/$F55)))</f>
        <v>0</v>
      </c>
      <c r="J55" s="498">
        <f>IF($F55=0,0,((($F55/$E$51)*'CRONOGRAMA ACTIVIDADES'!H$28)*($G55/$F55)))</f>
        <v>0</v>
      </c>
      <c r="K55" s="498">
        <f>IF($F55=0,0,((($F55/$E$51)*'CRONOGRAMA ACTIVIDADES'!I$28)*($G55/$F55)))</f>
        <v>0</v>
      </c>
      <c r="L55" s="498">
        <f>IF($F55=0,0,((($F55/$E$51)*'CRONOGRAMA ACTIVIDADES'!J$28)*($G55/$F55)))</f>
        <v>0</v>
      </c>
      <c r="M55" s="498">
        <f>IF($F55=0,0,((($F55/$E$51)*'CRONOGRAMA ACTIVIDADES'!K$28)*($G55/$F55)))</f>
        <v>0</v>
      </c>
      <c r="N55" s="498">
        <f>IF($F55=0,0,((($F55/$E$51)*'CRONOGRAMA ACTIVIDADES'!L$28)*($G55/$F55)))</f>
        <v>0</v>
      </c>
      <c r="O55" s="498">
        <f>IF($F55=0,0,((($F55/$E$51)*'CRONOGRAMA ACTIVIDADES'!M$28)*($G55/$F55)))</f>
        <v>0</v>
      </c>
      <c r="P55" s="498">
        <f>IF($F55=0,0,((($F55/$E$51)*'CRONOGRAMA ACTIVIDADES'!N$28)*($G55/$F55)))</f>
        <v>0</v>
      </c>
      <c r="Q55" s="498">
        <f>IF($F55=0,0,((($F55/$E$51)*'CRONOGRAMA ACTIVIDADES'!O$28)*($G55/$F55)))</f>
        <v>0</v>
      </c>
      <c r="R55" s="498">
        <f>IF($F55=0,0,((($F55/$E$51)*'CRONOGRAMA ACTIVIDADES'!P$28)*($G55/$F55)))</f>
        <v>0</v>
      </c>
      <c r="S55" s="498">
        <f>IF($F55=0,0,((($F55/$E$51)*'CRONOGRAMA ACTIVIDADES'!Q$28)*($G55/$F55)))</f>
        <v>0</v>
      </c>
      <c r="T55" s="501">
        <f>H55+I55+J55+K55+L55+M55+N55+O55+P55+Q55+R55+S55</f>
        <v>0</v>
      </c>
      <c r="U55" s="503">
        <f>IF($F55=0,0,((($F55/$E$51)*'CRONOGRAMA ACTIVIDADES'!R$28)*($G55/$F55)))</f>
        <v>0</v>
      </c>
      <c r="V55" s="498">
        <f>IF($F55=0,0,((($F55/$E$51)*'CRONOGRAMA ACTIVIDADES'!S$28)*($G55/$F55)))</f>
        <v>0</v>
      </c>
      <c r="W55" s="498">
        <f>IF($F55=0,0,((($F55/$E$51)*'CRONOGRAMA ACTIVIDADES'!T$28)*($G55/$F55)))</f>
        <v>0</v>
      </c>
      <c r="X55" s="498">
        <f>IF($F55=0,0,((($F55/$E$51)*'CRONOGRAMA ACTIVIDADES'!U$28)*($G55/$F55)))</f>
        <v>0</v>
      </c>
      <c r="Y55" s="498">
        <f>IF($F55=0,0,((($F55/$E$51)*'CRONOGRAMA ACTIVIDADES'!V$28)*($G55/$F55)))</f>
        <v>0</v>
      </c>
      <c r="Z55" s="498">
        <f>IF($F55=0,0,((($F55/$E$51)*'CRONOGRAMA ACTIVIDADES'!W$28)*($G55/$F55)))</f>
        <v>0</v>
      </c>
      <c r="AA55" s="498">
        <f>IF($F55=0,0,((($F55/$E$51)*'CRONOGRAMA ACTIVIDADES'!X$28)*($G55/$F55)))</f>
        <v>0</v>
      </c>
      <c r="AB55" s="498">
        <f>IF($F55=0,0,((($F55/$E$51)*'CRONOGRAMA ACTIVIDADES'!Y$28)*($G55/$F55)))</f>
        <v>0</v>
      </c>
      <c r="AC55" s="498">
        <f>IF($F55=0,0,((($F55/$E$51)*'CRONOGRAMA ACTIVIDADES'!Z$28)*($G55/$F55)))</f>
        <v>0</v>
      </c>
      <c r="AD55" s="498">
        <f>IF($F55=0,0,((($F55/$E$51)*'CRONOGRAMA ACTIVIDADES'!AA$28)*($G55/$F55)))</f>
        <v>0</v>
      </c>
      <c r="AE55" s="498">
        <f>IF($F55=0,0,((($F55/$E$51)*'CRONOGRAMA ACTIVIDADES'!AB$28)*($G55/$F55)))</f>
        <v>0</v>
      </c>
      <c r="AF55" s="498">
        <f>IF($F55=0,0,((($F55/$E$51)*'CRONOGRAMA ACTIVIDADES'!AC$28)*($G55/$F55)))</f>
        <v>0</v>
      </c>
      <c r="AG55" s="501">
        <f>U55+V55+W55+X55+Y55+Z55+AA55+AB55+AC55+AD55+AE55+AF55</f>
        <v>0</v>
      </c>
      <c r="AH55" s="502">
        <f>IF($F55=0,0,((($F55/$E$51)*'CRONOGRAMA ACTIVIDADES'!AD$28)*($G55/$F55)))</f>
        <v>0</v>
      </c>
      <c r="AI55" s="498">
        <f>IF($F55=0,0,((($F55/$E$51)*'CRONOGRAMA ACTIVIDADES'!AE$28)*($G55/$F55)))</f>
        <v>0</v>
      </c>
      <c r="AJ55" s="498">
        <f>IF($F55=0,0,((($F55/$E$51)*'CRONOGRAMA ACTIVIDADES'!AF$28)*($G55/$F55)))</f>
        <v>0</v>
      </c>
      <c r="AK55" s="498">
        <f>IF($F55=0,0,((($F55/$E$51)*'CRONOGRAMA ACTIVIDADES'!AG$28)*($G55/$F55)))</f>
        <v>0</v>
      </c>
      <c r="AL55" s="498">
        <f>IF($F55=0,0,((($F55/$E$51)*'CRONOGRAMA ACTIVIDADES'!AH$28)*($G55/$F55)))</f>
        <v>0</v>
      </c>
      <c r="AM55" s="498">
        <f>IF($F55=0,0,((($F55/$E$51)*'CRONOGRAMA ACTIVIDADES'!AI$28)*($G55/$F55)))</f>
        <v>0</v>
      </c>
      <c r="AN55" s="498">
        <f>IF($F55=0,0,((($F55/$E$51)*'CRONOGRAMA ACTIVIDADES'!AJ$28)*($G55/$F55)))</f>
        <v>0</v>
      </c>
      <c r="AO55" s="498">
        <f>IF($F55=0,0,((($F55/$E$51)*'CRONOGRAMA ACTIVIDADES'!AK$28)*($G55/$F55)))</f>
        <v>0</v>
      </c>
      <c r="AP55" s="498">
        <f>IF($F55=0,0,((($F55/$E$51)*'CRONOGRAMA ACTIVIDADES'!AL$28)*($G55/$F55)))</f>
        <v>0</v>
      </c>
      <c r="AQ55" s="498">
        <f>IF($F55=0,0,((($F55/$E$51)*'CRONOGRAMA ACTIVIDADES'!AM$28)*($G55/$F55)))</f>
        <v>0</v>
      </c>
      <c r="AR55" s="498">
        <f>IF($F55=0,0,((($F55/$E$51)*'CRONOGRAMA ACTIVIDADES'!AN$28)*($G55/$F55)))</f>
        <v>0</v>
      </c>
      <c r="AS55" s="498">
        <f>IF($F55=0,0,((($F55/$E$51)*'CRONOGRAMA ACTIVIDADES'!AO$28)*($G55/$F55)))</f>
        <v>0</v>
      </c>
      <c r="AT55" s="501">
        <f>AH55+AI55+AJ55+AK55+AL55+AM55+AN55+AO55+AP55+AQ55+AR55+AS55</f>
        <v>0</v>
      </c>
      <c r="AU55" s="504">
        <f>AS55+AR55+AQ55+AP55+AO55+AN55+AM55+AL55+AK55+AJ55+AI55+AH55+AF55+AE55+AD55+AC55+AB55+AA55+Z55+Y55+X55+W55+V55+U55+S55+R55+Q55+P55+O55+N55+M55+L55+K55+J55+I55+H55</f>
        <v>0</v>
      </c>
      <c r="AV55" s="470">
        <f t="shared" si="1"/>
        <v>0</v>
      </c>
    </row>
    <row r="56" spans="2:48" s="472" customFormat="1" ht="12.75" customHeight="1">
      <c r="B56" s="494" t="str">
        <f>+'FORMATO COSTEO C1'!C$234</f>
        <v>1.2.2.5</v>
      </c>
      <c r="C56" s="495" t="str">
        <f>+'FORMATO COSTEO C1'!B$234</f>
        <v>Categoría de gasto</v>
      </c>
      <c r="D56" s="590"/>
      <c r="E56" s="507"/>
      <c r="F56" s="498">
        <f>+'FORMATO COSTEO C1'!G234</f>
        <v>0</v>
      </c>
      <c r="G56" s="499">
        <f>+'FORMATO COSTEO C1'!L234</f>
        <v>0</v>
      </c>
      <c r="H56" s="503">
        <f>IF($F56=0,0,((($F56/$E$51)*'CRONOGRAMA ACTIVIDADES'!F$28)*($G56/$F56)))</f>
        <v>0</v>
      </c>
      <c r="I56" s="498">
        <f>IF($F56=0,0,((($F56/$E$51)*'CRONOGRAMA ACTIVIDADES'!G$28)*($G56/$F56)))</f>
        <v>0</v>
      </c>
      <c r="J56" s="498">
        <f>IF($F56=0,0,((($F56/$E$51)*'CRONOGRAMA ACTIVIDADES'!H$28)*($G56/$F56)))</f>
        <v>0</v>
      </c>
      <c r="K56" s="498">
        <f>IF($F56=0,0,((($F56/$E$51)*'CRONOGRAMA ACTIVIDADES'!I$28)*($G56/$F56)))</f>
        <v>0</v>
      </c>
      <c r="L56" s="498">
        <f>IF($F56=0,0,((($F56/$E$51)*'CRONOGRAMA ACTIVIDADES'!J$28)*($G56/$F56)))</f>
        <v>0</v>
      </c>
      <c r="M56" s="498">
        <f>IF($F56=0,0,((($F56/$E$51)*'CRONOGRAMA ACTIVIDADES'!K$28)*($G56/$F56)))</f>
        <v>0</v>
      </c>
      <c r="N56" s="498">
        <f>IF($F56=0,0,((($F56/$E$51)*'CRONOGRAMA ACTIVIDADES'!L$28)*($G56/$F56)))</f>
        <v>0</v>
      </c>
      <c r="O56" s="498">
        <f>IF($F56=0,0,((($F56/$E$51)*'CRONOGRAMA ACTIVIDADES'!M$28)*($G56/$F56)))</f>
        <v>0</v>
      </c>
      <c r="P56" s="498">
        <f>IF($F56=0,0,((($F56/$E$51)*'CRONOGRAMA ACTIVIDADES'!N$28)*($G56/$F56)))</f>
        <v>0</v>
      </c>
      <c r="Q56" s="498">
        <f>IF($F56=0,0,((($F56/$E$51)*'CRONOGRAMA ACTIVIDADES'!O$28)*($G56/$F56)))</f>
        <v>0</v>
      </c>
      <c r="R56" s="498">
        <f>IF($F56=0,0,((($F56/$E$51)*'CRONOGRAMA ACTIVIDADES'!P$28)*($G56/$F56)))</f>
        <v>0</v>
      </c>
      <c r="S56" s="498">
        <f>IF($F56=0,0,((($F56/$E$51)*'CRONOGRAMA ACTIVIDADES'!Q$28)*($G56/$F56)))</f>
        <v>0</v>
      </c>
      <c r="T56" s="501">
        <f>H56+I56+J56+K56+L56+M56+N56+O56+P56+Q56+R56+S56</f>
        <v>0</v>
      </c>
      <c r="U56" s="503">
        <f>IF($F56=0,0,((($F56/$E$51)*'CRONOGRAMA ACTIVIDADES'!R$28)*($G56/$F56)))</f>
        <v>0</v>
      </c>
      <c r="V56" s="498">
        <f>IF($F56=0,0,((($F56/$E$51)*'CRONOGRAMA ACTIVIDADES'!S$28)*($G56/$F56)))</f>
        <v>0</v>
      </c>
      <c r="W56" s="498">
        <f>IF($F56=0,0,((($F56/$E$51)*'CRONOGRAMA ACTIVIDADES'!T$28)*($G56/$F56)))</f>
        <v>0</v>
      </c>
      <c r="X56" s="498">
        <f>IF($F56=0,0,((($F56/$E$51)*'CRONOGRAMA ACTIVIDADES'!U$28)*($G56/$F56)))</f>
        <v>0</v>
      </c>
      <c r="Y56" s="498">
        <f>IF($F56=0,0,((($F56/$E$51)*'CRONOGRAMA ACTIVIDADES'!V$28)*($G56/$F56)))</f>
        <v>0</v>
      </c>
      <c r="Z56" s="498">
        <f>IF($F56=0,0,((($F56/$E$51)*'CRONOGRAMA ACTIVIDADES'!W$28)*($G56/$F56)))</f>
        <v>0</v>
      </c>
      <c r="AA56" s="498">
        <f>IF($F56=0,0,((($F56/$E$51)*'CRONOGRAMA ACTIVIDADES'!X$28)*($G56/$F56)))</f>
        <v>0</v>
      </c>
      <c r="AB56" s="498">
        <f>IF($F56=0,0,((($F56/$E$51)*'CRONOGRAMA ACTIVIDADES'!Y$28)*($G56/$F56)))</f>
        <v>0</v>
      </c>
      <c r="AC56" s="498">
        <f>IF($F56=0,0,((($F56/$E$51)*'CRONOGRAMA ACTIVIDADES'!Z$28)*($G56/$F56)))</f>
        <v>0</v>
      </c>
      <c r="AD56" s="498">
        <f>IF($F56=0,0,((($F56/$E$51)*'CRONOGRAMA ACTIVIDADES'!AA$28)*($G56/$F56)))</f>
        <v>0</v>
      </c>
      <c r="AE56" s="498">
        <f>IF($F56=0,0,((($F56/$E$51)*'CRONOGRAMA ACTIVIDADES'!AB$28)*($G56/$F56)))</f>
        <v>0</v>
      </c>
      <c r="AF56" s="498">
        <f>IF($F56=0,0,((($F56/$E$51)*'CRONOGRAMA ACTIVIDADES'!AC$28)*($G56/$F56)))</f>
        <v>0</v>
      </c>
      <c r="AG56" s="501">
        <f>U56+V56+W56+X56+Y56+Z56+AA56+AB56+AC56+AD56+AE56+AF56</f>
        <v>0</v>
      </c>
      <c r="AH56" s="502">
        <f>IF($F56=0,0,((($F56/$E$51)*'CRONOGRAMA ACTIVIDADES'!AD$28)*($G56/$F56)))</f>
        <v>0</v>
      </c>
      <c r="AI56" s="498">
        <f>IF($F56=0,0,((($F56/$E$51)*'CRONOGRAMA ACTIVIDADES'!AE$28)*($G56/$F56)))</f>
        <v>0</v>
      </c>
      <c r="AJ56" s="498">
        <f>IF($F56=0,0,((($F56/$E$51)*'CRONOGRAMA ACTIVIDADES'!AF$28)*($G56/$F56)))</f>
        <v>0</v>
      </c>
      <c r="AK56" s="498">
        <f>IF($F56=0,0,((($F56/$E$51)*'CRONOGRAMA ACTIVIDADES'!AG$28)*($G56/$F56)))</f>
        <v>0</v>
      </c>
      <c r="AL56" s="498">
        <f>IF($F56=0,0,((($F56/$E$51)*'CRONOGRAMA ACTIVIDADES'!AH$28)*($G56/$F56)))</f>
        <v>0</v>
      </c>
      <c r="AM56" s="498">
        <f>IF($F56=0,0,((($F56/$E$51)*'CRONOGRAMA ACTIVIDADES'!AI$28)*($G56/$F56)))</f>
        <v>0</v>
      </c>
      <c r="AN56" s="498">
        <f>IF($F56=0,0,((($F56/$E$51)*'CRONOGRAMA ACTIVIDADES'!AJ$28)*($G56/$F56)))</f>
        <v>0</v>
      </c>
      <c r="AO56" s="498">
        <f>IF($F56=0,0,((($F56/$E$51)*'CRONOGRAMA ACTIVIDADES'!AK$28)*($G56/$F56)))</f>
        <v>0</v>
      </c>
      <c r="AP56" s="498">
        <f>IF($F56=0,0,((($F56/$E$51)*'CRONOGRAMA ACTIVIDADES'!AL$28)*($G56/$F56)))</f>
        <v>0</v>
      </c>
      <c r="AQ56" s="498">
        <f>IF($F56=0,0,((($F56/$E$51)*'CRONOGRAMA ACTIVIDADES'!AM$28)*($G56/$F56)))</f>
        <v>0</v>
      </c>
      <c r="AR56" s="498">
        <f>IF($F56=0,0,((($F56/$E$51)*'CRONOGRAMA ACTIVIDADES'!AN$28)*($G56/$F56)))</f>
        <v>0</v>
      </c>
      <c r="AS56" s="498">
        <f>IF($F56=0,0,((($F56/$E$51)*'CRONOGRAMA ACTIVIDADES'!AO$28)*($G56/$F56)))</f>
        <v>0</v>
      </c>
      <c r="AT56" s="501">
        <f>AH56+AI56+AJ56+AK56+AL56+AM56+AN56+AO56+AP56+AQ56+AR56+AS56</f>
        <v>0</v>
      </c>
      <c r="AU56" s="504">
        <f>AS56+AR56+AQ56+AP56+AO56+AN56+AM56+AL56+AK56+AJ56+AI56+AH56+AF56+AE56+AD56+AC56+AB56+AA56+Z56+Y56+X56+W56+V56+U56+S56+R56+Q56+P56+O56+N56+M56+L56+K56+J56+I56+H56</f>
        <v>0</v>
      </c>
      <c r="AV56" s="470">
        <f t="shared" si="1"/>
        <v>0</v>
      </c>
    </row>
    <row r="57" spans="2:48" s="472" customFormat="1" ht="12.75" customHeight="1">
      <c r="B57" s="484" t="str">
        <f>+'FORMATO COSTEO C1'!C$240</f>
        <v>1.2.3</v>
      </c>
      <c r="C57" s="508">
        <f>+'FORMATO COSTEO C1'!B$240</f>
        <v>0</v>
      </c>
      <c r="D57" s="486" t="str">
        <f>+'FORMATO COSTEO C1'!D$240</f>
        <v>Unidad medida</v>
      </c>
      <c r="E57" s="487">
        <f>+'FORMATO COSTEO C1'!E$240</f>
        <v>0</v>
      </c>
      <c r="F57" s="488">
        <f>SUM(F58:F62)</f>
        <v>0</v>
      </c>
      <c r="G57" s="489">
        <f aca="true" t="shared" si="18" ref="G57:AS57">SUM(G58:G62)</f>
        <v>0</v>
      </c>
      <c r="H57" s="490">
        <f t="shared" si="18"/>
        <v>0</v>
      </c>
      <c r="I57" s="488">
        <f>SUM(I58:I62)</f>
        <v>0</v>
      </c>
      <c r="J57" s="488">
        <f>SUM(J58:J62)</f>
        <v>0</v>
      </c>
      <c r="K57" s="488">
        <f>SUM(K58:K62)</f>
        <v>0</v>
      </c>
      <c r="L57" s="488">
        <f>SUM(L58:L62)</f>
        <v>0</v>
      </c>
      <c r="M57" s="488">
        <f>SUM(M58:M62)</f>
        <v>0</v>
      </c>
      <c r="N57" s="488">
        <f t="shared" si="18"/>
        <v>0</v>
      </c>
      <c r="O57" s="488">
        <f t="shared" si="18"/>
        <v>0</v>
      </c>
      <c r="P57" s="488">
        <f t="shared" si="18"/>
        <v>0</v>
      </c>
      <c r="Q57" s="488">
        <f t="shared" si="18"/>
        <v>0</v>
      </c>
      <c r="R57" s="488">
        <f t="shared" si="18"/>
        <v>0</v>
      </c>
      <c r="S57" s="488">
        <f t="shared" si="18"/>
        <v>0</v>
      </c>
      <c r="T57" s="491">
        <f>SUM(T58:T62)</f>
        <v>0</v>
      </c>
      <c r="U57" s="490">
        <f t="shared" si="18"/>
        <v>0</v>
      </c>
      <c r="V57" s="488">
        <f t="shared" si="18"/>
        <v>0</v>
      </c>
      <c r="W57" s="488">
        <f t="shared" si="18"/>
        <v>0</v>
      </c>
      <c r="X57" s="488">
        <f t="shared" si="18"/>
        <v>0</v>
      </c>
      <c r="Y57" s="488">
        <f t="shared" si="18"/>
        <v>0</v>
      </c>
      <c r="Z57" s="488">
        <f t="shared" si="18"/>
        <v>0</v>
      </c>
      <c r="AA57" s="488">
        <f t="shared" si="18"/>
        <v>0</v>
      </c>
      <c r="AB57" s="488">
        <f t="shared" si="18"/>
        <v>0</v>
      </c>
      <c r="AC57" s="488">
        <f t="shared" si="18"/>
        <v>0</v>
      </c>
      <c r="AD57" s="488">
        <f t="shared" si="18"/>
        <v>0</v>
      </c>
      <c r="AE57" s="488">
        <f t="shared" si="18"/>
        <v>0</v>
      </c>
      <c r="AF57" s="488">
        <f t="shared" si="18"/>
        <v>0</v>
      </c>
      <c r="AG57" s="491">
        <f t="shared" si="18"/>
        <v>0</v>
      </c>
      <c r="AH57" s="492">
        <f t="shared" si="18"/>
        <v>0</v>
      </c>
      <c r="AI57" s="488">
        <f t="shared" si="18"/>
        <v>0</v>
      </c>
      <c r="AJ57" s="488">
        <f t="shared" si="18"/>
        <v>0</v>
      </c>
      <c r="AK57" s="488">
        <f t="shared" si="18"/>
        <v>0</v>
      </c>
      <c r="AL57" s="488">
        <f t="shared" si="18"/>
        <v>0</v>
      </c>
      <c r="AM57" s="488">
        <f t="shared" si="18"/>
        <v>0</v>
      </c>
      <c r="AN57" s="488">
        <f t="shared" si="18"/>
        <v>0</v>
      </c>
      <c r="AO57" s="488">
        <f t="shared" si="18"/>
        <v>0</v>
      </c>
      <c r="AP57" s="488">
        <f t="shared" si="18"/>
        <v>0</v>
      </c>
      <c r="AQ57" s="488">
        <f t="shared" si="18"/>
        <v>0</v>
      </c>
      <c r="AR57" s="488">
        <f t="shared" si="18"/>
        <v>0</v>
      </c>
      <c r="AS57" s="488">
        <f t="shared" si="18"/>
        <v>0</v>
      </c>
      <c r="AT57" s="491">
        <f>SUM(AT58:AT62)</f>
        <v>0</v>
      </c>
      <c r="AU57" s="493">
        <f>SUM(AU58:AU62)</f>
        <v>0</v>
      </c>
      <c r="AV57" s="470">
        <f t="shared" si="1"/>
        <v>0</v>
      </c>
    </row>
    <row r="58" spans="2:48" s="472" customFormat="1" ht="12.75" customHeight="1">
      <c r="B58" s="494" t="str">
        <f>+'FORMATO COSTEO C1'!C$242</f>
        <v>1.2.3.1</v>
      </c>
      <c r="C58" s="495" t="str">
        <f>+'FORMATO COSTEO C1'!B$242</f>
        <v>Categoría de gasto</v>
      </c>
      <c r="D58" s="590"/>
      <c r="E58" s="507"/>
      <c r="F58" s="498">
        <f>+'FORMATO COSTEO C1'!G242</f>
        <v>0</v>
      </c>
      <c r="G58" s="499">
        <f>+'FORMATO COSTEO C1'!L242</f>
        <v>0</v>
      </c>
      <c r="H58" s="500">
        <f>IF($F58=0,0,((($F58/$E$57)*'CRONOGRAMA ACTIVIDADES'!F$29)*($G58/$F58)))</f>
        <v>0</v>
      </c>
      <c r="I58" s="498">
        <f>IF($F58=0,0,((($F58/$E$57)*'CRONOGRAMA ACTIVIDADES'!G$29)*($G58/$F58)))</f>
        <v>0</v>
      </c>
      <c r="J58" s="498">
        <f>IF($F58=0,0,((($F58/$E$57)*'CRONOGRAMA ACTIVIDADES'!H$29)*($G58/$F58)))</f>
        <v>0</v>
      </c>
      <c r="K58" s="498">
        <f>IF($F58=0,0,((($F58/$E$57)*'CRONOGRAMA ACTIVIDADES'!I$29)*($G58/$F58)))</f>
        <v>0</v>
      </c>
      <c r="L58" s="498">
        <f>IF($F58=0,0,((($F58/$E$57)*'CRONOGRAMA ACTIVIDADES'!J$29)*($G58/$F58)))</f>
        <v>0</v>
      </c>
      <c r="M58" s="498">
        <f>IF($F58=0,0,((($F58/$E$57)*'CRONOGRAMA ACTIVIDADES'!K$29)*($G58/$F58)))</f>
        <v>0</v>
      </c>
      <c r="N58" s="498">
        <f>IF($F58=0,0,((($F58/$E$57)*'CRONOGRAMA ACTIVIDADES'!L$29)*($G58/$F58)))</f>
        <v>0</v>
      </c>
      <c r="O58" s="498">
        <f>IF($F58=0,0,((($F58/$E$57)*'CRONOGRAMA ACTIVIDADES'!M$29)*($G58/$F58)))</f>
        <v>0</v>
      </c>
      <c r="P58" s="498">
        <f>IF($F58=0,0,((($F58/$E$57)*'CRONOGRAMA ACTIVIDADES'!N$29)*($G58/$F58)))</f>
        <v>0</v>
      </c>
      <c r="Q58" s="498">
        <f>IF($F58=0,0,((($F58/$E$57)*'CRONOGRAMA ACTIVIDADES'!O$29)*($G58/$F58)))</f>
        <v>0</v>
      </c>
      <c r="R58" s="498">
        <f>IF($F58=0,0,((($F58/$E$57)*'CRONOGRAMA ACTIVIDADES'!P$29)*($G58/$F58)))</f>
        <v>0</v>
      </c>
      <c r="S58" s="498">
        <f>IF($F58=0,0,((($F58/$E$57)*'CRONOGRAMA ACTIVIDADES'!Q$29)*($G58/$F58)))</f>
        <v>0</v>
      </c>
      <c r="T58" s="501">
        <f>H58+I58+J58+K58+L58+M58+N58+O58+P58+Q58+R58+S58</f>
        <v>0</v>
      </c>
      <c r="U58" s="503">
        <f>IF($F58=0,0,((($F58/$E$57)*'CRONOGRAMA ACTIVIDADES'!R$29)*($G58/$F58)))</f>
        <v>0</v>
      </c>
      <c r="V58" s="498">
        <f>IF($F58=0,0,((($F58/$E$57)*'CRONOGRAMA ACTIVIDADES'!S$29)*($G58/$F58)))</f>
        <v>0</v>
      </c>
      <c r="W58" s="498">
        <f>IF($F58=0,0,((($F58/$E$57)*'CRONOGRAMA ACTIVIDADES'!T$29)*($G58/$F58)))</f>
        <v>0</v>
      </c>
      <c r="X58" s="498">
        <f>IF($F58=0,0,((($F58/$E$57)*'CRONOGRAMA ACTIVIDADES'!U$29)*($G58/$F58)))</f>
        <v>0</v>
      </c>
      <c r="Y58" s="498">
        <f>IF($F58=0,0,((($F58/$E$57)*'CRONOGRAMA ACTIVIDADES'!V$29)*($G58/$F58)))</f>
        <v>0</v>
      </c>
      <c r="Z58" s="498">
        <f>IF($F58=0,0,((($F58/$E$57)*'CRONOGRAMA ACTIVIDADES'!W$29)*($G58/$F58)))</f>
        <v>0</v>
      </c>
      <c r="AA58" s="498">
        <f>IF($F58=0,0,((($F58/$E$57)*'CRONOGRAMA ACTIVIDADES'!X$29)*($G58/$F58)))</f>
        <v>0</v>
      </c>
      <c r="AB58" s="498">
        <f>IF($F58=0,0,((($F58/$E$57)*'CRONOGRAMA ACTIVIDADES'!Y$29)*($G58/$F58)))</f>
        <v>0</v>
      </c>
      <c r="AC58" s="498">
        <f>IF($F58=0,0,((($F58/$E$57)*'CRONOGRAMA ACTIVIDADES'!Z$29)*($G58/$F58)))</f>
        <v>0</v>
      </c>
      <c r="AD58" s="498">
        <f>IF($F58=0,0,((($F58/$E$57)*'CRONOGRAMA ACTIVIDADES'!AA$29)*($G58/$F58)))</f>
        <v>0</v>
      </c>
      <c r="AE58" s="498">
        <f>IF($F58=0,0,((($F58/$E$57)*'CRONOGRAMA ACTIVIDADES'!AB$29)*($G58/$F58)))</f>
        <v>0</v>
      </c>
      <c r="AF58" s="498">
        <f>IF($F58=0,0,((($F58/$E$57)*'CRONOGRAMA ACTIVIDADES'!AC$29)*($G58/$F58)))</f>
        <v>0</v>
      </c>
      <c r="AG58" s="501">
        <f>U58+V58+W58+X58+Y58+Z58+AA58+AB58+AC58+AD58+AE58+AF58</f>
        <v>0</v>
      </c>
      <c r="AH58" s="502">
        <f>IF($F58=0,0,((($F58/$E$57)*'CRONOGRAMA ACTIVIDADES'!AD$29)*($G58/$F58)))</f>
        <v>0</v>
      </c>
      <c r="AI58" s="498">
        <f>IF($F58=0,0,((($F58/$E$57)*'CRONOGRAMA ACTIVIDADES'!AE$29)*($G58/$F58)))</f>
        <v>0</v>
      </c>
      <c r="AJ58" s="498">
        <f>IF($F58=0,0,((($F58/$E$57)*'CRONOGRAMA ACTIVIDADES'!AF$29)*($G58/$F58)))</f>
        <v>0</v>
      </c>
      <c r="AK58" s="498">
        <f>IF($F58=0,0,((($F58/$E$57)*'CRONOGRAMA ACTIVIDADES'!AG$29)*($G58/$F58)))</f>
        <v>0</v>
      </c>
      <c r="AL58" s="498">
        <f>IF($F58=0,0,((($F58/$E$57)*'CRONOGRAMA ACTIVIDADES'!AH$29)*($G58/$F58)))</f>
        <v>0</v>
      </c>
      <c r="AM58" s="498">
        <f>IF($F58=0,0,((($F58/$E$57)*'CRONOGRAMA ACTIVIDADES'!AI$29)*($G58/$F58)))</f>
        <v>0</v>
      </c>
      <c r="AN58" s="498">
        <f>IF($F58=0,0,((($F58/$E$57)*'CRONOGRAMA ACTIVIDADES'!AJ$29)*($G58/$F58)))</f>
        <v>0</v>
      </c>
      <c r="AO58" s="498">
        <f>IF($F58=0,0,((($F58/$E$57)*'CRONOGRAMA ACTIVIDADES'!AK$29)*($G58/$F58)))</f>
        <v>0</v>
      </c>
      <c r="AP58" s="498">
        <f>IF($F58=0,0,((($F58/$E$57)*'CRONOGRAMA ACTIVIDADES'!AL$29)*($G58/$F58)))</f>
        <v>0</v>
      </c>
      <c r="AQ58" s="498">
        <f>IF($F58=0,0,((($F58/$E$57)*'CRONOGRAMA ACTIVIDADES'!AM$29)*($G58/$F58)))</f>
        <v>0</v>
      </c>
      <c r="AR58" s="498">
        <f>IF($F58=0,0,((($F58/$E$57)*'CRONOGRAMA ACTIVIDADES'!AN$29)*($G58/$F58)))</f>
        <v>0</v>
      </c>
      <c r="AS58" s="498">
        <f>IF($F58=0,0,((($F58/$E$57)*'CRONOGRAMA ACTIVIDADES'!AO$29)*($G58/$F58)))</f>
        <v>0</v>
      </c>
      <c r="AT58" s="501">
        <f>AH58+AI58+AJ58+AK58+AL58+AM58+AN58+AO58+AP58+AQ58+AR58+AS58</f>
        <v>0</v>
      </c>
      <c r="AU58" s="504">
        <f>AS58+AR58+AQ58+AP58+AO58+AN58+AM58+AL58+AK58+AJ58+AI58+AH58+AF58+AE58+AD58+AC58+AB58+AA58+Z58+Y58+X58+W58+V58+U58+S58+R58+Q58+P58+O58+N58+M58+L58+K58+J58+I58+H58</f>
        <v>0</v>
      </c>
      <c r="AV58" s="470">
        <f t="shared" si="1"/>
        <v>0</v>
      </c>
    </row>
    <row r="59" spans="2:48" s="472" customFormat="1" ht="12.75" customHeight="1">
      <c r="B59" s="494" t="str">
        <f>+'FORMATO COSTEO C1'!C$248</f>
        <v>1.2.3.2</v>
      </c>
      <c r="C59" s="495" t="str">
        <f>+'FORMATO COSTEO C1'!B$248</f>
        <v>Categoría de gasto</v>
      </c>
      <c r="D59" s="590"/>
      <c r="E59" s="507"/>
      <c r="F59" s="498">
        <f>+'FORMATO COSTEO C1'!G248</f>
        <v>0</v>
      </c>
      <c r="G59" s="499">
        <f>+'FORMATO COSTEO C1'!L248</f>
        <v>0</v>
      </c>
      <c r="H59" s="503">
        <f>IF($F59=0,0,((($F59/$E$57)*'CRONOGRAMA ACTIVIDADES'!F$29)*($G59/$F59)))</f>
        <v>0</v>
      </c>
      <c r="I59" s="498">
        <f>IF($F59=0,0,((($F59/$E$57)*'CRONOGRAMA ACTIVIDADES'!G$29)*($G59/$F59)))</f>
        <v>0</v>
      </c>
      <c r="J59" s="498">
        <f>IF($F59=0,0,((($F59/$E$57)*'CRONOGRAMA ACTIVIDADES'!H$29)*($G59/$F59)))</f>
        <v>0</v>
      </c>
      <c r="K59" s="498">
        <f>IF($F59=0,0,((($F59/$E$57)*'CRONOGRAMA ACTIVIDADES'!I$29)*($G59/$F59)))</f>
        <v>0</v>
      </c>
      <c r="L59" s="498">
        <f>IF($F59=0,0,((($F59/$E$57)*'CRONOGRAMA ACTIVIDADES'!J$29)*($G59/$F59)))</f>
        <v>0</v>
      </c>
      <c r="M59" s="498">
        <f>IF($F59=0,0,((($F59/$E$57)*'CRONOGRAMA ACTIVIDADES'!K$29)*($G59/$F59)))</f>
        <v>0</v>
      </c>
      <c r="N59" s="498">
        <f>IF($F59=0,0,((($F59/$E$57)*'CRONOGRAMA ACTIVIDADES'!L$29)*($G59/$F59)))</f>
        <v>0</v>
      </c>
      <c r="O59" s="498">
        <f>IF($F59=0,0,((($F59/$E$57)*'CRONOGRAMA ACTIVIDADES'!M$29)*($G59/$F59)))</f>
        <v>0</v>
      </c>
      <c r="P59" s="498">
        <f>IF($F59=0,0,((($F59/$E$57)*'CRONOGRAMA ACTIVIDADES'!N$29)*($G59/$F59)))</f>
        <v>0</v>
      </c>
      <c r="Q59" s="498">
        <f>IF($F59=0,0,((($F59/$E$57)*'CRONOGRAMA ACTIVIDADES'!O$29)*($G59/$F59)))</f>
        <v>0</v>
      </c>
      <c r="R59" s="498">
        <f>IF($F59=0,0,((($F59/$E$57)*'CRONOGRAMA ACTIVIDADES'!P$29)*($G59/$F59)))</f>
        <v>0</v>
      </c>
      <c r="S59" s="498">
        <f>IF($F59=0,0,((($F59/$E$57)*'CRONOGRAMA ACTIVIDADES'!Q$29)*($G59/$F59)))</f>
        <v>0</v>
      </c>
      <c r="T59" s="501">
        <f>H59+I59+J59+K59+L59+M59+N59+O59+P59+Q59+R59+S59</f>
        <v>0</v>
      </c>
      <c r="U59" s="503">
        <f>IF($F59=0,0,((($F59/$E$57)*'CRONOGRAMA ACTIVIDADES'!R$29)*($G59/$F59)))</f>
        <v>0</v>
      </c>
      <c r="V59" s="498">
        <f>IF($F59=0,0,((($F59/$E$57)*'CRONOGRAMA ACTIVIDADES'!S$29)*($G59/$F59)))</f>
        <v>0</v>
      </c>
      <c r="W59" s="498">
        <f>IF($F59=0,0,((($F59/$E$57)*'CRONOGRAMA ACTIVIDADES'!T$29)*($G59/$F59)))</f>
        <v>0</v>
      </c>
      <c r="X59" s="498">
        <f>IF($F59=0,0,((($F59/$E$57)*'CRONOGRAMA ACTIVIDADES'!U$29)*($G59/$F59)))</f>
        <v>0</v>
      </c>
      <c r="Y59" s="498">
        <f>IF($F59=0,0,((($F59/$E$57)*'CRONOGRAMA ACTIVIDADES'!V$29)*($G59/$F59)))</f>
        <v>0</v>
      </c>
      <c r="Z59" s="498">
        <f>IF($F59=0,0,((($F59/$E$57)*'CRONOGRAMA ACTIVIDADES'!W$29)*($G59/$F59)))</f>
        <v>0</v>
      </c>
      <c r="AA59" s="498">
        <f>IF($F59=0,0,((($F59/$E$57)*'CRONOGRAMA ACTIVIDADES'!X$29)*($G59/$F59)))</f>
        <v>0</v>
      </c>
      <c r="AB59" s="498">
        <f>IF($F59=0,0,((($F59/$E$57)*'CRONOGRAMA ACTIVIDADES'!Y$29)*($G59/$F59)))</f>
        <v>0</v>
      </c>
      <c r="AC59" s="498">
        <f>IF($F59=0,0,((($F59/$E$57)*'CRONOGRAMA ACTIVIDADES'!Z$29)*($G59/$F59)))</f>
        <v>0</v>
      </c>
      <c r="AD59" s="498">
        <f>IF($F59=0,0,((($F59/$E$57)*'CRONOGRAMA ACTIVIDADES'!AA$29)*($G59/$F59)))</f>
        <v>0</v>
      </c>
      <c r="AE59" s="498">
        <f>IF($F59=0,0,((($F59/$E$57)*'CRONOGRAMA ACTIVIDADES'!AB$29)*($G59/$F59)))</f>
        <v>0</v>
      </c>
      <c r="AF59" s="498">
        <f>IF($F59=0,0,((($F59/$E$57)*'CRONOGRAMA ACTIVIDADES'!AC$29)*($G59/$F59)))</f>
        <v>0</v>
      </c>
      <c r="AG59" s="501">
        <f>U59+V59+W59+X59+Y59+Z59+AA59+AB59+AC59+AD59+AE59+AF59</f>
        <v>0</v>
      </c>
      <c r="AH59" s="502">
        <f>IF($F59=0,0,((($F59/$E$57)*'CRONOGRAMA ACTIVIDADES'!AD$29)*($G59/$F59)))</f>
        <v>0</v>
      </c>
      <c r="AI59" s="498">
        <f>IF($F59=0,0,((($F59/$E$57)*'CRONOGRAMA ACTIVIDADES'!AE$29)*($G59/$F59)))</f>
        <v>0</v>
      </c>
      <c r="AJ59" s="498">
        <f>IF($F59=0,0,((($F59/$E$57)*'CRONOGRAMA ACTIVIDADES'!AF$29)*($G59/$F59)))</f>
        <v>0</v>
      </c>
      <c r="AK59" s="498">
        <f>IF($F59=0,0,((($F59/$E$57)*'CRONOGRAMA ACTIVIDADES'!AG$29)*($G59/$F59)))</f>
        <v>0</v>
      </c>
      <c r="AL59" s="498">
        <f>IF($F59=0,0,((($F59/$E$57)*'CRONOGRAMA ACTIVIDADES'!AH$29)*($G59/$F59)))</f>
        <v>0</v>
      </c>
      <c r="AM59" s="498">
        <f>IF($F59=0,0,((($F59/$E$57)*'CRONOGRAMA ACTIVIDADES'!AI$29)*($G59/$F59)))</f>
        <v>0</v>
      </c>
      <c r="AN59" s="498">
        <f>IF($F59=0,0,((($F59/$E$57)*'CRONOGRAMA ACTIVIDADES'!AJ$29)*($G59/$F59)))</f>
        <v>0</v>
      </c>
      <c r="AO59" s="498">
        <f>IF($F59=0,0,((($F59/$E$57)*'CRONOGRAMA ACTIVIDADES'!AK$29)*($G59/$F59)))</f>
        <v>0</v>
      </c>
      <c r="AP59" s="498">
        <f>IF($F59=0,0,((($F59/$E$57)*'CRONOGRAMA ACTIVIDADES'!AL$29)*($G59/$F59)))</f>
        <v>0</v>
      </c>
      <c r="AQ59" s="498">
        <f>IF($F59=0,0,((($F59/$E$57)*'CRONOGRAMA ACTIVIDADES'!AM$29)*($G59/$F59)))</f>
        <v>0</v>
      </c>
      <c r="AR59" s="498">
        <f>IF($F59=0,0,((($F59/$E$57)*'CRONOGRAMA ACTIVIDADES'!AN$29)*($G59/$F59)))</f>
        <v>0</v>
      </c>
      <c r="AS59" s="498">
        <f>IF($F59=0,0,((($F59/$E$57)*'CRONOGRAMA ACTIVIDADES'!AO$29)*($G59/$F59)))</f>
        <v>0</v>
      </c>
      <c r="AT59" s="501">
        <f>AH59+AI59+AJ59+AK59+AL59+AM59+AN59+AO59+AP59+AQ59+AR59+AS59</f>
        <v>0</v>
      </c>
      <c r="AU59" s="504">
        <f>AS59+AR59+AQ59+AP59+AO59+AN59+AM59+AL59+AK59+AJ59+AI59+AH59+AF59+AE59+AD59+AC59+AB59+AA59+Z59+Y59+X59+W59+V59+U59+S59+R59+Q59+P59+O59+N59+M59+L59+K59+J59+I59+H59</f>
        <v>0</v>
      </c>
      <c r="AV59" s="470">
        <f t="shared" si="1"/>
        <v>0</v>
      </c>
    </row>
    <row r="60" spans="2:48" s="472" customFormat="1" ht="12.75" customHeight="1">
      <c r="B60" s="494" t="str">
        <f>+'FORMATO COSTEO C1'!C$254</f>
        <v>1.2.3.3</v>
      </c>
      <c r="C60" s="495" t="str">
        <f>+'FORMATO COSTEO C1'!B$254</f>
        <v>Categoría de gasto</v>
      </c>
      <c r="D60" s="590"/>
      <c r="E60" s="507"/>
      <c r="F60" s="498">
        <f>+'FORMATO COSTEO C1'!G254</f>
        <v>0</v>
      </c>
      <c r="G60" s="499">
        <f>+'FORMATO COSTEO C1'!L254</f>
        <v>0</v>
      </c>
      <c r="H60" s="503">
        <f>IF($F60=0,0,((($F60/$E$57)*'CRONOGRAMA ACTIVIDADES'!F$29)*($G60/$F60)))</f>
        <v>0</v>
      </c>
      <c r="I60" s="498">
        <f>IF($F60=0,0,((($F60/$E$57)*'CRONOGRAMA ACTIVIDADES'!G$29)*($G60/$F60)))</f>
        <v>0</v>
      </c>
      <c r="J60" s="498">
        <f>IF($F60=0,0,((($F60/$E$57)*'CRONOGRAMA ACTIVIDADES'!H$29)*($G60/$F60)))</f>
        <v>0</v>
      </c>
      <c r="K60" s="498">
        <f>IF($F60=0,0,((($F60/$E$57)*'CRONOGRAMA ACTIVIDADES'!I$29)*($G60/$F60)))</f>
        <v>0</v>
      </c>
      <c r="L60" s="498">
        <f>IF($F60=0,0,((($F60/$E$57)*'CRONOGRAMA ACTIVIDADES'!J$29)*($G60/$F60)))</f>
        <v>0</v>
      </c>
      <c r="M60" s="498">
        <f>IF($F60=0,0,((($F60/$E$57)*'CRONOGRAMA ACTIVIDADES'!K$29)*($G60/$F60)))</f>
        <v>0</v>
      </c>
      <c r="N60" s="498">
        <f>IF($F60=0,0,((($F60/$E$57)*'CRONOGRAMA ACTIVIDADES'!L$29)*($G60/$F60)))</f>
        <v>0</v>
      </c>
      <c r="O60" s="498">
        <f>IF($F60=0,0,((($F60/$E$57)*'CRONOGRAMA ACTIVIDADES'!M$29)*($G60/$F60)))</f>
        <v>0</v>
      </c>
      <c r="P60" s="498">
        <f>IF($F60=0,0,((($F60/$E$57)*'CRONOGRAMA ACTIVIDADES'!N$29)*($G60/$F60)))</f>
        <v>0</v>
      </c>
      <c r="Q60" s="498">
        <f>IF($F60=0,0,((($F60/$E$57)*'CRONOGRAMA ACTIVIDADES'!O$29)*($G60/$F60)))</f>
        <v>0</v>
      </c>
      <c r="R60" s="498">
        <f>IF($F60=0,0,((($F60/$E$57)*'CRONOGRAMA ACTIVIDADES'!P$29)*($G60/$F60)))</f>
        <v>0</v>
      </c>
      <c r="S60" s="498">
        <f>IF($F60=0,0,((($F60/$E$57)*'CRONOGRAMA ACTIVIDADES'!Q$29)*($G60/$F60)))</f>
        <v>0</v>
      </c>
      <c r="T60" s="501">
        <f>H60+I60+J60+K60+L60+M60+N60+O60+P60+Q60+R60+S60</f>
        <v>0</v>
      </c>
      <c r="U60" s="503">
        <f>IF($F60=0,0,((($F60/$E$57)*'CRONOGRAMA ACTIVIDADES'!R$29)*($G60/$F60)))</f>
        <v>0</v>
      </c>
      <c r="V60" s="498">
        <f>IF($F60=0,0,((($F60/$E$57)*'CRONOGRAMA ACTIVIDADES'!S$29)*($G60/$F60)))</f>
        <v>0</v>
      </c>
      <c r="W60" s="498">
        <f>IF($F60=0,0,((($F60/$E$57)*'CRONOGRAMA ACTIVIDADES'!T$29)*($G60/$F60)))</f>
        <v>0</v>
      </c>
      <c r="X60" s="498">
        <f>IF($F60=0,0,((($F60/$E$57)*'CRONOGRAMA ACTIVIDADES'!U$29)*($G60/$F60)))</f>
        <v>0</v>
      </c>
      <c r="Y60" s="498">
        <f>IF($F60=0,0,((($F60/$E$57)*'CRONOGRAMA ACTIVIDADES'!V$29)*($G60/$F60)))</f>
        <v>0</v>
      </c>
      <c r="Z60" s="498">
        <f>IF($F60=0,0,((($F60/$E$57)*'CRONOGRAMA ACTIVIDADES'!W$29)*($G60/$F60)))</f>
        <v>0</v>
      </c>
      <c r="AA60" s="498">
        <f>IF($F60=0,0,((($F60/$E$57)*'CRONOGRAMA ACTIVIDADES'!X$29)*($G60/$F60)))</f>
        <v>0</v>
      </c>
      <c r="AB60" s="498">
        <f>IF($F60=0,0,((($F60/$E$57)*'CRONOGRAMA ACTIVIDADES'!Y$29)*($G60/$F60)))</f>
        <v>0</v>
      </c>
      <c r="AC60" s="498">
        <f>IF($F60=0,0,((($F60/$E$57)*'CRONOGRAMA ACTIVIDADES'!Z$29)*($G60/$F60)))</f>
        <v>0</v>
      </c>
      <c r="AD60" s="498">
        <f>IF($F60=0,0,((($F60/$E$57)*'CRONOGRAMA ACTIVIDADES'!AA$29)*($G60/$F60)))</f>
        <v>0</v>
      </c>
      <c r="AE60" s="498">
        <f>IF($F60=0,0,((($F60/$E$57)*'CRONOGRAMA ACTIVIDADES'!AB$29)*($G60/$F60)))</f>
        <v>0</v>
      </c>
      <c r="AF60" s="498">
        <f>IF($F60=0,0,((($F60/$E$57)*'CRONOGRAMA ACTIVIDADES'!AC$29)*($G60/$F60)))</f>
        <v>0</v>
      </c>
      <c r="AG60" s="501">
        <f>U60+V60+W60+X60+Y60+Z60+AA60+AB60+AC60+AD60+AE60+AF60</f>
        <v>0</v>
      </c>
      <c r="AH60" s="502">
        <f>IF($F60=0,0,((($F60/$E$57)*'CRONOGRAMA ACTIVIDADES'!AD$29)*($G60/$F60)))</f>
        <v>0</v>
      </c>
      <c r="AI60" s="498">
        <f>IF($F60=0,0,((($F60/$E$57)*'CRONOGRAMA ACTIVIDADES'!AE$29)*($G60/$F60)))</f>
        <v>0</v>
      </c>
      <c r="AJ60" s="498">
        <f>IF($F60=0,0,((($F60/$E$57)*'CRONOGRAMA ACTIVIDADES'!AF$29)*($G60/$F60)))</f>
        <v>0</v>
      </c>
      <c r="AK60" s="498">
        <f>IF($F60=0,0,((($F60/$E$57)*'CRONOGRAMA ACTIVIDADES'!AG$29)*($G60/$F60)))</f>
        <v>0</v>
      </c>
      <c r="AL60" s="498">
        <f>IF($F60=0,0,((($F60/$E$57)*'CRONOGRAMA ACTIVIDADES'!AH$29)*($G60/$F60)))</f>
        <v>0</v>
      </c>
      <c r="AM60" s="498">
        <f>IF($F60=0,0,((($F60/$E$57)*'CRONOGRAMA ACTIVIDADES'!AI$29)*($G60/$F60)))</f>
        <v>0</v>
      </c>
      <c r="AN60" s="498">
        <f>IF($F60=0,0,((($F60/$E$57)*'CRONOGRAMA ACTIVIDADES'!AJ$29)*($G60/$F60)))</f>
        <v>0</v>
      </c>
      <c r="AO60" s="498">
        <f>IF($F60=0,0,((($F60/$E$57)*'CRONOGRAMA ACTIVIDADES'!AK$29)*($G60/$F60)))</f>
        <v>0</v>
      </c>
      <c r="AP60" s="498">
        <f>IF($F60=0,0,((($F60/$E$57)*'CRONOGRAMA ACTIVIDADES'!AL$29)*($G60/$F60)))</f>
        <v>0</v>
      </c>
      <c r="AQ60" s="498">
        <f>IF($F60=0,0,((($F60/$E$57)*'CRONOGRAMA ACTIVIDADES'!AM$29)*($G60/$F60)))</f>
        <v>0</v>
      </c>
      <c r="AR60" s="498">
        <f>IF($F60=0,0,((($F60/$E$57)*'CRONOGRAMA ACTIVIDADES'!AN$29)*($G60/$F60)))</f>
        <v>0</v>
      </c>
      <c r="AS60" s="498">
        <f>IF($F60=0,0,((($F60/$E$57)*'CRONOGRAMA ACTIVIDADES'!AO$29)*($G60/$F60)))</f>
        <v>0</v>
      </c>
      <c r="AT60" s="501">
        <f>AH60+AI60+AJ60+AK60+AL60+AM60+AN60+AO60+AP60+AQ60+AR60+AS60</f>
        <v>0</v>
      </c>
      <c r="AU60" s="504">
        <f>AS60+AR60+AQ60+AP60+AO60+AN60+AM60+AL60+AK60+AJ60+AI60+AH60+AF60+AE60+AD60+AC60+AB60+AA60+Z60+Y60+X60+W60+V60+U60+S60+R60+Q60+P60+O60+N60+M60+L60+K60+J60+I60+H60</f>
        <v>0</v>
      </c>
      <c r="AV60" s="470">
        <f t="shared" si="1"/>
        <v>0</v>
      </c>
    </row>
    <row r="61" spans="2:48" s="472" customFormat="1" ht="12.75" customHeight="1">
      <c r="B61" s="494" t="str">
        <f>+'FORMATO COSTEO C1'!C$260</f>
        <v>1.2.3.4</v>
      </c>
      <c r="C61" s="495" t="str">
        <f>+'FORMATO COSTEO C1'!B$260</f>
        <v>Categoría de gasto</v>
      </c>
      <c r="D61" s="590"/>
      <c r="E61" s="507"/>
      <c r="F61" s="498">
        <f>+'FORMATO COSTEO C1'!G260</f>
        <v>0</v>
      </c>
      <c r="G61" s="499">
        <f>+'FORMATO COSTEO C1'!L260</f>
        <v>0</v>
      </c>
      <c r="H61" s="503">
        <f>IF($F61=0,0,((($F61/$E$57)*'CRONOGRAMA ACTIVIDADES'!F$29)*($G61/$F61)))</f>
        <v>0</v>
      </c>
      <c r="I61" s="498">
        <f>IF($F61=0,0,((($F61/$E$57)*'CRONOGRAMA ACTIVIDADES'!G$29)*($G61/$F61)))</f>
        <v>0</v>
      </c>
      <c r="J61" s="498">
        <f>IF($F61=0,0,((($F61/$E$57)*'CRONOGRAMA ACTIVIDADES'!H$29)*($G61/$F61)))</f>
        <v>0</v>
      </c>
      <c r="K61" s="498">
        <f>IF($F61=0,0,((($F61/$E$57)*'CRONOGRAMA ACTIVIDADES'!I$29)*($G61/$F61)))</f>
        <v>0</v>
      </c>
      <c r="L61" s="498">
        <f>IF($F61=0,0,((($F61/$E$57)*'CRONOGRAMA ACTIVIDADES'!J$29)*($G61/$F61)))</f>
        <v>0</v>
      </c>
      <c r="M61" s="498">
        <f>IF($F61=0,0,((($F61/$E$57)*'CRONOGRAMA ACTIVIDADES'!K$29)*($G61/$F61)))</f>
        <v>0</v>
      </c>
      <c r="N61" s="498">
        <f>IF($F61=0,0,((($F61/$E$57)*'CRONOGRAMA ACTIVIDADES'!L$29)*($G61/$F61)))</f>
        <v>0</v>
      </c>
      <c r="O61" s="498">
        <f>IF($F61=0,0,((($F61/$E$57)*'CRONOGRAMA ACTIVIDADES'!M$29)*($G61/$F61)))</f>
        <v>0</v>
      </c>
      <c r="P61" s="498">
        <f>IF($F61=0,0,((($F61/$E$57)*'CRONOGRAMA ACTIVIDADES'!N$29)*($G61/$F61)))</f>
        <v>0</v>
      </c>
      <c r="Q61" s="498">
        <f>IF($F61=0,0,((($F61/$E$57)*'CRONOGRAMA ACTIVIDADES'!O$29)*($G61/$F61)))</f>
        <v>0</v>
      </c>
      <c r="R61" s="498">
        <f>IF($F61=0,0,((($F61/$E$57)*'CRONOGRAMA ACTIVIDADES'!P$29)*($G61/$F61)))</f>
        <v>0</v>
      </c>
      <c r="S61" s="498">
        <f>IF($F61=0,0,((($F61/$E$57)*'CRONOGRAMA ACTIVIDADES'!Q$29)*($G61/$F61)))</f>
        <v>0</v>
      </c>
      <c r="T61" s="501">
        <f>H61+I61+J61+K61+L61+M61+N61+O61+P61+Q61+R61+S61</f>
        <v>0</v>
      </c>
      <c r="U61" s="503">
        <f>IF($F61=0,0,((($F61/$E$57)*'CRONOGRAMA ACTIVIDADES'!R$29)*($G61/$F61)))</f>
        <v>0</v>
      </c>
      <c r="V61" s="498">
        <f>IF($F61=0,0,((($F61/$E$57)*'CRONOGRAMA ACTIVIDADES'!S$29)*($G61/$F61)))</f>
        <v>0</v>
      </c>
      <c r="W61" s="498">
        <f>IF($F61=0,0,((($F61/$E$57)*'CRONOGRAMA ACTIVIDADES'!T$29)*($G61/$F61)))</f>
        <v>0</v>
      </c>
      <c r="X61" s="498">
        <f>IF($F61=0,0,((($F61/$E$57)*'CRONOGRAMA ACTIVIDADES'!U$29)*($G61/$F61)))</f>
        <v>0</v>
      </c>
      <c r="Y61" s="498">
        <f>IF($F61=0,0,((($F61/$E$57)*'CRONOGRAMA ACTIVIDADES'!V$29)*($G61/$F61)))</f>
        <v>0</v>
      </c>
      <c r="Z61" s="498">
        <f>IF($F61=0,0,((($F61/$E$57)*'CRONOGRAMA ACTIVIDADES'!W$29)*($G61/$F61)))</f>
        <v>0</v>
      </c>
      <c r="AA61" s="498">
        <f>IF($F61=0,0,((($F61/$E$57)*'CRONOGRAMA ACTIVIDADES'!X$29)*($G61/$F61)))</f>
        <v>0</v>
      </c>
      <c r="AB61" s="498">
        <f>IF($F61=0,0,((($F61/$E$57)*'CRONOGRAMA ACTIVIDADES'!Y$29)*($G61/$F61)))</f>
        <v>0</v>
      </c>
      <c r="AC61" s="498">
        <f>IF($F61=0,0,((($F61/$E$57)*'CRONOGRAMA ACTIVIDADES'!Z$29)*($G61/$F61)))</f>
        <v>0</v>
      </c>
      <c r="AD61" s="498">
        <f>IF($F61=0,0,((($F61/$E$57)*'CRONOGRAMA ACTIVIDADES'!AA$29)*($G61/$F61)))</f>
        <v>0</v>
      </c>
      <c r="AE61" s="498">
        <f>IF($F61=0,0,((($F61/$E$57)*'CRONOGRAMA ACTIVIDADES'!AB$29)*($G61/$F61)))</f>
        <v>0</v>
      </c>
      <c r="AF61" s="498">
        <f>IF($F61=0,0,((($F61/$E$57)*'CRONOGRAMA ACTIVIDADES'!AC$29)*($G61/$F61)))</f>
        <v>0</v>
      </c>
      <c r="AG61" s="501">
        <f>U61+V61+W61+X61+Y61+Z61+AA61+AB61+AC61+AD61+AE61+AF61</f>
        <v>0</v>
      </c>
      <c r="AH61" s="502">
        <f>IF($F61=0,0,((($F61/$E$57)*'CRONOGRAMA ACTIVIDADES'!AD$29)*($G61/$F61)))</f>
        <v>0</v>
      </c>
      <c r="AI61" s="498">
        <f>IF($F61=0,0,((($F61/$E$57)*'CRONOGRAMA ACTIVIDADES'!AE$29)*($G61/$F61)))</f>
        <v>0</v>
      </c>
      <c r="AJ61" s="498">
        <f>IF($F61=0,0,((($F61/$E$57)*'CRONOGRAMA ACTIVIDADES'!AF$29)*($G61/$F61)))</f>
        <v>0</v>
      </c>
      <c r="AK61" s="498">
        <f>IF($F61=0,0,((($F61/$E$57)*'CRONOGRAMA ACTIVIDADES'!AG$29)*($G61/$F61)))</f>
        <v>0</v>
      </c>
      <c r="AL61" s="498">
        <f>IF($F61=0,0,((($F61/$E$57)*'CRONOGRAMA ACTIVIDADES'!AH$29)*($G61/$F61)))</f>
        <v>0</v>
      </c>
      <c r="AM61" s="498">
        <f>IF($F61=0,0,((($F61/$E$57)*'CRONOGRAMA ACTIVIDADES'!AI$29)*($G61/$F61)))</f>
        <v>0</v>
      </c>
      <c r="AN61" s="498">
        <f>IF($F61=0,0,((($F61/$E$57)*'CRONOGRAMA ACTIVIDADES'!AJ$29)*($G61/$F61)))</f>
        <v>0</v>
      </c>
      <c r="AO61" s="498">
        <f>IF($F61=0,0,((($F61/$E$57)*'CRONOGRAMA ACTIVIDADES'!AK$29)*($G61/$F61)))</f>
        <v>0</v>
      </c>
      <c r="AP61" s="498">
        <f>IF($F61=0,0,((($F61/$E$57)*'CRONOGRAMA ACTIVIDADES'!AL$29)*($G61/$F61)))</f>
        <v>0</v>
      </c>
      <c r="AQ61" s="498">
        <f>IF($F61=0,0,((($F61/$E$57)*'CRONOGRAMA ACTIVIDADES'!AM$29)*($G61/$F61)))</f>
        <v>0</v>
      </c>
      <c r="AR61" s="498">
        <f>IF($F61=0,0,((($F61/$E$57)*'CRONOGRAMA ACTIVIDADES'!AN$29)*($G61/$F61)))</f>
        <v>0</v>
      </c>
      <c r="AS61" s="498">
        <f>IF($F61=0,0,((($F61/$E$57)*'CRONOGRAMA ACTIVIDADES'!AO$29)*($G61/$F61)))</f>
        <v>0</v>
      </c>
      <c r="AT61" s="501">
        <f>AH61+AI61+AJ61+AK61+AL61+AM61+AN61+AO61+AP61+AQ61+AR61+AS61</f>
        <v>0</v>
      </c>
      <c r="AU61" s="504">
        <f>AS61+AR61+AQ61+AP61+AO61+AN61+AM61+AL61+AK61+AJ61+AI61+AH61+AF61+AE61+AD61+AC61+AB61+AA61+Z61+Y61+X61+W61+V61+U61+S61+R61+Q61+P61+O61+N61+M61+L61+K61+J61+I61+H61</f>
        <v>0</v>
      </c>
      <c r="AV61" s="470">
        <f t="shared" si="1"/>
        <v>0</v>
      </c>
    </row>
    <row r="62" spans="2:48" s="472" customFormat="1" ht="12.75" customHeight="1">
      <c r="B62" s="494" t="str">
        <f>+'FORMATO COSTEO C1'!C$266</f>
        <v>1.2.3.5</v>
      </c>
      <c r="C62" s="495" t="str">
        <f>+'FORMATO COSTEO C1'!B$266</f>
        <v>Categoría de gasto</v>
      </c>
      <c r="D62" s="590"/>
      <c r="E62" s="507"/>
      <c r="F62" s="498">
        <f>+'FORMATO COSTEO C1'!G266</f>
        <v>0</v>
      </c>
      <c r="G62" s="499">
        <f>+'FORMATO COSTEO C1'!L266</f>
        <v>0</v>
      </c>
      <c r="H62" s="503">
        <f>IF($F62=0,0,((($F62/$E$57)*'CRONOGRAMA ACTIVIDADES'!F$29)*($G62/$F62)))</f>
        <v>0</v>
      </c>
      <c r="I62" s="498">
        <f>IF($F62=0,0,((($F62/$E$57)*'CRONOGRAMA ACTIVIDADES'!G$29)*($G62/$F62)))</f>
        <v>0</v>
      </c>
      <c r="J62" s="498">
        <f>IF($F62=0,0,((($F62/$E$57)*'CRONOGRAMA ACTIVIDADES'!H$29)*($G62/$F62)))</f>
        <v>0</v>
      </c>
      <c r="K62" s="498">
        <f>IF($F62=0,0,((($F62/$E$57)*'CRONOGRAMA ACTIVIDADES'!I$29)*($G62/$F62)))</f>
        <v>0</v>
      </c>
      <c r="L62" s="498">
        <f>IF($F62=0,0,((($F62/$E$57)*'CRONOGRAMA ACTIVIDADES'!J$29)*($G62/$F62)))</f>
        <v>0</v>
      </c>
      <c r="M62" s="498">
        <f>IF($F62=0,0,((($F62/$E$57)*'CRONOGRAMA ACTIVIDADES'!K$29)*($G62/$F62)))</f>
        <v>0</v>
      </c>
      <c r="N62" s="498">
        <f>IF($F62=0,0,((($F62/$E$57)*'CRONOGRAMA ACTIVIDADES'!L$29)*($G62/$F62)))</f>
        <v>0</v>
      </c>
      <c r="O62" s="498">
        <f>IF($F62=0,0,((($F62/$E$57)*'CRONOGRAMA ACTIVIDADES'!M$29)*($G62/$F62)))</f>
        <v>0</v>
      </c>
      <c r="P62" s="498">
        <f>IF($F62=0,0,((($F62/$E$57)*'CRONOGRAMA ACTIVIDADES'!N$29)*($G62/$F62)))</f>
        <v>0</v>
      </c>
      <c r="Q62" s="498">
        <f>IF($F62=0,0,((($F62/$E$57)*'CRONOGRAMA ACTIVIDADES'!O$29)*($G62/$F62)))</f>
        <v>0</v>
      </c>
      <c r="R62" s="498">
        <f>IF($F62=0,0,((($F62/$E$57)*'CRONOGRAMA ACTIVIDADES'!P$29)*($G62/$F62)))</f>
        <v>0</v>
      </c>
      <c r="S62" s="498">
        <f>IF($F62=0,0,((($F62/$E$57)*'CRONOGRAMA ACTIVIDADES'!Q$29)*($G62/$F62)))</f>
        <v>0</v>
      </c>
      <c r="T62" s="501">
        <f>H62+I62+J62+K62+L62+M62+N62+O62+P62+Q62+R62+S62</f>
        <v>0</v>
      </c>
      <c r="U62" s="503">
        <f>IF($F62=0,0,((($F62/$E$57)*'CRONOGRAMA ACTIVIDADES'!R$29)*($G62/$F62)))</f>
        <v>0</v>
      </c>
      <c r="V62" s="498">
        <f>IF($F62=0,0,((($F62/$E$57)*'CRONOGRAMA ACTIVIDADES'!S$29)*($G62/$F62)))</f>
        <v>0</v>
      </c>
      <c r="W62" s="498">
        <f>IF($F62=0,0,((($F62/$E$57)*'CRONOGRAMA ACTIVIDADES'!T$29)*($G62/$F62)))</f>
        <v>0</v>
      </c>
      <c r="X62" s="498">
        <f>IF($F62=0,0,((($F62/$E$57)*'CRONOGRAMA ACTIVIDADES'!U$29)*($G62/$F62)))</f>
        <v>0</v>
      </c>
      <c r="Y62" s="498">
        <f>IF($F62=0,0,((($F62/$E$57)*'CRONOGRAMA ACTIVIDADES'!V$29)*($G62/$F62)))</f>
        <v>0</v>
      </c>
      <c r="Z62" s="498">
        <f>IF($F62=0,0,((($F62/$E$57)*'CRONOGRAMA ACTIVIDADES'!W$29)*($G62/$F62)))</f>
        <v>0</v>
      </c>
      <c r="AA62" s="498">
        <f>IF($F62=0,0,((($F62/$E$57)*'CRONOGRAMA ACTIVIDADES'!X$29)*($G62/$F62)))</f>
        <v>0</v>
      </c>
      <c r="AB62" s="498">
        <f>IF($F62=0,0,((($F62/$E$57)*'CRONOGRAMA ACTIVIDADES'!Y$29)*($G62/$F62)))</f>
        <v>0</v>
      </c>
      <c r="AC62" s="498">
        <f>IF($F62=0,0,((($F62/$E$57)*'CRONOGRAMA ACTIVIDADES'!Z$29)*($G62/$F62)))</f>
        <v>0</v>
      </c>
      <c r="AD62" s="498">
        <f>IF($F62=0,0,((($F62/$E$57)*'CRONOGRAMA ACTIVIDADES'!AA$29)*($G62/$F62)))</f>
        <v>0</v>
      </c>
      <c r="AE62" s="498">
        <f>IF($F62=0,0,((($F62/$E$57)*'CRONOGRAMA ACTIVIDADES'!AB$29)*($G62/$F62)))</f>
        <v>0</v>
      </c>
      <c r="AF62" s="498">
        <f>IF($F62=0,0,((($F62/$E$57)*'CRONOGRAMA ACTIVIDADES'!AC$29)*($G62/$F62)))</f>
        <v>0</v>
      </c>
      <c r="AG62" s="501">
        <f>U62+V62+W62+X62+Y62+Z62+AA62+AB62+AC62+AD62+AE62+AF62</f>
        <v>0</v>
      </c>
      <c r="AH62" s="502">
        <f>IF($F62=0,0,((($F62/$E$57)*'CRONOGRAMA ACTIVIDADES'!AD$29)*($G62/$F62)))</f>
        <v>0</v>
      </c>
      <c r="AI62" s="498">
        <f>IF($F62=0,0,((($F62/$E$57)*'CRONOGRAMA ACTIVIDADES'!AE$29)*($G62/$F62)))</f>
        <v>0</v>
      </c>
      <c r="AJ62" s="498">
        <f>IF($F62=0,0,((($F62/$E$57)*'CRONOGRAMA ACTIVIDADES'!AF$29)*($G62/$F62)))</f>
        <v>0</v>
      </c>
      <c r="AK62" s="498">
        <f>IF($F62=0,0,((($F62/$E$57)*'CRONOGRAMA ACTIVIDADES'!AG$29)*($G62/$F62)))</f>
        <v>0</v>
      </c>
      <c r="AL62" s="498">
        <f>IF($F62=0,0,((($F62/$E$57)*'CRONOGRAMA ACTIVIDADES'!AH$29)*($G62/$F62)))</f>
        <v>0</v>
      </c>
      <c r="AM62" s="498">
        <f>IF($F62=0,0,((($F62/$E$57)*'CRONOGRAMA ACTIVIDADES'!AI$29)*($G62/$F62)))</f>
        <v>0</v>
      </c>
      <c r="AN62" s="498">
        <f>IF($F62=0,0,((($F62/$E$57)*'CRONOGRAMA ACTIVIDADES'!AJ$29)*($G62/$F62)))</f>
        <v>0</v>
      </c>
      <c r="AO62" s="498">
        <f>IF($F62=0,0,((($F62/$E$57)*'CRONOGRAMA ACTIVIDADES'!AK$29)*($G62/$F62)))</f>
        <v>0</v>
      </c>
      <c r="AP62" s="498">
        <f>IF($F62=0,0,((($F62/$E$57)*'CRONOGRAMA ACTIVIDADES'!AL$29)*($G62/$F62)))</f>
        <v>0</v>
      </c>
      <c r="AQ62" s="498">
        <f>IF($F62=0,0,((($F62/$E$57)*'CRONOGRAMA ACTIVIDADES'!AM$29)*($G62/$F62)))</f>
        <v>0</v>
      </c>
      <c r="AR62" s="498">
        <f>IF($F62=0,0,((($F62/$E$57)*'CRONOGRAMA ACTIVIDADES'!AN$29)*($G62/$F62)))</f>
        <v>0</v>
      </c>
      <c r="AS62" s="498">
        <f>IF($F62=0,0,((($F62/$E$57)*'CRONOGRAMA ACTIVIDADES'!AO$29)*($G62/$F62)))</f>
        <v>0</v>
      </c>
      <c r="AT62" s="501">
        <f>AH62+AI62+AJ62+AK62+AL62+AM62+AN62+AO62+AP62+AQ62+AR62+AS62</f>
        <v>0</v>
      </c>
      <c r="AU62" s="504">
        <f>AS62+AR62+AQ62+AP62+AO62+AN62+AM62+AL62+AK62+AJ62+AI62+AH62+AF62+AE62+AD62+AC62+AB62+AA62+Z62+Y62+X62+W62+V62+U62+S62+R62+Q62+P62+O62+N62+M62+L62+K62+J62+I62+H62</f>
        <v>0</v>
      </c>
      <c r="AV62" s="470">
        <f t="shared" si="1"/>
        <v>0</v>
      </c>
    </row>
    <row r="63" spans="2:48" s="472" customFormat="1" ht="12.75" customHeight="1">
      <c r="B63" s="484" t="str">
        <f>+'FORMATO COSTEO C1'!C$272</f>
        <v>1.2.4</v>
      </c>
      <c r="C63" s="508">
        <f>+'FORMATO COSTEO C1'!B$272</f>
        <v>0</v>
      </c>
      <c r="D63" s="486" t="str">
        <f>+'FORMATO COSTEO C1'!D$272</f>
        <v>Unidad medida</v>
      </c>
      <c r="E63" s="487">
        <f>+'FORMATO COSTEO C1'!E$272</f>
        <v>0</v>
      </c>
      <c r="F63" s="488">
        <f>SUM(F64:F68)</f>
        <v>0</v>
      </c>
      <c r="G63" s="489">
        <f aca="true" t="shared" si="19" ref="G63:AS63">SUM(G64:G68)</f>
        <v>0</v>
      </c>
      <c r="H63" s="490">
        <f t="shared" si="19"/>
        <v>0</v>
      </c>
      <c r="I63" s="488">
        <f>SUM(I64:I68)</f>
        <v>0</v>
      </c>
      <c r="J63" s="488">
        <f>SUM(J64:J68)</f>
        <v>0</v>
      </c>
      <c r="K63" s="488">
        <f>SUM(K64:K68)</f>
        <v>0</v>
      </c>
      <c r="L63" s="488">
        <f>SUM(L64:L68)</f>
        <v>0</v>
      </c>
      <c r="M63" s="488">
        <f>SUM(M64:M68)</f>
        <v>0</v>
      </c>
      <c r="N63" s="488">
        <f t="shared" si="19"/>
        <v>0</v>
      </c>
      <c r="O63" s="488">
        <f t="shared" si="19"/>
        <v>0</v>
      </c>
      <c r="P63" s="488">
        <f t="shared" si="19"/>
        <v>0</v>
      </c>
      <c r="Q63" s="488">
        <f t="shared" si="19"/>
        <v>0</v>
      </c>
      <c r="R63" s="488">
        <f t="shared" si="19"/>
        <v>0</v>
      </c>
      <c r="S63" s="488">
        <f t="shared" si="19"/>
        <v>0</v>
      </c>
      <c r="T63" s="491">
        <f>SUM(T64:T68)</f>
        <v>0</v>
      </c>
      <c r="U63" s="490">
        <f t="shared" si="19"/>
        <v>0</v>
      </c>
      <c r="V63" s="488">
        <f t="shared" si="19"/>
        <v>0</v>
      </c>
      <c r="W63" s="488">
        <f t="shared" si="19"/>
        <v>0</v>
      </c>
      <c r="X63" s="488">
        <f t="shared" si="19"/>
        <v>0</v>
      </c>
      <c r="Y63" s="488">
        <f t="shared" si="19"/>
        <v>0</v>
      </c>
      <c r="Z63" s="488">
        <f t="shared" si="19"/>
        <v>0</v>
      </c>
      <c r="AA63" s="488">
        <f t="shared" si="19"/>
        <v>0</v>
      </c>
      <c r="AB63" s="488">
        <f t="shared" si="19"/>
        <v>0</v>
      </c>
      <c r="AC63" s="488">
        <f t="shared" si="19"/>
        <v>0</v>
      </c>
      <c r="AD63" s="488">
        <f t="shared" si="19"/>
        <v>0</v>
      </c>
      <c r="AE63" s="488">
        <f t="shared" si="19"/>
        <v>0</v>
      </c>
      <c r="AF63" s="488">
        <f t="shared" si="19"/>
        <v>0</v>
      </c>
      <c r="AG63" s="491">
        <f t="shared" si="19"/>
        <v>0</v>
      </c>
      <c r="AH63" s="492">
        <f t="shared" si="19"/>
        <v>0</v>
      </c>
      <c r="AI63" s="488">
        <f t="shared" si="19"/>
        <v>0</v>
      </c>
      <c r="AJ63" s="488">
        <f t="shared" si="19"/>
        <v>0</v>
      </c>
      <c r="AK63" s="488">
        <f t="shared" si="19"/>
        <v>0</v>
      </c>
      <c r="AL63" s="488">
        <f t="shared" si="19"/>
        <v>0</v>
      </c>
      <c r="AM63" s="488">
        <f t="shared" si="19"/>
        <v>0</v>
      </c>
      <c r="AN63" s="488">
        <f t="shared" si="19"/>
        <v>0</v>
      </c>
      <c r="AO63" s="488">
        <f t="shared" si="19"/>
        <v>0</v>
      </c>
      <c r="AP63" s="488">
        <f t="shared" si="19"/>
        <v>0</v>
      </c>
      <c r="AQ63" s="488">
        <f t="shared" si="19"/>
        <v>0</v>
      </c>
      <c r="AR63" s="488">
        <f t="shared" si="19"/>
        <v>0</v>
      </c>
      <c r="AS63" s="488">
        <f t="shared" si="19"/>
        <v>0</v>
      </c>
      <c r="AT63" s="491">
        <f>SUM(AT64:AT68)</f>
        <v>0</v>
      </c>
      <c r="AU63" s="493">
        <f>SUM(AU64:AU68)</f>
        <v>0</v>
      </c>
      <c r="AV63" s="470">
        <f t="shared" si="1"/>
        <v>0</v>
      </c>
    </row>
    <row r="64" spans="2:48" s="472" customFormat="1" ht="12.75" customHeight="1">
      <c r="B64" s="494" t="str">
        <f>+'FORMATO COSTEO C1'!C$274</f>
        <v>1.2.4.1</v>
      </c>
      <c r="C64" s="495" t="str">
        <f>+'FORMATO COSTEO C1'!B$274</f>
        <v>Categoría de gasto</v>
      </c>
      <c r="D64" s="590"/>
      <c r="E64" s="507"/>
      <c r="F64" s="498">
        <f>+'FORMATO COSTEO C1'!G274</f>
        <v>0</v>
      </c>
      <c r="G64" s="499">
        <f>+'FORMATO COSTEO C1'!L274</f>
        <v>0</v>
      </c>
      <c r="H64" s="500">
        <f>IF($F64=0,0,((($F64/$E$63)*'CRONOGRAMA ACTIVIDADES'!F$30)*($G64/$F64)))</f>
        <v>0</v>
      </c>
      <c r="I64" s="498">
        <f>IF($F64=0,0,((($F64/$E$63)*'CRONOGRAMA ACTIVIDADES'!G$30)*($G64/$F64)))</f>
        <v>0</v>
      </c>
      <c r="J64" s="498">
        <f>IF($F64=0,0,((($F64/$E$63)*'CRONOGRAMA ACTIVIDADES'!H$30)*($G64/$F64)))</f>
        <v>0</v>
      </c>
      <c r="K64" s="498">
        <f>IF($F64=0,0,((($F64/$E$63)*'CRONOGRAMA ACTIVIDADES'!I$30)*($G64/$F64)))</f>
        <v>0</v>
      </c>
      <c r="L64" s="498">
        <f>IF($F64=0,0,((($F64/$E$63)*'CRONOGRAMA ACTIVIDADES'!J$30)*($G64/$F64)))</f>
        <v>0</v>
      </c>
      <c r="M64" s="498">
        <f>IF($F64=0,0,((($F64/$E$63)*'CRONOGRAMA ACTIVIDADES'!K$30)*($G64/$F64)))</f>
        <v>0</v>
      </c>
      <c r="N64" s="498">
        <f>IF($F64=0,0,((($F64/$E$63)*'CRONOGRAMA ACTIVIDADES'!L$30)*($G64/$F64)))</f>
        <v>0</v>
      </c>
      <c r="O64" s="498">
        <f>IF($F64=0,0,((($F64/$E$63)*'CRONOGRAMA ACTIVIDADES'!M$30)*($G64/$F64)))</f>
        <v>0</v>
      </c>
      <c r="P64" s="498">
        <f>IF($F64=0,0,((($F64/$E$63)*'CRONOGRAMA ACTIVIDADES'!N$30)*($G64/$F64)))</f>
        <v>0</v>
      </c>
      <c r="Q64" s="498">
        <f>IF($F64=0,0,((($F64/$E$63)*'CRONOGRAMA ACTIVIDADES'!O$30)*($G64/$F64)))</f>
        <v>0</v>
      </c>
      <c r="R64" s="498">
        <f>IF($F64=0,0,((($F64/$E$63)*'CRONOGRAMA ACTIVIDADES'!P$30)*($G64/$F64)))</f>
        <v>0</v>
      </c>
      <c r="S64" s="498">
        <f>IF($F64=0,0,((($F64/$E$63)*'CRONOGRAMA ACTIVIDADES'!Q$30)*($G64/$F64)))</f>
        <v>0</v>
      </c>
      <c r="T64" s="501">
        <f>H64+I64+J64+K64+L64+M64+N64+O64+P64+Q64+R64+S64</f>
        <v>0</v>
      </c>
      <c r="U64" s="503">
        <f>IF($F64=0,0,((($F64/$E$63)*'CRONOGRAMA ACTIVIDADES'!R$30)*($G64/$F64)))</f>
        <v>0</v>
      </c>
      <c r="V64" s="498">
        <f>IF($F64=0,0,((($F64/$E$63)*'CRONOGRAMA ACTIVIDADES'!S$30)*($G64/$F64)))</f>
        <v>0</v>
      </c>
      <c r="W64" s="498">
        <f>IF($F64=0,0,((($F64/$E$63)*'CRONOGRAMA ACTIVIDADES'!T$30)*($G64/$F64)))</f>
        <v>0</v>
      </c>
      <c r="X64" s="498">
        <f>IF($F64=0,0,((($F64/$E$63)*'CRONOGRAMA ACTIVIDADES'!U$30)*($G64/$F64)))</f>
        <v>0</v>
      </c>
      <c r="Y64" s="498">
        <f>IF($F64=0,0,((($F64/$E$63)*'CRONOGRAMA ACTIVIDADES'!V$30)*($G64/$F64)))</f>
        <v>0</v>
      </c>
      <c r="Z64" s="498">
        <f>IF($F64=0,0,((($F64/$E$63)*'CRONOGRAMA ACTIVIDADES'!W$30)*($G64/$F64)))</f>
        <v>0</v>
      </c>
      <c r="AA64" s="498">
        <f>IF($F64=0,0,((($F64/$E$63)*'CRONOGRAMA ACTIVIDADES'!X$30)*($G64/$F64)))</f>
        <v>0</v>
      </c>
      <c r="AB64" s="498">
        <f>IF($F64=0,0,((($F64/$E$63)*'CRONOGRAMA ACTIVIDADES'!Y$30)*($G64/$F64)))</f>
        <v>0</v>
      </c>
      <c r="AC64" s="498">
        <f>IF($F64=0,0,((($F64/$E$63)*'CRONOGRAMA ACTIVIDADES'!Z$30)*($G64/$F64)))</f>
        <v>0</v>
      </c>
      <c r="AD64" s="498">
        <f>IF($F64=0,0,((($F64/$E$63)*'CRONOGRAMA ACTIVIDADES'!AA$30)*($G64/$F64)))</f>
        <v>0</v>
      </c>
      <c r="AE64" s="498">
        <f>IF($F64=0,0,((($F64/$E$63)*'CRONOGRAMA ACTIVIDADES'!AB$30)*($G64/$F64)))</f>
        <v>0</v>
      </c>
      <c r="AF64" s="498">
        <f>IF($F64=0,0,((($F64/$E$63)*'CRONOGRAMA ACTIVIDADES'!AC$30)*($G64/$F64)))</f>
        <v>0</v>
      </c>
      <c r="AG64" s="501">
        <f>U64+V64+W64+X64+Y64+Z64+AA64+AB64+AC64+AD64+AE64+AF64</f>
        <v>0</v>
      </c>
      <c r="AH64" s="502">
        <f>IF($F64=0,0,((($F64/$E$63)*'CRONOGRAMA ACTIVIDADES'!AD$30)*($G64/$F64)))</f>
        <v>0</v>
      </c>
      <c r="AI64" s="498">
        <f>IF($F64=0,0,((($F64/$E$63)*'CRONOGRAMA ACTIVIDADES'!AE$30)*($G64/$F64)))</f>
        <v>0</v>
      </c>
      <c r="AJ64" s="498">
        <f>IF($F64=0,0,((($F64/$E$63)*'CRONOGRAMA ACTIVIDADES'!AF$30)*($G64/$F64)))</f>
        <v>0</v>
      </c>
      <c r="AK64" s="498">
        <f>IF($F64=0,0,((($F64/$E$63)*'CRONOGRAMA ACTIVIDADES'!AG$30)*($G64/$F64)))</f>
        <v>0</v>
      </c>
      <c r="AL64" s="498">
        <f>IF($F64=0,0,((($F64/$E$63)*'CRONOGRAMA ACTIVIDADES'!AH$30)*($G64/$F64)))</f>
        <v>0</v>
      </c>
      <c r="AM64" s="498">
        <f>IF($F64=0,0,((($F64/$E$63)*'CRONOGRAMA ACTIVIDADES'!AI$30)*($G64/$F64)))</f>
        <v>0</v>
      </c>
      <c r="AN64" s="498">
        <f>IF($F64=0,0,((($F64/$E$63)*'CRONOGRAMA ACTIVIDADES'!AJ$30)*($G64/$F64)))</f>
        <v>0</v>
      </c>
      <c r="AO64" s="498">
        <f>IF($F64=0,0,((($F64/$E$63)*'CRONOGRAMA ACTIVIDADES'!AK$30)*($G64/$F64)))</f>
        <v>0</v>
      </c>
      <c r="AP64" s="498">
        <f>IF($F64=0,0,((($F64/$E$63)*'CRONOGRAMA ACTIVIDADES'!AL$30)*($G64/$F64)))</f>
        <v>0</v>
      </c>
      <c r="AQ64" s="498">
        <f>IF($F64=0,0,((($F64/$E$63)*'CRONOGRAMA ACTIVIDADES'!AM$30)*($G64/$F64)))</f>
        <v>0</v>
      </c>
      <c r="AR64" s="498">
        <f>IF($F64=0,0,((($F64/$E$63)*'CRONOGRAMA ACTIVIDADES'!AN$30)*($G64/$F64)))</f>
        <v>0</v>
      </c>
      <c r="AS64" s="498">
        <f>IF($F64=0,0,((($F64/$E$63)*'CRONOGRAMA ACTIVIDADES'!AO$30)*($G64/$F64)))</f>
        <v>0</v>
      </c>
      <c r="AT64" s="501">
        <f>AH64+AI64+AJ64+AK64+AL64+AM64+AN64+AO64+AP64+AQ64+AR64+AS64</f>
        <v>0</v>
      </c>
      <c r="AU64" s="504">
        <f>AS64+AR64+AQ64+AP64+AO64+AN64+AM64+AL64+AK64+AJ64+AI64+AH64+AF64+AE64+AD64+AC64+AB64+AA64+Z64+Y64+X64+W64+V64+U64+S64+R64+Q64+P64+O64+N64+M64+L64+K64+J64+I64+H64</f>
        <v>0</v>
      </c>
      <c r="AV64" s="470">
        <f t="shared" si="1"/>
        <v>0</v>
      </c>
    </row>
    <row r="65" spans="2:48" s="472" customFormat="1" ht="12.75" customHeight="1">
      <c r="B65" s="494" t="str">
        <f>+'FORMATO COSTEO C1'!C$280</f>
        <v>1.2.4.2</v>
      </c>
      <c r="C65" s="495" t="str">
        <f>+'FORMATO COSTEO C1'!B$280</f>
        <v>Categoría de gasto</v>
      </c>
      <c r="D65" s="590"/>
      <c r="E65" s="507"/>
      <c r="F65" s="498">
        <f>+'FORMATO COSTEO C1'!G280</f>
        <v>0</v>
      </c>
      <c r="G65" s="499">
        <f>+'FORMATO COSTEO C1'!L280</f>
        <v>0</v>
      </c>
      <c r="H65" s="503">
        <f>IF($F65=0,0,((($F65/$E$63)*'CRONOGRAMA ACTIVIDADES'!F$30)*($G65/$F65)))</f>
        <v>0</v>
      </c>
      <c r="I65" s="498">
        <f>IF($F65=0,0,((($F65/$E$63)*'CRONOGRAMA ACTIVIDADES'!G$30)*($G65/$F65)))</f>
        <v>0</v>
      </c>
      <c r="J65" s="498">
        <f>IF($F65=0,0,((($F65/$E$63)*'CRONOGRAMA ACTIVIDADES'!H$30)*($G65/$F65)))</f>
        <v>0</v>
      </c>
      <c r="K65" s="498">
        <f>IF($F65=0,0,((($F65/$E$63)*'CRONOGRAMA ACTIVIDADES'!I$30)*($G65/$F65)))</f>
        <v>0</v>
      </c>
      <c r="L65" s="498">
        <f>IF($F65=0,0,((($F65/$E$63)*'CRONOGRAMA ACTIVIDADES'!J$30)*($G65/$F65)))</f>
        <v>0</v>
      </c>
      <c r="M65" s="498">
        <f>IF($F65=0,0,((($F65/$E$63)*'CRONOGRAMA ACTIVIDADES'!K$30)*($G65/$F65)))</f>
        <v>0</v>
      </c>
      <c r="N65" s="498">
        <f>IF($F65=0,0,((($F65/$E$63)*'CRONOGRAMA ACTIVIDADES'!L$30)*($G65/$F65)))</f>
        <v>0</v>
      </c>
      <c r="O65" s="498">
        <f>IF($F65=0,0,((($F65/$E$63)*'CRONOGRAMA ACTIVIDADES'!M$30)*($G65/$F65)))</f>
        <v>0</v>
      </c>
      <c r="P65" s="498">
        <f>IF($F65=0,0,((($F65/$E$63)*'CRONOGRAMA ACTIVIDADES'!N$30)*($G65/$F65)))</f>
        <v>0</v>
      </c>
      <c r="Q65" s="498">
        <f>IF($F65=0,0,((($F65/$E$63)*'CRONOGRAMA ACTIVIDADES'!O$30)*($G65/$F65)))</f>
        <v>0</v>
      </c>
      <c r="R65" s="498">
        <f>IF($F65=0,0,((($F65/$E$63)*'CRONOGRAMA ACTIVIDADES'!P$30)*($G65/$F65)))</f>
        <v>0</v>
      </c>
      <c r="S65" s="498">
        <f>IF($F65=0,0,((($F65/$E$63)*'CRONOGRAMA ACTIVIDADES'!Q$30)*($G65/$F65)))</f>
        <v>0</v>
      </c>
      <c r="T65" s="501">
        <f>H65+I65+J65+K65+L65+M65+N65+O65+P65+Q65+R65+S65</f>
        <v>0</v>
      </c>
      <c r="U65" s="503">
        <f>IF($F65=0,0,((($F65/$E$63)*'CRONOGRAMA ACTIVIDADES'!R$2846)*($G65/$F65)))</f>
        <v>0</v>
      </c>
      <c r="V65" s="498">
        <f>IF($F65=0,0,((($F65/$E$63)*'CRONOGRAMA ACTIVIDADES'!S$2846)*($G65/$F65)))</f>
        <v>0</v>
      </c>
      <c r="W65" s="498">
        <f>IF($F65=0,0,((($F65/$E$63)*'CRONOGRAMA ACTIVIDADES'!T$2846)*($G65/$F65)))</f>
        <v>0</v>
      </c>
      <c r="X65" s="498">
        <f>IF($F65=0,0,((($F65/$E$63)*'CRONOGRAMA ACTIVIDADES'!U$2846)*($G65/$F65)))</f>
        <v>0</v>
      </c>
      <c r="Y65" s="498">
        <f>IF($F65=0,0,((($F65/$E$63)*'CRONOGRAMA ACTIVIDADES'!V$2846)*($G65/$F65)))</f>
        <v>0</v>
      </c>
      <c r="Z65" s="498">
        <f>IF($F65=0,0,((($F65/$E$63)*'CRONOGRAMA ACTIVIDADES'!W$2846)*($G65/$F65)))</f>
        <v>0</v>
      </c>
      <c r="AA65" s="498">
        <f>IF($F65=0,0,((($F65/$E$63)*'CRONOGRAMA ACTIVIDADES'!X$2846)*($G65/$F65)))</f>
        <v>0</v>
      </c>
      <c r="AB65" s="498">
        <f>IF($F65=0,0,((($F65/$E$63)*'CRONOGRAMA ACTIVIDADES'!Y$2846)*($G65/$F65)))</f>
        <v>0</v>
      </c>
      <c r="AC65" s="498">
        <f>IF($F65=0,0,((($F65/$E$63)*'CRONOGRAMA ACTIVIDADES'!Z$2846)*($G65/$F65)))</f>
        <v>0</v>
      </c>
      <c r="AD65" s="498">
        <f>IF($F65=0,0,((($F65/$E$63)*'CRONOGRAMA ACTIVIDADES'!AA$2846)*($G65/$F65)))</f>
        <v>0</v>
      </c>
      <c r="AE65" s="498">
        <f>IF($F65=0,0,((($F65/$E$63)*'CRONOGRAMA ACTIVIDADES'!AB$2846)*($G65/$F65)))</f>
        <v>0</v>
      </c>
      <c r="AF65" s="498">
        <f>IF($F65=0,0,((($F65/$E$63)*'CRONOGRAMA ACTIVIDADES'!AC$2846)*($G65/$F65)))</f>
        <v>0</v>
      </c>
      <c r="AG65" s="501">
        <f>U65+V65+W65+X65+Y65+Z65+AA65+AB65+AC65+AD65+AE65+AF65</f>
        <v>0</v>
      </c>
      <c r="AH65" s="502">
        <f>IF($F65=0,0,((($F65/$E$63)*'CRONOGRAMA ACTIVIDADES'!AD$30)*($G65/$F65)))</f>
        <v>0</v>
      </c>
      <c r="AI65" s="498">
        <f>IF($F65=0,0,((($F65/$E$63)*'CRONOGRAMA ACTIVIDADES'!AE$30)*($G65/$F65)))</f>
        <v>0</v>
      </c>
      <c r="AJ65" s="498">
        <f>IF($F65=0,0,((($F65/$E$63)*'CRONOGRAMA ACTIVIDADES'!AF$30)*($G65/$F65)))</f>
        <v>0</v>
      </c>
      <c r="AK65" s="498">
        <f>IF($F65=0,0,((($F65/$E$63)*'CRONOGRAMA ACTIVIDADES'!AG$30)*($G65/$F65)))</f>
        <v>0</v>
      </c>
      <c r="AL65" s="498">
        <f>IF($F65=0,0,((($F65/$E$63)*'CRONOGRAMA ACTIVIDADES'!AH$30)*($G65/$F65)))</f>
        <v>0</v>
      </c>
      <c r="AM65" s="498">
        <f>IF($F65=0,0,((($F65/$E$63)*'CRONOGRAMA ACTIVIDADES'!AI$30)*($G65/$F65)))</f>
        <v>0</v>
      </c>
      <c r="AN65" s="498">
        <f>IF($F65=0,0,((($F65/$E$63)*'CRONOGRAMA ACTIVIDADES'!AJ$30)*($G65/$F65)))</f>
        <v>0</v>
      </c>
      <c r="AO65" s="498">
        <f>IF($F65=0,0,((($F65/$E$63)*'CRONOGRAMA ACTIVIDADES'!AK$30)*($G65/$F65)))</f>
        <v>0</v>
      </c>
      <c r="AP65" s="498">
        <f>IF($F65=0,0,((($F65/$E$63)*'CRONOGRAMA ACTIVIDADES'!AL$30)*($G65/$F65)))</f>
        <v>0</v>
      </c>
      <c r="AQ65" s="498">
        <f>IF($F65=0,0,((($F65/$E$63)*'CRONOGRAMA ACTIVIDADES'!AM$30)*($G65/$F65)))</f>
        <v>0</v>
      </c>
      <c r="AR65" s="498">
        <f>IF($F65=0,0,((($F65/$E$63)*'CRONOGRAMA ACTIVIDADES'!AN$30)*($G65/$F65)))</f>
        <v>0</v>
      </c>
      <c r="AS65" s="498">
        <f>IF($F65=0,0,((($F65/$E$63)*'CRONOGRAMA ACTIVIDADES'!AO$30)*($G65/$F65)))</f>
        <v>0</v>
      </c>
      <c r="AT65" s="501">
        <f>AH65+AI65+AJ65+AK65+AL65+AM65+AN65+AO65+AP65+AQ65+AR65+AS65</f>
        <v>0</v>
      </c>
      <c r="AU65" s="504">
        <f>AS65+AR65+AQ65+AP65+AO65+AN65+AM65+AL65+AK65+AJ65+AI65+AH65+AF65+AE65+AD65+AC65+AB65+AA65+Z65+Y65+X65+W65+V65+U65+S65+R65+Q65+P65+O65+N65+M65+L65+K65+J65+I65+H65</f>
        <v>0</v>
      </c>
      <c r="AV65" s="470">
        <f t="shared" si="1"/>
        <v>0</v>
      </c>
    </row>
    <row r="66" spans="2:48" s="472" customFormat="1" ht="12.75" customHeight="1">
      <c r="B66" s="494" t="str">
        <f>+'FORMATO COSTEO C1'!C$286</f>
        <v>1.2.4.3</v>
      </c>
      <c r="C66" s="495" t="str">
        <f>+'FORMATO COSTEO C1'!B$286</f>
        <v>Categoría de gasto</v>
      </c>
      <c r="D66" s="590"/>
      <c r="E66" s="507"/>
      <c r="F66" s="498">
        <f>+'FORMATO COSTEO C1'!G286</f>
        <v>0</v>
      </c>
      <c r="G66" s="499">
        <f>+'FORMATO COSTEO C1'!L286</f>
        <v>0</v>
      </c>
      <c r="H66" s="503">
        <f>IF($F66=0,0,((($F66/$E$63)*'CRONOGRAMA ACTIVIDADES'!F$30)*($G66/$F66)))</f>
        <v>0</v>
      </c>
      <c r="I66" s="498">
        <f>IF($F66=0,0,((($F66/$E$63)*'CRONOGRAMA ACTIVIDADES'!G$30)*($G66/$F66)))</f>
        <v>0</v>
      </c>
      <c r="J66" s="498">
        <f>IF($F66=0,0,((($F66/$E$63)*'CRONOGRAMA ACTIVIDADES'!H$30)*($G66/$F66)))</f>
        <v>0</v>
      </c>
      <c r="K66" s="498">
        <f>IF($F66=0,0,((($F66/$E$63)*'CRONOGRAMA ACTIVIDADES'!I$30)*($G66/$F66)))</f>
        <v>0</v>
      </c>
      <c r="L66" s="498">
        <f>IF($F66=0,0,((($F66/$E$63)*'CRONOGRAMA ACTIVIDADES'!J$30)*($G66/$F66)))</f>
        <v>0</v>
      </c>
      <c r="M66" s="498">
        <f>IF($F66=0,0,((($F66/$E$63)*'CRONOGRAMA ACTIVIDADES'!K$30)*($G66/$F66)))</f>
        <v>0</v>
      </c>
      <c r="N66" s="498">
        <f>IF($F66=0,0,((($F66/$E$63)*'CRONOGRAMA ACTIVIDADES'!L$30)*($G66/$F66)))</f>
        <v>0</v>
      </c>
      <c r="O66" s="498">
        <f>IF($F66=0,0,((($F66/$E$63)*'CRONOGRAMA ACTIVIDADES'!M$30)*($G66/$F66)))</f>
        <v>0</v>
      </c>
      <c r="P66" s="498">
        <f>IF($F66=0,0,((($F66/$E$63)*'CRONOGRAMA ACTIVIDADES'!N$30)*($G66/$F66)))</f>
        <v>0</v>
      </c>
      <c r="Q66" s="498">
        <f>IF($F66=0,0,((($F66/$E$63)*'CRONOGRAMA ACTIVIDADES'!O$30)*($G66/$F66)))</f>
        <v>0</v>
      </c>
      <c r="R66" s="498">
        <f>IF($F66=0,0,((($F66/$E$63)*'CRONOGRAMA ACTIVIDADES'!P$30)*($G66/$F66)))</f>
        <v>0</v>
      </c>
      <c r="S66" s="498">
        <f>IF($F66=0,0,((($F66/$E$63)*'CRONOGRAMA ACTIVIDADES'!Q$30)*($G66/$F66)))</f>
        <v>0</v>
      </c>
      <c r="T66" s="501">
        <f>H66+I66+J66+K66+L66+M66+N66+O66+P66+Q66+R66+S66</f>
        <v>0</v>
      </c>
      <c r="U66" s="503">
        <f>IF($F66=0,0,((($F66/$E$63)*'CRONOGRAMA ACTIVIDADES'!R$30)*($G66/$F66)))</f>
        <v>0</v>
      </c>
      <c r="V66" s="498">
        <f>IF($F66=0,0,((($F66/$E$63)*'CRONOGRAMA ACTIVIDADES'!S$30)*($G66/$F66)))</f>
        <v>0</v>
      </c>
      <c r="W66" s="498">
        <f>IF($F66=0,0,((($F66/$E$63)*'CRONOGRAMA ACTIVIDADES'!T$30)*($G66/$F66)))</f>
        <v>0</v>
      </c>
      <c r="X66" s="498">
        <f>IF($F66=0,0,((($F66/$E$63)*'CRONOGRAMA ACTIVIDADES'!U$30)*($G66/$F66)))</f>
        <v>0</v>
      </c>
      <c r="Y66" s="498">
        <f>IF($F66=0,0,((($F66/$E$63)*'CRONOGRAMA ACTIVIDADES'!V$30)*($G66/$F66)))</f>
        <v>0</v>
      </c>
      <c r="Z66" s="498">
        <f>IF($F66=0,0,((($F66/$E$63)*'CRONOGRAMA ACTIVIDADES'!W$30)*($G66/$F66)))</f>
        <v>0</v>
      </c>
      <c r="AA66" s="498">
        <f>IF($F66=0,0,((($F66/$E$63)*'CRONOGRAMA ACTIVIDADES'!X$30)*($G66/$F66)))</f>
        <v>0</v>
      </c>
      <c r="AB66" s="498">
        <f>IF($F66=0,0,((($F66/$E$63)*'CRONOGRAMA ACTIVIDADES'!Y$30)*($G66/$F66)))</f>
        <v>0</v>
      </c>
      <c r="AC66" s="498">
        <f>IF($F66=0,0,((($F66/$E$63)*'CRONOGRAMA ACTIVIDADES'!Z$30)*($G66/$F66)))</f>
        <v>0</v>
      </c>
      <c r="AD66" s="498">
        <f>IF($F66=0,0,((($F66/$E$63)*'CRONOGRAMA ACTIVIDADES'!AA$30)*($G66/$F66)))</f>
        <v>0</v>
      </c>
      <c r="AE66" s="498">
        <f>IF($F66=0,0,((($F66/$E$63)*'CRONOGRAMA ACTIVIDADES'!AB$30)*($G66/$F66)))</f>
        <v>0</v>
      </c>
      <c r="AF66" s="498">
        <f>IF($F66=0,0,((($F66/$E$63)*'CRONOGRAMA ACTIVIDADES'!AC$30)*($G66/$F66)))</f>
        <v>0</v>
      </c>
      <c r="AG66" s="501">
        <f>U66+V66+W66+X66+Y66+Z66+AA66+AB66+AC66+AD66+AE66+AF66</f>
        <v>0</v>
      </c>
      <c r="AH66" s="502">
        <f>IF($F66=0,0,((($F66/$E$63)*'CRONOGRAMA ACTIVIDADES'!AD$30)*($G66/$F66)))</f>
        <v>0</v>
      </c>
      <c r="AI66" s="498">
        <f>IF($F66=0,0,((($F66/$E$63)*'CRONOGRAMA ACTIVIDADES'!AE$30)*($G66/$F66)))</f>
        <v>0</v>
      </c>
      <c r="AJ66" s="498">
        <f>IF($F66=0,0,((($F66/$E$63)*'CRONOGRAMA ACTIVIDADES'!AF$30)*($G66/$F66)))</f>
        <v>0</v>
      </c>
      <c r="AK66" s="498">
        <f>IF($F66=0,0,((($F66/$E$63)*'CRONOGRAMA ACTIVIDADES'!AG$30)*($G66/$F66)))</f>
        <v>0</v>
      </c>
      <c r="AL66" s="498">
        <f>IF($F66=0,0,((($F66/$E$63)*'CRONOGRAMA ACTIVIDADES'!AH$30)*($G66/$F66)))</f>
        <v>0</v>
      </c>
      <c r="AM66" s="498">
        <f>IF($F66=0,0,((($F66/$E$63)*'CRONOGRAMA ACTIVIDADES'!AI$30)*($G66/$F66)))</f>
        <v>0</v>
      </c>
      <c r="AN66" s="498">
        <f>IF($F66=0,0,((($F66/$E$63)*'CRONOGRAMA ACTIVIDADES'!AJ$30)*($G66/$F66)))</f>
        <v>0</v>
      </c>
      <c r="AO66" s="498">
        <f>IF($F66=0,0,((($F66/$E$63)*'CRONOGRAMA ACTIVIDADES'!AK$30)*($G66/$F66)))</f>
        <v>0</v>
      </c>
      <c r="AP66" s="498">
        <f>IF($F66=0,0,((($F66/$E$63)*'CRONOGRAMA ACTIVIDADES'!AL$30)*($G66/$F66)))</f>
        <v>0</v>
      </c>
      <c r="AQ66" s="498">
        <f>IF($F66=0,0,((($F66/$E$63)*'CRONOGRAMA ACTIVIDADES'!AM$30)*($G66/$F66)))</f>
        <v>0</v>
      </c>
      <c r="AR66" s="498">
        <f>IF($F66=0,0,((($F66/$E$63)*'CRONOGRAMA ACTIVIDADES'!AN$30)*($G66/$F66)))</f>
        <v>0</v>
      </c>
      <c r="AS66" s="498">
        <f>IF($F66=0,0,((($F66/$E$63)*'CRONOGRAMA ACTIVIDADES'!AO$30)*($G66/$F66)))</f>
        <v>0</v>
      </c>
      <c r="AT66" s="501">
        <f>AH66+AI66+AJ66+AK66+AL66+AM66+AN66+AO66+AP66+AQ66+AR66+AS66</f>
        <v>0</v>
      </c>
      <c r="AU66" s="504">
        <f>AS66+AR66+AQ66+AP66+AO66+AN66+AM66+AL66+AK66+AJ66+AI66+AH66+AF66+AE66+AD66+AC66+AB66+AA66+Z66+Y66+X66+W66+V66+U66+S66+R66+Q66+P66+O66+N66+M66+L66+K66+J66+I66+H66</f>
        <v>0</v>
      </c>
      <c r="AV66" s="470">
        <f t="shared" si="1"/>
        <v>0</v>
      </c>
    </row>
    <row r="67" spans="2:48" s="472" customFormat="1" ht="12.75" customHeight="1">
      <c r="B67" s="494" t="str">
        <f>+'FORMATO COSTEO C1'!C$292</f>
        <v>1.2.4.4</v>
      </c>
      <c r="C67" s="495" t="str">
        <f>+'FORMATO COSTEO C1'!B$292</f>
        <v>Categoría de gasto</v>
      </c>
      <c r="D67" s="590"/>
      <c r="E67" s="507"/>
      <c r="F67" s="498">
        <f>+'FORMATO COSTEO C1'!G292</f>
        <v>0</v>
      </c>
      <c r="G67" s="499">
        <f>+'FORMATO COSTEO C1'!L292</f>
        <v>0</v>
      </c>
      <c r="H67" s="503">
        <f>IF($F67=0,0,((($F67/$E$63)*'CRONOGRAMA ACTIVIDADES'!F$30)*($G67/$F67)))</f>
        <v>0</v>
      </c>
      <c r="I67" s="498">
        <f>IF($F67=0,0,((($F67/$E$63)*'CRONOGRAMA ACTIVIDADES'!G$30)*($G67/$F67)))</f>
        <v>0</v>
      </c>
      <c r="J67" s="498">
        <f>IF($F67=0,0,((($F67/$E$63)*'CRONOGRAMA ACTIVIDADES'!H$30)*($G67/$F67)))</f>
        <v>0</v>
      </c>
      <c r="K67" s="498">
        <f>IF($F67=0,0,((($F67/$E$63)*'CRONOGRAMA ACTIVIDADES'!I$30)*($G67/$F67)))</f>
        <v>0</v>
      </c>
      <c r="L67" s="498">
        <f>IF($F67=0,0,((($F67/$E$63)*'CRONOGRAMA ACTIVIDADES'!J$30)*($G67/$F67)))</f>
        <v>0</v>
      </c>
      <c r="M67" s="498">
        <f>IF($F67=0,0,((($F67/$E$63)*'CRONOGRAMA ACTIVIDADES'!K$30)*($G67/$F67)))</f>
        <v>0</v>
      </c>
      <c r="N67" s="498">
        <f>IF($F67=0,0,((($F67/$E$63)*'CRONOGRAMA ACTIVIDADES'!L$30)*($G67/$F67)))</f>
        <v>0</v>
      </c>
      <c r="O67" s="498">
        <f>IF($F67=0,0,((($F67/$E$63)*'CRONOGRAMA ACTIVIDADES'!M$30)*($G67/$F67)))</f>
        <v>0</v>
      </c>
      <c r="P67" s="498">
        <f>IF($F67=0,0,((($F67/$E$63)*'CRONOGRAMA ACTIVIDADES'!N$30)*($G67/$F67)))</f>
        <v>0</v>
      </c>
      <c r="Q67" s="498">
        <f>IF($F67=0,0,((($F67/$E$63)*'CRONOGRAMA ACTIVIDADES'!O$30)*($G67/$F67)))</f>
        <v>0</v>
      </c>
      <c r="R67" s="498">
        <f>IF($F67=0,0,((($F67/$E$63)*'CRONOGRAMA ACTIVIDADES'!P$30)*($G67/$F67)))</f>
        <v>0</v>
      </c>
      <c r="S67" s="498">
        <f>IF($F67=0,0,((($F67/$E$63)*'CRONOGRAMA ACTIVIDADES'!Q$30)*($G67/$F67)))</f>
        <v>0</v>
      </c>
      <c r="T67" s="501">
        <f>H67+I67+J67+K67+L67+M67+N67+O67+P67+Q67+R67+S67</f>
        <v>0</v>
      </c>
      <c r="U67" s="503">
        <f>IF($F67=0,0,((($F67/$E$63)*'CRONOGRAMA ACTIVIDADES'!R$30)*($G67/$F67)))</f>
        <v>0</v>
      </c>
      <c r="V67" s="498">
        <f>IF($F67=0,0,((($F67/$E$63)*'CRONOGRAMA ACTIVIDADES'!S$30)*($G67/$F67)))</f>
        <v>0</v>
      </c>
      <c r="W67" s="498">
        <f>IF($F67=0,0,((($F67/$E$63)*'CRONOGRAMA ACTIVIDADES'!T$30)*($G67/$F67)))</f>
        <v>0</v>
      </c>
      <c r="X67" s="498">
        <f>IF($F67=0,0,((($F67/$E$63)*'CRONOGRAMA ACTIVIDADES'!U$30)*($G67/$F67)))</f>
        <v>0</v>
      </c>
      <c r="Y67" s="498">
        <f>IF($F67=0,0,((($F67/$E$63)*'CRONOGRAMA ACTIVIDADES'!V$30)*($G67/$F67)))</f>
        <v>0</v>
      </c>
      <c r="Z67" s="498">
        <f>IF($F67=0,0,((($F67/$E$63)*'CRONOGRAMA ACTIVIDADES'!W$30)*($G67/$F67)))</f>
        <v>0</v>
      </c>
      <c r="AA67" s="498">
        <f>IF($F67=0,0,((($F67/$E$63)*'CRONOGRAMA ACTIVIDADES'!X$30)*($G67/$F67)))</f>
        <v>0</v>
      </c>
      <c r="AB67" s="498">
        <f>IF($F67=0,0,((($F67/$E$63)*'CRONOGRAMA ACTIVIDADES'!Y$30)*($G67/$F67)))</f>
        <v>0</v>
      </c>
      <c r="AC67" s="498">
        <f>IF($F67=0,0,((($F67/$E$63)*'CRONOGRAMA ACTIVIDADES'!Z$30)*($G67/$F67)))</f>
        <v>0</v>
      </c>
      <c r="AD67" s="498">
        <f>IF($F67=0,0,((($F67/$E$63)*'CRONOGRAMA ACTIVIDADES'!AA$30)*($G67/$F67)))</f>
        <v>0</v>
      </c>
      <c r="AE67" s="498">
        <f>IF($F67=0,0,((($F67/$E$63)*'CRONOGRAMA ACTIVIDADES'!AB$30)*($G67/$F67)))</f>
        <v>0</v>
      </c>
      <c r="AF67" s="498">
        <f>IF($F67=0,0,((($F67/$E$63)*'CRONOGRAMA ACTIVIDADES'!AC$30)*($G67/$F67)))</f>
        <v>0</v>
      </c>
      <c r="AG67" s="501">
        <f>U67+V67+W67+X67+Y67+Z67+AA67+AB67+AC67+AD67+AE67+AF67</f>
        <v>0</v>
      </c>
      <c r="AH67" s="502">
        <f>IF($F67=0,0,((($F67/$E$63)*'CRONOGRAMA ACTIVIDADES'!AD$30)*($G67/$F67)))</f>
        <v>0</v>
      </c>
      <c r="AI67" s="498">
        <f>IF($F67=0,0,((($F67/$E$63)*'CRONOGRAMA ACTIVIDADES'!AE$30)*($G67/$F67)))</f>
        <v>0</v>
      </c>
      <c r="AJ67" s="498">
        <f>IF($F67=0,0,((($F67/$E$63)*'CRONOGRAMA ACTIVIDADES'!AF$30)*($G67/$F67)))</f>
        <v>0</v>
      </c>
      <c r="AK67" s="498">
        <f>IF($F67=0,0,((($F67/$E$63)*'CRONOGRAMA ACTIVIDADES'!AG$30)*($G67/$F67)))</f>
        <v>0</v>
      </c>
      <c r="AL67" s="498">
        <f>IF($F67=0,0,((($F67/$E$63)*'CRONOGRAMA ACTIVIDADES'!AH$30)*($G67/$F67)))</f>
        <v>0</v>
      </c>
      <c r="AM67" s="498">
        <f>IF($F67=0,0,((($F67/$E$63)*'CRONOGRAMA ACTIVIDADES'!AI$30)*($G67/$F67)))</f>
        <v>0</v>
      </c>
      <c r="AN67" s="498">
        <f>IF($F67=0,0,((($F67/$E$63)*'CRONOGRAMA ACTIVIDADES'!AJ$30)*($G67/$F67)))</f>
        <v>0</v>
      </c>
      <c r="AO67" s="498">
        <f>IF($F67=0,0,((($F67/$E$63)*'CRONOGRAMA ACTIVIDADES'!AK$30)*($G67/$F67)))</f>
        <v>0</v>
      </c>
      <c r="AP67" s="498">
        <f>IF($F67=0,0,((($F67/$E$63)*'CRONOGRAMA ACTIVIDADES'!AL$30)*($G67/$F67)))</f>
        <v>0</v>
      </c>
      <c r="AQ67" s="498">
        <f>IF($F67=0,0,((($F67/$E$63)*'CRONOGRAMA ACTIVIDADES'!AM$30)*($G67/$F67)))</f>
        <v>0</v>
      </c>
      <c r="AR67" s="498">
        <f>IF($F67=0,0,((($F67/$E$63)*'CRONOGRAMA ACTIVIDADES'!AN$30)*($G67/$F67)))</f>
        <v>0</v>
      </c>
      <c r="AS67" s="498">
        <f>IF($F67=0,0,((($F67/$E$63)*'CRONOGRAMA ACTIVIDADES'!AO$30)*($G67/$F67)))</f>
        <v>0</v>
      </c>
      <c r="AT67" s="501">
        <f>AH67+AI67+AJ67+AK67+AL67+AM67+AN67+AO67+AP67+AQ67+AR67+AS67</f>
        <v>0</v>
      </c>
      <c r="AU67" s="504">
        <f>AS67+AR67+AQ67+AP67+AO67+AN67+AM67+AL67+AK67+AJ67+AI67+AH67+AF67+AE67+AD67+AC67+AB67+AA67+Z67+Y67+X67+W67+V67+U67+S67+R67+Q67+P67+O67+N67+M67+L67+K67+J67+I67+H67</f>
        <v>0</v>
      </c>
      <c r="AV67" s="470">
        <f t="shared" si="1"/>
        <v>0</v>
      </c>
    </row>
    <row r="68" spans="2:48" s="472" customFormat="1" ht="12.75" customHeight="1">
      <c r="B68" s="494" t="str">
        <f>+'FORMATO COSTEO C1'!C$298</f>
        <v>1.2.4.5</v>
      </c>
      <c r="C68" s="495" t="str">
        <f>+'FORMATO COSTEO C1'!B$298</f>
        <v>Categoría de gasto</v>
      </c>
      <c r="D68" s="590"/>
      <c r="E68" s="507"/>
      <c r="F68" s="498">
        <f>+'FORMATO COSTEO C1'!G298</f>
        <v>0</v>
      </c>
      <c r="G68" s="499">
        <f>+'FORMATO COSTEO C1'!L298</f>
        <v>0</v>
      </c>
      <c r="H68" s="503">
        <f>IF($F68=0,0,((($F68/$E$63)*'CRONOGRAMA ACTIVIDADES'!F$30)*($G68/$F68)))</f>
        <v>0</v>
      </c>
      <c r="I68" s="498">
        <f>IF($F68=0,0,((($F68/$E$63)*'CRONOGRAMA ACTIVIDADES'!G$30)*($G68/$F68)))</f>
        <v>0</v>
      </c>
      <c r="J68" s="498">
        <f>IF($F68=0,0,((($F68/$E$63)*'CRONOGRAMA ACTIVIDADES'!H$30)*($G68/$F68)))</f>
        <v>0</v>
      </c>
      <c r="K68" s="498">
        <f>IF($F68=0,0,((($F68/$E$63)*'CRONOGRAMA ACTIVIDADES'!I$30)*($G68/$F68)))</f>
        <v>0</v>
      </c>
      <c r="L68" s="498">
        <f>IF($F68=0,0,((($F68/$E$63)*'CRONOGRAMA ACTIVIDADES'!J$30)*($G68/$F68)))</f>
        <v>0</v>
      </c>
      <c r="M68" s="498">
        <f>IF($F68=0,0,((($F68/$E$63)*'CRONOGRAMA ACTIVIDADES'!K$30)*($G68/$F68)))</f>
        <v>0</v>
      </c>
      <c r="N68" s="498">
        <f>IF($F68=0,0,((($F68/$E$63)*'CRONOGRAMA ACTIVIDADES'!L$30)*($G68/$F68)))</f>
        <v>0</v>
      </c>
      <c r="O68" s="498">
        <f>IF($F68=0,0,((($F68/$E$63)*'CRONOGRAMA ACTIVIDADES'!M$30)*($G68/$F68)))</f>
        <v>0</v>
      </c>
      <c r="P68" s="498">
        <f>IF($F68=0,0,((($F68/$E$63)*'CRONOGRAMA ACTIVIDADES'!N$30)*($G68/$F68)))</f>
        <v>0</v>
      </c>
      <c r="Q68" s="498">
        <f>IF($F68=0,0,((($F68/$E$63)*'CRONOGRAMA ACTIVIDADES'!O$30)*($G68/$F68)))</f>
        <v>0</v>
      </c>
      <c r="R68" s="498">
        <f>IF($F68=0,0,((($F68/$E$63)*'CRONOGRAMA ACTIVIDADES'!P$30)*($G68/$F68)))</f>
        <v>0</v>
      </c>
      <c r="S68" s="498">
        <f>IF($F68=0,0,((($F68/$E$63)*'CRONOGRAMA ACTIVIDADES'!Q$30)*($G68/$F68)))</f>
        <v>0</v>
      </c>
      <c r="T68" s="501">
        <f>H68+I68+J68+K68+L68+M68+N68+O68+P68+Q68+R68+S68</f>
        <v>0</v>
      </c>
      <c r="U68" s="503">
        <f>IF($F68=0,0,((($F68/$E$63)*'CRONOGRAMA ACTIVIDADES'!R$30)*($G68/$F68)))</f>
        <v>0</v>
      </c>
      <c r="V68" s="498">
        <f>IF($F68=0,0,((($F68/$E$63)*'CRONOGRAMA ACTIVIDADES'!S$30)*($G68/$F68)))</f>
        <v>0</v>
      </c>
      <c r="W68" s="498">
        <f>IF($F68=0,0,((($F68/$E$63)*'CRONOGRAMA ACTIVIDADES'!T$30)*($G68/$F68)))</f>
        <v>0</v>
      </c>
      <c r="X68" s="498">
        <f>IF($F68=0,0,((($F68/$E$63)*'CRONOGRAMA ACTIVIDADES'!U$30)*($G68/$F68)))</f>
        <v>0</v>
      </c>
      <c r="Y68" s="498">
        <f>IF($F68=0,0,((($F68/$E$63)*'CRONOGRAMA ACTIVIDADES'!V$30)*($G68/$F68)))</f>
        <v>0</v>
      </c>
      <c r="Z68" s="498">
        <f>IF($F68=0,0,((($F68/$E$63)*'CRONOGRAMA ACTIVIDADES'!W$30)*($G68/$F68)))</f>
        <v>0</v>
      </c>
      <c r="AA68" s="498">
        <f>IF($F68=0,0,((($F68/$E$63)*'CRONOGRAMA ACTIVIDADES'!X$30)*($G68/$F68)))</f>
        <v>0</v>
      </c>
      <c r="AB68" s="498">
        <f>IF($F68=0,0,((($F68/$E$63)*'CRONOGRAMA ACTIVIDADES'!Y$30)*($G68/$F68)))</f>
        <v>0</v>
      </c>
      <c r="AC68" s="498">
        <f>IF($F68=0,0,((($F68/$E$63)*'CRONOGRAMA ACTIVIDADES'!Z$30)*($G68/$F68)))</f>
        <v>0</v>
      </c>
      <c r="AD68" s="498">
        <f>IF($F68=0,0,((($F68/$E$63)*'CRONOGRAMA ACTIVIDADES'!AA$30)*($G68/$F68)))</f>
        <v>0</v>
      </c>
      <c r="AE68" s="498">
        <f>IF($F68=0,0,((($F68/$E$63)*'CRONOGRAMA ACTIVIDADES'!AB$30)*($G68/$F68)))</f>
        <v>0</v>
      </c>
      <c r="AF68" s="498">
        <f>IF($F68=0,0,((($F68/$E$63)*'CRONOGRAMA ACTIVIDADES'!AC$30)*($G68/$F68)))</f>
        <v>0</v>
      </c>
      <c r="AG68" s="501">
        <f>U68+V68+W68+X68+Y68+Z68+AA68+AB68+AC68+AD68+AE68+AF68</f>
        <v>0</v>
      </c>
      <c r="AH68" s="502">
        <f>IF($F68=0,0,((($F68/$E$63)*'CRONOGRAMA ACTIVIDADES'!AD$30)*($G68/$F68)))</f>
        <v>0</v>
      </c>
      <c r="AI68" s="498">
        <f>IF($F68=0,0,((($F68/$E$63)*'CRONOGRAMA ACTIVIDADES'!AE$30)*($G68/$F68)))</f>
        <v>0</v>
      </c>
      <c r="AJ68" s="498">
        <f>IF($F68=0,0,((($F68/$E$63)*'CRONOGRAMA ACTIVIDADES'!AF$30)*($G68/$F68)))</f>
        <v>0</v>
      </c>
      <c r="AK68" s="498">
        <f>IF($F68=0,0,((($F68/$E$63)*'CRONOGRAMA ACTIVIDADES'!AG$30)*($G68/$F68)))</f>
        <v>0</v>
      </c>
      <c r="AL68" s="498">
        <f>IF($F68=0,0,((($F68/$E$63)*'CRONOGRAMA ACTIVIDADES'!AH$30)*($G68/$F68)))</f>
        <v>0</v>
      </c>
      <c r="AM68" s="498">
        <f>IF($F68=0,0,((($F68/$E$63)*'CRONOGRAMA ACTIVIDADES'!AI$30)*($G68/$F68)))</f>
        <v>0</v>
      </c>
      <c r="AN68" s="498">
        <f>IF($F68=0,0,((($F68/$E$63)*'CRONOGRAMA ACTIVIDADES'!AJ$30)*($G68/$F68)))</f>
        <v>0</v>
      </c>
      <c r="AO68" s="498">
        <f>IF($F68=0,0,((($F68/$E$63)*'CRONOGRAMA ACTIVIDADES'!AK$30)*($G68/$F68)))</f>
        <v>0</v>
      </c>
      <c r="AP68" s="498">
        <f>IF($F68=0,0,((($F68/$E$63)*'CRONOGRAMA ACTIVIDADES'!AL$30)*($G68/$F68)))</f>
        <v>0</v>
      </c>
      <c r="AQ68" s="498">
        <f>IF($F68=0,0,((($F68/$E$63)*'CRONOGRAMA ACTIVIDADES'!AM$30)*($G68/$F68)))</f>
        <v>0</v>
      </c>
      <c r="AR68" s="498">
        <f>IF($F68=0,0,((($F68/$E$63)*'CRONOGRAMA ACTIVIDADES'!AN$30)*($G68/$F68)))</f>
        <v>0</v>
      </c>
      <c r="AS68" s="498">
        <f>IF($F68=0,0,((($F68/$E$63)*'CRONOGRAMA ACTIVIDADES'!AO$30)*($G68/$F68)))</f>
        <v>0</v>
      </c>
      <c r="AT68" s="501">
        <f>AH68+AI68+AJ68+AK68+AL68+AM68+AN68+AO68+AP68+AQ68+AR68+AS68</f>
        <v>0</v>
      </c>
      <c r="AU68" s="504">
        <f>AS68+AR68+AQ68+AP68+AO68+AN68+AM68+AL68+AK68+AJ68+AI68+AH68+AF68+AE68+AD68+AC68+AB68+AA68+Z68+Y68+X68+W68+V68+U68+S68+R68+Q68+P68+O68+N68+M68+L68+K68+J68+I68+H68</f>
        <v>0</v>
      </c>
      <c r="AV68" s="470">
        <f t="shared" si="1"/>
        <v>0</v>
      </c>
    </row>
    <row r="69" spans="2:48" s="472" customFormat="1" ht="12.75" customHeight="1">
      <c r="B69" s="484" t="str">
        <f>+'FORMATO COSTEO C1'!C$304</f>
        <v>1.2.5</v>
      </c>
      <c r="C69" s="508">
        <f>+'FORMATO COSTEO C1'!B$304</f>
        <v>0</v>
      </c>
      <c r="D69" s="486" t="str">
        <f>+'FORMATO COSTEO C1'!D$304</f>
        <v>Unidad medida</v>
      </c>
      <c r="E69" s="487">
        <f>+'FORMATO COSTEO C1'!E$304</f>
        <v>0</v>
      </c>
      <c r="F69" s="488">
        <f>SUM(F70:F74)</f>
        <v>0</v>
      </c>
      <c r="G69" s="489">
        <f aca="true" t="shared" si="20" ref="G69:AS69">SUM(G70:G74)</f>
        <v>0</v>
      </c>
      <c r="H69" s="490">
        <f t="shared" si="20"/>
        <v>0</v>
      </c>
      <c r="I69" s="488">
        <f>SUM(I70:I74)</f>
        <v>0</v>
      </c>
      <c r="J69" s="488">
        <f>SUM(J70:J74)</f>
        <v>0</v>
      </c>
      <c r="K69" s="488">
        <f>SUM(K70:K74)</f>
        <v>0</v>
      </c>
      <c r="L69" s="488">
        <f>SUM(L70:L74)</f>
        <v>0</v>
      </c>
      <c r="M69" s="488">
        <f>SUM(M70:M74)</f>
        <v>0</v>
      </c>
      <c r="N69" s="488">
        <f t="shared" si="20"/>
        <v>0</v>
      </c>
      <c r="O69" s="488">
        <f t="shared" si="20"/>
        <v>0</v>
      </c>
      <c r="P69" s="488">
        <f t="shared" si="20"/>
        <v>0</v>
      </c>
      <c r="Q69" s="488">
        <f t="shared" si="20"/>
        <v>0</v>
      </c>
      <c r="R69" s="488">
        <f t="shared" si="20"/>
        <v>0</v>
      </c>
      <c r="S69" s="488">
        <f t="shared" si="20"/>
        <v>0</v>
      </c>
      <c r="T69" s="491">
        <f>SUM(T70:T74)</f>
        <v>0</v>
      </c>
      <c r="U69" s="490">
        <f t="shared" si="20"/>
        <v>0</v>
      </c>
      <c r="V69" s="488">
        <f t="shared" si="20"/>
        <v>0</v>
      </c>
      <c r="W69" s="488">
        <f t="shared" si="20"/>
        <v>0</v>
      </c>
      <c r="X69" s="488">
        <f t="shared" si="20"/>
        <v>0</v>
      </c>
      <c r="Y69" s="488">
        <f t="shared" si="20"/>
        <v>0</v>
      </c>
      <c r="Z69" s="488">
        <f t="shared" si="20"/>
        <v>0</v>
      </c>
      <c r="AA69" s="488">
        <f t="shared" si="20"/>
        <v>0</v>
      </c>
      <c r="AB69" s="488">
        <f t="shared" si="20"/>
        <v>0</v>
      </c>
      <c r="AC69" s="488">
        <f t="shared" si="20"/>
        <v>0</v>
      </c>
      <c r="AD69" s="488">
        <f t="shared" si="20"/>
        <v>0</v>
      </c>
      <c r="AE69" s="488">
        <f t="shared" si="20"/>
        <v>0</v>
      </c>
      <c r="AF69" s="488">
        <f t="shared" si="20"/>
        <v>0</v>
      </c>
      <c r="AG69" s="491">
        <f t="shared" si="20"/>
        <v>0</v>
      </c>
      <c r="AH69" s="492">
        <f t="shared" si="20"/>
        <v>0</v>
      </c>
      <c r="AI69" s="488">
        <f t="shared" si="20"/>
        <v>0</v>
      </c>
      <c r="AJ69" s="488">
        <f t="shared" si="20"/>
        <v>0</v>
      </c>
      <c r="AK69" s="488">
        <f t="shared" si="20"/>
        <v>0</v>
      </c>
      <c r="AL69" s="488">
        <f t="shared" si="20"/>
        <v>0</v>
      </c>
      <c r="AM69" s="488">
        <f t="shared" si="20"/>
        <v>0</v>
      </c>
      <c r="AN69" s="488">
        <f t="shared" si="20"/>
        <v>0</v>
      </c>
      <c r="AO69" s="488">
        <f t="shared" si="20"/>
        <v>0</v>
      </c>
      <c r="AP69" s="488">
        <f t="shared" si="20"/>
        <v>0</v>
      </c>
      <c r="AQ69" s="488">
        <f t="shared" si="20"/>
        <v>0</v>
      </c>
      <c r="AR69" s="488">
        <f t="shared" si="20"/>
        <v>0</v>
      </c>
      <c r="AS69" s="488">
        <f t="shared" si="20"/>
        <v>0</v>
      </c>
      <c r="AT69" s="491">
        <f>SUM(AT70:AT74)</f>
        <v>0</v>
      </c>
      <c r="AU69" s="493">
        <f>SUM(AU70:AU74)</f>
        <v>0</v>
      </c>
      <c r="AV69" s="470">
        <f t="shared" si="1"/>
        <v>0</v>
      </c>
    </row>
    <row r="70" spans="2:48" s="472" customFormat="1" ht="12.75" customHeight="1">
      <c r="B70" s="494" t="str">
        <f>+'FORMATO COSTEO C1'!C$306</f>
        <v>1.2.5.1</v>
      </c>
      <c r="C70" s="495" t="str">
        <f>+'FORMATO COSTEO C1'!B$306</f>
        <v>Categoría de gasto</v>
      </c>
      <c r="D70" s="590"/>
      <c r="E70" s="507"/>
      <c r="F70" s="498">
        <f>+'FORMATO COSTEO C1'!G306</f>
        <v>0</v>
      </c>
      <c r="G70" s="499">
        <f>+'FORMATO COSTEO C1'!L306</f>
        <v>0</v>
      </c>
      <c r="H70" s="500">
        <f>IF($F70=0,0,((($F70/$E$69)*'CRONOGRAMA ACTIVIDADES'!F$31)*($G70/$F70)))</f>
        <v>0</v>
      </c>
      <c r="I70" s="498">
        <f>IF($F70=0,0,((($F70/$E$69)*'CRONOGRAMA ACTIVIDADES'!G$31)*($G70/$F70)))</f>
        <v>0</v>
      </c>
      <c r="J70" s="498">
        <f>IF($F70=0,0,((($F70/$E$69)*'CRONOGRAMA ACTIVIDADES'!H$31)*($G70/$F70)))</f>
        <v>0</v>
      </c>
      <c r="K70" s="498">
        <f>IF($F70=0,0,((($F70/$E$69)*'CRONOGRAMA ACTIVIDADES'!I$31)*($G70/$F70)))</f>
        <v>0</v>
      </c>
      <c r="L70" s="498">
        <f>IF($F70=0,0,((($F70/$E$69)*'CRONOGRAMA ACTIVIDADES'!J$31)*($G70/$F70)))</f>
        <v>0</v>
      </c>
      <c r="M70" s="498">
        <f>IF($F70=0,0,((($F70/$E$69)*'CRONOGRAMA ACTIVIDADES'!K$31)*($G70/$F70)))</f>
        <v>0</v>
      </c>
      <c r="N70" s="498">
        <f>IF($F70=0,0,((($F70/$E$69)*'CRONOGRAMA ACTIVIDADES'!L$31)*($G70/$F70)))</f>
        <v>0</v>
      </c>
      <c r="O70" s="498">
        <f>IF($F70=0,0,((($F70/$E$69)*'CRONOGRAMA ACTIVIDADES'!M$31)*($G70/$F70)))</f>
        <v>0</v>
      </c>
      <c r="P70" s="498">
        <f>IF($F70=0,0,((($F70/$E$69)*'CRONOGRAMA ACTIVIDADES'!N$31)*($G70/$F70)))</f>
        <v>0</v>
      </c>
      <c r="Q70" s="498">
        <f>IF($F70=0,0,((($F70/$E$69)*'CRONOGRAMA ACTIVIDADES'!O$31)*($G70/$F70)))</f>
        <v>0</v>
      </c>
      <c r="R70" s="498">
        <f>IF($F70=0,0,((($F70/$E$69)*'CRONOGRAMA ACTIVIDADES'!P$31)*($G70/$F70)))</f>
        <v>0</v>
      </c>
      <c r="S70" s="498">
        <f>IF($F70=0,0,((($F70/$E$69)*'CRONOGRAMA ACTIVIDADES'!Q$31)*($G70/$F70)))</f>
        <v>0</v>
      </c>
      <c r="T70" s="501">
        <f>H70+I70+J70+K70+L70+M70+N70+O70+P70+Q70+R70+S70</f>
        <v>0</v>
      </c>
      <c r="U70" s="503">
        <f>IF($F70=0,0,((($F70/$E$69)*'CRONOGRAMA ACTIVIDADES'!R$31)*($G70/$F70)))</f>
        <v>0</v>
      </c>
      <c r="V70" s="498">
        <f>IF($F70=0,0,((($F70/$E$69)*'CRONOGRAMA ACTIVIDADES'!S$31)*($G70/$F70)))</f>
        <v>0</v>
      </c>
      <c r="W70" s="498">
        <f>IF($F70=0,0,((($F70/$E$69)*'CRONOGRAMA ACTIVIDADES'!T$31)*($G70/$F70)))</f>
        <v>0</v>
      </c>
      <c r="X70" s="498">
        <f>IF($F70=0,0,((($F70/$E$69)*'CRONOGRAMA ACTIVIDADES'!U$31)*($G70/$F70)))</f>
        <v>0</v>
      </c>
      <c r="Y70" s="498">
        <f>IF($F70=0,0,((($F70/$E$69)*'CRONOGRAMA ACTIVIDADES'!V$31)*($G70/$F70)))</f>
        <v>0</v>
      </c>
      <c r="Z70" s="498">
        <f>IF($F70=0,0,((($F70/$E$69)*'CRONOGRAMA ACTIVIDADES'!W$31)*($G70/$F70)))</f>
        <v>0</v>
      </c>
      <c r="AA70" s="498">
        <f>IF($F70=0,0,((($F70/$E$69)*'CRONOGRAMA ACTIVIDADES'!X$31)*($G70/$F70)))</f>
        <v>0</v>
      </c>
      <c r="AB70" s="498">
        <f>IF($F70=0,0,((($F70/$E$69)*'CRONOGRAMA ACTIVIDADES'!Y$31)*($G70/$F70)))</f>
        <v>0</v>
      </c>
      <c r="AC70" s="498">
        <f>IF($F70=0,0,((($F70/$E$69)*'CRONOGRAMA ACTIVIDADES'!Z$31)*($G70/$F70)))</f>
        <v>0</v>
      </c>
      <c r="AD70" s="498">
        <f>IF($F70=0,0,((($F70/$E$69)*'CRONOGRAMA ACTIVIDADES'!AA$31)*($G70/$F70)))</f>
        <v>0</v>
      </c>
      <c r="AE70" s="498">
        <f>IF($F70=0,0,((($F70/$E$69)*'CRONOGRAMA ACTIVIDADES'!AB$31)*($G70/$F70)))</f>
        <v>0</v>
      </c>
      <c r="AF70" s="498">
        <f>IF($F70=0,0,((($F70/$E$69)*'CRONOGRAMA ACTIVIDADES'!AC$31)*($G70/$F70)))</f>
        <v>0</v>
      </c>
      <c r="AG70" s="501">
        <f>U70+V70+W70+X70+Y70+Z70+AA70+AB70+AC70+AD70+AE70+AF70</f>
        <v>0</v>
      </c>
      <c r="AH70" s="502">
        <f>IF($F70=0,0,((($F70/$E$69)*'CRONOGRAMA ACTIVIDADES'!AD$31)*($G70/$F70)))</f>
        <v>0</v>
      </c>
      <c r="AI70" s="498">
        <f>IF($F70=0,0,((($F70/$E$69)*'CRONOGRAMA ACTIVIDADES'!AE$31)*($G70/$F70)))</f>
        <v>0</v>
      </c>
      <c r="AJ70" s="498">
        <f>IF($F70=0,0,((($F70/$E$69)*'CRONOGRAMA ACTIVIDADES'!AF$31)*($G70/$F70)))</f>
        <v>0</v>
      </c>
      <c r="AK70" s="498">
        <f>IF($F70=0,0,((($F70/$E$69)*'CRONOGRAMA ACTIVIDADES'!AG$31)*($G70/$F70)))</f>
        <v>0</v>
      </c>
      <c r="AL70" s="498">
        <f>IF($F70=0,0,((($F70/$E$69)*'CRONOGRAMA ACTIVIDADES'!AH$31)*($G70/$F70)))</f>
        <v>0</v>
      </c>
      <c r="AM70" s="498">
        <f>IF($F70=0,0,((($F70/$E$69)*'CRONOGRAMA ACTIVIDADES'!AI$31)*($G70/$F70)))</f>
        <v>0</v>
      </c>
      <c r="AN70" s="498">
        <f>IF($F70=0,0,((($F70/$E$69)*'CRONOGRAMA ACTIVIDADES'!AJ$31)*($G70/$F70)))</f>
        <v>0</v>
      </c>
      <c r="AO70" s="498">
        <f>IF($F70=0,0,((($F70/$E$69)*'CRONOGRAMA ACTIVIDADES'!AK$31)*($G70/$F70)))</f>
        <v>0</v>
      </c>
      <c r="AP70" s="498">
        <f>IF($F70=0,0,((($F70/$E$69)*'CRONOGRAMA ACTIVIDADES'!AL$31)*($G70/$F70)))</f>
        <v>0</v>
      </c>
      <c r="AQ70" s="498">
        <f>IF($F70=0,0,((($F70/$E$69)*'CRONOGRAMA ACTIVIDADES'!AM$31)*($G70/$F70)))</f>
        <v>0</v>
      </c>
      <c r="AR70" s="498">
        <f>IF($F70=0,0,((($F70/$E$69)*'CRONOGRAMA ACTIVIDADES'!AN$31)*($G70/$F70)))</f>
        <v>0</v>
      </c>
      <c r="AS70" s="498">
        <f>IF($F70=0,0,((($F70/$E$69)*'CRONOGRAMA ACTIVIDADES'!AO$31)*($G70/$F70)))</f>
        <v>0</v>
      </c>
      <c r="AT70" s="501">
        <f>AH70+AI70+AJ70+AK70+AL70+AM70+AN70+AO70+AP70+AQ70+AR70+AS70</f>
        <v>0</v>
      </c>
      <c r="AU70" s="504">
        <f>AS70+AR70+AQ70+AP70+AO70+AN70+AM70+AL70+AK70+AJ70+AI70+AH70+AF70+AE70+AD70+AC70+AB70+AA70+Z70+Y70+X70+W70+V70+U70+S70+R70+Q70+P70+O70+N70+M70+L70+K70+J70+I70+H70</f>
        <v>0</v>
      </c>
      <c r="AV70" s="470">
        <f t="shared" si="1"/>
        <v>0</v>
      </c>
    </row>
    <row r="71" spans="2:48" s="472" customFormat="1" ht="12.75" customHeight="1" outlineLevel="1">
      <c r="B71" s="494" t="str">
        <f>+'FORMATO COSTEO C1'!C$312</f>
        <v>1.2.5.2</v>
      </c>
      <c r="C71" s="495" t="str">
        <f>+'FORMATO COSTEO C1'!B$312</f>
        <v>Categoría de gasto</v>
      </c>
      <c r="D71" s="590"/>
      <c r="E71" s="507"/>
      <c r="F71" s="498">
        <f>+'FORMATO COSTEO C1'!G312</f>
        <v>0</v>
      </c>
      <c r="G71" s="499">
        <f>+'FORMATO COSTEO C1'!L312</f>
        <v>0</v>
      </c>
      <c r="H71" s="503">
        <f>IF($F71=0,0,((($F71/$E$69)*'CRONOGRAMA ACTIVIDADES'!F$31)*($G71/$F71)))</f>
        <v>0</v>
      </c>
      <c r="I71" s="498">
        <f>IF($F71=0,0,((($F71/$E$69)*'CRONOGRAMA ACTIVIDADES'!G$31)*($G71/$F71)))</f>
        <v>0</v>
      </c>
      <c r="J71" s="498">
        <f>IF($F71=0,0,((($F71/$E$69)*'CRONOGRAMA ACTIVIDADES'!H$31)*($G71/$F71)))</f>
        <v>0</v>
      </c>
      <c r="K71" s="498">
        <f>IF($F71=0,0,((($F71/$E$69)*'CRONOGRAMA ACTIVIDADES'!I$31)*($G71/$F71)))</f>
        <v>0</v>
      </c>
      <c r="L71" s="498">
        <f>IF($F71=0,0,((($F71/$E$69)*'CRONOGRAMA ACTIVIDADES'!J$31)*($G71/$F71)))</f>
        <v>0</v>
      </c>
      <c r="M71" s="498">
        <f>IF($F71=0,0,((($F71/$E$69)*'CRONOGRAMA ACTIVIDADES'!K$31)*($G71/$F71)))</f>
        <v>0</v>
      </c>
      <c r="N71" s="498">
        <f>IF($F71=0,0,((($F71/$E$69)*'CRONOGRAMA ACTIVIDADES'!L$31)*($G71/$F71)))</f>
        <v>0</v>
      </c>
      <c r="O71" s="498">
        <f>IF($F71=0,0,((($F71/$E$69)*'CRONOGRAMA ACTIVIDADES'!M$31)*($G71/$F71)))</f>
        <v>0</v>
      </c>
      <c r="P71" s="498">
        <f>IF($F71=0,0,((($F71/$E$69)*'CRONOGRAMA ACTIVIDADES'!N$31)*($G71/$F71)))</f>
        <v>0</v>
      </c>
      <c r="Q71" s="498">
        <f>IF($F71=0,0,((($F71/$E$69)*'CRONOGRAMA ACTIVIDADES'!O$31)*($G71/$F71)))</f>
        <v>0</v>
      </c>
      <c r="R71" s="498">
        <f>IF($F71=0,0,((($F71/$E$69)*'CRONOGRAMA ACTIVIDADES'!P$31)*($G71/$F71)))</f>
        <v>0</v>
      </c>
      <c r="S71" s="498">
        <f>IF($F71=0,0,((($F71/$E$69)*'CRONOGRAMA ACTIVIDADES'!Q$31)*($G71/$F71)))</f>
        <v>0</v>
      </c>
      <c r="T71" s="501">
        <f>H71+I71+J71+K71+L71+M71+N71+O71+P71+Q71+R71+S71</f>
        <v>0</v>
      </c>
      <c r="U71" s="503">
        <f>IF($F71=0,0,((($F71/$E$69)*'CRONOGRAMA ACTIVIDADES'!R$31)*($G71/$F71)))</f>
        <v>0</v>
      </c>
      <c r="V71" s="498">
        <f>IF($F71=0,0,((($F71/$E$69)*'CRONOGRAMA ACTIVIDADES'!S$31)*($G71/$F71)))</f>
        <v>0</v>
      </c>
      <c r="W71" s="498">
        <f>IF($F71=0,0,((($F71/$E$69)*'CRONOGRAMA ACTIVIDADES'!T$31)*($G71/$F71)))</f>
        <v>0</v>
      </c>
      <c r="X71" s="498">
        <f>IF($F71=0,0,((($F71/$E$69)*'CRONOGRAMA ACTIVIDADES'!U$31)*($G71/$F71)))</f>
        <v>0</v>
      </c>
      <c r="Y71" s="498">
        <f>IF($F71=0,0,((($F71/$E$69)*'CRONOGRAMA ACTIVIDADES'!V$31)*($G71/$F71)))</f>
        <v>0</v>
      </c>
      <c r="Z71" s="498">
        <f>IF($F71=0,0,((($F71/$E$69)*'CRONOGRAMA ACTIVIDADES'!W$31)*($G71/$F71)))</f>
        <v>0</v>
      </c>
      <c r="AA71" s="498">
        <f>IF($F71=0,0,((($F71/$E$69)*'CRONOGRAMA ACTIVIDADES'!X$31)*($G71/$F71)))</f>
        <v>0</v>
      </c>
      <c r="AB71" s="498">
        <f>IF($F71=0,0,((($F71/$E$69)*'CRONOGRAMA ACTIVIDADES'!Y$31)*($G71/$F71)))</f>
        <v>0</v>
      </c>
      <c r="AC71" s="498">
        <f>IF($F71=0,0,((($F71/$E$69)*'CRONOGRAMA ACTIVIDADES'!Z$31)*($G71/$F71)))</f>
        <v>0</v>
      </c>
      <c r="AD71" s="498">
        <f>IF($F71=0,0,((($F71/$E$69)*'CRONOGRAMA ACTIVIDADES'!AA$31)*($G71/$F71)))</f>
        <v>0</v>
      </c>
      <c r="AE71" s="498">
        <f>IF($F71=0,0,((($F71/$E$69)*'CRONOGRAMA ACTIVIDADES'!AB$31)*($G71/$F71)))</f>
        <v>0</v>
      </c>
      <c r="AF71" s="498">
        <f>IF($F71=0,0,((($F71/$E$69)*'CRONOGRAMA ACTIVIDADES'!AC$31)*($G71/$F71)))</f>
        <v>0</v>
      </c>
      <c r="AG71" s="501">
        <f>U71+V71+W71+X71+Y71+Z71+AA71+AB71+AC71+AD71+AE71+AF71</f>
        <v>0</v>
      </c>
      <c r="AH71" s="502">
        <f>IF($F71=0,0,((($F71/$E$69)*'CRONOGRAMA ACTIVIDADES'!AD$31)*($G71/$F71)))</f>
        <v>0</v>
      </c>
      <c r="AI71" s="498">
        <f>IF($F71=0,0,((($F71/$E$69)*'CRONOGRAMA ACTIVIDADES'!AE$31)*($G71/$F71)))</f>
        <v>0</v>
      </c>
      <c r="AJ71" s="498">
        <f>IF($F71=0,0,((($F71/$E$69)*'CRONOGRAMA ACTIVIDADES'!AF$31)*($G71/$F71)))</f>
        <v>0</v>
      </c>
      <c r="AK71" s="498">
        <f>IF($F71=0,0,((($F71/$E$69)*'CRONOGRAMA ACTIVIDADES'!AG$31)*($G71/$F71)))</f>
        <v>0</v>
      </c>
      <c r="AL71" s="498">
        <f>IF($F71=0,0,((($F71/$E$69)*'CRONOGRAMA ACTIVIDADES'!AH$31)*($G71/$F71)))</f>
        <v>0</v>
      </c>
      <c r="AM71" s="498">
        <f>IF($F71=0,0,((($F71/$E$69)*'CRONOGRAMA ACTIVIDADES'!AI$31)*($G71/$F71)))</f>
        <v>0</v>
      </c>
      <c r="AN71" s="498">
        <f>IF($F71=0,0,((($F71/$E$69)*'CRONOGRAMA ACTIVIDADES'!AJ$31)*($G71/$F71)))</f>
        <v>0</v>
      </c>
      <c r="AO71" s="498">
        <f>IF($F71=0,0,((($F71/$E$69)*'CRONOGRAMA ACTIVIDADES'!AK$31)*($G71/$F71)))</f>
        <v>0</v>
      </c>
      <c r="AP71" s="498">
        <f>IF($F71=0,0,((($F71/$E$69)*'CRONOGRAMA ACTIVIDADES'!AL$31)*($G71/$F71)))</f>
        <v>0</v>
      </c>
      <c r="AQ71" s="498">
        <f>IF($F71=0,0,((($F71/$E$69)*'CRONOGRAMA ACTIVIDADES'!AM$31)*($G71/$F71)))</f>
        <v>0</v>
      </c>
      <c r="AR71" s="498">
        <f>IF($F71=0,0,((($F71/$E$69)*'CRONOGRAMA ACTIVIDADES'!AN$31)*($G71/$F71)))</f>
        <v>0</v>
      </c>
      <c r="AS71" s="498">
        <f>IF($F71=0,0,((($F71/$E$69)*'CRONOGRAMA ACTIVIDADES'!AO$31)*($G71/$F71)))</f>
        <v>0</v>
      </c>
      <c r="AT71" s="501">
        <f>AH71+AI71+AJ71+AK71+AL71+AM71+AN71+AO71+AP71+AQ71+AR71+AS71</f>
        <v>0</v>
      </c>
      <c r="AU71" s="504">
        <f>AS71+AR71+AQ71+AP71+AO71+AN71+AM71+AL71+AK71+AJ71+AI71+AH71+AF71+AE71+AD71+AC71+AB71+AA71+Z71+Y71+X71+W71+V71+U71+S71+R71+Q71+P71+O71+N71+M71+L71+K71+J71+I71+H71</f>
        <v>0</v>
      </c>
      <c r="AV71" s="470">
        <f t="shared" si="1"/>
        <v>0</v>
      </c>
    </row>
    <row r="72" spans="2:48" s="483" customFormat="1" ht="12.75" customHeight="1" outlineLevel="1">
      <c r="B72" s="494" t="str">
        <f>+'FORMATO COSTEO C1'!C$318</f>
        <v>1.2.5.3</v>
      </c>
      <c r="C72" s="495" t="str">
        <f>+'FORMATO COSTEO C1'!B$318</f>
        <v>Categoría de gasto</v>
      </c>
      <c r="D72" s="590"/>
      <c r="E72" s="507"/>
      <c r="F72" s="498">
        <f>+'FORMATO COSTEO C1'!G318</f>
        <v>0</v>
      </c>
      <c r="G72" s="499">
        <f>+'FORMATO COSTEO C1'!L318</f>
        <v>0</v>
      </c>
      <c r="H72" s="503">
        <f>IF($F72=0,0,((($F72/$E$69)*'CRONOGRAMA ACTIVIDADES'!F$31)*($G72/$F72)))</f>
        <v>0</v>
      </c>
      <c r="I72" s="498">
        <f>IF($F72=0,0,((($F72/$E$69)*'CRONOGRAMA ACTIVIDADES'!G$31)*($G72/$F72)))</f>
        <v>0</v>
      </c>
      <c r="J72" s="498">
        <f>IF($F72=0,0,((($F72/$E$69)*'CRONOGRAMA ACTIVIDADES'!H$31)*($G72/$F72)))</f>
        <v>0</v>
      </c>
      <c r="K72" s="498">
        <f>IF($F72=0,0,((($F72/$E$69)*'CRONOGRAMA ACTIVIDADES'!I$31)*($G72/$F72)))</f>
        <v>0</v>
      </c>
      <c r="L72" s="498">
        <f>IF($F72=0,0,((($F72/$E$69)*'CRONOGRAMA ACTIVIDADES'!J$31)*($G72/$F72)))</f>
        <v>0</v>
      </c>
      <c r="M72" s="498">
        <f>IF($F72=0,0,((($F72/$E$69)*'CRONOGRAMA ACTIVIDADES'!K$31)*($G72/$F72)))</f>
        <v>0</v>
      </c>
      <c r="N72" s="498">
        <f>IF($F72=0,0,((($F72/$E$69)*'CRONOGRAMA ACTIVIDADES'!L$31)*($G72/$F72)))</f>
        <v>0</v>
      </c>
      <c r="O72" s="498">
        <f>IF($F72=0,0,((($F72/$E$69)*'CRONOGRAMA ACTIVIDADES'!M$31)*($G72/$F72)))</f>
        <v>0</v>
      </c>
      <c r="P72" s="498">
        <f>IF($F72=0,0,((($F72/$E$69)*'CRONOGRAMA ACTIVIDADES'!N$31)*($G72/$F72)))</f>
        <v>0</v>
      </c>
      <c r="Q72" s="498">
        <f>IF($F72=0,0,((($F72/$E$69)*'CRONOGRAMA ACTIVIDADES'!O$31)*($G72/$F72)))</f>
        <v>0</v>
      </c>
      <c r="R72" s="498">
        <f>IF($F72=0,0,((($F72/$E$69)*'CRONOGRAMA ACTIVIDADES'!P$31)*($G72/$F72)))</f>
        <v>0</v>
      </c>
      <c r="S72" s="498">
        <f>IF($F72=0,0,((($F72/$E$69)*'CRONOGRAMA ACTIVIDADES'!Q$31)*($G72/$F72)))</f>
        <v>0</v>
      </c>
      <c r="T72" s="501">
        <f>H72+I72+J72+K72+L72+M72+N72+O72+P72+Q72+R72+S72</f>
        <v>0</v>
      </c>
      <c r="U72" s="503">
        <f>IF($F72=0,0,((($F72/$E$69)*'CRONOGRAMA ACTIVIDADES'!R$31)*($G72/$F72)))</f>
        <v>0</v>
      </c>
      <c r="V72" s="498">
        <f>IF($F72=0,0,((($F72/$E$69)*'CRONOGRAMA ACTIVIDADES'!S$31)*($G72/$F72)))</f>
        <v>0</v>
      </c>
      <c r="W72" s="498">
        <f>IF($F72=0,0,((($F72/$E$69)*'CRONOGRAMA ACTIVIDADES'!T$31)*($G72/$F72)))</f>
        <v>0</v>
      </c>
      <c r="X72" s="498">
        <f>IF($F72=0,0,((($F72/$E$69)*'CRONOGRAMA ACTIVIDADES'!U$31)*($G72/$F72)))</f>
        <v>0</v>
      </c>
      <c r="Y72" s="498">
        <f>IF($F72=0,0,((($F72/$E$69)*'CRONOGRAMA ACTIVIDADES'!V$31)*($G72/$F72)))</f>
        <v>0</v>
      </c>
      <c r="Z72" s="498">
        <f>IF($F72=0,0,((($F72/$E$69)*'CRONOGRAMA ACTIVIDADES'!W$31)*($G72/$F72)))</f>
        <v>0</v>
      </c>
      <c r="AA72" s="498">
        <f>IF($F72=0,0,((($F72/$E$69)*'CRONOGRAMA ACTIVIDADES'!X$31)*($G72/$F72)))</f>
        <v>0</v>
      </c>
      <c r="AB72" s="498">
        <f>IF($F72=0,0,((($F72/$E$69)*'CRONOGRAMA ACTIVIDADES'!Y$31)*($G72/$F72)))</f>
        <v>0</v>
      </c>
      <c r="AC72" s="498">
        <f>IF($F72=0,0,((($F72/$E$69)*'CRONOGRAMA ACTIVIDADES'!Z$31)*($G72/$F72)))</f>
        <v>0</v>
      </c>
      <c r="AD72" s="498">
        <f>IF($F72=0,0,((($F72/$E$69)*'CRONOGRAMA ACTIVIDADES'!AA$31)*($G72/$F72)))</f>
        <v>0</v>
      </c>
      <c r="AE72" s="498">
        <f>IF($F72=0,0,((($F72/$E$69)*'CRONOGRAMA ACTIVIDADES'!AB$31)*($G72/$F72)))</f>
        <v>0</v>
      </c>
      <c r="AF72" s="498">
        <f>IF($F72=0,0,((($F72/$E$69)*'CRONOGRAMA ACTIVIDADES'!AC$31)*($G72/$F72)))</f>
        <v>0</v>
      </c>
      <c r="AG72" s="501">
        <f>U72+V72+W72+X72+Y72+Z72+AA72+AB72+AC72+AD72+AE72+AF72</f>
        <v>0</v>
      </c>
      <c r="AH72" s="502">
        <f>IF($F72=0,0,((($F72/$E$69)*'CRONOGRAMA ACTIVIDADES'!AD$31)*($G72/$F72)))</f>
        <v>0</v>
      </c>
      <c r="AI72" s="498">
        <f>IF($F72=0,0,((($F72/$E$69)*'CRONOGRAMA ACTIVIDADES'!AE$31)*($G72/$F72)))</f>
        <v>0</v>
      </c>
      <c r="AJ72" s="498">
        <f>IF($F72=0,0,((($F72/$E$69)*'CRONOGRAMA ACTIVIDADES'!AF$31)*($G72/$F72)))</f>
        <v>0</v>
      </c>
      <c r="AK72" s="498">
        <f>IF($F72=0,0,((($F72/$E$69)*'CRONOGRAMA ACTIVIDADES'!AG$31)*($G72/$F72)))</f>
        <v>0</v>
      </c>
      <c r="AL72" s="498">
        <f>IF($F72=0,0,((($F72/$E$69)*'CRONOGRAMA ACTIVIDADES'!AH$31)*($G72/$F72)))</f>
        <v>0</v>
      </c>
      <c r="AM72" s="498">
        <f>IF($F72=0,0,((($F72/$E$69)*'CRONOGRAMA ACTIVIDADES'!AI$31)*($G72/$F72)))</f>
        <v>0</v>
      </c>
      <c r="AN72" s="498">
        <f>IF($F72=0,0,((($F72/$E$69)*'CRONOGRAMA ACTIVIDADES'!AJ$31)*($G72/$F72)))</f>
        <v>0</v>
      </c>
      <c r="AO72" s="498">
        <f>IF($F72=0,0,((($F72/$E$69)*'CRONOGRAMA ACTIVIDADES'!AK$31)*($G72/$F72)))</f>
        <v>0</v>
      </c>
      <c r="AP72" s="498">
        <f>IF($F72=0,0,((($F72/$E$69)*'CRONOGRAMA ACTIVIDADES'!AL$31)*($G72/$F72)))</f>
        <v>0</v>
      </c>
      <c r="AQ72" s="498">
        <f>IF($F72=0,0,((($F72/$E$69)*'CRONOGRAMA ACTIVIDADES'!AM$31)*($G72/$F72)))</f>
        <v>0</v>
      </c>
      <c r="AR72" s="498">
        <f>IF($F72=0,0,((($F72/$E$69)*'CRONOGRAMA ACTIVIDADES'!AN$31)*($G72/$F72)))</f>
        <v>0</v>
      </c>
      <c r="AS72" s="498">
        <f>IF($F72=0,0,((($F72/$E$69)*'CRONOGRAMA ACTIVIDADES'!AO$31)*($G72/$F72)))</f>
        <v>0</v>
      </c>
      <c r="AT72" s="501">
        <f>AH72+AI72+AJ72+AK72+AL72+AM72+AN72+AO72+AP72+AQ72+AR72+AS72</f>
        <v>0</v>
      </c>
      <c r="AU72" s="504">
        <f>AS72+AR72+AQ72+AP72+AO72+AN72+AM72+AL72+AK72+AJ72+AI72+AH72+AF72+AE72+AD72+AC72+AB72+AA72+Z72+Y72+X72+W72+V72+U72+S72+R72+Q72+P72+O72+N72+M72+L72+K72+J72+I72+H72</f>
        <v>0</v>
      </c>
      <c r="AV72" s="470">
        <f t="shared" si="1"/>
        <v>0</v>
      </c>
    </row>
    <row r="73" spans="2:48" s="472" customFormat="1" ht="12.75" customHeight="1">
      <c r="B73" s="494" t="str">
        <f>+'FORMATO COSTEO C1'!C$324</f>
        <v>1.2.5.4</v>
      </c>
      <c r="C73" s="495" t="str">
        <f>+'FORMATO COSTEO C1'!B$324</f>
        <v>Categoría de gasto</v>
      </c>
      <c r="D73" s="590"/>
      <c r="E73" s="507"/>
      <c r="F73" s="498">
        <f>+'FORMATO COSTEO C1'!G324</f>
        <v>0</v>
      </c>
      <c r="G73" s="499">
        <f>+'FORMATO COSTEO C1'!L324</f>
        <v>0</v>
      </c>
      <c r="H73" s="503">
        <f>IF($F73=0,0,((($F73/$E$69)*'CRONOGRAMA ACTIVIDADES'!F$31)*($G73/$F73)))</f>
        <v>0</v>
      </c>
      <c r="I73" s="498">
        <f>IF($F73=0,0,((($F73/$E$69)*'CRONOGRAMA ACTIVIDADES'!G$31)*($G73/$F73)))</f>
        <v>0</v>
      </c>
      <c r="J73" s="498">
        <f>IF($F73=0,0,((($F73/$E$69)*'CRONOGRAMA ACTIVIDADES'!H$31)*($G73/$F73)))</f>
        <v>0</v>
      </c>
      <c r="K73" s="498">
        <f>IF($F73=0,0,((($F73/$E$69)*'CRONOGRAMA ACTIVIDADES'!I$31)*($G73/$F73)))</f>
        <v>0</v>
      </c>
      <c r="L73" s="498">
        <f>IF($F73=0,0,((($F73/$E$69)*'CRONOGRAMA ACTIVIDADES'!J$31)*($G73/$F73)))</f>
        <v>0</v>
      </c>
      <c r="M73" s="498">
        <f>IF($F73=0,0,((($F73/$E$69)*'CRONOGRAMA ACTIVIDADES'!K$31)*($G73/$F73)))</f>
        <v>0</v>
      </c>
      <c r="N73" s="498">
        <f>IF($F73=0,0,((($F73/$E$69)*'CRONOGRAMA ACTIVIDADES'!L$31)*($G73/$F73)))</f>
        <v>0</v>
      </c>
      <c r="O73" s="498">
        <f>IF($F73=0,0,((($F73/$E$69)*'CRONOGRAMA ACTIVIDADES'!M$31)*($G73/$F73)))</f>
        <v>0</v>
      </c>
      <c r="P73" s="498">
        <f>IF($F73=0,0,((($F73/$E$69)*'CRONOGRAMA ACTIVIDADES'!N$31)*($G73/$F73)))</f>
        <v>0</v>
      </c>
      <c r="Q73" s="498">
        <f>IF($F73=0,0,((($F73/$E$69)*'CRONOGRAMA ACTIVIDADES'!O$31)*($G73/$F73)))</f>
        <v>0</v>
      </c>
      <c r="R73" s="498">
        <f>IF($F73=0,0,((($F73/$E$69)*'CRONOGRAMA ACTIVIDADES'!P$31)*($G73/$F73)))</f>
        <v>0</v>
      </c>
      <c r="S73" s="498">
        <f>IF($F73=0,0,((($F73/$E$69)*'CRONOGRAMA ACTIVIDADES'!Q$31)*($G73/$F73)))</f>
        <v>0</v>
      </c>
      <c r="T73" s="501">
        <f>H73+I73+J73+K73+L73+M73+N73+O73+P73+Q73+R73+S73</f>
        <v>0</v>
      </c>
      <c r="U73" s="503">
        <f>IF($F73=0,0,((($F73/$E$69)*'CRONOGRAMA ACTIVIDADES'!R$31)*($G73/$F73)))</f>
        <v>0</v>
      </c>
      <c r="V73" s="498">
        <f>IF($F73=0,0,((($F73/$E$69)*'CRONOGRAMA ACTIVIDADES'!S$31)*($G73/$F73)))</f>
        <v>0</v>
      </c>
      <c r="W73" s="498">
        <f>IF($F73=0,0,((($F73/$E$69)*'CRONOGRAMA ACTIVIDADES'!T$31)*($G73/$F73)))</f>
        <v>0</v>
      </c>
      <c r="X73" s="498">
        <f>IF($F73=0,0,((($F73/$E$69)*'CRONOGRAMA ACTIVIDADES'!U$31)*($G73/$F73)))</f>
        <v>0</v>
      </c>
      <c r="Y73" s="498">
        <f>IF($F73=0,0,((($F73/$E$69)*'CRONOGRAMA ACTIVIDADES'!V$31)*($G73/$F73)))</f>
        <v>0</v>
      </c>
      <c r="Z73" s="498">
        <f>IF($F73=0,0,((($F73/$E$69)*'CRONOGRAMA ACTIVIDADES'!W$31)*($G73/$F73)))</f>
        <v>0</v>
      </c>
      <c r="AA73" s="498">
        <f>IF($F73=0,0,((($F73/$E$69)*'CRONOGRAMA ACTIVIDADES'!X$31)*($G73/$F73)))</f>
        <v>0</v>
      </c>
      <c r="AB73" s="498">
        <f>IF($F73=0,0,((($F73/$E$69)*'CRONOGRAMA ACTIVIDADES'!Y$31)*($G73/$F73)))</f>
        <v>0</v>
      </c>
      <c r="AC73" s="498">
        <f>IF($F73=0,0,((($F73/$E$69)*'CRONOGRAMA ACTIVIDADES'!Z$31)*($G73/$F73)))</f>
        <v>0</v>
      </c>
      <c r="AD73" s="498">
        <f>IF($F73=0,0,((($F73/$E$69)*'CRONOGRAMA ACTIVIDADES'!AA$31)*($G73/$F73)))</f>
        <v>0</v>
      </c>
      <c r="AE73" s="498">
        <f>IF($F73=0,0,((($F73/$E$69)*'CRONOGRAMA ACTIVIDADES'!AB$31)*($G73/$F73)))</f>
        <v>0</v>
      </c>
      <c r="AF73" s="498">
        <f>IF($F73=0,0,((($F73/$E$69)*'CRONOGRAMA ACTIVIDADES'!AC$31)*($G73/$F73)))</f>
        <v>0</v>
      </c>
      <c r="AG73" s="501">
        <f>U73+V73+W73+X73+Y73+Z73+AA73+AB73+AC73+AD73+AE73+AF73</f>
        <v>0</v>
      </c>
      <c r="AH73" s="502">
        <f>IF($F73=0,0,((($F73/$E$69)*'CRONOGRAMA ACTIVIDADES'!AD$31)*($G73/$F73)))</f>
        <v>0</v>
      </c>
      <c r="AI73" s="498">
        <f>IF($F73=0,0,((($F73/$E$69)*'CRONOGRAMA ACTIVIDADES'!AE$31)*($G73/$F73)))</f>
        <v>0</v>
      </c>
      <c r="AJ73" s="498">
        <f>IF($F73=0,0,((($F73/$E$69)*'CRONOGRAMA ACTIVIDADES'!AF$31)*($G73/$F73)))</f>
        <v>0</v>
      </c>
      <c r="AK73" s="498">
        <f>IF($F73=0,0,((($F73/$E$69)*'CRONOGRAMA ACTIVIDADES'!AG$31)*($G73/$F73)))</f>
        <v>0</v>
      </c>
      <c r="AL73" s="498">
        <f>IF($F73=0,0,((($F73/$E$69)*'CRONOGRAMA ACTIVIDADES'!AH$31)*($G73/$F73)))</f>
        <v>0</v>
      </c>
      <c r="AM73" s="498">
        <f>IF($F73=0,0,((($F73/$E$69)*'CRONOGRAMA ACTIVIDADES'!AI$31)*($G73/$F73)))</f>
        <v>0</v>
      </c>
      <c r="AN73" s="498">
        <f>IF($F73=0,0,((($F73/$E$69)*'CRONOGRAMA ACTIVIDADES'!AJ$31)*($G73/$F73)))</f>
        <v>0</v>
      </c>
      <c r="AO73" s="498">
        <f>IF($F73=0,0,((($F73/$E$69)*'CRONOGRAMA ACTIVIDADES'!AK$31)*($G73/$F73)))</f>
        <v>0</v>
      </c>
      <c r="AP73" s="498">
        <f>IF($F73=0,0,((($F73/$E$69)*'CRONOGRAMA ACTIVIDADES'!AL$31)*($G73/$F73)))</f>
        <v>0</v>
      </c>
      <c r="AQ73" s="498">
        <f>IF($F73=0,0,((($F73/$E$69)*'CRONOGRAMA ACTIVIDADES'!AM$31)*($G73/$F73)))</f>
        <v>0</v>
      </c>
      <c r="AR73" s="498">
        <f>IF($F73=0,0,((($F73/$E$69)*'CRONOGRAMA ACTIVIDADES'!AN$31)*($G73/$F73)))</f>
        <v>0</v>
      </c>
      <c r="AS73" s="498">
        <f>IF($F73=0,0,((($F73/$E$69)*'CRONOGRAMA ACTIVIDADES'!AO$31)*($G73/$F73)))</f>
        <v>0</v>
      </c>
      <c r="AT73" s="501">
        <f>AH73+AI73+AJ73+AK73+AL73+AM73+AN73+AO73+AP73+AQ73+AR73+AS73</f>
        <v>0</v>
      </c>
      <c r="AU73" s="504">
        <f>AS73+AR73+AQ73+AP73+AO73+AN73+AM73+AL73+AK73+AJ73+AI73+AH73+AF73+AE73+AD73+AC73+AB73+AA73+Z73+Y73+X73+W73+V73+U73+S73+R73+Q73+P73+O73+N73+M73+L73+K73+J73+I73+H73</f>
        <v>0</v>
      </c>
      <c r="AV73" s="470">
        <f t="shared" si="1"/>
        <v>0</v>
      </c>
    </row>
    <row r="74" spans="2:48" s="472" customFormat="1" ht="12.75" customHeight="1">
      <c r="B74" s="494" t="str">
        <f>+'FORMATO COSTEO C1'!C$330</f>
        <v>1.2.5.5</v>
      </c>
      <c r="C74" s="495" t="str">
        <f>+'FORMATO COSTEO C1'!B$330</f>
        <v>Categoría de gasto</v>
      </c>
      <c r="D74" s="590"/>
      <c r="E74" s="507"/>
      <c r="F74" s="498">
        <f>+'FORMATO COSTEO C1'!G330</f>
        <v>0</v>
      </c>
      <c r="G74" s="499">
        <f>+'FORMATO COSTEO C1'!L330</f>
        <v>0</v>
      </c>
      <c r="H74" s="503">
        <f>IF($F74=0,0,((($F74/$E$69)*'CRONOGRAMA ACTIVIDADES'!F$31)*($G74/$F74)))</f>
        <v>0</v>
      </c>
      <c r="I74" s="498">
        <f>IF($F74=0,0,((($F74/$E$69)*'CRONOGRAMA ACTIVIDADES'!G$31)*($G74/$F74)))</f>
        <v>0</v>
      </c>
      <c r="J74" s="498">
        <f>IF($F74=0,0,((($F74/$E$69)*'CRONOGRAMA ACTIVIDADES'!H$31)*($G74/$F74)))</f>
        <v>0</v>
      </c>
      <c r="K74" s="498">
        <f>IF($F74=0,0,((($F74/$E$69)*'CRONOGRAMA ACTIVIDADES'!I$31)*($G74/$F74)))</f>
        <v>0</v>
      </c>
      <c r="L74" s="498">
        <f>IF($F74=0,0,((($F74/$E$69)*'CRONOGRAMA ACTIVIDADES'!J$31)*($G74/$F74)))</f>
        <v>0</v>
      </c>
      <c r="M74" s="498">
        <f>IF($F74=0,0,((($F74/$E$69)*'CRONOGRAMA ACTIVIDADES'!K$31)*($G74/$F74)))</f>
        <v>0</v>
      </c>
      <c r="N74" s="498">
        <f>IF($F74=0,0,((($F74/$E$69)*'CRONOGRAMA ACTIVIDADES'!L$31)*($G74/$F74)))</f>
        <v>0</v>
      </c>
      <c r="O74" s="498">
        <f>IF($F74=0,0,((($F74/$E$69)*'CRONOGRAMA ACTIVIDADES'!M$31)*($G74/$F74)))</f>
        <v>0</v>
      </c>
      <c r="P74" s="498">
        <f>IF($F74=0,0,((($F74/$E$69)*'CRONOGRAMA ACTIVIDADES'!N$31)*($G74/$F74)))</f>
        <v>0</v>
      </c>
      <c r="Q74" s="498">
        <f>IF($F74=0,0,((($F74/$E$69)*'CRONOGRAMA ACTIVIDADES'!O$31)*($G74/$F74)))</f>
        <v>0</v>
      </c>
      <c r="R74" s="498">
        <f>IF($F74=0,0,((($F74/$E$69)*'CRONOGRAMA ACTIVIDADES'!P$31)*($G74/$F74)))</f>
        <v>0</v>
      </c>
      <c r="S74" s="498">
        <f>IF($F74=0,0,((($F74/$E$69)*'CRONOGRAMA ACTIVIDADES'!Q$31)*($G74/$F74)))</f>
        <v>0</v>
      </c>
      <c r="T74" s="501">
        <f>H74+I74+J74+K74+L74+M74+N74+O74+P74+Q74+R74+S74</f>
        <v>0</v>
      </c>
      <c r="U74" s="503">
        <f>IF($F74=0,0,((($F74/$E$69)*'CRONOGRAMA ACTIVIDADES'!R$31)*($G74/$F74)))</f>
        <v>0</v>
      </c>
      <c r="V74" s="498">
        <f>IF($F74=0,0,((($F74/$E$69)*'CRONOGRAMA ACTIVIDADES'!S$31)*($G74/$F74)))</f>
        <v>0</v>
      </c>
      <c r="W74" s="498">
        <f>IF($F74=0,0,((($F74/$E$69)*'CRONOGRAMA ACTIVIDADES'!T$31)*($G74/$F74)))</f>
        <v>0</v>
      </c>
      <c r="X74" s="498">
        <f>IF($F74=0,0,((($F74/$E$69)*'CRONOGRAMA ACTIVIDADES'!U$31)*($G74/$F74)))</f>
        <v>0</v>
      </c>
      <c r="Y74" s="498">
        <f>IF($F74=0,0,((($F74/$E$69)*'CRONOGRAMA ACTIVIDADES'!V$31)*($G74/$F74)))</f>
        <v>0</v>
      </c>
      <c r="Z74" s="498">
        <f>IF($F74=0,0,((($F74/$E$69)*'CRONOGRAMA ACTIVIDADES'!W$31)*($G74/$F74)))</f>
        <v>0</v>
      </c>
      <c r="AA74" s="498">
        <f>IF($F74=0,0,((($F74/$E$69)*'CRONOGRAMA ACTIVIDADES'!X$31)*($G74/$F74)))</f>
        <v>0</v>
      </c>
      <c r="AB74" s="498">
        <f>IF($F74=0,0,((($F74/$E$69)*'CRONOGRAMA ACTIVIDADES'!Y$31)*($G74/$F74)))</f>
        <v>0</v>
      </c>
      <c r="AC74" s="498">
        <f>IF($F74=0,0,((($F74/$E$69)*'CRONOGRAMA ACTIVIDADES'!Z$31)*($G74/$F74)))</f>
        <v>0</v>
      </c>
      <c r="AD74" s="498">
        <f>IF($F74=0,0,((($F74/$E$69)*'CRONOGRAMA ACTIVIDADES'!AA$31)*($G74/$F74)))</f>
        <v>0</v>
      </c>
      <c r="AE74" s="498">
        <f>IF($F74=0,0,((($F74/$E$69)*'CRONOGRAMA ACTIVIDADES'!AB$31)*($G74/$F74)))</f>
        <v>0</v>
      </c>
      <c r="AF74" s="498">
        <f>IF($F74=0,0,((($F74/$E$69)*'CRONOGRAMA ACTIVIDADES'!AC$31)*($G74/$F74)))</f>
        <v>0</v>
      </c>
      <c r="AG74" s="501">
        <f>U74+V74+W74+X74+Y74+Z74+AA74+AB74+AC74+AD74+AE74+AF74</f>
        <v>0</v>
      </c>
      <c r="AH74" s="502">
        <f>IF($F74=0,0,((($F74/$E$69)*'CRONOGRAMA ACTIVIDADES'!AD$31)*($G74/$F74)))</f>
        <v>0</v>
      </c>
      <c r="AI74" s="498">
        <f>IF($F74=0,0,((($F74/$E$69)*'CRONOGRAMA ACTIVIDADES'!AE$31)*($G74/$F74)))</f>
        <v>0</v>
      </c>
      <c r="AJ74" s="498">
        <f>IF($F74=0,0,((($F74/$E$69)*'CRONOGRAMA ACTIVIDADES'!AF$31)*($G74/$F74)))</f>
        <v>0</v>
      </c>
      <c r="AK74" s="498">
        <f>IF($F74=0,0,((($F74/$E$69)*'CRONOGRAMA ACTIVIDADES'!AG$31)*($G74/$F74)))</f>
        <v>0</v>
      </c>
      <c r="AL74" s="498">
        <f>IF($F74=0,0,((($F74/$E$69)*'CRONOGRAMA ACTIVIDADES'!AH$31)*($G74/$F74)))</f>
        <v>0</v>
      </c>
      <c r="AM74" s="498">
        <f>IF($F74=0,0,((($F74/$E$69)*'CRONOGRAMA ACTIVIDADES'!AI$31)*($G74/$F74)))</f>
        <v>0</v>
      </c>
      <c r="AN74" s="498">
        <f>IF($F74=0,0,((($F74/$E$69)*'CRONOGRAMA ACTIVIDADES'!AJ$31)*($G74/$F74)))</f>
        <v>0</v>
      </c>
      <c r="AO74" s="498">
        <f>IF($F74=0,0,((($F74/$E$69)*'CRONOGRAMA ACTIVIDADES'!AK$31)*($G74/$F74)))</f>
        <v>0</v>
      </c>
      <c r="AP74" s="498">
        <f>IF($F74=0,0,((($F74/$E$69)*'CRONOGRAMA ACTIVIDADES'!AL$31)*($G74/$F74)))</f>
        <v>0</v>
      </c>
      <c r="AQ74" s="498">
        <f>IF($F74=0,0,((($F74/$E$69)*'CRONOGRAMA ACTIVIDADES'!AM$31)*($G74/$F74)))</f>
        <v>0</v>
      </c>
      <c r="AR74" s="498">
        <f>IF($F74=0,0,((($F74/$E$69)*'CRONOGRAMA ACTIVIDADES'!AN$31)*($G74/$F74)))</f>
        <v>0</v>
      </c>
      <c r="AS74" s="498">
        <f>IF($F74=0,0,((($F74/$E$69)*'CRONOGRAMA ACTIVIDADES'!AO$31)*($G74/$F74)))</f>
        <v>0</v>
      </c>
      <c r="AT74" s="501">
        <f>AH74+AI74+AJ74+AK74+AL74+AM74+AN74+AO74+AP74+AQ74+AR74+AS74</f>
        <v>0</v>
      </c>
      <c r="AU74" s="504">
        <f>AS74+AR74+AQ74+AP74+AO74+AN74+AM74+AL74+AK74+AJ74+AI74+AH74+AF74+AE74+AD74+AC74+AB74+AA74+Z74+Y74+X74+W74+V74+U74+S74+R74+Q74+P74+O74+N74+M74+L74+K74+J74+I74+H74</f>
        <v>0</v>
      </c>
      <c r="AV74" s="470">
        <f t="shared" si="1"/>
        <v>0</v>
      </c>
    </row>
    <row r="75" spans="2:48" s="472" customFormat="1" ht="12.75" customHeight="1">
      <c r="B75" s="509">
        <f>+'FORMATO COSTEO C1'!C$337</f>
        <v>1.3</v>
      </c>
      <c r="C75" s="474">
        <f>+'FORMATO COSTEO C1'!D$337</f>
        <v>0</v>
      </c>
      <c r="D75" s="475"/>
      <c r="E75" s="476"/>
      <c r="F75" s="477">
        <f>+F76+F82+F88+F94+F100</f>
        <v>0</v>
      </c>
      <c r="G75" s="478">
        <f aca="true" t="shared" si="21" ref="G75:P75">+G76+G82+G88+G94+G100</f>
        <v>0</v>
      </c>
      <c r="H75" s="479">
        <f t="shared" si="21"/>
        <v>0</v>
      </c>
      <c r="I75" s="477">
        <f>+I76+I82+I88+I94+I100</f>
        <v>0</v>
      </c>
      <c r="J75" s="477">
        <f>+J76+J82+J88+J94+J100</f>
        <v>0</v>
      </c>
      <c r="K75" s="477">
        <f>+K76+K82+K88+K94+K100</f>
        <v>0</v>
      </c>
      <c r="L75" s="477">
        <f>+L76+L82+L88+L94+L100</f>
        <v>0</v>
      </c>
      <c r="M75" s="477">
        <f>+M76+M82+M88+M94+M100</f>
        <v>0</v>
      </c>
      <c r="N75" s="477">
        <f t="shared" si="21"/>
        <v>0</v>
      </c>
      <c r="O75" s="477">
        <f t="shared" si="21"/>
        <v>0</v>
      </c>
      <c r="P75" s="477">
        <f t="shared" si="21"/>
        <v>0</v>
      </c>
      <c r="Q75" s="477">
        <f>+Q76+Q82+Q88+Q94+Q100</f>
        <v>0</v>
      </c>
      <c r="R75" s="477">
        <f>+R76+R82+R88+R94+R100</f>
        <v>0</v>
      </c>
      <c r="S75" s="477">
        <f>+S76+S82+S88+S94+S100</f>
        <v>0</v>
      </c>
      <c r="T75" s="480">
        <f>+T76+T82+T88+T94+T100</f>
        <v>0</v>
      </c>
      <c r="U75" s="479">
        <f aca="true" t="shared" si="22" ref="U75:AS75">+U76+U82+U88+U94+U100</f>
        <v>0</v>
      </c>
      <c r="V75" s="477">
        <f t="shared" si="22"/>
        <v>0</v>
      </c>
      <c r="W75" s="477">
        <f t="shared" si="22"/>
        <v>0</v>
      </c>
      <c r="X75" s="477">
        <f t="shared" si="22"/>
        <v>0</v>
      </c>
      <c r="Y75" s="477">
        <f t="shared" si="22"/>
        <v>0</v>
      </c>
      <c r="Z75" s="477">
        <f t="shared" si="22"/>
        <v>0</v>
      </c>
      <c r="AA75" s="477">
        <f t="shared" si="22"/>
        <v>0</v>
      </c>
      <c r="AB75" s="477">
        <f t="shared" si="22"/>
        <v>0</v>
      </c>
      <c r="AC75" s="477">
        <f t="shared" si="22"/>
        <v>0</v>
      </c>
      <c r="AD75" s="477">
        <f t="shared" si="22"/>
        <v>0</v>
      </c>
      <c r="AE75" s="477">
        <f t="shared" si="22"/>
        <v>0</v>
      </c>
      <c r="AF75" s="477">
        <f t="shared" si="22"/>
        <v>0</v>
      </c>
      <c r="AG75" s="480">
        <f>+AG76+AG82+AG88+AG94+AG100</f>
        <v>0</v>
      </c>
      <c r="AH75" s="481">
        <f t="shared" si="22"/>
        <v>0</v>
      </c>
      <c r="AI75" s="477">
        <f t="shared" si="22"/>
        <v>0</v>
      </c>
      <c r="AJ75" s="477">
        <f t="shared" si="22"/>
        <v>0</v>
      </c>
      <c r="AK75" s="477">
        <f t="shared" si="22"/>
        <v>0</v>
      </c>
      <c r="AL75" s="477">
        <f t="shared" si="22"/>
        <v>0</v>
      </c>
      <c r="AM75" s="477">
        <f t="shared" si="22"/>
        <v>0</v>
      </c>
      <c r="AN75" s="477">
        <f t="shared" si="22"/>
        <v>0</v>
      </c>
      <c r="AO75" s="477">
        <f t="shared" si="22"/>
        <v>0</v>
      </c>
      <c r="AP75" s="477">
        <f t="shared" si="22"/>
        <v>0</v>
      </c>
      <c r="AQ75" s="477">
        <f t="shared" si="22"/>
        <v>0</v>
      </c>
      <c r="AR75" s="477">
        <f t="shared" si="22"/>
        <v>0</v>
      </c>
      <c r="AS75" s="477">
        <f t="shared" si="22"/>
        <v>0</v>
      </c>
      <c r="AT75" s="480">
        <f>+AT76+AT82+AT88+AT94+AT100</f>
        <v>0</v>
      </c>
      <c r="AU75" s="482">
        <f>+AU76+AU82+AU88+AU94+AU100</f>
        <v>0</v>
      </c>
      <c r="AV75" s="470">
        <f t="shared" si="1"/>
        <v>0</v>
      </c>
    </row>
    <row r="76" spans="2:48" s="483" customFormat="1" ht="12.75" customHeight="1" outlineLevel="1">
      <c r="B76" s="484" t="str">
        <f>+'FORMATO COSTEO C1'!C$338</f>
        <v>1.3.1</v>
      </c>
      <c r="C76" s="508">
        <f>+'FORMATO COSTEO C1'!B$338</f>
        <v>0</v>
      </c>
      <c r="D76" s="486" t="str">
        <f>+'FORMATO COSTEO C1'!D$338</f>
        <v>Unidad medida</v>
      </c>
      <c r="E76" s="487">
        <f>+'FORMATO COSTEO C1'!E$338</f>
        <v>0</v>
      </c>
      <c r="F76" s="488">
        <f>SUM(F77:F81)</f>
        <v>0</v>
      </c>
      <c r="G76" s="489">
        <f aca="true" t="shared" si="23" ref="G76:AU76">SUM(G77:G81)</f>
        <v>0</v>
      </c>
      <c r="H76" s="490">
        <f t="shared" si="23"/>
        <v>0</v>
      </c>
      <c r="I76" s="488">
        <f>SUM(I77:I81)</f>
        <v>0</v>
      </c>
      <c r="J76" s="488">
        <f>SUM(J77:J81)</f>
        <v>0</v>
      </c>
      <c r="K76" s="488">
        <f>SUM(K77:K81)</f>
        <v>0</v>
      </c>
      <c r="L76" s="488">
        <f>SUM(L77:L81)</f>
        <v>0</v>
      </c>
      <c r="M76" s="488">
        <f>SUM(M77:M81)</f>
        <v>0</v>
      </c>
      <c r="N76" s="488">
        <f t="shared" si="23"/>
        <v>0</v>
      </c>
      <c r="O76" s="488">
        <f t="shared" si="23"/>
        <v>0</v>
      </c>
      <c r="P76" s="488">
        <f t="shared" si="23"/>
        <v>0</v>
      </c>
      <c r="Q76" s="488">
        <f t="shared" si="23"/>
        <v>0</v>
      </c>
      <c r="R76" s="488">
        <f t="shared" si="23"/>
        <v>0</v>
      </c>
      <c r="S76" s="488">
        <f t="shared" si="23"/>
        <v>0</v>
      </c>
      <c r="T76" s="491">
        <f t="shared" si="23"/>
        <v>0</v>
      </c>
      <c r="U76" s="490">
        <f t="shared" si="23"/>
        <v>0</v>
      </c>
      <c r="V76" s="488">
        <f t="shared" si="23"/>
        <v>0</v>
      </c>
      <c r="W76" s="488">
        <f t="shared" si="23"/>
        <v>0</v>
      </c>
      <c r="X76" s="488">
        <f t="shared" si="23"/>
        <v>0</v>
      </c>
      <c r="Y76" s="488">
        <f t="shared" si="23"/>
        <v>0</v>
      </c>
      <c r="Z76" s="488">
        <f t="shared" si="23"/>
        <v>0</v>
      </c>
      <c r="AA76" s="488">
        <f t="shared" si="23"/>
        <v>0</v>
      </c>
      <c r="AB76" s="488">
        <f t="shared" si="23"/>
        <v>0</v>
      </c>
      <c r="AC76" s="488">
        <f t="shared" si="23"/>
        <v>0</v>
      </c>
      <c r="AD76" s="488">
        <f t="shared" si="23"/>
        <v>0</v>
      </c>
      <c r="AE76" s="488">
        <f t="shared" si="23"/>
        <v>0</v>
      </c>
      <c r="AF76" s="488">
        <f t="shared" si="23"/>
        <v>0</v>
      </c>
      <c r="AG76" s="491">
        <f>SUM(AG77:AG81)</f>
        <v>0</v>
      </c>
      <c r="AH76" s="492">
        <f t="shared" si="23"/>
        <v>0</v>
      </c>
      <c r="AI76" s="488">
        <f t="shared" si="23"/>
        <v>0</v>
      </c>
      <c r="AJ76" s="488">
        <f t="shared" si="23"/>
        <v>0</v>
      </c>
      <c r="AK76" s="488">
        <f t="shared" si="23"/>
        <v>0</v>
      </c>
      <c r="AL76" s="488">
        <f t="shared" si="23"/>
        <v>0</v>
      </c>
      <c r="AM76" s="488">
        <f t="shared" si="23"/>
        <v>0</v>
      </c>
      <c r="AN76" s="488">
        <f t="shared" si="23"/>
        <v>0</v>
      </c>
      <c r="AO76" s="488">
        <f t="shared" si="23"/>
        <v>0</v>
      </c>
      <c r="AP76" s="488">
        <f t="shared" si="23"/>
        <v>0</v>
      </c>
      <c r="AQ76" s="488">
        <f t="shared" si="23"/>
        <v>0</v>
      </c>
      <c r="AR76" s="488">
        <f t="shared" si="23"/>
        <v>0</v>
      </c>
      <c r="AS76" s="488">
        <f t="shared" si="23"/>
        <v>0</v>
      </c>
      <c r="AT76" s="491">
        <f t="shared" si="23"/>
        <v>0</v>
      </c>
      <c r="AU76" s="493">
        <f t="shared" si="23"/>
        <v>0</v>
      </c>
      <c r="AV76" s="470">
        <f aca="true" t="shared" si="24" ref="AV76:AV105">+G76-AU76</f>
        <v>0</v>
      </c>
    </row>
    <row r="77" spans="2:48" s="472" customFormat="1" ht="12.75" customHeight="1">
      <c r="B77" s="494" t="str">
        <f>+'FORMATO COSTEO C1'!C$340</f>
        <v>1.3.1.1</v>
      </c>
      <c r="C77" s="495" t="str">
        <f>+'FORMATO COSTEO C1'!B$340</f>
        <v>Categoría de gasto</v>
      </c>
      <c r="D77" s="496"/>
      <c r="E77" s="497"/>
      <c r="F77" s="498">
        <f>+'FORMATO COSTEO C1'!G340</f>
        <v>0</v>
      </c>
      <c r="G77" s="499">
        <f>+'FORMATO COSTEO C1'!L340</f>
        <v>0</v>
      </c>
      <c r="H77" s="500">
        <f>IF($F77=0,0,((($F77/$E$76)*'CRONOGRAMA ACTIVIDADES'!F$36)*($G77/$F77)))</f>
        <v>0</v>
      </c>
      <c r="I77" s="498">
        <f>IF($F77=0,0,((($F77/$E$76)*'CRONOGRAMA ACTIVIDADES'!G$36)*($G77/$F77)))</f>
        <v>0</v>
      </c>
      <c r="J77" s="498">
        <f>IF($F77=0,0,((($F77/$E$76)*'CRONOGRAMA ACTIVIDADES'!H$36)*($G77/$F77)))</f>
        <v>0</v>
      </c>
      <c r="K77" s="498">
        <f>IF($F77=0,0,((($F77/$E$76)*'CRONOGRAMA ACTIVIDADES'!I$36)*($G77/$F77)))</f>
        <v>0</v>
      </c>
      <c r="L77" s="498">
        <f>IF($F77=0,0,((($F77/$E$76)*'CRONOGRAMA ACTIVIDADES'!J$36)*($G77/$F77)))</f>
        <v>0</v>
      </c>
      <c r="M77" s="498">
        <f>IF($F77=0,0,((($F77/$E$76)*'CRONOGRAMA ACTIVIDADES'!K$36)*($G77/$F77)))</f>
        <v>0</v>
      </c>
      <c r="N77" s="498">
        <f>IF($F77=0,0,((($F77/$E$76)*'CRONOGRAMA ACTIVIDADES'!L$36)*($G77/$F77)))</f>
        <v>0</v>
      </c>
      <c r="O77" s="498">
        <f>IF($F77=0,0,((($F77/$E$76)*'CRONOGRAMA ACTIVIDADES'!M$36)*($G77/$F77)))</f>
        <v>0</v>
      </c>
      <c r="P77" s="498">
        <f>IF($F77=0,0,((($F77/$E$76)*'CRONOGRAMA ACTIVIDADES'!N$36)*($G77/$F77)))</f>
        <v>0</v>
      </c>
      <c r="Q77" s="498">
        <f>IF($F77=0,0,((($F77/$E$76)*'CRONOGRAMA ACTIVIDADES'!O$36)*($G77/$F77)))</f>
        <v>0</v>
      </c>
      <c r="R77" s="498">
        <f>IF($F77=0,0,((($F77/$E$76)*'CRONOGRAMA ACTIVIDADES'!P$36)*($G77/$F77)))</f>
        <v>0</v>
      </c>
      <c r="S77" s="498">
        <f>IF($F77=0,0,((($F77/$E$76)*'CRONOGRAMA ACTIVIDADES'!Q$36)*($G77/$F77)))</f>
        <v>0</v>
      </c>
      <c r="T77" s="501">
        <f>H77+I77+J77+K77+L77+M77+N77+O77+P77+Q77+R77+S77</f>
        <v>0</v>
      </c>
      <c r="U77" s="503">
        <f>IF($F77=0,0,((($F77/$E$76)*'CRONOGRAMA ACTIVIDADES'!R$36)*($G77/$F77)))</f>
        <v>0</v>
      </c>
      <c r="V77" s="498">
        <f>IF($F77=0,0,((($F77/$E$76)*'CRONOGRAMA ACTIVIDADES'!S$36)*($G77/$F77)))</f>
        <v>0</v>
      </c>
      <c r="W77" s="498">
        <f>IF($F77=0,0,((($F77/$E$76)*'CRONOGRAMA ACTIVIDADES'!T$36)*($G77/$F77)))</f>
        <v>0</v>
      </c>
      <c r="X77" s="498">
        <f>IF($F77=0,0,((($F77/$E$76)*'CRONOGRAMA ACTIVIDADES'!U$36)*($G77/$F77)))</f>
        <v>0</v>
      </c>
      <c r="Y77" s="498">
        <f>IF($F77=0,0,((($F77/$E$76)*'CRONOGRAMA ACTIVIDADES'!V$36)*($G77/$F77)))</f>
        <v>0</v>
      </c>
      <c r="Z77" s="498">
        <f>IF($F77=0,0,((($F77/$E$76)*'CRONOGRAMA ACTIVIDADES'!W$36)*($G77/$F77)))</f>
        <v>0</v>
      </c>
      <c r="AA77" s="498">
        <f>IF($F77=0,0,((($F77/$E$76)*'CRONOGRAMA ACTIVIDADES'!X$36)*($G77/$F77)))</f>
        <v>0</v>
      </c>
      <c r="AB77" s="498">
        <f>IF($F77=0,0,((($F77/$E$76)*'CRONOGRAMA ACTIVIDADES'!Y$36)*($G77/$F77)))</f>
        <v>0</v>
      </c>
      <c r="AC77" s="498">
        <f>IF($F77=0,0,((($F77/$E$76)*'CRONOGRAMA ACTIVIDADES'!Z$36)*($G77/$F77)))</f>
        <v>0</v>
      </c>
      <c r="AD77" s="498">
        <f>IF($F77=0,0,((($F77/$E$76)*'CRONOGRAMA ACTIVIDADES'!AA$36)*($G77/$F77)))</f>
        <v>0</v>
      </c>
      <c r="AE77" s="498">
        <f>IF($F77=0,0,((($F77/$E$76)*'CRONOGRAMA ACTIVIDADES'!AB$36)*($G77/$F77)))</f>
        <v>0</v>
      </c>
      <c r="AF77" s="498">
        <f>IF($F77=0,0,((($F77/$E$76)*'CRONOGRAMA ACTIVIDADES'!AC$36)*($G77/$F77)))</f>
        <v>0</v>
      </c>
      <c r="AG77" s="501">
        <f>U77+V77+W77+X77+Y77+Z77+AA77+AB77+AC77+AD77+AE77+AF77</f>
        <v>0</v>
      </c>
      <c r="AH77" s="502">
        <f>IF($F77=0,0,((($F77/$E$76)*'CRONOGRAMA ACTIVIDADES'!AD$36)*($G77/$F77)))</f>
        <v>0</v>
      </c>
      <c r="AI77" s="498">
        <f>IF($F77=0,0,((($F77/$E$76)*'CRONOGRAMA ACTIVIDADES'!AE$36)*($G77/$F77)))</f>
        <v>0</v>
      </c>
      <c r="AJ77" s="498">
        <f>IF($F77=0,0,((($F77/$E$76)*'CRONOGRAMA ACTIVIDADES'!AF$36)*($G77/$F77)))</f>
        <v>0</v>
      </c>
      <c r="AK77" s="498">
        <f>IF($F77=0,0,((($F77/$E$76)*'CRONOGRAMA ACTIVIDADES'!AG$36)*($G77/$F77)))</f>
        <v>0</v>
      </c>
      <c r="AL77" s="498">
        <f>IF($F77=0,0,((($F77/$E$76)*'CRONOGRAMA ACTIVIDADES'!AH$36)*($G77/$F77)))</f>
        <v>0</v>
      </c>
      <c r="AM77" s="498">
        <f>IF($F77=0,0,((($F77/$E$76)*'CRONOGRAMA ACTIVIDADES'!AI$36)*($G77/$F77)))</f>
        <v>0</v>
      </c>
      <c r="AN77" s="498">
        <f>IF($F77=0,0,((($F77/$E$76)*'CRONOGRAMA ACTIVIDADES'!AJ$36)*($G77/$F77)))</f>
        <v>0</v>
      </c>
      <c r="AO77" s="498">
        <f>IF($F77=0,0,((($F77/$E$76)*'CRONOGRAMA ACTIVIDADES'!AK$36)*($G77/$F77)))</f>
        <v>0</v>
      </c>
      <c r="AP77" s="498">
        <f>IF($F77=0,0,((($F77/$E$76)*'CRONOGRAMA ACTIVIDADES'!AL$36)*($G77/$F77)))</f>
        <v>0</v>
      </c>
      <c r="AQ77" s="498">
        <f>IF($F77=0,0,((($F77/$E$76)*'CRONOGRAMA ACTIVIDADES'!AM$36)*($G77/$F77)))</f>
        <v>0</v>
      </c>
      <c r="AR77" s="498">
        <f>IF($F77=0,0,((($F77/$E$76)*'CRONOGRAMA ACTIVIDADES'!AN$36)*($G77/$F77)))</f>
        <v>0</v>
      </c>
      <c r="AS77" s="498">
        <f>IF($F77=0,0,((($F77/$E$76)*'CRONOGRAMA ACTIVIDADES'!AO$36)*($G77/$F77)))</f>
        <v>0</v>
      </c>
      <c r="AT77" s="501">
        <f>AH77+AI77+AJ77+AK77+AL77+AM77+AN77+AO77+AP77+AQ77+AR77+AS77</f>
        <v>0</v>
      </c>
      <c r="AU77" s="504">
        <f>AS77+AR77+AQ77+AP77+AO77+AN77+AM77+AL77+AK77+AJ77+AI77+AH77+AF77+AE77+AD77+AC77+AB77+AA77+Z77+Y77+X77+W77+V77+U77+S77+R77+Q77+P77+O77+N77+M77+L77+K77+J77+I77+H77</f>
        <v>0</v>
      </c>
      <c r="AV77" s="470">
        <f t="shared" si="24"/>
        <v>0</v>
      </c>
    </row>
    <row r="78" spans="2:48" s="472" customFormat="1" ht="12.75" customHeight="1">
      <c r="B78" s="494" t="str">
        <f>+'FORMATO COSTEO C1'!C$346</f>
        <v>1.3.1.2</v>
      </c>
      <c r="C78" s="495" t="str">
        <f>+'FORMATO COSTEO C1'!B$346</f>
        <v>Categoría de gasto</v>
      </c>
      <c r="D78" s="496"/>
      <c r="E78" s="497"/>
      <c r="F78" s="498">
        <f>+'FORMATO COSTEO C1'!G346</f>
        <v>0</v>
      </c>
      <c r="G78" s="499">
        <f>+'FORMATO COSTEO C1'!L346</f>
        <v>0</v>
      </c>
      <c r="H78" s="503">
        <f>IF($F78=0,0,((($F78/$E$76)*'CRONOGRAMA ACTIVIDADES'!F$36)*($G78/$F78)))</f>
        <v>0</v>
      </c>
      <c r="I78" s="498">
        <f>IF($F78=0,0,((($F78/$E$76)*'CRONOGRAMA ACTIVIDADES'!G$36)*($G78/$F78)))</f>
        <v>0</v>
      </c>
      <c r="J78" s="498">
        <f>IF($F78=0,0,((($F78/$E$76)*'CRONOGRAMA ACTIVIDADES'!H$36)*($G78/$F78)))</f>
        <v>0</v>
      </c>
      <c r="K78" s="498">
        <f>IF($F78=0,0,((($F78/$E$76)*'CRONOGRAMA ACTIVIDADES'!I$36)*($G78/$F78)))</f>
        <v>0</v>
      </c>
      <c r="L78" s="498">
        <f>IF($F78=0,0,((($F78/$E$76)*'CRONOGRAMA ACTIVIDADES'!J$36)*($G78/$F78)))</f>
        <v>0</v>
      </c>
      <c r="M78" s="498">
        <f>IF($F78=0,0,((($F78/$E$76)*'CRONOGRAMA ACTIVIDADES'!K$36)*($G78/$F78)))</f>
        <v>0</v>
      </c>
      <c r="N78" s="498">
        <f>IF($F78=0,0,((($F78/$E$76)*'CRONOGRAMA ACTIVIDADES'!L$36)*($G78/$F78)))</f>
        <v>0</v>
      </c>
      <c r="O78" s="498">
        <f>IF($F78=0,0,((($F78/$E$76)*'CRONOGRAMA ACTIVIDADES'!M$36)*($G78/$F78)))</f>
        <v>0</v>
      </c>
      <c r="P78" s="498">
        <f>IF($F78=0,0,((($F78/$E$76)*'CRONOGRAMA ACTIVIDADES'!N$36)*($G78/$F78)))</f>
        <v>0</v>
      </c>
      <c r="Q78" s="498">
        <f>IF($F78=0,0,((($F78/$E$76)*'CRONOGRAMA ACTIVIDADES'!O$36)*($G78/$F78)))</f>
        <v>0</v>
      </c>
      <c r="R78" s="498">
        <f>IF($F78=0,0,((($F78/$E$76)*'CRONOGRAMA ACTIVIDADES'!P$36)*($G78/$F78)))</f>
        <v>0</v>
      </c>
      <c r="S78" s="498">
        <f>IF($F78=0,0,((($F78/$E$76)*'CRONOGRAMA ACTIVIDADES'!Q$36)*($G78/$F78)))</f>
        <v>0</v>
      </c>
      <c r="T78" s="501">
        <f>H78+I78+J78+K78+L78+M78+N78+O78+P78+Q78+R78+S78</f>
        <v>0</v>
      </c>
      <c r="U78" s="503">
        <f>IF($F78=0,0,((($F78/$E$76)*'CRONOGRAMA ACTIVIDADES'!R$36)*($G78/$F78)))</f>
        <v>0</v>
      </c>
      <c r="V78" s="498">
        <f>IF($F78=0,0,((($F78/$E$76)*'CRONOGRAMA ACTIVIDADES'!S$36)*($G78/$F78)))</f>
        <v>0</v>
      </c>
      <c r="W78" s="498">
        <f>IF($F78=0,0,((($F78/$E$76)*'CRONOGRAMA ACTIVIDADES'!T$36)*($G78/$F78)))</f>
        <v>0</v>
      </c>
      <c r="X78" s="498">
        <f>IF($F78=0,0,((($F78/$E$76)*'CRONOGRAMA ACTIVIDADES'!U$36)*($G78/$F78)))</f>
        <v>0</v>
      </c>
      <c r="Y78" s="498">
        <f>IF($F78=0,0,((($F78/$E$76)*'CRONOGRAMA ACTIVIDADES'!V$36)*($G78/$F78)))</f>
        <v>0</v>
      </c>
      <c r="Z78" s="498">
        <f>IF($F78=0,0,((($F78/$E$76)*'CRONOGRAMA ACTIVIDADES'!W$36)*($G78/$F78)))</f>
        <v>0</v>
      </c>
      <c r="AA78" s="498">
        <f>IF($F78=0,0,((($F78/$E$76)*'CRONOGRAMA ACTIVIDADES'!X$36)*($G78/$F78)))</f>
        <v>0</v>
      </c>
      <c r="AB78" s="498">
        <f>IF($F78=0,0,((($F78/$E$76)*'CRONOGRAMA ACTIVIDADES'!Y$36)*($G78/$F78)))</f>
        <v>0</v>
      </c>
      <c r="AC78" s="498">
        <f>IF($F78=0,0,((($F78/$E$76)*'CRONOGRAMA ACTIVIDADES'!Z$36)*($G78/$F78)))</f>
        <v>0</v>
      </c>
      <c r="AD78" s="498">
        <f>IF($F78=0,0,((($F78/$E$76)*'CRONOGRAMA ACTIVIDADES'!AA$36)*($G78/$F78)))</f>
        <v>0</v>
      </c>
      <c r="AE78" s="498">
        <f>IF($F78=0,0,((($F78/$E$76)*'CRONOGRAMA ACTIVIDADES'!AB$36)*($G78/$F78)))</f>
        <v>0</v>
      </c>
      <c r="AF78" s="498">
        <f>IF($F78=0,0,((($F78/$E$76)*'CRONOGRAMA ACTIVIDADES'!AC$36)*($G78/$F78)))</f>
        <v>0</v>
      </c>
      <c r="AG78" s="501">
        <f>U78+V78+W78+X78+Y78+Z78+AA78+AB78+AC78+AD78+AE78+AF78</f>
        <v>0</v>
      </c>
      <c r="AH78" s="502">
        <f>IF($F78=0,0,((($F78/$E$76)*'CRONOGRAMA ACTIVIDADES'!AD$36)*($G78/$F78)))</f>
        <v>0</v>
      </c>
      <c r="AI78" s="498">
        <f>IF($F78=0,0,((($F78/$E$76)*'CRONOGRAMA ACTIVIDADES'!AE$36)*($G78/$F78)))</f>
        <v>0</v>
      </c>
      <c r="AJ78" s="498">
        <f>IF($F78=0,0,((($F78/$E$76)*'CRONOGRAMA ACTIVIDADES'!AF$36)*($G78/$F78)))</f>
        <v>0</v>
      </c>
      <c r="AK78" s="498">
        <f>IF($F78=0,0,((($F78/$E$76)*'CRONOGRAMA ACTIVIDADES'!AG$36)*($G78/$F78)))</f>
        <v>0</v>
      </c>
      <c r="AL78" s="498">
        <f>IF($F78=0,0,((($F78/$E$76)*'CRONOGRAMA ACTIVIDADES'!AH$36)*($G78/$F78)))</f>
        <v>0</v>
      </c>
      <c r="AM78" s="498">
        <f>IF($F78=0,0,((($F78/$E$76)*'CRONOGRAMA ACTIVIDADES'!AI$36)*($G78/$F78)))</f>
        <v>0</v>
      </c>
      <c r="AN78" s="498">
        <f>IF($F78=0,0,((($F78/$E$76)*'CRONOGRAMA ACTIVIDADES'!AJ$36)*($G78/$F78)))</f>
        <v>0</v>
      </c>
      <c r="AO78" s="498">
        <f>IF($F78=0,0,((($F78/$E$76)*'CRONOGRAMA ACTIVIDADES'!AK$36)*($G78/$F78)))</f>
        <v>0</v>
      </c>
      <c r="AP78" s="498">
        <f>IF($F78=0,0,((($F78/$E$76)*'CRONOGRAMA ACTIVIDADES'!AL$36)*($G78/$F78)))</f>
        <v>0</v>
      </c>
      <c r="AQ78" s="498">
        <f>IF($F78=0,0,((($F78/$E$76)*'CRONOGRAMA ACTIVIDADES'!AM$36)*($G78/$F78)))</f>
        <v>0</v>
      </c>
      <c r="AR78" s="498">
        <f>IF($F78=0,0,((($F78/$E$76)*'CRONOGRAMA ACTIVIDADES'!AN$36)*($G78/$F78)))</f>
        <v>0</v>
      </c>
      <c r="AS78" s="498">
        <f>IF($F78=0,0,((($F78/$E$76)*'CRONOGRAMA ACTIVIDADES'!AO$36)*($G78/$F78)))</f>
        <v>0</v>
      </c>
      <c r="AT78" s="501">
        <f>AH78+AI78+AJ78+AK78+AL78+AM78+AN78+AO78+AP78+AQ78+AR78+AS78</f>
        <v>0</v>
      </c>
      <c r="AU78" s="504">
        <f>AS78+AR78+AQ78+AP78+AO78+AN78+AM78+AL78+AK78+AJ78+AI78+AH78+AF78+AE78+AD78+AC78+AB78+AA78+Z78+Y78+X78+W78+V78+U78+S78+R78+Q78+P78+O78+N78+M78+L78+K78+J78+I78+H78</f>
        <v>0</v>
      </c>
      <c r="AV78" s="470">
        <f t="shared" si="24"/>
        <v>0</v>
      </c>
    </row>
    <row r="79" spans="2:48" s="472" customFormat="1" ht="12.75" customHeight="1">
      <c r="B79" s="494" t="str">
        <f>+'FORMATO COSTEO C1'!C$352</f>
        <v>1.3.1.3</v>
      </c>
      <c r="C79" s="495" t="str">
        <f>+'FORMATO COSTEO C1'!B$352</f>
        <v>Categoría de gasto</v>
      </c>
      <c r="D79" s="496"/>
      <c r="E79" s="497"/>
      <c r="F79" s="498">
        <f>+'FORMATO COSTEO C1'!G352</f>
        <v>0</v>
      </c>
      <c r="G79" s="499">
        <f>+'FORMATO COSTEO C1'!L352</f>
        <v>0</v>
      </c>
      <c r="H79" s="503">
        <f>IF($F79=0,0,((($F79/$E$76)*'CRONOGRAMA ACTIVIDADES'!F$36)*($G79/$F79)))</f>
        <v>0</v>
      </c>
      <c r="I79" s="498">
        <f>IF($F79=0,0,((($F79/$E$76)*'CRONOGRAMA ACTIVIDADES'!G$36)*($G79/$F79)))</f>
        <v>0</v>
      </c>
      <c r="J79" s="498">
        <f>IF($F79=0,0,((($F79/$E$76)*'CRONOGRAMA ACTIVIDADES'!H$36)*($G79/$F79)))</f>
        <v>0</v>
      </c>
      <c r="K79" s="498">
        <f>IF($F79=0,0,((($F79/$E$76)*'CRONOGRAMA ACTIVIDADES'!I$36)*($G79/$F79)))</f>
        <v>0</v>
      </c>
      <c r="L79" s="498">
        <f>IF($F79=0,0,((($F79/$E$76)*'CRONOGRAMA ACTIVIDADES'!J$36)*($G79/$F79)))</f>
        <v>0</v>
      </c>
      <c r="M79" s="498">
        <f>IF($F79=0,0,((($F79/$E$76)*'CRONOGRAMA ACTIVIDADES'!K$36)*($G79/$F79)))</f>
        <v>0</v>
      </c>
      <c r="N79" s="498">
        <f>IF($F79=0,0,((($F79/$E$76)*'CRONOGRAMA ACTIVIDADES'!L$36)*($G79/$F79)))</f>
        <v>0</v>
      </c>
      <c r="O79" s="498">
        <f>IF($F79=0,0,((($F79/$E$76)*'CRONOGRAMA ACTIVIDADES'!M$36)*($G79/$F79)))</f>
        <v>0</v>
      </c>
      <c r="P79" s="498">
        <f>IF($F79=0,0,((($F79/$E$76)*'CRONOGRAMA ACTIVIDADES'!N$36)*($G79/$F79)))</f>
        <v>0</v>
      </c>
      <c r="Q79" s="498">
        <f>IF($F79=0,0,((($F79/$E$76)*'CRONOGRAMA ACTIVIDADES'!O$36)*($G79/$F79)))</f>
        <v>0</v>
      </c>
      <c r="R79" s="498">
        <f>IF($F79=0,0,((($F79/$E$76)*'CRONOGRAMA ACTIVIDADES'!P$36)*($G79/$F79)))</f>
        <v>0</v>
      </c>
      <c r="S79" s="498">
        <f>IF($F79=0,0,((($F79/$E$76)*'CRONOGRAMA ACTIVIDADES'!Q$36)*($G79/$F79)))</f>
        <v>0</v>
      </c>
      <c r="T79" s="501">
        <f>H79+I79+J79+K79+L79+M79+N79+O79+P79+Q79+R79+S79</f>
        <v>0</v>
      </c>
      <c r="U79" s="503">
        <f>IF($F79=0,0,((($F79/$E$76)*'CRONOGRAMA ACTIVIDADES'!R$36)*($G79/$F79)))</f>
        <v>0</v>
      </c>
      <c r="V79" s="498">
        <f>IF($F79=0,0,((($F79/$E$76)*'CRONOGRAMA ACTIVIDADES'!S$36)*($G79/$F79)))</f>
        <v>0</v>
      </c>
      <c r="W79" s="498">
        <f>IF($F79=0,0,((($F79/$E$76)*'CRONOGRAMA ACTIVIDADES'!T$36)*($G79/$F79)))</f>
        <v>0</v>
      </c>
      <c r="X79" s="498">
        <f>IF($F79=0,0,((($F79/$E$76)*'CRONOGRAMA ACTIVIDADES'!U$36)*($G79/$F79)))</f>
        <v>0</v>
      </c>
      <c r="Y79" s="498">
        <f>IF($F79=0,0,((($F79/$E$76)*'CRONOGRAMA ACTIVIDADES'!V$36)*($G79/$F79)))</f>
        <v>0</v>
      </c>
      <c r="Z79" s="498">
        <f>IF($F79=0,0,((($F79/$E$76)*'CRONOGRAMA ACTIVIDADES'!W$36)*($G79/$F79)))</f>
        <v>0</v>
      </c>
      <c r="AA79" s="498">
        <f>IF($F79=0,0,((($F79/$E$76)*'CRONOGRAMA ACTIVIDADES'!X$36)*($G79/$F79)))</f>
        <v>0</v>
      </c>
      <c r="AB79" s="498">
        <f>IF($F79=0,0,((($F79/$E$76)*'CRONOGRAMA ACTIVIDADES'!Y$36)*($G79/$F79)))</f>
        <v>0</v>
      </c>
      <c r="AC79" s="498">
        <f>IF($F79=0,0,((($F79/$E$76)*'CRONOGRAMA ACTIVIDADES'!Z$36)*($G79/$F79)))</f>
        <v>0</v>
      </c>
      <c r="AD79" s="498">
        <f>IF($F79=0,0,((($F79/$E$76)*'CRONOGRAMA ACTIVIDADES'!AA$36)*($G79/$F79)))</f>
        <v>0</v>
      </c>
      <c r="AE79" s="498">
        <f>IF($F79=0,0,((($F79/$E$76)*'CRONOGRAMA ACTIVIDADES'!AB$36)*($G79/$F79)))</f>
        <v>0</v>
      </c>
      <c r="AF79" s="498">
        <f>IF($F79=0,0,((($F79/$E$76)*'CRONOGRAMA ACTIVIDADES'!AC$36)*($G79/$F79)))</f>
        <v>0</v>
      </c>
      <c r="AG79" s="501">
        <f>U79+V79+W79+X79+Y79+Z79+AA79+AB79+AC79+AD79+AE79+AF79</f>
        <v>0</v>
      </c>
      <c r="AH79" s="502">
        <f>IF($F79=0,0,((($F79/$E$76)*'CRONOGRAMA ACTIVIDADES'!AD$36)*($G79/$F79)))</f>
        <v>0</v>
      </c>
      <c r="AI79" s="498">
        <f>IF($F79=0,0,((($F79/$E$76)*'CRONOGRAMA ACTIVIDADES'!AE$36)*($G79/$F79)))</f>
        <v>0</v>
      </c>
      <c r="AJ79" s="498">
        <f>IF($F79=0,0,((($F79/$E$76)*'CRONOGRAMA ACTIVIDADES'!AF$36)*($G79/$F79)))</f>
        <v>0</v>
      </c>
      <c r="AK79" s="498">
        <f>IF($F79=0,0,((($F79/$E$76)*'CRONOGRAMA ACTIVIDADES'!AG$36)*($G79/$F79)))</f>
        <v>0</v>
      </c>
      <c r="AL79" s="498">
        <f>IF($F79=0,0,((($F79/$E$76)*'CRONOGRAMA ACTIVIDADES'!AH$36)*($G79/$F79)))</f>
        <v>0</v>
      </c>
      <c r="AM79" s="498">
        <f>IF($F79=0,0,((($F79/$E$76)*'CRONOGRAMA ACTIVIDADES'!AI$36)*($G79/$F79)))</f>
        <v>0</v>
      </c>
      <c r="AN79" s="498">
        <f>IF($F79=0,0,((($F79/$E$76)*'CRONOGRAMA ACTIVIDADES'!AJ$36)*($G79/$F79)))</f>
        <v>0</v>
      </c>
      <c r="AO79" s="498">
        <f>IF($F79=0,0,((($F79/$E$76)*'CRONOGRAMA ACTIVIDADES'!AK$36)*($G79/$F79)))</f>
        <v>0</v>
      </c>
      <c r="AP79" s="498">
        <f>IF($F79=0,0,((($F79/$E$76)*'CRONOGRAMA ACTIVIDADES'!AL$36)*($G79/$F79)))</f>
        <v>0</v>
      </c>
      <c r="AQ79" s="498">
        <f>IF($F79=0,0,((($F79/$E$76)*'CRONOGRAMA ACTIVIDADES'!AM$36)*($G79/$F79)))</f>
        <v>0</v>
      </c>
      <c r="AR79" s="498">
        <f>IF($F79=0,0,((($F79/$E$76)*'CRONOGRAMA ACTIVIDADES'!AN$36)*($G79/$F79)))</f>
        <v>0</v>
      </c>
      <c r="AS79" s="498">
        <f>IF($F79=0,0,((($F79/$E$76)*'CRONOGRAMA ACTIVIDADES'!AO$36)*($G79/$F79)))</f>
        <v>0</v>
      </c>
      <c r="AT79" s="501">
        <f>AH79+AI79+AJ79+AK79+AL79+AM79+AN79+AO79+AP79+AQ79+AR79+AS79</f>
        <v>0</v>
      </c>
      <c r="AU79" s="504">
        <f>AS79+AR79+AQ79+AP79+AO79+AN79+AM79+AL79+AK79+AJ79+AI79+AH79+AF79+AE79+AD79+AC79+AB79+AA79+Z79+Y79+X79+W79+V79+U79+S79+R79+Q79+P79+O79+N79+M79+L79+K79+J79+I79+H79</f>
        <v>0</v>
      </c>
      <c r="AV79" s="470">
        <f t="shared" si="24"/>
        <v>0</v>
      </c>
    </row>
    <row r="80" spans="2:48" s="483" customFormat="1" ht="12.75" customHeight="1" outlineLevel="1">
      <c r="B80" s="494" t="str">
        <f>+'FORMATO COSTEO C1'!C$358</f>
        <v>1.3.1.4</v>
      </c>
      <c r="C80" s="495" t="str">
        <f>+'FORMATO COSTEO C1'!B$358</f>
        <v>Categoría de gasto</v>
      </c>
      <c r="D80" s="496"/>
      <c r="E80" s="497"/>
      <c r="F80" s="498">
        <f>+'FORMATO COSTEO C1'!G358</f>
        <v>0</v>
      </c>
      <c r="G80" s="499">
        <f>+'FORMATO COSTEO C1'!L358</f>
        <v>0</v>
      </c>
      <c r="H80" s="503">
        <f>IF($F80=0,0,((($F80/$E$76)*'CRONOGRAMA ACTIVIDADES'!F$36)*($G80/$F80)))</f>
        <v>0</v>
      </c>
      <c r="I80" s="498">
        <f>IF($F80=0,0,((($F80/$E$76)*'CRONOGRAMA ACTIVIDADES'!G$36)*($G80/$F80)))</f>
        <v>0</v>
      </c>
      <c r="J80" s="498">
        <f>IF($F80=0,0,((($F80/$E$76)*'CRONOGRAMA ACTIVIDADES'!H$36)*($G80/$F80)))</f>
        <v>0</v>
      </c>
      <c r="K80" s="498">
        <f>IF($F80=0,0,((($F80/$E$76)*'CRONOGRAMA ACTIVIDADES'!I$36)*($G80/$F80)))</f>
        <v>0</v>
      </c>
      <c r="L80" s="498">
        <f>IF($F80=0,0,((($F80/$E$76)*'CRONOGRAMA ACTIVIDADES'!J$36)*($G80/$F80)))</f>
        <v>0</v>
      </c>
      <c r="M80" s="498">
        <f>IF($F80=0,0,((($F80/$E$76)*'CRONOGRAMA ACTIVIDADES'!K$36)*($G80/$F80)))</f>
        <v>0</v>
      </c>
      <c r="N80" s="498">
        <f>IF($F80=0,0,((($F80/$E$76)*'CRONOGRAMA ACTIVIDADES'!L$36)*($G80/$F80)))</f>
        <v>0</v>
      </c>
      <c r="O80" s="498">
        <f>IF($F80=0,0,((($F80/$E$76)*'CRONOGRAMA ACTIVIDADES'!M$36)*($G80/$F80)))</f>
        <v>0</v>
      </c>
      <c r="P80" s="498">
        <f>IF($F80=0,0,((($F80/$E$76)*'CRONOGRAMA ACTIVIDADES'!N$36)*($G80/$F80)))</f>
        <v>0</v>
      </c>
      <c r="Q80" s="498">
        <f>IF($F80=0,0,((($F80/$E$76)*'CRONOGRAMA ACTIVIDADES'!O$36)*($G80/$F80)))</f>
        <v>0</v>
      </c>
      <c r="R80" s="498">
        <f>IF($F80=0,0,((($F80/$E$76)*'CRONOGRAMA ACTIVIDADES'!P$36)*($G80/$F80)))</f>
        <v>0</v>
      </c>
      <c r="S80" s="498">
        <f>IF($F80=0,0,((($F80/$E$76)*'CRONOGRAMA ACTIVIDADES'!Q$36)*($G80/$F80)))</f>
        <v>0</v>
      </c>
      <c r="T80" s="501">
        <f>H80+I80+J80+K80+L80+M80+N80+O80+P80+Q80+R80+S80</f>
        <v>0</v>
      </c>
      <c r="U80" s="503">
        <f>IF($F80=0,0,((($F80/$E$76)*'CRONOGRAMA ACTIVIDADES'!R$36)*($G80/$F80)))</f>
        <v>0</v>
      </c>
      <c r="V80" s="498">
        <f>IF($F80=0,0,((($F80/$E$76)*'CRONOGRAMA ACTIVIDADES'!S$36)*($G80/$F80)))</f>
        <v>0</v>
      </c>
      <c r="W80" s="498">
        <f>IF($F80=0,0,((($F80/$E$76)*'CRONOGRAMA ACTIVIDADES'!T$36)*($G80/$F80)))</f>
        <v>0</v>
      </c>
      <c r="X80" s="498">
        <f>IF($F80=0,0,((($F80/$E$76)*'CRONOGRAMA ACTIVIDADES'!U$36)*($G80/$F80)))</f>
        <v>0</v>
      </c>
      <c r="Y80" s="498">
        <f>IF($F80=0,0,((($F80/$E$76)*'CRONOGRAMA ACTIVIDADES'!V$36)*($G80/$F80)))</f>
        <v>0</v>
      </c>
      <c r="Z80" s="498">
        <f>IF($F80=0,0,((($F80/$E$76)*'CRONOGRAMA ACTIVIDADES'!W$36)*($G80/$F80)))</f>
        <v>0</v>
      </c>
      <c r="AA80" s="498">
        <f>IF($F80=0,0,((($F80/$E$76)*'CRONOGRAMA ACTIVIDADES'!X$36)*($G80/$F80)))</f>
        <v>0</v>
      </c>
      <c r="AB80" s="498">
        <f>IF($F80=0,0,((($F80/$E$76)*'CRONOGRAMA ACTIVIDADES'!Y$36)*($G80/$F80)))</f>
        <v>0</v>
      </c>
      <c r="AC80" s="498">
        <f>IF($F80=0,0,((($F80/$E$76)*'CRONOGRAMA ACTIVIDADES'!Z$36)*($G80/$F80)))</f>
        <v>0</v>
      </c>
      <c r="AD80" s="498">
        <f>IF($F80=0,0,((($F80/$E$76)*'CRONOGRAMA ACTIVIDADES'!AA$36)*($G80/$F80)))</f>
        <v>0</v>
      </c>
      <c r="AE80" s="498">
        <f>IF($F80=0,0,((($F80/$E$76)*'CRONOGRAMA ACTIVIDADES'!AB$36)*($G80/$F80)))</f>
        <v>0</v>
      </c>
      <c r="AF80" s="498">
        <f>IF($F80=0,0,((($F80/$E$76)*'CRONOGRAMA ACTIVIDADES'!AC$36)*($G80/$F80)))</f>
        <v>0</v>
      </c>
      <c r="AG80" s="501">
        <f>U80+V80+W80+X80+Y80+Z80+AA80+AB80+AC80+AD80+AE80+AF80</f>
        <v>0</v>
      </c>
      <c r="AH80" s="502">
        <f>IF($F80=0,0,((($F80/$E$76)*'CRONOGRAMA ACTIVIDADES'!AD$36)*($G80/$F80)))</f>
        <v>0</v>
      </c>
      <c r="AI80" s="498">
        <f>IF($F80=0,0,((($F80/$E$76)*'CRONOGRAMA ACTIVIDADES'!AE$36)*($G80/$F80)))</f>
        <v>0</v>
      </c>
      <c r="AJ80" s="498">
        <f>IF($F80=0,0,((($F80/$E$76)*'CRONOGRAMA ACTIVIDADES'!AF$36)*($G80/$F80)))</f>
        <v>0</v>
      </c>
      <c r="AK80" s="498">
        <f>IF($F80=0,0,((($F80/$E$76)*'CRONOGRAMA ACTIVIDADES'!AG$36)*($G80/$F80)))</f>
        <v>0</v>
      </c>
      <c r="AL80" s="498">
        <f>IF($F80=0,0,((($F80/$E$76)*'CRONOGRAMA ACTIVIDADES'!AH$36)*($G80/$F80)))</f>
        <v>0</v>
      </c>
      <c r="AM80" s="498">
        <f>IF($F80=0,0,((($F80/$E$76)*'CRONOGRAMA ACTIVIDADES'!AI$36)*($G80/$F80)))</f>
        <v>0</v>
      </c>
      <c r="AN80" s="498">
        <f>IF($F80=0,0,((($F80/$E$76)*'CRONOGRAMA ACTIVIDADES'!AJ$36)*($G80/$F80)))</f>
        <v>0</v>
      </c>
      <c r="AO80" s="498">
        <f>IF($F80=0,0,((($F80/$E$76)*'CRONOGRAMA ACTIVIDADES'!AK$36)*($G80/$F80)))</f>
        <v>0</v>
      </c>
      <c r="AP80" s="498">
        <f>IF($F80=0,0,((($F80/$E$76)*'CRONOGRAMA ACTIVIDADES'!AL$36)*($G80/$F80)))</f>
        <v>0</v>
      </c>
      <c r="AQ80" s="498">
        <f>IF($F80=0,0,((($F80/$E$76)*'CRONOGRAMA ACTIVIDADES'!AM$36)*($G80/$F80)))</f>
        <v>0</v>
      </c>
      <c r="AR80" s="498">
        <f>IF($F80=0,0,((($F80/$E$76)*'CRONOGRAMA ACTIVIDADES'!AN$36)*($G80/$F80)))</f>
        <v>0</v>
      </c>
      <c r="AS80" s="498">
        <f>IF($F80=0,0,((($F80/$E$76)*'CRONOGRAMA ACTIVIDADES'!AO$36)*($G80/$F80)))</f>
        <v>0</v>
      </c>
      <c r="AT80" s="501">
        <f>AH80+AI80+AJ80+AK80+AL80+AM80+AN80+AO80+AP80+AQ80+AR80+AS80</f>
        <v>0</v>
      </c>
      <c r="AU80" s="504">
        <f>AS80+AR80+AQ80+AP80+AO80+AN80+AM80+AL80+AK80+AJ80+AI80+AH80+AF80+AE80+AD80+AC80+AB80+AA80+Z80+Y80+X80+W80+V80+U80+S80+R80+Q80+P80+O80+N80+M80+L80+K80+J80+I80+H80</f>
        <v>0</v>
      </c>
      <c r="AV80" s="470">
        <f t="shared" si="24"/>
        <v>0</v>
      </c>
    </row>
    <row r="81" spans="2:48" s="483" customFormat="1" ht="12.75" customHeight="1" outlineLevel="1">
      <c r="B81" s="494" t="str">
        <f>+'FORMATO COSTEO C1'!C$364</f>
        <v>1.3.1.5</v>
      </c>
      <c r="C81" s="495" t="str">
        <f>+'FORMATO COSTEO C1'!B$364</f>
        <v>Categoría de gasto</v>
      </c>
      <c r="D81" s="496"/>
      <c r="E81" s="497"/>
      <c r="F81" s="498">
        <f>+'FORMATO COSTEO C1'!G364</f>
        <v>0</v>
      </c>
      <c r="G81" s="499">
        <f>+'FORMATO COSTEO C1'!L364</f>
        <v>0</v>
      </c>
      <c r="H81" s="503">
        <f>IF($F81=0,0,((($F81/$E$76)*'CRONOGRAMA ACTIVIDADES'!F$36)*($G81/$F81)))</f>
        <v>0</v>
      </c>
      <c r="I81" s="498">
        <f>IF($F81=0,0,((($F81/$E$76)*'CRONOGRAMA ACTIVIDADES'!G$36)*($G81/$F81)))</f>
        <v>0</v>
      </c>
      <c r="J81" s="498">
        <f>IF($F81=0,0,((($F81/$E$76)*'CRONOGRAMA ACTIVIDADES'!H$36)*($G81/$F81)))</f>
        <v>0</v>
      </c>
      <c r="K81" s="498">
        <f>IF($F81=0,0,((($F81/$E$76)*'CRONOGRAMA ACTIVIDADES'!I$36)*($G81/$F81)))</f>
        <v>0</v>
      </c>
      <c r="L81" s="498">
        <f>IF($F81=0,0,((($F81/$E$76)*'CRONOGRAMA ACTIVIDADES'!J$36)*($G81/$F81)))</f>
        <v>0</v>
      </c>
      <c r="M81" s="498">
        <f>IF($F81=0,0,((($F81/$E$76)*'CRONOGRAMA ACTIVIDADES'!K$36)*($G81/$F81)))</f>
        <v>0</v>
      </c>
      <c r="N81" s="498">
        <f>IF($F81=0,0,((($F81/$E$76)*'CRONOGRAMA ACTIVIDADES'!L$36)*($G81/$F81)))</f>
        <v>0</v>
      </c>
      <c r="O81" s="498">
        <f>IF($F81=0,0,((($F81/$E$76)*'CRONOGRAMA ACTIVIDADES'!M$36)*($G81/$F81)))</f>
        <v>0</v>
      </c>
      <c r="P81" s="498">
        <f>IF($F81=0,0,((($F81/$E$76)*'CRONOGRAMA ACTIVIDADES'!N$36)*($G81/$F81)))</f>
        <v>0</v>
      </c>
      <c r="Q81" s="498">
        <f>IF($F81=0,0,((($F81/$E$76)*'CRONOGRAMA ACTIVIDADES'!O$36)*($G81/$F81)))</f>
        <v>0</v>
      </c>
      <c r="R81" s="498">
        <f>IF($F81=0,0,((($F81/$E$76)*'CRONOGRAMA ACTIVIDADES'!P$36)*($G81/$F81)))</f>
        <v>0</v>
      </c>
      <c r="S81" s="498">
        <f>IF($F81=0,0,((($F81/$E$76)*'CRONOGRAMA ACTIVIDADES'!Q$36)*($G81/$F81)))</f>
        <v>0</v>
      </c>
      <c r="T81" s="501">
        <f>H81+I81+J81+K81+L81+M81+N81+O81+P81+Q81+R81+S81</f>
        <v>0</v>
      </c>
      <c r="U81" s="503">
        <f>IF($F81=0,0,((($F81/$E$76)*'CRONOGRAMA ACTIVIDADES'!R$36)*($G81/$F81)))</f>
        <v>0</v>
      </c>
      <c r="V81" s="498">
        <f>IF($F81=0,0,((($F81/$E$76)*'CRONOGRAMA ACTIVIDADES'!S$36)*($G81/$F81)))</f>
        <v>0</v>
      </c>
      <c r="W81" s="498">
        <f>IF($F81=0,0,((($F81/$E$76)*'CRONOGRAMA ACTIVIDADES'!T$36)*($G81/$F81)))</f>
        <v>0</v>
      </c>
      <c r="X81" s="498">
        <f>IF($F81=0,0,((($F81/$E$76)*'CRONOGRAMA ACTIVIDADES'!U$36)*($G81/$F81)))</f>
        <v>0</v>
      </c>
      <c r="Y81" s="498">
        <f>IF($F81=0,0,((($F81/$E$76)*'CRONOGRAMA ACTIVIDADES'!V$36)*($G81/$F81)))</f>
        <v>0</v>
      </c>
      <c r="Z81" s="498">
        <f>IF($F81=0,0,((($F81/$E$76)*'CRONOGRAMA ACTIVIDADES'!W$36)*($G81/$F81)))</f>
        <v>0</v>
      </c>
      <c r="AA81" s="498">
        <f>IF($F81=0,0,((($F81/$E$76)*'CRONOGRAMA ACTIVIDADES'!X$36)*($G81/$F81)))</f>
        <v>0</v>
      </c>
      <c r="AB81" s="498">
        <f>IF($F81=0,0,((($F81/$E$76)*'CRONOGRAMA ACTIVIDADES'!Y$36)*($G81/$F81)))</f>
        <v>0</v>
      </c>
      <c r="AC81" s="498">
        <f>IF($F81=0,0,((($F81/$E$76)*'CRONOGRAMA ACTIVIDADES'!Z$36)*($G81/$F81)))</f>
        <v>0</v>
      </c>
      <c r="AD81" s="498">
        <f>IF($F81=0,0,((($F81/$E$76)*'CRONOGRAMA ACTIVIDADES'!AA$36)*($G81/$F81)))</f>
        <v>0</v>
      </c>
      <c r="AE81" s="498">
        <f>IF($F81=0,0,((($F81/$E$76)*'CRONOGRAMA ACTIVIDADES'!AB$36)*($G81/$F81)))</f>
        <v>0</v>
      </c>
      <c r="AF81" s="498">
        <f>IF($F81=0,0,((($F81/$E$76)*'CRONOGRAMA ACTIVIDADES'!AC$36)*($G81/$F81)))</f>
        <v>0</v>
      </c>
      <c r="AG81" s="501">
        <f>U81+V81+W81+X81+Y81+Z81+AA81+AB81+AC81+AD81+AE81+AF81</f>
        <v>0</v>
      </c>
      <c r="AH81" s="502">
        <f>IF($F81=0,0,((($F81/$E$76)*'CRONOGRAMA ACTIVIDADES'!AD$36)*($G81/$F81)))</f>
        <v>0</v>
      </c>
      <c r="AI81" s="498">
        <f>IF($F81=0,0,((($F81/$E$76)*'CRONOGRAMA ACTIVIDADES'!AE$36)*($G81/$F81)))</f>
        <v>0</v>
      </c>
      <c r="AJ81" s="498">
        <f>IF($F81=0,0,((($F81/$E$76)*'CRONOGRAMA ACTIVIDADES'!AF$36)*($G81/$F81)))</f>
        <v>0</v>
      </c>
      <c r="AK81" s="498">
        <f>IF($F81=0,0,((($F81/$E$76)*'CRONOGRAMA ACTIVIDADES'!AG$36)*($G81/$F81)))</f>
        <v>0</v>
      </c>
      <c r="AL81" s="498">
        <f>IF($F81=0,0,((($F81/$E$76)*'CRONOGRAMA ACTIVIDADES'!AH$36)*($G81/$F81)))</f>
        <v>0</v>
      </c>
      <c r="AM81" s="498">
        <f>IF($F81=0,0,((($F81/$E$76)*'CRONOGRAMA ACTIVIDADES'!AI$36)*($G81/$F81)))</f>
        <v>0</v>
      </c>
      <c r="AN81" s="498">
        <f>IF($F81=0,0,((($F81/$E$76)*'CRONOGRAMA ACTIVIDADES'!AJ$36)*($G81/$F81)))</f>
        <v>0</v>
      </c>
      <c r="AO81" s="498">
        <f>IF($F81=0,0,((($F81/$E$76)*'CRONOGRAMA ACTIVIDADES'!AK$36)*($G81/$F81)))</f>
        <v>0</v>
      </c>
      <c r="AP81" s="498">
        <f>IF($F81=0,0,((($F81/$E$76)*'CRONOGRAMA ACTIVIDADES'!AL$36)*($G81/$F81)))</f>
        <v>0</v>
      </c>
      <c r="AQ81" s="498">
        <f>IF($F81=0,0,((($F81/$E$76)*'CRONOGRAMA ACTIVIDADES'!AM$36)*($G81/$F81)))</f>
        <v>0</v>
      </c>
      <c r="AR81" s="498">
        <f>IF($F81=0,0,((($F81/$E$76)*'CRONOGRAMA ACTIVIDADES'!AN$36)*($G81/$F81)))</f>
        <v>0</v>
      </c>
      <c r="AS81" s="498">
        <f>IF($F81=0,0,((($F81/$E$76)*'CRONOGRAMA ACTIVIDADES'!AO$36)*($G81/$F81)))</f>
        <v>0</v>
      </c>
      <c r="AT81" s="501">
        <f>AH81+AI81+AJ81+AK81+AL81+AM81+AN81+AO81+AP81+AQ81+AR81+AS81</f>
        <v>0</v>
      </c>
      <c r="AU81" s="504">
        <f>AS81+AR81+AQ81+AP81+AO81+AN81+AM81+AL81+AK81+AJ81+AI81+AH81+AF81+AE81+AD81+AC81+AB81+AA81+Z81+Y81+X81+W81+V81+U81+S81+R81+Q81+P81+O81+N81+M81+L81+K81+J81+I81+H81</f>
        <v>0</v>
      </c>
      <c r="AV81" s="470">
        <f t="shared" si="24"/>
        <v>0</v>
      </c>
    </row>
    <row r="82" spans="2:48" s="472" customFormat="1" ht="12.75" customHeight="1">
      <c r="B82" s="484" t="str">
        <f>+'FORMATO COSTEO C1'!C$370</f>
        <v>1.3.2</v>
      </c>
      <c r="C82" s="508">
        <f>+'FORMATO COSTEO C1'!B$370</f>
        <v>0</v>
      </c>
      <c r="D82" s="486" t="str">
        <f>+'FORMATO COSTEO C1'!D$370</f>
        <v>Unidad medida</v>
      </c>
      <c r="E82" s="487">
        <f>+'FORMATO COSTEO C1'!E$370</f>
        <v>0</v>
      </c>
      <c r="F82" s="488">
        <f>SUM(F83:F87)</f>
        <v>0</v>
      </c>
      <c r="G82" s="489">
        <f aca="true" t="shared" si="25" ref="G82:AS82">SUM(G83:G87)</f>
        <v>0</v>
      </c>
      <c r="H82" s="490">
        <f t="shared" si="25"/>
        <v>0</v>
      </c>
      <c r="I82" s="488">
        <f>SUM(I83:I87)</f>
        <v>0</v>
      </c>
      <c r="J82" s="488">
        <f>SUM(J83:J87)</f>
        <v>0</v>
      </c>
      <c r="K82" s="488">
        <f>SUM(K83:K87)</f>
        <v>0</v>
      </c>
      <c r="L82" s="488">
        <f>SUM(L83:L87)</f>
        <v>0</v>
      </c>
      <c r="M82" s="488">
        <f>SUM(M83:M87)</f>
        <v>0</v>
      </c>
      <c r="N82" s="488">
        <f t="shared" si="25"/>
        <v>0</v>
      </c>
      <c r="O82" s="488">
        <f t="shared" si="25"/>
        <v>0</v>
      </c>
      <c r="P82" s="488">
        <f t="shared" si="25"/>
        <v>0</v>
      </c>
      <c r="Q82" s="488">
        <f t="shared" si="25"/>
        <v>0</v>
      </c>
      <c r="R82" s="488">
        <f t="shared" si="25"/>
        <v>0</v>
      </c>
      <c r="S82" s="488">
        <f t="shared" si="25"/>
        <v>0</v>
      </c>
      <c r="T82" s="491">
        <f>SUM(T83:T87)</f>
        <v>0</v>
      </c>
      <c r="U82" s="490">
        <f t="shared" si="25"/>
        <v>0</v>
      </c>
      <c r="V82" s="488">
        <f t="shared" si="25"/>
        <v>0</v>
      </c>
      <c r="W82" s="488">
        <f t="shared" si="25"/>
        <v>0</v>
      </c>
      <c r="X82" s="488">
        <f t="shared" si="25"/>
        <v>0</v>
      </c>
      <c r="Y82" s="488">
        <f t="shared" si="25"/>
        <v>0</v>
      </c>
      <c r="Z82" s="488">
        <f t="shared" si="25"/>
        <v>0</v>
      </c>
      <c r="AA82" s="488">
        <f t="shared" si="25"/>
        <v>0</v>
      </c>
      <c r="AB82" s="488">
        <f t="shared" si="25"/>
        <v>0</v>
      </c>
      <c r="AC82" s="488">
        <f t="shared" si="25"/>
        <v>0</v>
      </c>
      <c r="AD82" s="488">
        <f t="shared" si="25"/>
        <v>0</v>
      </c>
      <c r="AE82" s="488">
        <f t="shared" si="25"/>
        <v>0</v>
      </c>
      <c r="AF82" s="488">
        <f t="shared" si="25"/>
        <v>0</v>
      </c>
      <c r="AG82" s="491">
        <f t="shared" si="25"/>
        <v>0</v>
      </c>
      <c r="AH82" s="492">
        <f t="shared" si="25"/>
        <v>0</v>
      </c>
      <c r="AI82" s="488">
        <f t="shared" si="25"/>
        <v>0</v>
      </c>
      <c r="AJ82" s="488">
        <f t="shared" si="25"/>
        <v>0</v>
      </c>
      <c r="AK82" s="488">
        <f t="shared" si="25"/>
        <v>0</v>
      </c>
      <c r="AL82" s="488">
        <f t="shared" si="25"/>
        <v>0</v>
      </c>
      <c r="AM82" s="488">
        <f t="shared" si="25"/>
        <v>0</v>
      </c>
      <c r="AN82" s="488">
        <f t="shared" si="25"/>
        <v>0</v>
      </c>
      <c r="AO82" s="488">
        <f t="shared" si="25"/>
        <v>0</v>
      </c>
      <c r="AP82" s="488">
        <f t="shared" si="25"/>
        <v>0</v>
      </c>
      <c r="AQ82" s="488">
        <f t="shared" si="25"/>
        <v>0</v>
      </c>
      <c r="AR82" s="488">
        <f t="shared" si="25"/>
        <v>0</v>
      </c>
      <c r="AS82" s="488">
        <f t="shared" si="25"/>
        <v>0</v>
      </c>
      <c r="AT82" s="491">
        <f>SUM(AT83:AT87)</f>
        <v>0</v>
      </c>
      <c r="AU82" s="493">
        <f>SUM(AU83:AU87)</f>
        <v>0</v>
      </c>
      <c r="AV82" s="470">
        <f t="shared" si="24"/>
        <v>0</v>
      </c>
    </row>
    <row r="83" spans="2:48" s="472" customFormat="1" ht="12.75" customHeight="1">
      <c r="B83" s="494" t="str">
        <f>+'FORMATO COSTEO C1'!C372</f>
        <v>1.3.2.1</v>
      </c>
      <c r="C83" s="495" t="str">
        <f>+'FORMATO COSTEO C1'!B$372</f>
        <v>Categoría de gasto</v>
      </c>
      <c r="D83" s="590"/>
      <c r="E83" s="507"/>
      <c r="F83" s="498">
        <f>+'FORMATO COSTEO C1'!G372</f>
        <v>0</v>
      </c>
      <c r="G83" s="499">
        <f>+'FORMATO COSTEO C1'!L372</f>
        <v>0</v>
      </c>
      <c r="H83" s="500">
        <f>IF($F83=0,0,((($F83/$E$82)*'CRONOGRAMA ACTIVIDADES'!F$37)*($G83/$F83)))</f>
        <v>0</v>
      </c>
      <c r="I83" s="498">
        <f>IF($F83=0,0,((($F83/$E$82)*'CRONOGRAMA ACTIVIDADES'!G$37)*($G83/$F83)))</f>
        <v>0</v>
      </c>
      <c r="J83" s="498">
        <f>IF($F83=0,0,((($F83/$E$82)*'CRONOGRAMA ACTIVIDADES'!H$37)*($G83/$F83)))</f>
        <v>0</v>
      </c>
      <c r="K83" s="498">
        <f>IF($F83=0,0,((($F83/$E$82)*'CRONOGRAMA ACTIVIDADES'!I$37)*($G83/$F83)))</f>
        <v>0</v>
      </c>
      <c r="L83" s="498">
        <f>IF($F83=0,0,((($F83/$E$82)*'CRONOGRAMA ACTIVIDADES'!J$37)*($G83/$F83)))</f>
        <v>0</v>
      </c>
      <c r="M83" s="498">
        <f>IF($F83=0,0,((($F83/$E$82)*'CRONOGRAMA ACTIVIDADES'!K$37)*($G83/$F83)))</f>
        <v>0</v>
      </c>
      <c r="N83" s="498">
        <f>IF($F83=0,0,((($F83/$E$82)*'CRONOGRAMA ACTIVIDADES'!L$37)*($G83/$F83)))</f>
        <v>0</v>
      </c>
      <c r="O83" s="498">
        <f>IF($F83=0,0,((($F83/$E$82)*'CRONOGRAMA ACTIVIDADES'!M$37)*($G83/$F83)))</f>
        <v>0</v>
      </c>
      <c r="P83" s="498">
        <f>IF($F83=0,0,((($F83/$E$82)*'CRONOGRAMA ACTIVIDADES'!N$37)*($G83/$F83)))</f>
        <v>0</v>
      </c>
      <c r="Q83" s="498">
        <f>IF($F83=0,0,((($F83/$E$82)*'CRONOGRAMA ACTIVIDADES'!O$37)*($G83/$F83)))</f>
        <v>0</v>
      </c>
      <c r="R83" s="498">
        <f>IF($F83=0,0,((($F83/$E$82)*'CRONOGRAMA ACTIVIDADES'!P$37)*($G83/$F83)))</f>
        <v>0</v>
      </c>
      <c r="S83" s="498">
        <f>IF($F83=0,0,((($F83/$E$82)*'CRONOGRAMA ACTIVIDADES'!Q$37)*($G83/$F83)))</f>
        <v>0</v>
      </c>
      <c r="T83" s="501">
        <f>H83+I83+J83+K83+L83+M83+N83+O83+P83+Q83+R83+S83</f>
        <v>0</v>
      </c>
      <c r="U83" s="503">
        <f>IF($F83=0,0,((($F83/$E$82)*'CRONOGRAMA ACTIVIDADES'!R$37)*($G83/$F83)))</f>
        <v>0</v>
      </c>
      <c r="V83" s="498">
        <f>IF($F83=0,0,((($F83/$E$82)*'CRONOGRAMA ACTIVIDADES'!S$37)*($G83/$F83)))</f>
        <v>0</v>
      </c>
      <c r="W83" s="498">
        <f>IF($F83=0,0,((($F83/$E$82)*'CRONOGRAMA ACTIVIDADES'!T$37)*($G83/$F83)))</f>
        <v>0</v>
      </c>
      <c r="X83" s="498">
        <f>IF($F83=0,0,((($F83/$E$82)*'CRONOGRAMA ACTIVIDADES'!U$37)*($G83/$F83)))</f>
        <v>0</v>
      </c>
      <c r="Y83" s="498">
        <f>IF($F83=0,0,((($F83/$E$82)*'CRONOGRAMA ACTIVIDADES'!V$37)*($G83/$F83)))</f>
        <v>0</v>
      </c>
      <c r="Z83" s="498">
        <f>IF($F83=0,0,((($F83/$E$82)*'CRONOGRAMA ACTIVIDADES'!W$37)*($G83/$F83)))</f>
        <v>0</v>
      </c>
      <c r="AA83" s="498">
        <f>IF($F83=0,0,((($F83/$E$82)*'CRONOGRAMA ACTIVIDADES'!X$37)*($G83/$F83)))</f>
        <v>0</v>
      </c>
      <c r="AB83" s="498">
        <f>IF($F83=0,0,((($F83/$E$82)*'CRONOGRAMA ACTIVIDADES'!Y$37)*($G83/$F83)))</f>
        <v>0</v>
      </c>
      <c r="AC83" s="498">
        <f>IF($F83=0,0,((($F83/$E$82)*'CRONOGRAMA ACTIVIDADES'!Z$37)*($G83/$F83)))</f>
        <v>0</v>
      </c>
      <c r="AD83" s="498">
        <f>IF($F83=0,0,((($F83/$E$82)*'CRONOGRAMA ACTIVIDADES'!AA$37)*($G83/$F83)))</f>
        <v>0</v>
      </c>
      <c r="AE83" s="498">
        <f>IF($F83=0,0,((($F83/$E$82)*'CRONOGRAMA ACTIVIDADES'!AB$37)*($G83/$F83)))</f>
        <v>0</v>
      </c>
      <c r="AF83" s="498">
        <f>IF($F83=0,0,((($F83/$E$82)*'CRONOGRAMA ACTIVIDADES'!AC$37)*($G83/$F83)))</f>
        <v>0</v>
      </c>
      <c r="AG83" s="501">
        <f>U83+V83+W83+X83+Y83+Z83+AA83+AB83+AC83+AD83+AE83+AF83</f>
        <v>0</v>
      </c>
      <c r="AH83" s="502">
        <f>IF($F83=0,0,((($F83/$E$82)*'CRONOGRAMA ACTIVIDADES'!AD$37)*($G83/$F83)))</f>
        <v>0</v>
      </c>
      <c r="AI83" s="498">
        <f>IF($F83=0,0,((($F83/$E$82)*'CRONOGRAMA ACTIVIDADES'!AE$37)*($G83/$F83)))</f>
        <v>0</v>
      </c>
      <c r="AJ83" s="498">
        <f>IF($F83=0,0,((($F83/$E$82)*'CRONOGRAMA ACTIVIDADES'!AF$37)*($G83/$F83)))</f>
        <v>0</v>
      </c>
      <c r="AK83" s="498">
        <f>IF($F83=0,0,((($F83/$E$82)*'CRONOGRAMA ACTIVIDADES'!AG$37)*($G83/$F83)))</f>
        <v>0</v>
      </c>
      <c r="AL83" s="498">
        <f>IF($F83=0,0,((($F83/$E$82)*'CRONOGRAMA ACTIVIDADES'!AH$37)*($G83/$F83)))</f>
        <v>0</v>
      </c>
      <c r="AM83" s="498">
        <f>IF($F83=0,0,((($F83/$E$82)*'CRONOGRAMA ACTIVIDADES'!AI$37)*($G83/$F83)))</f>
        <v>0</v>
      </c>
      <c r="AN83" s="498">
        <f>IF($F83=0,0,((($F83/$E$82)*'CRONOGRAMA ACTIVIDADES'!AJ$37)*($G83/$F83)))</f>
        <v>0</v>
      </c>
      <c r="AO83" s="498">
        <f>IF($F83=0,0,((($F83/$E$82)*'CRONOGRAMA ACTIVIDADES'!AK$37)*($G83/$F83)))</f>
        <v>0</v>
      </c>
      <c r="AP83" s="498">
        <f>IF($F83=0,0,((($F83/$E$82)*'CRONOGRAMA ACTIVIDADES'!AL$37)*($G83/$F83)))</f>
        <v>0</v>
      </c>
      <c r="AQ83" s="498">
        <f>IF($F83=0,0,((($F83/$E$82)*'CRONOGRAMA ACTIVIDADES'!AM$37)*($G83/$F83)))</f>
        <v>0</v>
      </c>
      <c r="AR83" s="498">
        <f>IF($F83=0,0,((($F83/$E$82)*'CRONOGRAMA ACTIVIDADES'!AN$37)*($G83/$F83)))</f>
        <v>0</v>
      </c>
      <c r="AS83" s="498">
        <f>IF($F83=0,0,((($F83/$E$82)*'CRONOGRAMA ACTIVIDADES'!AO$37)*($G83/$F83)))</f>
        <v>0</v>
      </c>
      <c r="AT83" s="501">
        <f>AH83+AI83+AJ83+AK83+AL83+AM83+AN83+AO83+AP83+AQ83+AR83+AS83</f>
        <v>0</v>
      </c>
      <c r="AU83" s="504">
        <f>AS83+AR83+AQ83+AP83+AO83+AN83+AM83+AL83+AK83+AJ83+AI83+AH83+AF83+AE83+AD83+AC83+AB83+AA83+Z83+Y83+X83+W83+V83+U83+S83+R83+Q83+P83+O83+N83+M83+L83+K83+J83+I83+H83</f>
        <v>0</v>
      </c>
      <c r="AV83" s="470">
        <f t="shared" si="24"/>
        <v>0</v>
      </c>
    </row>
    <row r="84" spans="2:48" s="483" customFormat="1" ht="12.75" customHeight="1" outlineLevel="1">
      <c r="B84" s="494" t="str">
        <f>+'FORMATO COSTEO C1'!C378</f>
        <v>1.3.2.2</v>
      </c>
      <c r="C84" s="495" t="str">
        <f>+'FORMATO COSTEO C1'!B$378</f>
        <v>Categoría de gasto</v>
      </c>
      <c r="D84" s="590"/>
      <c r="E84" s="507"/>
      <c r="F84" s="498">
        <f>+'FORMATO COSTEO C1'!G378</f>
        <v>0</v>
      </c>
      <c r="G84" s="499">
        <f>+'FORMATO COSTEO C1'!L378</f>
        <v>0</v>
      </c>
      <c r="H84" s="503">
        <f>IF($F84=0,0,((($F84/$E$82)*'CRONOGRAMA ACTIVIDADES'!F$37)*($G84/$F84)))</f>
        <v>0</v>
      </c>
      <c r="I84" s="498">
        <f>IF($F84=0,0,((($F84/$E$82)*'CRONOGRAMA ACTIVIDADES'!G$37)*($G84/$F84)))</f>
        <v>0</v>
      </c>
      <c r="J84" s="498">
        <f>IF($F84=0,0,((($F84/$E$82)*'CRONOGRAMA ACTIVIDADES'!H$37)*($G84/$F84)))</f>
        <v>0</v>
      </c>
      <c r="K84" s="498">
        <f>IF($F84=0,0,((($F84/$E$82)*'CRONOGRAMA ACTIVIDADES'!I$37)*($G84/$F84)))</f>
        <v>0</v>
      </c>
      <c r="L84" s="498">
        <f>IF($F84=0,0,((($F84/$E$82)*'CRONOGRAMA ACTIVIDADES'!J$37)*($G84/$F84)))</f>
        <v>0</v>
      </c>
      <c r="M84" s="498">
        <f>IF($F84=0,0,((($F84/$E$82)*'CRONOGRAMA ACTIVIDADES'!K$37)*($G84/$F84)))</f>
        <v>0</v>
      </c>
      <c r="N84" s="498">
        <f>IF($F84=0,0,((($F84/$E$82)*'CRONOGRAMA ACTIVIDADES'!L$37)*($G84/$F84)))</f>
        <v>0</v>
      </c>
      <c r="O84" s="498">
        <f>IF($F84=0,0,((($F84/$E$82)*'CRONOGRAMA ACTIVIDADES'!M$37)*($G84/$F84)))</f>
        <v>0</v>
      </c>
      <c r="P84" s="498">
        <f>IF($F84=0,0,((($F84/$E$82)*'CRONOGRAMA ACTIVIDADES'!N$37)*($G84/$F84)))</f>
        <v>0</v>
      </c>
      <c r="Q84" s="498">
        <f>IF($F84=0,0,((($F84/$E$82)*'CRONOGRAMA ACTIVIDADES'!O$37)*($G84/$F84)))</f>
        <v>0</v>
      </c>
      <c r="R84" s="498">
        <f>IF($F84=0,0,((($F84/$E$82)*'CRONOGRAMA ACTIVIDADES'!P$37)*($G84/$F84)))</f>
        <v>0</v>
      </c>
      <c r="S84" s="498">
        <f>IF($F84=0,0,((($F84/$E$82)*'CRONOGRAMA ACTIVIDADES'!Q$37)*($G84/$F84)))</f>
        <v>0</v>
      </c>
      <c r="T84" s="501">
        <f>H84+I84+J84+K84+L84+M84+N84+O84+P84+Q84+R84+S84</f>
        <v>0</v>
      </c>
      <c r="U84" s="503">
        <f>IF($F84=0,0,((($F84/$E$82)*'CRONOGRAMA ACTIVIDADES'!R$37)*($G84/$F84)))</f>
        <v>0</v>
      </c>
      <c r="V84" s="498">
        <f>IF($F84=0,0,((($F84/$E$82)*'CRONOGRAMA ACTIVIDADES'!S$37)*($G84/$F84)))</f>
        <v>0</v>
      </c>
      <c r="W84" s="498">
        <f>IF($F84=0,0,((($F84/$E$82)*'CRONOGRAMA ACTIVIDADES'!T$37)*($G84/$F84)))</f>
        <v>0</v>
      </c>
      <c r="X84" s="498">
        <f>IF($F84=0,0,((($F84/$E$82)*'CRONOGRAMA ACTIVIDADES'!U$37)*($G84/$F84)))</f>
        <v>0</v>
      </c>
      <c r="Y84" s="498">
        <f>IF($F84=0,0,((($F84/$E$82)*'CRONOGRAMA ACTIVIDADES'!V$37)*($G84/$F84)))</f>
        <v>0</v>
      </c>
      <c r="Z84" s="498">
        <f>IF($F84=0,0,((($F84/$E$82)*'CRONOGRAMA ACTIVIDADES'!W$37)*($G84/$F84)))</f>
        <v>0</v>
      </c>
      <c r="AA84" s="498">
        <f>IF($F84=0,0,((($F84/$E$82)*'CRONOGRAMA ACTIVIDADES'!X$37)*($G84/$F84)))</f>
        <v>0</v>
      </c>
      <c r="AB84" s="498">
        <f>IF($F84=0,0,((($F84/$E$82)*'CRONOGRAMA ACTIVIDADES'!Y$37)*($G84/$F84)))</f>
        <v>0</v>
      </c>
      <c r="AC84" s="498">
        <f>IF($F84=0,0,((($F84/$E$82)*'CRONOGRAMA ACTIVIDADES'!Z$37)*($G84/$F84)))</f>
        <v>0</v>
      </c>
      <c r="AD84" s="498">
        <f>IF($F84=0,0,((($F84/$E$82)*'CRONOGRAMA ACTIVIDADES'!AA$37)*($G84/$F84)))</f>
        <v>0</v>
      </c>
      <c r="AE84" s="498">
        <f>IF($F84=0,0,((($F84/$E$82)*'CRONOGRAMA ACTIVIDADES'!AB$37)*($G84/$F84)))</f>
        <v>0</v>
      </c>
      <c r="AF84" s="498">
        <f>IF($F84=0,0,((($F84/$E$82)*'CRONOGRAMA ACTIVIDADES'!AC$37)*($G84/$F84)))</f>
        <v>0</v>
      </c>
      <c r="AG84" s="501">
        <f>U84+V84+W84+X84+Y84+Z84+AA84+AB84+AC84+AD84+AE84+AF84</f>
        <v>0</v>
      </c>
      <c r="AH84" s="502">
        <f>IF($F84=0,0,((($F84/$E$82)*'CRONOGRAMA ACTIVIDADES'!AD$37)*($G84/$F84)))</f>
        <v>0</v>
      </c>
      <c r="AI84" s="498">
        <f>IF($F84=0,0,((($F84/$E$82)*'CRONOGRAMA ACTIVIDADES'!AE$37)*($G84/$F84)))</f>
        <v>0</v>
      </c>
      <c r="AJ84" s="498">
        <f>IF($F84=0,0,((($F84/$E$82)*'CRONOGRAMA ACTIVIDADES'!AF$37)*($G84/$F84)))</f>
        <v>0</v>
      </c>
      <c r="AK84" s="498">
        <f>IF($F84=0,0,((($F84/$E$82)*'CRONOGRAMA ACTIVIDADES'!AG$37)*($G84/$F84)))</f>
        <v>0</v>
      </c>
      <c r="AL84" s="498">
        <f>IF($F84=0,0,((($F84/$E$82)*'CRONOGRAMA ACTIVIDADES'!AH$37)*($G84/$F84)))</f>
        <v>0</v>
      </c>
      <c r="AM84" s="498">
        <f>IF($F84=0,0,((($F84/$E$82)*'CRONOGRAMA ACTIVIDADES'!AI$37)*($G84/$F84)))</f>
        <v>0</v>
      </c>
      <c r="AN84" s="498">
        <f>IF($F84=0,0,((($F84/$E$82)*'CRONOGRAMA ACTIVIDADES'!AJ$37)*($G84/$F84)))</f>
        <v>0</v>
      </c>
      <c r="AO84" s="498">
        <f>IF($F84=0,0,((($F84/$E$82)*'CRONOGRAMA ACTIVIDADES'!AK$37)*($G84/$F84)))</f>
        <v>0</v>
      </c>
      <c r="AP84" s="498">
        <f>IF($F84=0,0,((($F84/$E$82)*'CRONOGRAMA ACTIVIDADES'!AL$37)*($G84/$F84)))</f>
        <v>0</v>
      </c>
      <c r="AQ84" s="498">
        <f>IF($F84=0,0,((($F84/$E$82)*'CRONOGRAMA ACTIVIDADES'!AM$37)*($G84/$F84)))</f>
        <v>0</v>
      </c>
      <c r="AR84" s="498">
        <f>IF($F84=0,0,((($F84/$E$82)*'CRONOGRAMA ACTIVIDADES'!AN$37)*($G84/$F84)))</f>
        <v>0</v>
      </c>
      <c r="AS84" s="498">
        <f>IF($F84=0,0,((($F84/$E$82)*'CRONOGRAMA ACTIVIDADES'!AO$37)*($G84/$F84)))</f>
        <v>0</v>
      </c>
      <c r="AT84" s="501">
        <f>AH84+AI84+AJ84+AK84+AL84+AM84+AN84+AO84+AP84+AQ84+AR84+AS84</f>
        <v>0</v>
      </c>
      <c r="AU84" s="504">
        <f>AS84+AR84+AQ84+AP84+AO84+AN84+AM84+AL84+AK84+AJ84+AI84+AH84+AF84+AE84+AD84+AC84+AB84+AA84+Z84+Y84+X84+W84+V84+U84+S84+R84+Q84+P84+O84+N84+M84+L84+K84+J84+I84+H84</f>
        <v>0</v>
      </c>
      <c r="AV84" s="470">
        <f t="shared" si="24"/>
        <v>0</v>
      </c>
    </row>
    <row r="85" spans="2:48" s="472" customFormat="1" ht="12.75" customHeight="1">
      <c r="B85" s="494" t="str">
        <f>+'FORMATO COSTEO C1'!C$384</f>
        <v>1.3.2.3</v>
      </c>
      <c r="C85" s="495" t="str">
        <f>+'FORMATO COSTEO C1'!B$384</f>
        <v>Categoría de gasto</v>
      </c>
      <c r="D85" s="590"/>
      <c r="E85" s="507"/>
      <c r="F85" s="498">
        <f>+'FORMATO COSTEO C1'!G384</f>
        <v>0</v>
      </c>
      <c r="G85" s="499">
        <f>+'FORMATO COSTEO C1'!L384</f>
        <v>0</v>
      </c>
      <c r="H85" s="503">
        <f>IF($F85=0,0,((($F85/$E$82)*'CRONOGRAMA ACTIVIDADES'!F$37)*($G85/$F85)))</f>
        <v>0</v>
      </c>
      <c r="I85" s="498">
        <f>IF($F85=0,0,((($F85/$E$82)*'CRONOGRAMA ACTIVIDADES'!G$37)*($G85/$F85)))</f>
        <v>0</v>
      </c>
      <c r="J85" s="498">
        <f>IF($F85=0,0,((($F85/$E$82)*'CRONOGRAMA ACTIVIDADES'!H$37)*($G85/$F85)))</f>
        <v>0</v>
      </c>
      <c r="K85" s="498">
        <f>IF($F85=0,0,((($F85/$E$82)*'CRONOGRAMA ACTIVIDADES'!I$37)*($G85/$F85)))</f>
        <v>0</v>
      </c>
      <c r="L85" s="498">
        <f>IF($F85=0,0,((($F85/$E$82)*'CRONOGRAMA ACTIVIDADES'!J$37)*($G85/$F85)))</f>
        <v>0</v>
      </c>
      <c r="M85" s="498">
        <f>IF($F85=0,0,((($F85/$E$82)*'CRONOGRAMA ACTIVIDADES'!K$37)*($G85/$F85)))</f>
        <v>0</v>
      </c>
      <c r="N85" s="498">
        <f>IF($F85=0,0,((($F85/$E$82)*'CRONOGRAMA ACTIVIDADES'!L$37)*($G85/$F85)))</f>
        <v>0</v>
      </c>
      <c r="O85" s="498">
        <f>IF($F85=0,0,((($F85/$E$82)*'CRONOGRAMA ACTIVIDADES'!M$37)*($G85/$F85)))</f>
        <v>0</v>
      </c>
      <c r="P85" s="498">
        <f>IF($F85=0,0,((($F85/$E$82)*'CRONOGRAMA ACTIVIDADES'!N$37)*($G85/$F85)))</f>
        <v>0</v>
      </c>
      <c r="Q85" s="498">
        <f>IF($F85=0,0,((($F85/$E$82)*'CRONOGRAMA ACTIVIDADES'!O$37)*($G85/$F85)))</f>
        <v>0</v>
      </c>
      <c r="R85" s="498">
        <f>IF($F85=0,0,((($F85/$E$82)*'CRONOGRAMA ACTIVIDADES'!P$37)*($G85/$F85)))</f>
        <v>0</v>
      </c>
      <c r="S85" s="498">
        <f>IF($F85=0,0,((($F85/$E$82)*'CRONOGRAMA ACTIVIDADES'!Q$37)*($G85/$F85)))</f>
        <v>0</v>
      </c>
      <c r="T85" s="501">
        <f>H85+I85+J85+K85+L85+M85+N85+O85+P85+Q85+R85+S85</f>
        <v>0</v>
      </c>
      <c r="U85" s="503">
        <f>IF($F85=0,0,((($F85/$E$82)*'CRONOGRAMA ACTIVIDADES'!R$37)*($G85/$F85)))</f>
        <v>0</v>
      </c>
      <c r="V85" s="498">
        <f>IF($F85=0,0,((($F85/$E$82)*'CRONOGRAMA ACTIVIDADES'!S$37)*($G85/$F85)))</f>
        <v>0</v>
      </c>
      <c r="W85" s="498">
        <f>IF($F85=0,0,((($F85/$E$82)*'CRONOGRAMA ACTIVIDADES'!T$37)*($G85/$F85)))</f>
        <v>0</v>
      </c>
      <c r="X85" s="498">
        <f>IF($F85=0,0,((($F85/$E$82)*'CRONOGRAMA ACTIVIDADES'!U$37)*($G85/$F85)))</f>
        <v>0</v>
      </c>
      <c r="Y85" s="498">
        <f>IF($F85=0,0,((($F85/$E$82)*'CRONOGRAMA ACTIVIDADES'!V$37)*($G85/$F85)))</f>
        <v>0</v>
      </c>
      <c r="Z85" s="498">
        <f>IF($F85=0,0,((($F85/$E$82)*'CRONOGRAMA ACTIVIDADES'!W$37)*($G85/$F85)))</f>
        <v>0</v>
      </c>
      <c r="AA85" s="498">
        <f>IF($F85=0,0,((($F85/$E$82)*'CRONOGRAMA ACTIVIDADES'!X$37)*($G85/$F85)))</f>
        <v>0</v>
      </c>
      <c r="AB85" s="498">
        <f>IF($F85=0,0,((($F85/$E$82)*'CRONOGRAMA ACTIVIDADES'!Y$37)*($G85/$F85)))</f>
        <v>0</v>
      </c>
      <c r="AC85" s="498">
        <f>IF($F85=0,0,((($F85/$E$82)*'CRONOGRAMA ACTIVIDADES'!Z$37)*($G85/$F85)))</f>
        <v>0</v>
      </c>
      <c r="AD85" s="498">
        <f>IF($F85=0,0,((($F85/$E$82)*'CRONOGRAMA ACTIVIDADES'!AA$37)*($G85/$F85)))</f>
        <v>0</v>
      </c>
      <c r="AE85" s="498">
        <f>IF($F85=0,0,((($F85/$E$82)*'CRONOGRAMA ACTIVIDADES'!AB$37)*($G85/$F85)))</f>
        <v>0</v>
      </c>
      <c r="AF85" s="498">
        <f>IF($F85=0,0,((($F85/$E$82)*'CRONOGRAMA ACTIVIDADES'!AC$37)*($G85/$F85)))</f>
        <v>0</v>
      </c>
      <c r="AG85" s="501">
        <f>U85+V85+W85+X85+Y85+Z85+AA85+AB85+AC85+AD85+AE85+AF85</f>
        <v>0</v>
      </c>
      <c r="AH85" s="502">
        <f>IF($F85=0,0,((($F85/$E$82)*'CRONOGRAMA ACTIVIDADES'!AD$37)*($G85/$F85)))</f>
        <v>0</v>
      </c>
      <c r="AI85" s="498">
        <f>IF($F85=0,0,((($F85/$E$82)*'CRONOGRAMA ACTIVIDADES'!AE$37)*($G85/$F85)))</f>
        <v>0</v>
      </c>
      <c r="AJ85" s="498">
        <f>IF($F85=0,0,((($F85/$E$82)*'CRONOGRAMA ACTIVIDADES'!AF$37)*($G85/$F85)))</f>
        <v>0</v>
      </c>
      <c r="AK85" s="498">
        <f>IF($F85=0,0,((($F85/$E$82)*'CRONOGRAMA ACTIVIDADES'!AG$37)*($G85/$F85)))</f>
        <v>0</v>
      </c>
      <c r="AL85" s="498">
        <f>IF($F85=0,0,((($F85/$E$82)*'CRONOGRAMA ACTIVIDADES'!AH$37)*($G85/$F85)))</f>
        <v>0</v>
      </c>
      <c r="AM85" s="498">
        <f>IF($F85=0,0,((($F85/$E$82)*'CRONOGRAMA ACTIVIDADES'!AI$37)*($G85/$F85)))</f>
        <v>0</v>
      </c>
      <c r="AN85" s="498">
        <f>IF($F85=0,0,((($F85/$E$82)*'CRONOGRAMA ACTIVIDADES'!AJ$37)*($G85/$F85)))</f>
        <v>0</v>
      </c>
      <c r="AO85" s="498">
        <f>IF($F85=0,0,((($F85/$E$82)*'CRONOGRAMA ACTIVIDADES'!AK$37)*($G85/$F85)))</f>
        <v>0</v>
      </c>
      <c r="AP85" s="498">
        <f>IF($F85=0,0,((($F85/$E$82)*'CRONOGRAMA ACTIVIDADES'!AL$37)*($G85/$F85)))</f>
        <v>0</v>
      </c>
      <c r="AQ85" s="498">
        <f>IF($F85=0,0,((($F85/$E$82)*'CRONOGRAMA ACTIVIDADES'!AM$37)*($G85/$F85)))</f>
        <v>0</v>
      </c>
      <c r="AR85" s="498">
        <f>IF($F85=0,0,((($F85/$E$82)*'CRONOGRAMA ACTIVIDADES'!AN$37)*($G85/$F85)))</f>
        <v>0</v>
      </c>
      <c r="AS85" s="498">
        <f>IF($F85=0,0,((($F85/$E$82)*'CRONOGRAMA ACTIVIDADES'!AO$37)*($G85/$F85)))</f>
        <v>0</v>
      </c>
      <c r="AT85" s="501">
        <f>AH85+AI85+AJ85+AK85+AL85+AM85+AN85+AO85+AP85+AQ85+AR85+AS85</f>
        <v>0</v>
      </c>
      <c r="AU85" s="504">
        <f>AS85+AR85+AQ85+AP85+AO85+AN85+AM85+AL85+AK85+AJ85+AI85+AH85+AF85+AE85+AD85+AC85+AB85+AA85+Z85+Y85+X85+W85+V85+U85+S85+R85+Q85+P85+O85+N85+M85+L85+K85+J85+I85+H85</f>
        <v>0</v>
      </c>
      <c r="AV85" s="470">
        <f t="shared" si="24"/>
        <v>0</v>
      </c>
    </row>
    <row r="86" spans="2:48" s="472" customFormat="1" ht="12.75" customHeight="1">
      <c r="B86" s="494" t="str">
        <f>+'FORMATO COSTEO C1'!C390</f>
        <v>1.3.2.4</v>
      </c>
      <c r="C86" s="495" t="str">
        <f>+'FORMATO COSTEO C1'!B$390</f>
        <v>Categoría de gasto</v>
      </c>
      <c r="D86" s="590"/>
      <c r="E86" s="507"/>
      <c r="F86" s="498">
        <f>+'FORMATO COSTEO C1'!G390</f>
        <v>0</v>
      </c>
      <c r="G86" s="499">
        <f>+'FORMATO COSTEO C1'!L390</f>
        <v>0</v>
      </c>
      <c r="H86" s="503">
        <f>IF($F86=0,0,((($F86/$E$82)*'CRONOGRAMA ACTIVIDADES'!F$37)*($G86/$F86)))</f>
        <v>0</v>
      </c>
      <c r="I86" s="498">
        <f>IF($F86=0,0,((($F86/$E$82)*'CRONOGRAMA ACTIVIDADES'!G$37)*($G86/$F86)))</f>
        <v>0</v>
      </c>
      <c r="J86" s="498">
        <f>IF($F86=0,0,((($F86/$E$82)*'CRONOGRAMA ACTIVIDADES'!H$37)*($G86/$F86)))</f>
        <v>0</v>
      </c>
      <c r="K86" s="498">
        <f>IF($F86=0,0,((($F86/$E$82)*'CRONOGRAMA ACTIVIDADES'!I$37)*($G86/$F86)))</f>
        <v>0</v>
      </c>
      <c r="L86" s="498">
        <f>IF($F86=0,0,((($F86/$E$82)*'CRONOGRAMA ACTIVIDADES'!J$37)*($G86/$F86)))</f>
        <v>0</v>
      </c>
      <c r="M86" s="498">
        <f>IF($F86=0,0,((($F86/$E$82)*'CRONOGRAMA ACTIVIDADES'!K$37)*($G86/$F86)))</f>
        <v>0</v>
      </c>
      <c r="N86" s="498">
        <f>IF($F86=0,0,((($F86/$E$82)*'CRONOGRAMA ACTIVIDADES'!L$37)*($G86/$F86)))</f>
        <v>0</v>
      </c>
      <c r="O86" s="498">
        <f>IF($F86=0,0,((($F86/$E$82)*'CRONOGRAMA ACTIVIDADES'!M$37)*($G86/$F86)))</f>
        <v>0</v>
      </c>
      <c r="P86" s="498">
        <f>IF($F86=0,0,((($F86/$E$82)*'CRONOGRAMA ACTIVIDADES'!N$37)*($G86/$F86)))</f>
        <v>0</v>
      </c>
      <c r="Q86" s="498">
        <f>IF($F86=0,0,((($F86/$E$82)*'CRONOGRAMA ACTIVIDADES'!O$37)*($G86/$F86)))</f>
        <v>0</v>
      </c>
      <c r="R86" s="498">
        <f>IF($F86=0,0,((($F86/$E$82)*'CRONOGRAMA ACTIVIDADES'!P$37)*($G86/$F86)))</f>
        <v>0</v>
      </c>
      <c r="S86" s="498">
        <f>IF($F86=0,0,((($F86/$E$82)*'CRONOGRAMA ACTIVIDADES'!Q$37)*($G86/$F86)))</f>
        <v>0</v>
      </c>
      <c r="T86" s="501">
        <f>H86+I86+J86+K86+L86+M86+N86+O86+P86+Q86+R86+S86</f>
        <v>0</v>
      </c>
      <c r="U86" s="503">
        <f>IF($F86=0,0,((($F86/$E$82)*'CRONOGRAMA ACTIVIDADES'!R$37)*($G86/$F86)))</f>
        <v>0</v>
      </c>
      <c r="V86" s="498">
        <f>IF($F86=0,0,((($F86/$E$82)*'CRONOGRAMA ACTIVIDADES'!S$37)*($G86/$F86)))</f>
        <v>0</v>
      </c>
      <c r="W86" s="498">
        <f>IF($F86=0,0,((($F86/$E$82)*'CRONOGRAMA ACTIVIDADES'!T$37)*($G86/$F86)))</f>
        <v>0</v>
      </c>
      <c r="X86" s="498">
        <f>IF($F86=0,0,((($F86/$E$82)*'CRONOGRAMA ACTIVIDADES'!U$37)*($G86/$F86)))</f>
        <v>0</v>
      </c>
      <c r="Y86" s="498">
        <f>IF($F86=0,0,((($F86/$E$82)*'CRONOGRAMA ACTIVIDADES'!V$37)*($G86/$F86)))</f>
        <v>0</v>
      </c>
      <c r="Z86" s="498">
        <f>IF($F86=0,0,((($F86/$E$82)*'CRONOGRAMA ACTIVIDADES'!W$37)*($G86/$F86)))</f>
        <v>0</v>
      </c>
      <c r="AA86" s="498">
        <f>IF($F86=0,0,((($F86/$E$82)*'CRONOGRAMA ACTIVIDADES'!X$37)*($G86/$F86)))</f>
        <v>0</v>
      </c>
      <c r="AB86" s="498">
        <f>IF($F86=0,0,((($F86/$E$82)*'CRONOGRAMA ACTIVIDADES'!Y$37)*($G86/$F86)))</f>
        <v>0</v>
      </c>
      <c r="AC86" s="498">
        <f>IF($F86=0,0,((($F86/$E$82)*'CRONOGRAMA ACTIVIDADES'!Z$37)*($G86/$F86)))</f>
        <v>0</v>
      </c>
      <c r="AD86" s="498">
        <f>IF($F86=0,0,((($F86/$E$82)*'CRONOGRAMA ACTIVIDADES'!AA$37)*($G86/$F86)))</f>
        <v>0</v>
      </c>
      <c r="AE86" s="498">
        <f>IF($F86=0,0,((($F86/$E$82)*'CRONOGRAMA ACTIVIDADES'!AB$37)*($G86/$F86)))</f>
        <v>0</v>
      </c>
      <c r="AF86" s="498">
        <f>IF($F86=0,0,((($F86/$E$82)*'CRONOGRAMA ACTIVIDADES'!AC$37)*($G86/$F86)))</f>
        <v>0</v>
      </c>
      <c r="AG86" s="501">
        <f>U86+V86+W86+X86+Y86+Z86+AA86+AB86+AC86+AD86+AE86+AF86</f>
        <v>0</v>
      </c>
      <c r="AH86" s="502">
        <f>IF($F86=0,0,((($F86/$E$82)*'CRONOGRAMA ACTIVIDADES'!AD$37)*($G86/$F86)))</f>
        <v>0</v>
      </c>
      <c r="AI86" s="498">
        <f>IF($F86=0,0,((($F86/$E$82)*'CRONOGRAMA ACTIVIDADES'!AE$37)*($G86/$F86)))</f>
        <v>0</v>
      </c>
      <c r="AJ86" s="498">
        <f>IF($F86=0,0,((($F86/$E$82)*'CRONOGRAMA ACTIVIDADES'!AF$37)*($G86/$F86)))</f>
        <v>0</v>
      </c>
      <c r="AK86" s="498">
        <f>IF($F86=0,0,((($F86/$E$82)*'CRONOGRAMA ACTIVIDADES'!AG$37)*($G86/$F86)))</f>
        <v>0</v>
      </c>
      <c r="AL86" s="498">
        <f>IF($F86=0,0,((($F86/$E$82)*'CRONOGRAMA ACTIVIDADES'!AH$37)*($G86/$F86)))</f>
        <v>0</v>
      </c>
      <c r="AM86" s="498">
        <f>IF($F86=0,0,((($F86/$E$82)*'CRONOGRAMA ACTIVIDADES'!AI$37)*($G86/$F86)))</f>
        <v>0</v>
      </c>
      <c r="AN86" s="498">
        <f>IF($F86=0,0,((($F86/$E$82)*'CRONOGRAMA ACTIVIDADES'!AJ$37)*($G86/$F86)))</f>
        <v>0</v>
      </c>
      <c r="AO86" s="498">
        <f>IF($F86=0,0,((($F86/$E$82)*'CRONOGRAMA ACTIVIDADES'!AK$37)*($G86/$F86)))</f>
        <v>0</v>
      </c>
      <c r="AP86" s="498">
        <f>IF($F86=0,0,((($F86/$E$82)*'CRONOGRAMA ACTIVIDADES'!AL$37)*($G86/$F86)))</f>
        <v>0</v>
      </c>
      <c r="AQ86" s="498">
        <f>IF($F86=0,0,((($F86/$E$82)*'CRONOGRAMA ACTIVIDADES'!AM$37)*($G86/$F86)))</f>
        <v>0</v>
      </c>
      <c r="AR86" s="498">
        <f>IF($F86=0,0,((($F86/$E$82)*'CRONOGRAMA ACTIVIDADES'!AN$37)*($G86/$F86)))</f>
        <v>0</v>
      </c>
      <c r="AS86" s="498">
        <f>IF($F86=0,0,((($F86/$E$82)*'CRONOGRAMA ACTIVIDADES'!AO$37)*($G86/$F86)))</f>
        <v>0</v>
      </c>
      <c r="AT86" s="501">
        <f>AH86+AI86+AJ86+AK86+AL86+AM86+AN86+AO86+AP86+AQ86+AR86+AS86</f>
        <v>0</v>
      </c>
      <c r="AU86" s="504">
        <f>AS86+AR86+AQ86+AP86+AO86+AN86+AM86+AL86+AK86+AJ86+AI86+AH86+AF86+AE86+AD86+AC86+AB86+AA86+Z86+Y86+X86+W86+V86+U86+S86+R86+Q86+P86+O86+N86+M86+L86+K86+J86+I86+H86</f>
        <v>0</v>
      </c>
      <c r="AV86" s="470">
        <f t="shared" si="24"/>
        <v>0</v>
      </c>
    </row>
    <row r="87" spans="2:48" s="472" customFormat="1" ht="12.75" customHeight="1">
      <c r="B87" s="494" t="str">
        <f>+'FORMATO COSTEO C1'!C$396</f>
        <v>1.3.2.5</v>
      </c>
      <c r="C87" s="495" t="str">
        <f>+'FORMATO COSTEO C1'!B$396</f>
        <v>Categoría de gasto</v>
      </c>
      <c r="D87" s="590"/>
      <c r="E87" s="507"/>
      <c r="F87" s="498">
        <f>+'FORMATO COSTEO C1'!G396</f>
        <v>0</v>
      </c>
      <c r="G87" s="499">
        <f>+'FORMATO COSTEO C1'!L396</f>
        <v>0</v>
      </c>
      <c r="H87" s="503">
        <f>IF($F87=0,0,((($F87/$E$82)*'CRONOGRAMA ACTIVIDADES'!F$37)*($G87/$F87)))</f>
        <v>0</v>
      </c>
      <c r="I87" s="498">
        <f>IF($F87=0,0,((($F87/$E$82)*'CRONOGRAMA ACTIVIDADES'!G$37)*($G87/$F87)))</f>
        <v>0</v>
      </c>
      <c r="J87" s="498">
        <f>IF($F87=0,0,((($F87/$E$82)*'CRONOGRAMA ACTIVIDADES'!H$37)*($G87/$F87)))</f>
        <v>0</v>
      </c>
      <c r="K87" s="498">
        <f>IF($F87=0,0,((($F87/$E$82)*'CRONOGRAMA ACTIVIDADES'!I$37)*($G87/$F87)))</f>
        <v>0</v>
      </c>
      <c r="L87" s="498">
        <f>IF($F87=0,0,((($F87/$E$82)*'CRONOGRAMA ACTIVIDADES'!J$37)*($G87/$F87)))</f>
        <v>0</v>
      </c>
      <c r="M87" s="498">
        <f>IF($F87=0,0,((($F87/$E$82)*'CRONOGRAMA ACTIVIDADES'!K$37)*($G87/$F87)))</f>
        <v>0</v>
      </c>
      <c r="N87" s="498">
        <f>IF($F87=0,0,((($F87/$E$82)*'CRONOGRAMA ACTIVIDADES'!L$37)*($G87/$F87)))</f>
        <v>0</v>
      </c>
      <c r="O87" s="498">
        <f>IF($F87=0,0,((($F87/$E$82)*'CRONOGRAMA ACTIVIDADES'!M$37)*($G87/$F87)))</f>
        <v>0</v>
      </c>
      <c r="P87" s="498">
        <f>IF($F87=0,0,((($F87/$E$82)*'CRONOGRAMA ACTIVIDADES'!N$37)*($G87/$F87)))</f>
        <v>0</v>
      </c>
      <c r="Q87" s="498">
        <f>IF($F87=0,0,((($F87/$E$82)*'CRONOGRAMA ACTIVIDADES'!O$37)*($G87/$F87)))</f>
        <v>0</v>
      </c>
      <c r="R87" s="498">
        <f>IF($F87=0,0,((($F87/$E$82)*'CRONOGRAMA ACTIVIDADES'!P$37)*($G87/$F87)))</f>
        <v>0</v>
      </c>
      <c r="S87" s="498">
        <f>IF($F87=0,0,((($F87/$E$82)*'CRONOGRAMA ACTIVIDADES'!Q$37)*($G87/$F87)))</f>
        <v>0</v>
      </c>
      <c r="T87" s="501">
        <f>H87+I87+J87+K87+L87+M87+N87+O87+P87+Q87+R87+S87</f>
        <v>0</v>
      </c>
      <c r="U87" s="503">
        <f>IF($F87=0,0,((($F87/$E$82)*'CRONOGRAMA ACTIVIDADES'!R$37)*($G87/$F87)))</f>
        <v>0</v>
      </c>
      <c r="V87" s="498">
        <f>IF($F87=0,0,((($F87/$E$82)*'CRONOGRAMA ACTIVIDADES'!S$37)*($G87/$F87)))</f>
        <v>0</v>
      </c>
      <c r="W87" s="498">
        <f>IF($F87=0,0,((($F87/$E$82)*'CRONOGRAMA ACTIVIDADES'!T$37)*($G87/$F87)))</f>
        <v>0</v>
      </c>
      <c r="X87" s="498">
        <f>IF($F87=0,0,((($F87/$E$82)*'CRONOGRAMA ACTIVIDADES'!U$37)*($G87/$F87)))</f>
        <v>0</v>
      </c>
      <c r="Y87" s="498">
        <f>IF($F87=0,0,((($F87/$E$82)*'CRONOGRAMA ACTIVIDADES'!V$37)*($G87/$F87)))</f>
        <v>0</v>
      </c>
      <c r="Z87" s="498">
        <f>IF($F87=0,0,((($F87/$E$82)*'CRONOGRAMA ACTIVIDADES'!W$37)*($G87/$F87)))</f>
        <v>0</v>
      </c>
      <c r="AA87" s="498">
        <f>IF($F87=0,0,((($F87/$E$82)*'CRONOGRAMA ACTIVIDADES'!X$37)*($G87/$F87)))</f>
        <v>0</v>
      </c>
      <c r="AB87" s="498">
        <f>IF($F87=0,0,((($F87/$E$82)*'CRONOGRAMA ACTIVIDADES'!Y$37)*($G87/$F87)))</f>
        <v>0</v>
      </c>
      <c r="AC87" s="498">
        <f>IF($F87=0,0,((($F87/$E$82)*'CRONOGRAMA ACTIVIDADES'!Z$37)*($G87/$F87)))</f>
        <v>0</v>
      </c>
      <c r="AD87" s="498">
        <f>IF($F87=0,0,((($F87/$E$82)*'CRONOGRAMA ACTIVIDADES'!AA$37)*($G87/$F87)))</f>
        <v>0</v>
      </c>
      <c r="AE87" s="498">
        <f>IF($F87=0,0,((($F87/$E$82)*'CRONOGRAMA ACTIVIDADES'!AB$37)*($G87/$F87)))</f>
        <v>0</v>
      </c>
      <c r="AF87" s="498">
        <f>IF($F87=0,0,((($F87/$E$82)*'CRONOGRAMA ACTIVIDADES'!AC$37)*($G87/$F87)))</f>
        <v>0</v>
      </c>
      <c r="AG87" s="501">
        <f>U87+V87+W87+X87+Y87+Z87+AA87+AB87+AC87+AD87+AE87+AF87</f>
        <v>0</v>
      </c>
      <c r="AH87" s="502">
        <f>IF($F87=0,0,((($F87/$E$82)*'CRONOGRAMA ACTIVIDADES'!AD$37)*($G87/$F87)))</f>
        <v>0</v>
      </c>
      <c r="AI87" s="498">
        <f>IF($F87=0,0,((($F87/$E$82)*'CRONOGRAMA ACTIVIDADES'!AE$37)*($G87/$F87)))</f>
        <v>0</v>
      </c>
      <c r="AJ87" s="498">
        <f>IF($F87=0,0,((($F87/$E$82)*'CRONOGRAMA ACTIVIDADES'!AF$37)*($G87/$F87)))</f>
        <v>0</v>
      </c>
      <c r="AK87" s="498">
        <f>IF($F87=0,0,((($F87/$E$82)*'CRONOGRAMA ACTIVIDADES'!AG$37)*($G87/$F87)))</f>
        <v>0</v>
      </c>
      <c r="AL87" s="498">
        <f>IF($F87=0,0,((($F87/$E$82)*'CRONOGRAMA ACTIVIDADES'!AH$37)*($G87/$F87)))</f>
        <v>0</v>
      </c>
      <c r="AM87" s="498">
        <f>IF($F87=0,0,((($F87/$E$82)*'CRONOGRAMA ACTIVIDADES'!AI$37)*($G87/$F87)))</f>
        <v>0</v>
      </c>
      <c r="AN87" s="498">
        <f>IF($F87=0,0,((($F87/$E$82)*'CRONOGRAMA ACTIVIDADES'!AJ$37)*($G87/$F87)))</f>
        <v>0</v>
      </c>
      <c r="AO87" s="498">
        <f>IF($F87=0,0,((($F87/$E$82)*'CRONOGRAMA ACTIVIDADES'!AK$37)*($G87/$F87)))</f>
        <v>0</v>
      </c>
      <c r="AP87" s="498">
        <f>IF($F87=0,0,((($F87/$E$82)*'CRONOGRAMA ACTIVIDADES'!AL$37)*($G87/$F87)))</f>
        <v>0</v>
      </c>
      <c r="AQ87" s="498">
        <f>IF($F87=0,0,((($F87/$E$82)*'CRONOGRAMA ACTIVIDADES'!AM$37)*($G87/$F87)))</f>
        <v>0</v>
      </c>
      <c r="AR87" s="498">
        <f>IF($F87=0,0,((($F87/$E$82)*'CRONOGRAMA ACTIVIDADES'!AN$37)*($G87/$F87)))</f>
        <v>0</v>
      </c>
      <c r="AS87" s="498">
        <f>IF($F87=0,0,((($F87/$E$82)*'CRONOGRAMA ACTIVIDADES'!AO$37)*($G87/$F87)))</f>
        <v>0</v>
      </c>
      <c r="AT87" s="501">
        <f>AH87+AI87+AJ87+AK87+AL87+AM87+AN87+AO87+AP87+AQ87+AR87+AS87</f>
        <v>0</v>
      </c>
      <c r="AU87" s="504">
        <f>AS87+AR87+AQ87+AP87+AO87+AN87+AM87+AL87+AK87+AJ87+AI87+AH87+AF87+AE87+AD87+AC87+AB87+AA87+Z87+Y87+X87+W87+V87+U87+S87+R87+Q87+P87+O87+N87+M87+L87+K87+J87+I87+H87</f>
        <v>0</v>
      </c>
      <c r="AV87" s="470">
        <f t="shared" si="24"/>
        <v>0</v>
      </c>
    </row>
    <row r="88" spans="2:48" s="483" customFormat="1" ht="12.75" customHeight="1" outlineLevel="1">
      <c r="B88" s="484" t="str">
        <f>+'FORMATO COSTEO C1'!C$402</f>
        <v>1.3.3</v>
      </c>
      <c r="C88" s="508">
        <f>+'FORMATO COSTEO C1'!B$402</f>
        <v>0</v>
      </c>
      <c r="D88" s="486" t="str">
        <f>+'FORMATO COSTEO C1'!D$402</f>
        <v>Unidad medida</v>
      </c>
      <c r="E88" s="487">
        <f>+'FORMATO COSTEO C1'!E$402</f>
        <v>0</v>
      </c>
      <c r="F88" s="488">
        <f>SUM(F89:F93)</f>
        <v>0</v>
      </c>
      <c r="G88" s="489">
        <f aca="true" t="shared" si="26" ref="G88:AS88">SUM(G89:G93)</f>
        <v>0</v>
      </c>
      <c r="H88" s="490">
        <f t="shared" si="26"/>
        <v>0</v>
      </c>
      <c r="I88" s="488">
        <f>SUM(I89:I93)</f>
        <v>0</v>
      </c>
      <c r="J88" s="488">
        <f>SUM(J89:J93)</f>
        <v>0</v>
      </c>
      <c r="K88" s="488">
        <f>SUM(K89:K93)</f>
        <v>0</v>
      </c>
      <c r="L88" s="488">
        <f>SUM(L89:L93)</f>
        <v>0</v>
      </c>
      <c r="M88" s="488">
        <f>SUM(M89:M93)</f>
        <v>0</v>
      </c>
      <c r="N88" s="488">
        <f t="shared" si="26"/>
        <v>0</v>
      </c>
      <c r="O88" s="488">
        <f t="shared" si="26"/>
        <v>0</v>
      </c>
      <c r="P88" s="488">
        <f t="shared" si="26"/>
        <v>0</v>
      </c>
      <c r="Q88" s="488">
        <f t="shared" si="26"/>
        <v>0</v>
      </c>
      <c r="R88" s="488">
        <f t="shared" si="26"/>
        <v>0</v>
      </c>
      <c r="S88" s="488">
        <f t="shared" si="26"/>
        <v>0</v>
      </c>
      <c r="T88" s="491">
        <f>SUM(T89:T93)</f>
        <v>0</v>
      </c>
      <c r="U88" s="490">
        <f t="shared" si="26"/>
        <v>0</v>
      </c>
      <c r="V88" s="488">
        <f t="shared" si="26"/>
        <v>0</v>
      </c>
      <c r="W88" s="488">
        <f t="shared" si="26"/>
        <v>0</v>
      </c>
      <c r="X88" s="488">
        <f t="shared" si="26"/>
        <v>0</v>
      </c>
      <c r="Y88" s="488">
        <f t="shared" si="26"/>
        <v>0</v>
      </c>
      <c r="Z88" s="488">
        <f t="shared" si="26"/>
        <v>0</v>
      </c>
      <c r="AA88" s="488">
        <f t="shared" si="26"/>
        <v>0</v>
      </c>
      <c r="AB88" s="488">
        <f t="shared" si="26"/>
        <v>0</v>
      </c>
      <c r="AC88" s="488">
        <f t="shared" si="26"/>
        <v>0</v>
      </c>
      <c r="AD88" s="488">
        <f t="shared" si="26"/>
        <v>0</v>
      </c>
      <c r="AE88" s="488">
        <f t="shared" si="26"/>
        <v>0</v>
      </c>
      <c r="AF88" s="488">
        <f t="shared" si="26"/>
        <v>0</v>
      </c>
      <c r="AG88" s="491">
        <f t="shared" si="26"/>
        <v>0</v>
      </c>
      <c r="AH88" s="492">
        <f t="shared" si="26"/>
        <v>0</v>
      </c>
      <c r="AI88" s="488">
        <f t="shared" si="26"/>
        <v>0</v>
      </c>
      <c r="AJ88" s="488">
        <f t="shared" si="26"/>
        <v>0</v>
      </c>
      <c r="AK88" s="488">
        <f t="shared" si="26"/>
        <v>0</v>
      </c>
      <c r="AL88" s="488">
        <f t="shared" si="26"/>
        <v>0</v>
      </c>
      <c r="AM88" s="488">
        <f t="shared" si="26"/>
        <v>0</v>
      </c>
      <c r="AN88" s="488">
        <f t="shared" si="26"/>
        <v>0</v>
      </c>
      <c r="AO88" s="488">
        <f t="shared" si="26"/>
        <v>0</v>
      </c>
      <c r="AP88" s="488">
        <f t="shared" si="26"/>
        <v>0</v>
      </c>
      <c r="AQ88" s="488">
        <f t="shared" si="26"/>
        <v>0</v>
      </c>
      <c r="AR88" s="488">
        <f t="shared" si="26"/>
        <v>0</v>
      </c>
      <c r="AS88" s="488">
        <f t="shared" si="26"/>
        <v>0</v>
      </c>
      <c r="AT88" s="491">
        <f>SUM(AT89:AT93)</f>
        <v>0</v>
      </c>
      <c r="AU88" s="493">
        <f>SUM(AU89:AU93)</f>
        <v>0</v>
      </c>
      <c r="AV88" s="470">
        <f t="shared" si="24"/>
        <v>0</v>
      </c>
    </row>
    <row r="89" spans="2:48" s="483" customFormat="1" ht="12.75" customHeight="1" outlineLevel="1">
      <c r="B89" s="494" t="str">
        <f>+'FORMATO COSTEO C1'!C$404</f>
        <v>1.3.3.1</v>
      </c>
      <c r="C89" s="495" t="str">
        <f>+'FORMATO COSTEO C1'!B$404</f>
        <v>Categoría de gasto</v>
      </c>
      <c r="D89" s="590"/>
      <c r="E89" s="507"/>
      <c r="F89" s="498">
        <f>+'FORMATO COSTEO C1'!G404</f>
        <v>0</v>
      </c>
      <c r="G89" s="499">
        <f>+'FORMATO COSTEO C1'!L404</f>
        <v>0</v>
      </c>
      <c r="H89" s="500">
        <f>IF($F89=0,0,((($F89/$E$88)*'CRONOGRAMA ACTIVIDADES'!F$38)*($G89/$F89)))</f>
        <v>0</v>
      </c>
      <c r="I89" s="498">
        <f>IF($F89=0,0,((($F89/$E$88)*'CRONOGRAMA ACTIVIDADES'!G$38)*($G89/$F89)))</f>
        <v>0</v>
      </c>
      <c r="J89" s="498">
        <f>IF($F89=0,0,((($F89/$E$88)*'CRONOGRAMA ACTIVIDADES'!H$38)*($G89/$F89)))</f>
        <v>0</v>
      </c>
      <c r="K89" s="498">
        <f>IF($F89=0,0,((($F89/$E$88)*'CRONOGRAMA ACTIVIDADES'!I$38)*($G89/$F89)))</f>
        <v>0</v>
      </c>
      <c r="L89" s="498">
        <f>IF($F89=0,0,((($F89/$E$88)*'CRONOGRAMA ACTIVIDADES'!J$38)*($G89/$F89)))</f>
        <v>0</v>
      </c>
      <c r="M89" s="498">
        <f>IF($F89=0,0,((($F89/$E$88)*'CRONOGRAMA ACTIVIDADES'!K$38)*($G89/$F89)))</f>
        <v>0</v>
      </c>
      <c r="N89" s="498">
        <f>IF($F89=0,0,((($F89/$E$88)*'CRONOGRAMA ACTIVIDADES'!L$38)*($G89/$F89)))</f>
        <v>0</v>
      </c>
      <c r="O89" s="498">
        <f>IF($F89=0,0,((($F89/$E$88)*'CRONOGRAMA ACTIVIDADES'!M$38)*($G89/$F89)))</f>
        <v>0</v>
      </c>
      <c r="P89" s="498">
        <f>IF($F89=0,0,((($F89/$E$88)*'CRONOGRAMA ACTIVIDADES'!N$38)*($G89/$F89)))</f>
        <v>0</v>
      </c>
      <c r="Q89" s="498">
        <f>IF($F89=0,0,((($F89/$E$88)*'CRONOGRAMA ACTIVIDADES'!O$38)*($G89/$F89)))</f>
        <v>0</v>
      </c>
      <c r="R89" s="498">
        <f>IF($F89=0,0,((($F89/$E$88)*'CRONOGRAMA ACTIVIDADES'!P$38)*($G89/$F89)))</f>
        <v>0</v>
      </c>
      <c r="S89" s="498">
        <f>IF($F89=0,0,((($F89/$E$88)*'CRONOGRAMA ACTIVIDADES'!Q$38)*($G89/$F89)))</f>
        <v>0</v>
      </c>
      <c r="T89" s="501">
        <f>H89+I89+J89+K89+L89+M89+N89+O89+P89+Q89+R89+S89</f>
        <v>0</v>
      </c>
      <c r="U89" s="503">
        <f>IF($F89=0,0,((($F89/$E$88)*'CRONOGRAMA ACTIVIDADES'!R$38)*($G89/$F89)))</f>
        <v>0</v>
      </c>
      <c r="V89" s="498">
        <f>IF($F89=0,0,((($F89/$E$88)*'CRONOGRAMA ACTIVIDADES'!S$38)*($G89/$F89)))</f>
        <v>0</v>
      </c>
      <c r="W89" s="498">
        <f>IF($F89=0,0,((($F89/$E$88)*'CRONOGRAMA ACTIVIDADES'!T$38)*($G89/$F89)))</f>
        <v>0</v>
      </c>
      <c r="X89" s="498">
        <f>IF($F89=0,0,((($F89/$E$88)*'CRONOGRAMA ACTIVIDADES'!U$38)*($G89/$F89)))</f>
        <v>0</v>
      </c>
      <c r="Y89" s="498">
        <f>IF($F89=0,0,((($F89/$E$88)*'CRONOGRAMA ACTIVIDADES'!V$38)*($G89/$F89)))</f>
        <v>0</v>
      </c>
      <c r="Z89" s="498">
        <f>IF($F89=0,0,((($F89/$E$88)*'CRONOGRAMA ACTIVIDADES'!W$38)*($G89/$F89)))</f>
        <v>0</v>
      </c>
      <c r="AA89" s="498">
        <f>IF($F89=0,0,((($F89/$E$88)*'CRONOGRAMA ACTIVIDADES'!X$38)*($G89/$F89)))</f>
        <v>0</v>
      </c>
      <c r="AB89" s="498">
        <f>IF($F89=0,0,((($F89/$E$88)*'CRONOGRAMA ACTIVIDADES'!Y$38)*($G89/$F89)))</f>
        <v>0</v>
      </c>
      <c r="AC89" s="498">
        <f>IF($F89=0,0,((($F89/$E$88)*'CRONOGRAMA ACTIVIDADES'!Z$38)*($G89/$F89)))</f>
        <v>0</v>
      </c>
      <c r="AD89" s="498">
        <f>IF($F89=0,0,((($F89/$E$88)*'CRONOGRAMA ACTIVIDADES'!AA$38)*($G89/$F89)))</f>
        <v>0</v>
      </c>
      <c r="AE89" s="498">
        <f>IF($F89=0,0,((($F89/$E$88)*'CRONOGRAMA ACTIVIDADES'!AB$38)*($G89/$F89)))</f>
        <v>0</v>
      </c>
      <c r="AF89" s="498">
        <f>IF($F89=0,0,((($F89/$E$88)*'CRONOGRAMA ACTIVIDADES'!AC$38)*($G89/$F89)))</f>
        <v>0</v>
      </c>
      <c r="AG89" s="501">
        <f>U89+V89+W89+X89+Y89+Z89+AA89+AB89+AC89+AD89+AE89+AF89</f>
        <v>0</v>
      </c>
      <c r="AH89" s="502">
        <f>IF($F89=0,0,((($F89/$E$88)*'CRONOGRAMA ACTIVIDADES'!AD$38)*($G89/$F89)))</f>
        <v>0</v>
      </c>
      <c r="AI89" s="498">
        <f>IF($F89=0,0,((($F89/$E$88)*'CRONOGRAMA ACTIVIDADES'!AE$38)*($G89/$F89)))</f>
        <v>0</v>
      </c>
      <c r="AJ89" s="498">
        <f>IF($F89=0,0,((($F89/$E$88)*'CRONOGRAMA ACTIVIDADES'!AF$38)*($G89/$F89)))</f>
        <v>0</v>
      </c>
      <c r="AK89" s="498">
        <f>IF($F89=0,0,((($F89/$E$88)*'CRONOGRAMA ACTIVIDADES'!AG$38)*($G89/$F89)))</f>
        <v>0</v>
      </c>
      <c r="AL89" s="498">
        <f>IF($F89=0,0,((($F89/$E$88)*'CRONOGRAMA ACTIVIDADES'!AH$38)*($G89/$F89)))</f>
        <v>0</v>
      </c>
      <c r="AM89" s="498">
        <f>IF($F89=0,0,((($F89/$E$88)*'CRONOGRAMA ACTIVIDADES'!AI$38)*($G89/$F89)))</f>
        <v>0</v>
      </c>
      <c r="AN89" s="498">
        <f>IF($F89=0,0,((($F89/$E$88)*'CRONOGRAMA ACTIVIDADES'!AJ$38)*($G89/$F89)))</f>
        <v>0</v>
      </c>
      <c r="AO89" s="498">
        <f>IF($F89=0,0,((($F89/$E$88)*'CRONOGRAMA ACTIVIDADES'!AK$38)*($G89/$F89)))</f>
        <v>0</v>
      </c>
      <c r="AP89" s="498">
        <f>IF($F89=0,0,((($F89/$E$88)*'CRONOGRAMA ACTIVIDADES'!AL$38)*($G89/$F89)))</f>
        <v>0</v>
      </c>
      <c r="AQ89" s="498">
        <f>IF($F89=0,0,((($F89/$E$88)*'CRONOGRAMA ACTIVIDADES'!AM$38)*($G89/$F89)))</f>
        <v>0</v>
      </c>
      <c r="AR89" s="498">
        <f>IF($F89=0,0,((($F89/$E$88)*'CRONOGRAMA ACTIVIDADES'!AN$38)*($G89/$F89)))</f>
        <v>0</v>
      </c>
      <c r="AS89" s="498">
        <f>IF($F89=0,0,((($F89/$E$88)*'CRONOGRAMA ACTIVIDADES'!AO$38)*($G89/$F89)))</f>
        <v>0</v>
      </c>
      <c r="AT89" s="501">
        <f>AH89+AI89+AJ89+AK89+AL89+AM89+AN89+AO89+AP89+AQ89+AR89+AS89</f>
        <v>0</v>
      </c>
      <c r="AU89" s="504">
        <f>AS89+AR89+AQ89+AP89+AO89+AN89+AM89+AL89+AK89+AJ89+AI89+AH89+AF89+AE89+AD89+AC89+AB89+AA89+Z89+Y89+X89+W89+V89+U89+S89+R89+Q89+P89+O89+N89+M89+L89+K89+J89+I89+H89</f>
        <v>0</v>
      </c>
      <c r="AV89" s="470">
        <f t="shared" si="24"/>
        <v>0</v>
      </c>
    </row>
    <row r="90" spans="2:48" s="472" customFormat="1" ht="12.75" customHeight="1">
      <c r="B90" s="494" t="str">
        <f>+'FORMATO COSTEO C1'!C$410</f>
        <v>1.3.3.2</v>
      </c>
      <c r="C90" s="495" t="str">
        <f>+'FORMATO COSTEO C1'!B$410</f>
        <v>Categoría de gasto</v>
      </c>
      <c r="D90" s="590"/>
      <c r="E90" s="507"/>
      <c r="F90" s="498">
        <f>+'FORMATO COSTEO C1'!G410</f>
        <v>0</v>
      </c>
      <c r="G90" s="499">
        <f>+'FORMATO COSTEO C1'!L410</f>
        <v>0</v>
      </c>
      <c r="H90" s="503">
        <f>IF($F90=0,0,((($F90/$E$88)*'CRONOGRAMA ACTIVIDADES'!F$38)*($G90/$F90)))</f>
        <v>0</v>
      </c>
      <c r="I90" s="498">
        <f>IF($F90=0,0,((($F90/$E$88)*'CRONOGRAMA ACTIVIDADES'!G$38)*($G90/$F90)))</f>
        <v>0</v>
      </c>
      <c r="J90" s="498">
        <f>IF($F90=0,0,((($F90/$E$88)*'CRONOGRAMA ACTIVIDADES'!H$38)*($G90/$F90)))</f>
        <v>0</v>
      </c>
      <c r="K90" s="498">
        <f>IF($F90=0,0,((($F90/$E$88)*'CRONOGRAMA ACTIVIDADES'!I$38)*($G90/$F90)))</f>
        <v>0</v>
      </c>
      <c r="L90" s="498">
        <f>IF($F90=0,0,((($F90/$E$88)*'CRONOGRAMA ACTIVIDADES'!J$38)*($G90/$F90)))</f>
        <v>0</v>
      </c>
      <c r="M90" s="498">
        <f>IF($F90=0,0,((($F90/$E$88)*'CRONOGRAMA ACTIVIDADES'!K$38)*($G90/$F90)))</f>
        <v>0</v>
      </c>
      <c r="N90" s="498">
        <f>IF($F90=0,0,((($F90/$E$88)*'CRONOGRAMA ACTIVIDADES'!L$38)*($G90/$F90)))</f>
        <v>0</v>
      </c>
      <c r="O90" s="498">
        <f>IF($F90=0,0,((($F90/$E$88)*'CRONOGRAMA ACTIVIDADES'!M$38)*($G90/$F90)))</f>
        <v>0</v>
      </c>
      <c r="P90" s="498">
        <f>IF($F90=0,0,((($F90/$E$88)*'CRONOGRAMA ACTIVIDADES'!N$38)*($G90/$F90)))</f>
        <v>0</v>
      </c>
      <c r="Q90" s="498">
        <f>IF($F90=0,0,((($F90/$E$88)*'CRONOGRAMA ACTIVIDADES'!O$38)*($G90/$F90)))</f>
        <v>0</v>
      </c>
      <c r="R90" s="498">
        <f>IF($F90=0,0,((($F90/$E$88)*'CRONOGRAMA ACTIVIDADES'!P$38)*($G90/$F90)))</f>
        <v>0</v>
      </c>
      <c r="S90" s="498">
        <f>IF($F90=0,0,((($F90/$E$88)*'CRONOGRAMA ACTIVIDADES'!Q$38)*($G90/$F90)))</f>
        <v>0</v>
      </c>
      <c r="T90" s="501">
        <f>H90+I90+J90+K90+L90+M90+N90+O90+P90+Q90+R90+S90</f>
        <v>0</v>
      </c>
      <c r="U90" s="503">
        <f>IF($F90=0,0,((($F90/$E$88)*'CRONOGRAMA ACTIVIDADES'!R$38)*($G90/$F90)))</f>
        <v>0</v>
      </c>
      <c r="V90" s="498">
        <f>IF($F90=0,0,((($F90/$E$88)*'CRONOGRAMA ACTIVIDADES'!S$38)*($G90/$F90)))</f>
        <v>0</v>
      </c>
      <c r="W90" s="498">
        <f>IF($F90=0,0,((($F90/$E$88)*'CRONOGRAMA ACTIVIDADES'!T$38)*($G90/$F90)))</f>
        <v>0</v>
      </c>
      <c r="X90" s="498">
        <f>IF($F90=0,0,((($F90/$E$88)*'CRONOGRAMA ACTIVIDADES'!U$38)*($G90/$F90)))</f>
        <v>0</v>
      </c>
      <c r="Y90" s="498">
        <f>IF($F90=0,0,((($F90/$E$88)*'CRONOGRAMA ACTIVIDADES'!V$38)*($G90/$F90)))</f>
        <v>0</v>
      </c>
      <c r="Z90" s="498">
        <f>IF($F90=0,0,((($F90/$E$88)*'CRONOGRAMA ACTIVIDADES'!W$38)*($G90/$F90)))</f>
        <v>0</v>
      </c>
      <c r="AA90" s="498">
        <f>IF($F90=0,0,((($F90/$E$88)*'CRONOGRAMA ACTIVIDADES'!X$38)*($G90/$F90)))</f>
        <v>0</v>
      </c>
      <c r="AB90" s="498">
        <f>IF($F90=0,0,((($F90/$E$88)*'CRONOGRAMA ACTIVIDADES'!Y$38)*($G90/$F90)))</f>
        <v>0</v>
      </c>
      <c r="AC90" s="498">
        <f>IF($F90=0,0,((($F90/$E$88)*'CRONOGRAMA ACTIVIDADES'!Z$38)*($G90/$F90)))</f>
        <v>0</v>
      </c>
      <c r="AD90" s="498">
        <f>IF($F90=0,0,((($F90/$E$88)*'CRONOGRAMA ACTIVIDADES'!AA$38)*($G90/$F90)))</f>
        <v>0</v>
      </c>
      <c r="AE90" s="498">
        <f>IF($F90=0,0,((($F90/$E$88)*'CRONOGRAMA ACTIVIDADES'!AB$38)*($G90/$F90)))</f>
        <v>0</v>
      </c>
      <c r="AF90" s="498">
        <f>IF($F90=0,0,((($F90/$E$88)*'CRONOGRAMA ACTIVIDADES'!AC$38)*($G90/$F90)))</f>
        <v>0</v>
      </c>
      <c r="AG90" s="501">
        <f>U90+V90+W90+X90+Y90+Z90+AA90+AB90+AC90+AD90+AE90+AF90</f>
        <v>0</v>
      </c>
      <c r="AH90" s="502">
        <f>IF($F90=0,0,((($F90/$E$88)*'CRONOGRAMA ACTIVIDADES'!AD$38)*($G90/$F90)))</f>
        <v>0</v>
      </c>
      <c r="AI90" s="498">
        <f>IF($F90=0,0,((($F90/$E$88)*'CRONOGRAMA ACTIVIDADES'!AE$38)*($G90/$F90)))</f>
        <v>0</v>
      </c>
      <c r="AJ90" s="498">
        <f>IF($F90=0,0,((($F90/$E$88)*'CRONOGRAMA ACTIVIDADES'!AF$38)*($G90/$F90)))</f>
        <v>0</v>
      </c>
      <c r="AK90" s="498">
        <f>IF($F90=0,0,((($F90/$E$88)*'CRONOGRAMA ACTIVIDADES'!AG$38)*($G90/$F90)))</f>
        <v>0</v>
      </c>
      <c r="AL90" s="498">
        <f>IF($F90=0,0,((($F90/$E$88)*'CRONOGRAMA ACTIVIDADES'!AH$38)*($G90/$F90)))</f>
        <v>0</v>
      </c>
      <c r="AM90" s="498">
        <f>IF($F90=0,0,((($F90/$E$88)*'CRONOGRAMA ACTIVIDADES'!AI$38)*($G90/$F90)))</f>
        <v>0</v>
      </c>
      <c r="AN90" s="498">
        <f>IF($F90=0,0,((($F90/$E$88)*'CRONOGRAMA ACTIVIDADES'!AJ$38)*($G90/$F90)))</f>
        <v>0</v>
      </c>
      <c r="AO90" s="498">
        <f>IF($F90=0,0,((($F90/$E$88)*'CRONOGRAMA ACTIVIDADES'!AK$38)*($G90/$F90)))</f>
        <v>0</v>
      </c>
      <c r="AP90" s="498">
        <f>IF($F90=0,0,((($F90/$E$88)*'CRONOGRAMA ACTIVIDADES'!AL$38)*($G90/$F90)))</f>
        <v>0</v>
      </c>
      <c r="AQ90" s="498">
        <f>IF($F90=0,0,((($F90/$E$88)*'CRONOGRAMA ACTIVIDADES'!AM$38)*($G90/$F90)))</f>
        <v>0</v>
      </c>
      <c r="AR90" s="498">
        <f>IF($F90=0,0,((($F90/$E$88)*'CRONOGRAMA ACTIVIDADES'!AN$38)*($G90/$F90)))</f>
        <v>0</v>
      </c>
      <c r="AS90" s="498">
        <f>IF($F90=0,0,((($F90/$E$88)*'CRONOGRAMA ACTIVIDADES'!AO$38)*($G90/$F90)))</f>
        <v>0</v>
      </c>
      <c r="AT90" s="501">
        <f>AH90+AI90+AJ90+AK90+AL90+AM90+AN90+AO90+AP90+AQ90+AR90+AS90</f>
        <v>0</v>
      </c>
      <c r="AU90" s="504">
        <f>AS90+AR90+AQ90+AP90+AO90+AN90+AM90+AL90+AK90+AJ90+AI90+AH90+AF90+AE90+AD90+AC90+AB90+AA90+Z90+Y90+X90+W90+V90+U90+S90+R90+Q90+P90+O90+N90+M90+L90+K90+J90+I90+H90</f>
        <v>0</v>
      </c>
      <c r="AV90" s="470">
        <f t="shared" si="24"/>
        <v>0</v>
      </c>
    </row>
    <row r="91" spans="2:48" s="472" customFormat="1" ht="12.75" customHeight="1">
      <c r="B91" s="494" t="str">
        <f>+'FORMATO COSTEO C1'!C$416</f>
        <v>1.3.3.3</v>
      </c>
      <c r="C91" s="495" t="str">
        <f>+'FORMATO COSTEO C1'!B$416</f>
        <v>Categoría de gasto</v>
      </c>
      <c r="D91" s="590"/>
      <c r="E91" s="507"/>
      <c r="F91" s="498">
        <f>+'FORMATO COSTEO C1'!G416</f>
        <v>0</v>
      </c>
      <c r="G91" s="499">
        <f>+'FORMATO COSTEO C1'!L416</f>
        <v>0</v>
      </c>
      <c r="H91" s="503">
        <f>IF($F91=0,0,((($F91/$E$88)*'CRONOGRAMA ACTIVIDADES'!F$38)*($G91/$F91)))</f>
        <v>0</v>
      </c>
      <c r="I91" s="498">
        <f>IF($F91=0,0,((($F91/$E$88)*'CRONOGRAMA ACTIVIDADES'!G$38)*($G91/$F91)))</f>
        <v>0</v>
      </c>
      <c r="J91" s="498">
        <f>IF($F91=0,0,((($F91/$E$88)*'CRONOGRAMA ACTIVIDADES'!H$38)*($G91/$F91)))</f>
        <v>0</v>
      </c>
      <c r="K91" s="498">
        <f>IF($F91=0,0,((($F91/$E$88)*'CRONOGRAMA ACTIVIDADES'!I$38)*($G91/$F91)))</f>
        <v>0</v>
      </c>
      <c r="L91" s="498">
        <f>IF($F91=0,0,((($F91/$E$88)*'CRONOGRAMA ACTIVIDADES'!J$38)*($G91/$F91)))</f>
        <v>0</v>
      </c>
      <c r="M91" s="498">
        <f>IF($F91=0,0,((($F91/$E$88)*'CRONOGRAMA ACTIVIDADES'!K$38)*($G91/$F91)))</f>
        <v>0</v>
      </c>
      <c r="N91" s="498">
        <f>IF($F91=0,0,((($F91/$E$88)*'CRONOGRAMA ACTIVIDADES'!L$38)*($G91/$F91)))</f>
        <v>0</v>
      </c>
      <c r="O91" s="498">
        <f>IF($F91=0,0,((($F91/$E$88)*'CRONOGRAMA ACTIVIDADES'!M$38)*($G91/$F91)))</f>
        <v>0</v>
      </c>
      <c r="P91" s="498">
        <f>IF($F91=0,0,((($F91/$E$88)*'CRONOGRAMA ACTIVIDADES'!N$38)*($G91/$F91)))</f>
        <v>0</v>
      </c>
      <c r="Q91" s="498">
        <f>IF($F91=0,0,((($F91/$E$88)*'CRONOGRAMA ACTIVIDADES'!O$38)*($G91/$F91)))</f>
        <v>0</v>
      </c>
      <c r="R91" s="498">
        <f>IF($F91=0,0,((($F91/$E$88)*'CRONOGRAMA ACTIVIDADES'!P$38)*($G91/$F91)))</f>
        <v>0</v>
      </c>
      <c r="S91" s="498">
        <f>IF($F91=0,0,((($F91/$E$88)*'CRONOGRAMA ACTIVIDADES'!Q$38)*($G91/$F91)))</f>
        <v>0</v>
      </c>
      <c r="T91" s="501">
        <f>H91+I91+J91+K91+L91+M91+N91+O91+P91+Q91+R91+S91</f>
        <v>0</v>
      </c>
      <c r="U91" s="503">
        <f>IF($F91=0,0,((($F91/$E$88)*'CRONOGRAMA ACTIVIDADES'!R$38)*($G91/$F91)))</f>
        <v>0</v>
      </c>
      <c r="V91" s="498">
        <f>IF($F91=0,0,((($F91/$E$88)*'CRONOGRAMA ACTIVIDADES'!S$38)*($G91/$F91)))</f>
        <v>0</v>
      </c>
      <c r="W91" s="498">
        <f>IF($F91=0,0,((($F91/$E$88)*'CRONOGRAMA ACTIVIDADES'!T$38)*($G91/$F91)))</f>
        <v>0</v>
      </c>
      <c r="X91" s="498">
        <f>IF($F91=0,0,((($F91/$E$88)*'CRONOGRAMA ACTIVIDADES'!U$38)*($G91/$F91)))</f>
        <v>0</v>
      </c>
      <c r="Y91" s="498">
        <f>IF($F91=0,0,((($F91/$E$88)*'CRONOGRAMA ACTIVIDADES'!V$38)*($G91/$F91)))</f>
        <v>0</v>
      </c>
      <c r="Z91" s="498">
        <f>IF($F91=0,0,((($F91/$E$88)*'CRONOGRAMA ACTIVIDADES'!W$38)*($G91/$F91)))</f>
        <v>0</v>
      </c>
      <c r="AA91" s="498">
        <f>IF($F91=0,0,((($F91/$E$88)*'CRONOGRAMA ACTIVIDADES'!X$38)*($G91/$F91)))</f>
        <v>0</v>
      </c>
      <c r="AB91" s="498">
        <f>IF($F91=0,0,((($F91/$E$88)*'CRONOGRAMA ACTIVIDADES'!Y$38)*($G91/$F91)))</f>
        <v>0</v>
      </c>
      <c r="AC91" s="498">
        <f>IF($F91=0,0,((($F91/$E$88)*'CRONOGRAMA ACTIVIDADES'!Z$38)*($G91/$F91)))</f>
        <v>0</v>
      </c>
      <c r="AD91" s="498">
        <f>IF($F91=0,0,((($F91/$E$88)*'CRONOGRAMA ACTIVIDADES'!AA$38)*($G91/$F91)))</f>
        <v>0</v>
      </c>
      <c r="AE91" s="498">
        <f>IF($F91=0,0,((($F91/$E$88)*'CRONOGRAMA ACTIVIDADES'!AB$38)*($G91/$F91)))</f>
        <v>0</v>
      </c>
      <c r="AF91" s="498">
        <f>IF($F91=0,0,((($F91/$E$88)*'CRONOGRAMA ACTIVIDADES'!AC$38)*($G91/$F91)))</f>
        <v>0</v>
      </c>
      <c r="AG91" s="501">
        <f>U91+V91+W91+X91+Y91+Z91+AA91+AB91+AC91+AD91+AE91+AF91</f>
        <v>0</v>
      </c>
      <c r="AH91" s="502">
        <f>IF($F91=0,0,((($F91/$E$88)*'CRONOGRAMA ACTIVIDADES'!AD$38)*($G91/$F91)))</f>
        <v>0</v>
      </c>
      <c r="AI91" s="498">
        <f>IF($F91=0,0,((($F91/$E$88)*'CRONOGRAMA ACTIVIDADES'!AE$38)*($G91/$F91)))</f>
        <v>0</v>
      </c>
      <c r="AJ91" s="498">
        <f>IF($F91=0,0,((($F91/$E$88)*'CRONOGRAMA ACTIVIDADES'!AF$38)*($G91/$F91)))</f>
        <v>0</v>
      </c>
      <c r="AK91" s="498">
        <f>IF($F91=0,0,((($F91/$E$88)*'CRONOGRAMA ACTIVIDADES'!AG$38)*($G91/$F91)))</f>
        <v>0</v>
      </c>
      <c r="AL91" s="498">
        <f>IF($F91=0,0,((($F91/$E$88)*'CRONOGRAMA ACTIVIDADES'!AH$38)*($G91/$F91)))</f>
        <v>0</v>
      </c>
      <c r="AM91" s="498">
        <f>IF($F91=0,0,((($F91/$E$88)*'CRONOGRAMA ACTIVIDADES'!AI$38)*($G91/$F91)))</f>
        <v>0</v>
      </c>
      <c r="AN91" s="498">
        <f>IF($F91=0,0,((($F91/$E$88)*'CRONOGRAMA ACTIVIDADES'!AJ$38)*($G91/$F91)))</f>
        <v>0</v>
      </c>
      <c r="AO91" s="498">
        <f>IF($F91=0,0,((($F91/$E$88)*'CRONOGRAMA ACTIVIDADES'!AK$38)*($G91/$F91)))</f>
        <v>0</v>
      </c>
      <c r="AP91" s="498">
        <f>IF($F91=0,0,((($F91/$E$88)*'CRONOGRAMA ACTIVIDADES'!AL$38)*($G91/$F91)))</f>
        <v>0</v>
      </c>
      <c r="AQ91" s="498">
        <f>IF($F91=0,0,((($F91/$E$88)*'CRONOGRAMA ACTIVIDADES'!AM$38)*($G91/$F91)))</f>
        <v>0</v>
      </c>
      <c r="AR91" s="498">
        <f>IF($F91=0,0,((($F91/$E$88)*'CRONOGRAMA ACTIVIDADES'!AN$38)*($G91/$F91)))</f>
        <v>0</v>
      </c>
      <c r="AS91" s="498">
        <f>IF($F91=0,0,((($F91/$E$88)*'CRONOGRAMA ACTIVIDADES'!AO$38)*($G91/$F91)))</f>
        <v>0</v>
      </c>
      <c r="AT91" s="501">
        <f>AH91+AI91+AJ91+AK91+AL91+AM91+AN91+AO91+AP91+AQ91+AR91+AS91</f>
        <v>0</v>
      </c>
      <c r="AU91" s="504">
        <f>AS91+AR91+AQ91+AP91+AO91+AN91+AM91+AL91+AK91+AJ91+AI91+AH91+AF91+AE91+AD91+AC91+AB91+AA91+Z91+Y91+X91+W91+V91+U91+S91+R91+Q91+P91+O91+N91+M91+L91+K91+J91+I91+H91</f>
        <v>0</v>
      </c>
      <c r="AV91" s="470">
        <f t="shared" si="24"/>
        <v>0</v>
      </c>
    </row>
    <row r="92" spans="2:48" s="483" customFormat="1" ht="12.75" customHeight="1" outlineLevel="1">
      <c r="B92" s="494" t="str">
        <f>+'FORMATO COSTEO C1'!C$422</f>
        <v>1.3.3.4</v>
      </c>
      <c r="C92" s="495" t="str">
        <f>+'FORMATO COSTEO C1'!B$422</f>
        <v>Categoría de gasto</v>
      </c>
      <c r="D92" s="590"/>
      <c r="E92" s="507"/>
      <c r="F92" s="498">
        <f>+'FORMATO COSTEO C1'!G422</f>
        <v>0</v>
      </c>
      <c r="G92" s="499">
        <f>+'FORMATO COSTEO C1'!L422</f>
        <v>0</v>
      </c>
      <c r="H92" s="503">
        <f>IF($F92=0,0,((($F92/$E$88)*'CRONOGRAMA ACTIVIDADES'!F$38)*($G92/$F92)))</f>
        <v>0</v>
      </c>
      <c r="I92" s="498">
        <f>IF($F92=0,0,((($F92/$E$88)*'CRONOGRAMA ACTIVIDADES'!G$38)*($G92/$F92)))</f>
        <v>0</v>
      </c>
      <c r="J92" s="498">
        <f>IF($F92=0,0,((($F92/$E$88)*'CRONOGRAMA ACTIVIDADES'!H$38)*($G92/$F92)))</f>
        <v>0</v>
      </c>
      <c r="K92" s="498">
        <f>IF($F92=0,0,((($F92/$E$88)*'CRONOGRAMA ACTIVIDADES'!I$38)*($G92/$F92)))</f>
        <v>0</v>
      </c>
      <c r="L92" s="498">
        <f>IF($F92=0,0,((($F92/$E$88)*'CRONOGRAMA ACTIVIDADES'!J$38)*($G92/$F92)))</f>
        <v>0</v>
      </c>
      <c r="M92" s="498">
        <f>IF($F92=0,0,((($F92/$E$88)*'CRONOGRAMA ACTIVIDADES'!K$38)*($G92/$F92)))</f>
        <v>0</v>
      </c>
      <c r="N92" s="498">
        <f>IF($F92=0,0,((($F92/$E$88)*'CRONOGRAMA ACTIVIDADES'!L$38)*($G92/$F92)))</f>
        <v>0</v>
      </c>
      <c r="O92" s="498">
        <f>IF($F92=0,0,((($F92/$E$88)*'CRONOGRAMA ACTIVIDADES'!M$38)*($G92/$F92)))</f>
        <v>0</v>
      </c>
      <c r="P92" s="498">
        <f>IF($F92=0,0,((($F92/$E$88)*'CRONOGRAMA ACTIVIDADES'!N$38)*($G92/$F92)))</f>
        <v>0</v>
      </c>
      <c r="Q92" s="498">
        <f>IF($F92=0,0,((($F92/$E$88)*'CRONOGRAMA ACTIVIDADES'!O$38)*($G92/$F92)))</f>
        <v>0</v>
      </c>
      <c r="R92" s="498">
        <f>IF($F92=0,0,((($F92/$E$88)*'CRONOGRAMA ACTIVIDADES'!P$38)*($G92/$F92)))</f>
        <v>0</v>
      </c>
      <c r="S92" s="498">
        <f>IF($F92=0,0,((($F92/$E$88)*'CRONOGRAMA ACTIVIDADES'!Q$38)*($G92/$F92)))</f>
        <v>0</v>
      </c>
      <c r="T92" s="501">
        <f>H92+I92+J92+K92+L92+M92+N92+O92+P92+Q92+R92+S92</f>
        <v>0</v>
      </c>
      <c r="U92" s="503">
        <f>IF($F92=0,0,((($F92/$E$88)*'CRONOGRAMA ACTIVIDADES'!R$38)*($G92/$F92)))</f>
        <v>0</v>
      </c>
      <c r="V92" s="498">
        <f>IF($F92=0,0,((($F92/$E$88)*'CRONOGRAMA ACTIVIDADES'!S$38)*($G92/$F92)))</f>
        <v>0</v>
      </c>
      <c r="W92" s="498">
        <f>IF($F92=0,0,((($F92/$E$88)*'CRONOGRAMA ACTIVIDADES'!T$38)*($G92/$F92)))</f>
        <v>0</v>
      </c>
      <c r="X92" s="498">
        <f>IF($F92=0,0,((($F92/$E$88)*'CRONOGRAMA ACTIVIDADES'!U$38)*($G92/$F92)))</f>
        <v>0</v>
      </c>
      <c r="Y92" s="498">
        <f>IF($F92=0,0,((($F92/$E$88)*'CRONOGRAMA ACTIVIDADES'!V$38)*($G92/$F92)))</f>
        <v>0</v>
      </c>
      <c r="Z92" s="498">
        <f>IF($F92=0,0,((($F92/$E$88)*'CRONOGRAMA ACTIVIDADES'!W$38)*($G92/$F92)))</f>
        <v>0</v>
      </c>
      <c r="AA92" s="498">
        <f>IF($F92=0,0,((($F92/$E$88)*'CRONOGRAMA ACTIVIDADES'!X$38)*($G92/$F92)))</f>
        <v>0</v>
      </c>
      <c r="AB92" s="498">
        <f>IF($F92=0,0,((($F92/$E$88)*'CRONOGRAMA ACTIVIDADES'!Y$38)*($G92/$F92)))</f>
        <v>0</v>
      </c>
      <c r="AC92" s="498">
        <f>IF($F92=0,0,((($F92/$E$88)*'CRONOGRAMA ACTIVIDADES'!Z$38)*($G92/$F92)))</f>
        <v>0</v>
      </c>
      <c r="AD92" s="498">
        <f>IF($F92=0,0,((($F92/$E$88)*'CRONOGRAMA ACTIVIDADES'!AA$38)*($G92/$F92)))</f>
        <v>0</v>
      </c>
      <c r="AE92" s="498">
        <f>IF($F92=0,0,((($F92/$E$88)*'CRONOGRAMA ACTIVIDADES'!AB$38)*($G92/$F92)))</f>
        <v>0</v>
      </c>
      <c r="AF92" s="498">
        <f>IF($F92=0,0,((($F92/$E$88)*'CRONOGRAMA ACTIVIDADES'!AC$38)*($G92/$F92)))</f>
        <v>0</v>
      </c>
      <c r="AG92" s="501">
        <f>U92+V92+W92+X92+Y92+Z92+AA92+AB92+AC92+AD92+AE92+AF92</f>
        <v>0</v>
      </c>
      <c r="AH92" s="502">
        <f>IF($F92=0,0,((($F92/$E$88)*'CRONOGRAMA ACTIVIDADES'!AD$38)*($G92/$F92)))</f>
        <v>0</v>
      </c>
      <c r="AI92" s="498">
        <f>IF($F92=0,0,((($F92/$E$88)*'CRONOGRAMA ACTIVIDADES'!AE$38)*($G92/$F92)))</f>
        <v>0</v>
      </c>
      <c r="AJ92" s="498">
        <f>IF($F92=0,0,((($F92/$E$88)*'CRONOGRAMA ACTIVIDADES'!AF$38)*($G92/$F92)))</f>
        <v>0</v>
      </c>
      <c r="AK92" s="498">
        <f>IF($F92=0,0,((($F92/$E$88)*'CRONOGRAMA ACTIVIDADES'!AG$38)*($G92/$F92)))</f>
        <v>0</v>
      </c>
      <c r="AL92" s="498">
        <f>IF($F92=0,0,((($F92/$E$88)*'CRONOGRAMA ACTIVIDADES'!AH$38)*($G92/$F92)))</f>
        <v>0</v>
      </c>
      <c r="AM92" s="498">
        <f>IF($F92=0,0,((($F92/$E$88)*'CRONOGRAMA ACTIVIDADES'!AI$38)*($G92/$F92)))</f>
        <v>0</v>
      </c>
      <c r="AN92" s="498">
        <f>IF($F92=0,0,((($F92/$E$88)*'CRONOGRAMA ACTIVIDADES'!AJ$38)*($G92/$F92)))</f>
        <v>0</v>
      </c>
      <c r="AO92" s="498">
        <f>IF($F92=0,0,((($F92/$E$88)*'CRONOGRAMA ACTIVIDADES'!AK$38)*($G92/$F92)))</f>
        <v>0</v>
      </c>
      <c r="AP92" s="498">
        <f>IF($F92=0,0,((($F92/$E$88)*'CRONOGRAMA ACTIVIDADES'!AL$38)*($G92/$F92)))</f>
        <v>0</v>
      </c>
      <c r="AQ92" s="498">
        <f>IF($F92=0,0,((($F92/$E$88)*'CRONOGRAMA ACTIVIDADES'!AM$38)*($G92/$F92)))</f>
        <v>0</v>
      </c>
      <c r="AR92" s="498">
        <f>IF($F92=0,0,((($F92/$E$88)*'CRONOGRAMA ACTIVIDADES'!AN$38)*($G92/$F92)))</f>
        <v>0</v>
      </c>
      <c r="AS92" s="498">
        <f>IF($F92=0,0,((($F92/$E$88)*'CRONOGRAMA ACTIVIDADES'!AO$38)*($G92/$F92)))</f>
        <v>0</v>
      </c>
      <c r="AT92" s="501">
        <f>AH92+AI92+AJ92+AK92+AL92+AM92+AN92+AO92+AP92+AQ92+AR92+AS92</f>
        <v>0</v>
      </c>
      <c r="AU92" s="504">
        <f>AS92+AR92+AQ92+AP92+AO92+AN92+AM92+AL92+AK92+AJ92+AI92+AH92+AF92+AE92+AD92+AC92+AB92+AA92+Z92+Y92+X92+W92+V92+U92+S92+R92+Q92+P92+O92+N92+M92+L92+K92+J92+I92+H92</f>
        <v>0</v>
      </c>
      <c r="AV92" s="470">
        <f t="shared" si="24"/>
        <v>0</v>
      </c>
    </row>
    <row r="93" spans="2:48" s="472" customFormat="1" ht="12.75" customHeight="1">
      <c r="B93" s="494" t="str">
        <f>+'FORMATO COSTEO C1'!C$428</f>
        <v>1.3.3.5</v>
      </c>
      <c r="C93" s="495" t="str">
        <f>+'FORMATO COSTEO C1'!B$428</f>
        <v>Categoría de gasto</v>
      </c>
      <c r="D93" s="590"/>
      <c r="E93" s="507"/>
      <c r="F93" s="498">
        <f>+'FORMATO COSTEO C1'!G428</f>
        <v>0</v>
      </c>
      <c r="G93" s="499">
        <f>+'FORMATO COSTEO C1'!L428</f>
        <v>0</v>
      </c>
      <c r="H93" s="503">
        <f>IF($F93=0,0,((($F93/$E$88)*'CRONOGRAMA ACTIVIDADES'!F$38)*($G93/$F93)))</f>
        <v>0</v>
      </c>
      <c r="I93" s="498">
        <f>IF($F93=0,0,((($F93/$E$88)*'CRONOGRAMA ACTIVIDADES'!G$38)*($G93/$F93)))</f>
        <v>0</v>
      </c>
      <c r="J93" s="498">
        <f>IF($F93=0,0,((($F93/$E$88)*'CRONOGRAMA ACTIVIDADES'!H$38)*($G93/$F93)))</f>
        <v>0</v>
      </c>
      <c r="K93" s="498">
        <f>IF($F93=0,0,((($F93/$E$88)*'CRONOGRAMA ACTIVIDADES'!I$38)*($G93/$F93)))</f>
        <v>0</v>
      </c>
      <c r="L93" s="498">
        <f>IF($F93=0,0,((($F93/$E$88)*'CRONOGRAMA ACTIVIDADES'!J$38)*($G93/$F93)))</f>
        <v>0</v>
      </c>
      <c r="M93" s="498">
        <f>IF($F93=0,0,((($F93/$E$88)*'CRONOGRAMA ACTIVIDADES'!K$38)*($G93/$F93)))</f>
        <v>0</v>
      </c>
      <c r="N93" s="498">
        <f>IF($F93=0,0,((($F93/$E$88)*'CRONOGRAMA ACTIVIDADES'!L$38)*($G93/$F93)))</f>
        <v>0</v>
      </c>
      <c r="O93" s="498">
        <f>IF($F93=0,0,((($F93/$E$88)*'CRONOGRAMA ACTIVIDADES'!M$38)*($G93/$F93)))</f>
        <v>0</v>
      </c>
      <c r="P93" s="498">
        <f>IF($F93=0,0,((($F93/$E$88)*'CRONOGRAMA ACTIVIDADES'!N$38)*($G93/$F93)))</f>
        <v>0</v>
      </c>
      <c r="Q93" s="498">
        <f>IF($F93=0,0,((($F93/$E$88)*'CRONOGRAMA ACTIVIDADES'!O$38)*($G93/$F93)))</f>
        <v>0</v>
      </c>
      <c r="R93" s="498">
        <f>IF($F93=0,0,((($F93/$E$88)*'CRONOGRAMA ACTIVIDADES'!P$38)*($G93/$F93)))</f>
        <v>0</v>
      </c>
      <c r="S93" s="498">
        <f>IF($F93=0,0,((($F93/$E$88)*'CRONOGRAMA ACTIVIDADES'!Q$38)*($G93/$F93)))</f>
        <v>0</v>
      </c>
      <c r="T93" s="501">
        <f>H93+I93+J93+K93+L93+M93+N93+O93+P93+Q93+R93+S93</f>
        <v>0</v>
      </c>
      <c r="U93" s="503">
        <f>IF($F93=0,0,((($F93/$E$88)*'CRONOGRAMA ACTIVIDADES'!R$38)*($G93/$F93)))</f>
        <v>0</v>
      </c>
      <c r="V93" s="498">
        <f>IF($F93=0,0,((($F93/$E$88)*'CRONOGRAMA ACTIVIDADES'!S$38)*($G93/$F93)))</f>
        <v>0</v>
      </c>
      <c r="W93" s="498">
        <f>IF($F93=0,0,((($F93/$E$88)*'CRONOGRAMA ACTIVIDADES'!T$38)*($G93/$F93)))</f>
        <v>0</v>
      </c>
      <c r="X93" s="498">
        <f>IF($F93=0,0,((($F93/$E$88)*'CRONOGRAMA ACTIVIDADES'!U$38)*($G93/$F93)))</f>
        <v>0</v>
      </c>
      <c r="Y93" s="498">
        <f>IF($F93=0,0,((($F93/$E$88)*'CRONOGRAMA ACTIVIDADES'!V$38)*($G93/$F93)))</f>
        <v>0</v>
      </c>
      <c r="Z93" s="498">
        <f>IF($F93=0,0,((($F93/$E$88)*'CRONOGRAMA ACTIVIDADES'!W$38)*($G93/$F93)))</f>
        <v>0</v>
      </c>
      <c r="AA93" s="498">
        <f>IF($F93=0,0,((($F93/$E$88)*'CRONOGRAMA ACTIVIDADES'!X$38)*($G93/$F93)))</f>
        <v>0</v>
      </c>
      <c r="AB93" s="498">
        <f>IF($F93=0,0,((($F93/$E$88)*'CRONOGRAMA ACTIVIDADES'!Y$38)*($G93/$F93)))</f>
        <v>0</v>
      </c>
      <c r="AC93" s="498">
        <f>IF($F93=0,0,((($F93/$E$88)*'CRONOGRAMA ACTIVIDADES'!Z$38)*($G93/$F93)))</f>
        <v>0</v>
      </c>
      <c r="AD93" s="498">
        <f>IF($F93=0,0,((($F93/$E$88)*'CRONOGRAMA ACTIVIDADES'!AA$38)*($G93/$F93)))</f>
        <v>0</v>
      </c>
      <c r="AE93" s="498">
        <f>IF($F93=0,0,((($F93/$E$88)*'CRONOGRAMA ACTIVIDADES'!AB$38)*($G93/$F93)))</f>
        <v>0</v>
      </c>
      <c r="AF93" s="498">
        <f>IF($F93=0,0,((($F93/$E$88)*'CRONOGRAMA ACTIVIDADES'!AC$38)*($G93/$F93)))</f>
        <v>0</v>
      </c>
      <c r="AG93" s="501">
        <f>U93+V93+W93+X93+Y93+Z93+AA93+AB93+AC93+AD93+AE93+AF93</f>
        <v>0</v>
      </c>
      <c r="AH93" s="502">
        <f>IF($F93=0,0,((($F93/$E$88)*'CRONOGRAMA ACTIVIDADES'!AD$38)*($G93/$F93)))</f>
        <v>0</v>
      </c>
      <c r="AI93" s="498">
        <f>IF($F93=0,0,((($F93/$E$88)*'CRONOGRAMA ACTIVIDADES'!AE$38)*($G93/$F93)))</f>
        <v>0</v>
      </c>
      <c r="AJ93" s="498">
        <f>IF($F93=0,0,((($F93/$E$88)*'CRONOGRAMA ACTIVIDADES'!AF$38)*($G93/$F93)))</f>
        <v>0</v>
      </c>
      <c r="AK93" s="498">
        <f>IF($F93=0,0,((($F93/$E$88)*'CRONOGRAMA ACTIVIDADES'!AG$38)*($G93/$F93)))</f>
        <v>0</v>
      </c>
      <c r="AL93" s="498">
        <f>IF($F93=0,0,((($F93/$E$88)*'CRONOGRAMA ACTIVIDADES'!AH$38)*($G93/$F93)))</f>
        <v>0</v>
      </c>
      <c r="AM93" s="498">
        <f>IF($F93=0,0,((($F93/$E$88)*'CRONOGRAMA ACTIVIDADES'!AI$38)*($G93/$F93)))</f>
        <v>0</v>
      </c>
      <c r="AN93" s="498">
        <f>IF($F93=0,0,((($F93/$E$88)*'CRONOGRAMA ACTIVIDADES'!AJ$38)*($G93/$F93)))</f>
        <v>0</v>
      </c>
      <c r="AO93" s="498">
        <f>IF($F93=0,0,((($F93/$E$88)*'CRONOGRAMA ACTIVIDADES'!AK$38)*($G93/$F93)))</f>
        <v>0</v>
      </c>
      <c r="AP93" s="498">
        <f>IF($F93=0,0,((($F93/$E$88)*'CRONOGRAMA ACTIVIDADES'!AL$38)*($G93/$F93)))</f>
        <v>0</v>
      </c>
      <c r="AQ93" s="498">
        <f>IF($F93=0,0,((($F93/$E$88)*'CRONOGRAMA ACTIVIDADES'!AM$38)*($G93/$F93)))</f>
        <v>0</v>
      </c>
      <c r="AR93" s="498">
        <f>IF($F93=0,0,((($F93/$E$88)*'CRONOGRAMA ACTIVIDADES'!AN$38)*($G93/$F93)))</f>
        <v>0</v>
      </c>
      <c r="AS93" s="498">
        <f>IF($F93=0,0,((($F93/$E$88)*'CRONOGRAMA ACTIVIDADES'!AO$38)*($G93/$F93)))</f>
        <v>0</v>
      </c>
      <c r="AT93" s="501">
        <f>AH93+AI93+AJ93+AK93+AL93+AM93+AN93+AO93+AP93+AQ93+AR93+AS93</f>
        <v>0</v>
      </c>
      <c r="AU93" s="504">
        <f>AS93+AR93+AQ93+AP93+AO93+AN93+AM93+AL93+AK93+AJ93+AI93+AH93+AF93+AE93+AD93+AC93+AB93+AA93+Z93+Y93+X93+W93+V93+U93+S93+R93+Q93+P93+O93+N93+M93+L93+K93+J93+I93+H93</f>
        <v>0</v>
      </c>
      <c r="AV93" s="470">
        <f t="shared" si="24"/>
        <v>0</v>
      </c>
    </row>
    <row r="94" spans="2:48" s="472" customFormat="1" ht="12.75" customHeight="1">
      <c r="B94" s="484" t="str">
        <f>+'FORMATO COSTEO C1'!C$434</f>
        <v>1.3.4</v>
      </c>
      <c r="C94" s="508">
        <f>+'FORMATO COSTEO C1'!B$434</f>
        <v>0</v>
      </c>
      <c r="D94" s="486" t="str">
        <f>+'FORMATO COSTEO C1'!D$434</f>
        <v>Unidad medida</v>
      </c>
      <c r="E94" s="487">
        <f>+'FORMATO COSTEO C1'!E$434</f>
        <v>0</v>
      </c>
      <c r="F94" s="488">
        <f>SUM(F95:F99)</f>
        <v>0</v>
      </c>
      <c r="G94" s="489">
        <f aca="true" t="shared" si="27" ref="G94:AS94">SUM(G95:G99)</f>
        <v>0</v>
      </c>
      <c r="H94" s="490">
        <f t="shared" si="27"/>
        <v>0</v>
      </c>
      <c r="I94" s="488">
        <f>SUM(I95:I99)</f>
        <v>0</v>
      </c>
      <c r="J94" s="488">
        <f>SUM(J95:J99)</f>
        <v>0</v>
      </c>
      <c r="K94" s="488">
        <f>SUM(K95:K99)</f>
        <v>0</v>
      </c>
      <c r="L94" s="488">
        <f>SUM(L95:L99)</f>
        <v>0</v>
      </c>
      <c r="M94" s="488">
        <f>SUM(M95:M99)</f>
        <v>0</v>
      </c>
      <c r="N94" s="488">
        <f t="shared" si="27"/>
        <v>0</v>
      </c>
      <c r="O94" s="488">
        <f t="shared" si="27"/>
        <v>0</v>
      </c>
      <c r="P94" s="488">
        <f t="shared" si="27"/>
        <v>0</v>
      </c>
      <c r="Q94" s="488">
        <f t="shared" si="27"/>
        <v>0</v>
      </c>
      <c r="R94" s="488">
        <f t="shared" si="27"/>
        <v>0</v>
      </c>
      <c r="S94" s="488">
        <f t="shared" si="27"/>
        <v>0</v>
      </c>
      <c r="T94" s="491">
        <f>SUM(T95:T99)</f>
        <v>0</v>
      </c>
      <c r="U94" s="490">
        <f t="shared" si="27"/>
        <v>0</v>
      </c>
      <c r="V94" s="488">
        <f t="shared" si="27"/>
        <v>0</v>
      </c>
      <c r="W94" s="488">
        <f t="shared" si="27"/>
        <v>0</v>
      </c>
      <c r="X94" s="488">
        <f t="shared" si="27"/>
        <v>0</v>
      </c>
      <c r="Y94" s="488">
        <f t="shared" si="27"/>
        <v>0</v>
      </c>
      <c r="Z94" s="488">
        <f t="shared" si="27"/>
        <v>0</v>
      </c>
      <c r="AA94" s="488">
        <f t="shared" si="27"/>
        <v>0</v>
      </c>
      <c r="AB94" s="488">
        <f t="shared" si="27"/>
        <v>0</v>
      </c>
      <c r="AC94" s="488">
        <f t="shared" si="27"/>
        <v>0</v>
      </c>
      <c r="AD94" s="488">
        <f t="shared" si="27"/>
        <v>0</v>
      </c>
      <c r="AE94" s="488">
        <f t="shared" si="27"/>
        <v>0</v>
      </c>
      <c r="AF94" s="488">
        <f t="shared" si="27"/>
        <v>0</v>
      </c>
      <c r="AG94" s="491">
        <f t="shared" si="27"/>
        <v>0</v>
      </c>
      <c r="AH94" s="492">
        <f t="shared" si="27"/>
        <v>0</v>
      </c>
      <c r="AI94" s="488">
        <f t="shared" si="27"/>
        <v>0</v>
      </c>
      <c r="AJ94" s="488">
        <f t="shared" si="27"/>
        <v>0</v>
      </c>
      <c r="AK94" s="488">
        <f t="shared" si="27"/>
        <v>0</v>
      </c>
      <c r="AL94" s="488">
        <f t="shared" si="27"/>
        <v>0</v>
      </c>
      <c r="AM94" s="488">
        <f t="shared" si="27"/>
        <v>0</v>
      </c>
      <c r="AN94" s="488">
        <f t="shared" si="27"/>
        <v>0</v>
      </c>
      <c r="AO94" s="488">
        <f t="shared" si="27"/>
        <v>0</v>
      </c>
      <c r="AP94" s="488">
        <f t="shared" si="27"/>
        <v>0</v>
      </c>
      <c r="AQ94" s="488">
        <f t="shared" si="27"/>
        <v>0</v>
      </c>
      <c r="AR94" s="488">
        <f t="shared" si="27"/>
        <v>0</v>
      </c>
      <c r="AS94" s="488">
        <f t="shared" si="27"/>
        <v>0</v>
      </c>
      <c r="AT94" s="491">
        <f>SUM(AT95:AT99)</f>
        <v>0</v>
      </c>
      <c r="AU94" s="493">
        <f>SUM(AU95:AU99)</f>
        <v>0</v>
      </c>
      <c r="AV94" s="470">
        <f t="shared" si="24"/>
        <v>0</v>
      </c>
    </row>
    <row r="95" spans="2:48" s="483" customFormat="1" ht="12.75" customHeight="1" outlineLevel="1">
      <c r="B95" s="494" t="str">
        <f>+'FORMATO COSTEO C1'!C$436</f>
        <v>1.3.4.1</v>
      </c>
      <c r="C95" s="495" t="str">
        <f>+'FORMATO COSTEO C1'!B$436</f>
        <v>Categoría de gasto</v>
      </c>
      <c r="D95" s="590"/>
      <c r="E95" s="507"/>
      <c r="F95" s="498">
        <f>+'FORMATO COSTEO C1'!G436</f>
        <v>0</v>
      </c>
      <c r="G95" s="499">
        <f>+'FORMATO COSTEO C1'!L436</f>
        <v>0</v>
      </c>
      <c r="H95" s="500">
        <f>IF($F95=0,0,((($F95/$E$94)*'CRONOGRAMA ACTIVIDADES'!F$39)*($G95/$F95)))</f>
        <v>0</v>
      </c>
      <c r="I95" s="498">
        <f>IF($F95=0,0,((($F95/$E$94)*'CRONOGRAMA ACTIVIDADES'!G$39)*($G95/$F95)))</f>
        <v>0</v>
      </c>
      <c r="J95" s="498">
        <f>IF($F95=0,0,((($F95/$E$94)*'CRONOGRAMA ACTIVIDADES'!H$39)*($G95/$F95)))</f>
        <v>0</v>
      </c>
      <c r="K95" s="498">
        <f>IF($F95=0,0,((($F95/$E$94)*'CRONOGRAMA ACTIVIDADES'!I$39)*($G95/$F95)))</f>
        <v>0</v>
      </c>
      <c r="L95" s="498">
        <f>IF($F95=0,0,((($F95/$E$94)*'CRONOGRAMA ACTIVIDADES'!J$39)*($G95/$F95)))</f>
        <v>0</v>
      </c>
      <c r="M95" s="498">
        <f>IF($F95=0,0,((($F95/$E$94)*'CRONOGRAMA ACTIVIDADES'!K$39)*($G95/$F95)))</f>
        <v>0</v>
      </c>
      <c r="N95" s="498">
        <f>IF($F95=0,0,((($F95/$E$94)*'CRONOGRAMA ACTIVIDADES'!L$39)*($G95/$F95)))</f>
        <v>0</v>
      </c>
      <c r="O95" s="498">
        <f>IF($F95=0,0,((($F95/$E$94)*'CRONOGRAMA ACTIVIDADES'!M$39)*($G95/$F95)))</f>
        <v>0</v>
      </c>
      <c r="P95" s="498">
        <f>IF($F95=0,0,((($F95/$E$94)*'CRONOGRAMA ACTIVIDADES'!N$39)*($G95/$F95)))</f>
        <v>0</v>
      </c>
      <c r="Q95" s="498">
        <f>IF($F95=0,0,((($F95/$E$94)*'CRONOGRAMA ACTIVIDADES'!O$39)*($G95/$F95)))</f>
        <v>0</v>
      </c>
      <c r="R95" s="498">
        <f>IF($F95=0,0,((($F95/$E$94)*'CRONOGRAMA ACTIVIDADES'!P$39)*($G95/$F95)))</f>
        <v>0</v>
      </c>
      <c r="S95" s="498">
        <f>IF($F95=0,0,((($F95/$E$94)*'CRONOGRAMA ACTIVIDADES'!Q$39)*($G95/$F95)))</f>
        <v>0</v>
      </c>
      <c r="T95" s="501">
        <f>H95+I95+J95+K95+L95+M95+N95+O95+P95+Q95+R95+S95</f>
        <v>0</v>
      </c>
      <c r="U95" s="503">
        <f>IF($F95=0,0,((($F95/$E$94)*'CRONOGRAMA ACTIVIDADES'!R$39)*($G95/$F95)))</f>
        <v>0</v>
      </c>
      <c r="V95" s="498">
        <f>IF($F95=0,0,((($F95/$E$94)*'CRONOGRAMA ACTIVIDADES'!S$39)*($G95/$F95)))</f>
        <v>0</v>
      </c>
      <c r="W95" s="498">
        <f>IF($F95=0,0,((($F95/$E$94)*'CRONOGRAMA ACTIVIDADES'!T$39)*($G95/$F95)))</f>
        <v>0</v>
      </c>
      <c r="X95" s="498">
        <f>IF($F95=0,0,((($F95/$E$94)*'CRONOGRAMA ACTIVIDADES'!U$39)*($G95/$F95)))</f>
        <v>0</v>
      </c>
      <c r="Y95" s="498">
        <f>IF($F95=0,0,((($F95/$E$94)*'CRONOGRAMA ACTIVIDADES'!V$39)*($G95/$F95)))</f>
        <v>0</v>
      </c>
      <c r="Z95" s="498">
        <f>IF($F95=0,0,((($F95/$E$94)*'CRONOGRAMA ACTIVIDADES'!W$39)*($G95/$F95)))</f>
        <v>0</v>
      </c>
      <c r="AA95" s="498">
        <f>IF($F95=0,0,((($F95/$E$94)*'CRONOGRAMA ACTIVIDADES'!X$39)*($G95/$F95)))</f>
        <v>0</v>
      </c>
      <c r="AB95" s="498">
        <f>IF($F95=0,0,((($F95/$E$94)*'CRONOGRAMA ACTIVIDADES'!Y$39)*($G95/$F95)))</f>
        <v>0</v>
      </c>
      <c r="AC95" s="498">
        <f>IF($F95=0,0,((($F95/$E$94)*'CRONOGRAMA ACTIVIDADES'!Z$39)*($G95/$F95)))</f>
        <v>0</v>
      </c>
      <c r="AD95" s="498">
        <f>IF($F95=0,0,((($F95/$E$94)*'CRONOGRAMA ACTIVIDADES'!AA$39)*($G95/$F95)))</f>
        <v>0</v>
      </c>
      <c r="AE95" s="498">
        <f>IF($F95=0,0,((($F95/$E$94)*'CRONOGRAMA ACTIVIDADES'!AB$39)*($G95/$F95)))</f>
        <v>0</v>
      </c>
      <c r="AF95" s="498">
        <f>IF($F95=0,0,((($F95/$E$94)*'CRONOGRAMA ACTIVIDADES'!AC$39)*($G95/$F95)))</f>
        <v>0</v>
      </c>
      <c r="AG95" s="501">
        <f>U95+V95+W95+X95+Y95+Z95+AA95+AB95+AC95+AD95+AE95+AF95</f>
        <v>0</v>
      </c>
      <c r="AH95" s="502">
        <f>IF($F95=0,0,((($F95/$E$94)*'CRONOGRAMA ACTIVIDADES'!AD$39)*($G95/$F95)))</f>
        <v>0</v>
      </c>
      <c r="AI95" s="498">
        <f>IF($F95=0,0,((($F95/$E$94)*'CRONOGRAMA ACTIVIDADES'!AE$39)*($G95/$F95)))</f>
        <v>0</v>
      </c>
      <c r="AJ95" s="498">
        <f>IF($F95=0,0,((($F95/$E$94)*'CRONOGRAMA ACTIVIDADES'!AF$39)*($G95/$F95)))</f>
        <v>0</v>
      </c>
      <c r="AK95" s="498">
        <f>IF($F95=0,0,((($F95/$E$94)*'CRONOGRAMA ACTIVIDADES'!AG$39)*($G95/$F95)))</f>
        <v>0</v>
      </c>
      <c r="AL95" s="498">
        <f>IF($F95=0,0,((($F95/$E$94)*'CRONOGRAMA ACTIVIDADES'!AH$39)*($G95/$F95)))</f>
        <v>0</v>
      </c>
      <c r="AM95" s="498">
        <f>IF($F95=0,0,((($F95/$E$94)*'CRONOGRAMA ACTIVIDADES'!AI$39)*($G95/$F95)))</f>
        <v>0</v>
      </c>
      <c r="AN95" s="498">
        <f>IF($F95=0,0,((($F95/$E$94)*'CRONOGRAMA ACTIVIDADES'!AJ$39)*($G95/$F95)))</f>
        <v>0</v>
      </c>
      <c r="AO95" s="498">
        <f>IF($F95=0,0,((($F95/$E$94)*'CRONOGRAMA ACTIVIDADES'!AK$39)*($G95/$F95)))</f>
        <v>0</v>
      </c>
      <c r="AP95" s="498">
        <f>IF($F95=0,0,((($F95/$E$94)*'CRONOGRAMA ACTIVIDADES'!AL$39)*($G95/$F95)))</f>
        <v>0</v>
      </c>
      <c r="AQ95" s="498">
        <f>IF($F95=0,0,((($F95/$E$94)*'CRONOGRAMA ACTIVIDADES'!AM$39)*($G95/$F95)))</f>
        <v>0</v>
      </c>
      <c r="AR95" s="498">
        <f>IF($F95=0,0,((($F95/$E$94)*'CRONOGRAMA ACTIVIDADES'!AN$39)*($G95/$F95)))</f>
        <v>0</v>
      </c>
      <c r="AS95" s="498">
        <f>IF($F95=0,0,((($F95/$E$94)*'CRONOGRAMA ACTIVIDADES'!AO$39)*($G95/$F95)))</f>
        <v>0</v>
      </c>
      <c r="AT95" s="501">
        <f>AH95+AI95+AJ95+AK95+AL95+AM95+AN95+AO95+AP95+AQ95+AR95+AS95</f>
        <v>0</v>
      </c>
      <c r="AU95" s="504">
        <f>AS95+AR95+AQ95+AP95+AO95+AN95+AM95+AL95+AK95+AJ95+AI95+AH95+AF95+AE95+AD95+AC95+AB95+AA95+Z95+Y95+X95+W95+V95+U95+S95+R95+Q95+P95+O95+N95+M95+L95+K95+J95+I95+H95</f>
        <v>0</v>
      </c>
      <c r="AV95" s="470">
        <f t="shared" si="24"/>
        <v>0</v>
      </c>
    </row>
    <row r="96" spans="2:48" s="472" customFormat="1" ht="12.75" customHeight="1">
      <c r="B96" s="494" t="str">
        <f>+'FORMATO COSTEO C1'!C$442</f>
        <v>1.3.4.2</v>
      </c>
      <c r="C96" s="495" t="str">
        <f>+'FORMATO COSTEO C1'!B$442</f>
        <v>Categoría de gasto</v>
      </c>
      <c r="D96" s="590"/>
      <c r="E96" s="507"/>
      <c r="F96" s="498">
        <f>+'FORMATO COSTEO C1'!G442</f>
        <v>0</v>
      </c>
      <c r="G96" s="499">
        <f>+'FORMATO COSTEO C1'!L442</f>
        <v>0</v>
      </c>
      <c r="H96" s="503">
        <f>IF($F96=0,0,((($F96/$E$94)*'CRONOGRAMA ACTIVIDADES'!F$39)*($G96/$F96)))</f>
        <v>0</v>
      </c>
      <c r="I96" s="498">
        <f>IF($F96=0,0,((($F96/$E$94)*'CRONOGRAMA ACTIVIDADES'!G$39)*($G96/$F96)))</f>
        <v>0</v>
      </c>
      <c r="J96" s="498">
        <f>IF($F96=0,0,((($F96/$E$94)*'CRONOGRAMA ACTIVIDADES'!H$39)*($G96/$F96)))</f>
        <v>0</v>
      </c>
      <c r="K96" s="498">
        <f>IF($F96=0,0,((($F96/$E$94)*'CRONOGRAMA ACTIVIDADES'!I$39)*($G96/$F96)))</f>
        <v>0</v>
      </c>
      <c r="L96" s="498">
        <f>IF($F96=0,0,((($F96/$E$94)*'CRONOGRAMA ACTIVIDADES'!J$39)*($G96/$F96)))</f>
        <v>0</v>
      </c>
      <c r="M96" s="498">
        <f>IF($F96=0,0,((($F96/$E$94)*'CRONOGRAMA ACTIVIDADES'!K$39)*($G96/$F96)))</f>
        <v>0</v>
      </c>
      <c r="N96" s="498">
        <f>IF($F96=0,0,((($F96/$E$94)*'CRONOGRAMA ACTIVIDADES'!L$39)*($G96/$F96)))</f>
        <v>0</v>
      </c>
      <c r="O96" s="498">
        <f>IF($F96=0,0,((($F96/$E$94)*'CRONOGRAMA ACTIVIDADES'!M$39)*($G96/$F96)))</f>
        <v>0</v>
      </c>
      <c r="P96" s="498">
        <f>IF($F96=0,0,((($F96/$E$94)*'CRONOGRAMA ACTIVIDADES'!N$39)*($G96/$F96)))</f>
        <v>0</v>
      </c>
      <c r="Q96" s="498">
        <f>IF($F96=0,0,((($F96/$E$94)*'CRONOGRAMA ACTIVIDADES'!O$39)*($G96/$F96)))</f>
        <v>0</v>
      </c>
      <c r="R96" s="498">
        <f>IF($F96=0,0,((($F96/$E$94)*'CRONOGRAMA ACTIVIDADES'!P$39)*($G96/$F96)))</f>
        <v>0</v>
      </c>
      <c r="S96" s="498">
        <f>IF($F96=0,0,((($F96/$E$94)*'CRONOGRAMA ACTIVIDADES'!Q$39)*($G96/$F96)))</f>
        <v>0</v>
      </c>
      <c r="T96" s="501">
        <f>H96+I96+J96+K96+L96+M96+N96+O96+P96+Q96+R96+S96</f>
        <v>0</v>
      </c>
      <c r="U96" s="503">
        <f>IF($F96=0,0,((($F96/$E$94)*'CRONOGRAMA ACTIVIDADES'!R$39)*($G96/$F96)))</f>
        <v>0</v>
      </c>
      <c r="V96" s="498">
        <f>IF($F96=0,0,((($F96/$E$94)*'CRONOGRAMA ACTIVIDADES'!S$39)*($G96/$F96)))</f>
        <v>0</v>
      </c>
      <c r="W96" s="498">
        <f>IF($F96=0,0,((($F96/$E$94)*'CRONOGRAMA ACTIVIDADES'!T$39)*($G96/$F96)))</f>
        <v>0</v>
      </c>
      <c r="X96" s="498">
        <f>IF($F96=0,0,((($F96/$E$94)*'CRONOGRAMA ACTIVIDADES'!U$39)*($G96/$F96)))</f>
        <v>0</v>
      </c>
      <c r="Y96" s="498">
        <f>IF($F96=0,0,((($F96/$E$94)*'CRONOGRAMA ACTIVIDADES'!V$39)*($G96/$F96)))</f>
        <v>0</v>
      </c>
      <c r="Z96" s="498">
        <f>IF($F96=0,0,((($F96/$E$94)*'CRONOGRAMA ACTIVIDADES'!W$39)*($G96/$F96)))</f>
        <v>0</v>
      </c>
      <c r="AA96" s="498">
        <f>IF($F96=0,0,((($F96/$E$94)*'CRONOGRAMA ACTIVIDADES'!X$39)*($G96/$F96)))</f>
        <v>0</v>
      </c>
      <c r="AB96" s="498">
        <f>IF($F96=0,0,((($F96/$E$94)*'CRONOGRAMA ACTIVIDADES'!Y$39)*($G96/$F96)))</f>
        <v>0</v>
      </c>
      <c r="AC96" s="498">
        <f>IF($F96=0,0,((($F96/$E$94)*'CRONOGRAMA ACTIVIDADES'!Z$39)*($G96/$F96)))</f>
        <v>0</v>
      </c>
      <c r="AD96" s="498">
        <f>IF($F96=0,0,((($F96/$E$94)*'CRONOGRAMA ACTIVIDADES'!AA$39)*($G96/$F96)))</f>
        <v>0</v>
      </c>
      <c r="AE96" s="498">
        <f>IF($F96=0,0,((($F96/$E$94)*'CRONOGRAMA ACTIVIDADES'!AB$39)*($G96/$F96)))</f>
        <v>0</v>
      </c>
      <c r="AF96" s="498">
        <f>IF($F96=0,0,((($F96/$E$94)*'CRONOGRAMA ACTIVIDADES'!AC$39)*($G96/$F96)))</f>
        <v>0</v>
      </c>
      <c r="AG96" s="501">
        <f>U96+V96+W96+X96+Y96+Z96+AA96+AB96+AC96+AD96+AE96+AF96</f>
        <v>0</v>
      </c>
      <c r="AH96" s="502">
        <f>IF($F96=0,0,((($F96/$E$94)*'CRONOGRAMA ACTIVIDADES'!AD$39)*($G96/$F96)))</f>
        <v>0</v>
      </c>
      <c r="AI96" s="498">
        <f>IF($F96=0,0,((($F96/$E$94)*'CRONOGRAMA ACTIVIDADES'!AE$39)*($G96/$F96)))</f>
        <v>0</v>
      </c>
      <c r="AJ96" s="498">
        <f>IF($F96=0,0,((($F96/$E$94)*'CRONOGRAMA ACTIVIDADES'!AF$39)*($G96/$F96)))</f>
        <v>0</v>
      </c>
      <c r="AK96" s="498">
        <f>IF($F96=0,0,((($F96/$E$94)*'CRONOGRAMA ACTIVIDADES'!AG$39)*($G96/$F96)))</f>
        <v>0</v>
      </c>
      <c r="AL96" s="498">
        <f>IF($F96=0,0,((($F96/$E$94)*'CRONOGRAMA ACTIVIDADES'!AH$39)*($G96/$F96)))</f>
        <v>0</v>
      </c>
      <c r="AM96" s="498">
        <f>IF($F96=0,0,((($F96/$E$94)*'CRONOGRAMA ACTIVIDADES'!AI$39)*($G96/$F96)))</f>
        <v>0</v>
      </c>
      <c r="AN96" s="498">
        <f>IF($F96=0,0,((($F96/$E$94)*'CRONOGRAMA ACTIVIDADES'!AJ$39)*($G96/$F96)))</f>
        <v>0</v>
      </c>
      <c r="AO96" s="498">
        <f>IF($F96=0,0,((($F96/$E$94)*'CRONOGRAMA ACTIVIDADES'!AK$39)*($G96/$F96)))</f>
        <v>0</v>
      </c>
      <c r="AP96" s="498">
        <f>IF($F96=0,0,((($F96/$E$94)*'CRONOGRAMA ACTIVIDADES'!AL$39)*($G96/$F96)))</f>
        <v>0</v>
      </c>
      <c r="AQ96" s="498">
        <f>IF($F96=0,0,((($F96/$E$94)*'CRONOGRAMA ACTIVIDADES'!AM$39)*($G96/$F96)))</f>
        <v>0</v>
      </c>
      <c r="AR96" s="498">
        <f>IF($F96=0,0,((($F96/$E$94)*'CRONOGRAMA ACTIVIDADES'!AN$39)*($G96/$F96)))</f>
        <v>0</v>
      </c>
      <c r="AS96" s="498">
        <f>IF($F96=0,0,((($F96/$E$94)*'CRONOGRAMA ACTIVIDADES'!AO$39)*($G96/$F96)))</f>
        <v>0</v>
      </c>
      <c r="AT96" s="501">
        <f>AH96+AI96+AJ96+AK96+AL96+AM96+AN96+AO96+AP96+AQ96+AR96+AS96</f>
        <v>0</v>
      </c>
      <c r="AU96" s="504">
        <f>AS96+AR96+AQ96+AP96+AO96+AN96+AM96+AL96+AK96+AJ96+AI96+AH96+AF96+AE96+AD96+AC96+AB96+AA96+Z96+Y96+X96+W96+V96+U96+S96+R96+Q96+P96+O96+N96+M96+L96+K96+J96+I96+H96</f>
        <v>0</v>
      </c>
      <c r="AV96" s="470">
        <f t="shared" si="24"/>
        <v>0</v>
      </c>
    </row>
    <row r="97" spans="2:48" s="483" customFormat="1" ht="12.75" customHeight="1" outlineLevel="1">
      <c r="B97" s="494" t="str">
        <f>+'FORMATO COSTEO C1'!C$448</f>
        <v>1.3.4.3</v>
      </c>
      <c r="C97" s="495" t="str">
        <f>+'FORMATO COSTEO C1'!B$448</f>
        <v>Categoría de gasto</v>
      </c>
      <c r="D97" s="590"/>
      <c r="E97" s="507"/>
      <c r="F97" s="498">
        <f>+'FORMATO COSTEO C1'!G448</f>
        <v>0</v>
      </c>
      <c r="G97" s="499">
        <f>+'FORMATO COSTEO C1'!L448</f>
        <v>0</v>
      </c>
      <c r="H97" s="503">
        <f>IF($F97=0,0,((($F97/$E$94)*'CRONOGRAMA ACTIVIDADES'!F$39)*($G97/$F97)))</f>
        <v>0</v>
      </c>
      <c r="I97" s="498">
        <f>IF($F97=0,0,((($F97/$E$94)*'CRONOGRAMA ACTIVIDADES'!G$39)*($G97/$F97)))</f>
        <v>0</v>
      </c>
      <c r="J97" s="498">
        <f>IF($F97=0,0,((($F97/$E$94)*'CRONOGRAMA ACTIVIDADES'!H$39)*($G97/$F97)))</f>
        <v>0</v>
      </c>
      <c r="K97" s="498">
        <f>IF($F97=0,0,((($F97/$E$94)*'CRONOGRAMA ACTIVIDADES'!I$39)*($G97/$F97)))</f>
        <v>0</v>
      </c>
      <c r="L97" s="498">
        <f>IF($F97=0,0,((($F97/$E$94)*'CRONOGRAMA ACTIVIDADES'!J$39)*($G97/$F97)))</f>
        <v>0</v>
      </c>
      <c r="M97" s="498">
        <f>IF($F97=0,0,((($F97/$E$94)*'CRONOGRAMA ACTIVIDADES'!K$39)*($G97/$F97)))</f>
        <v>0</v>
      </c>
      <c r="N97" s="498">
        <f>IF($F97=0,0,((($F97/$E$94)*'CRONOGRAMA ACTIVIDADES'!L$39)*($G97/$F97)))</f>
        <v>0</v>
      </c>
      <c r="O97" s="498">
        <f>IF($F97=0,0,((($F97/$E$94)*'CRONOGRAMA ACTIVIDADES'!M$39)*($G97/$F97)))</f>
        <v>0</v>
      </c>
      <c r="P97" s="498">
        <f>IF($F97=0,0,((($F97/$E$94)*'CRONOGRAMA ACTIVIDADES'!N$39)*($G97/$F97)))</f>
        <v>0</v>
      </c>
      <c r="Q97" s="498">
        <f>IF($F97=0,0,((($F97/$E$94)*'CRONOGRAMA ACTIVIDADES'!O$39)*($G97/$F97)))</f>
        <v>0</v>
      </c>
      <c r="R97" s="498">
        <f>IF($F97=0,0,((($F97/$E$94)*'CRONOGRAMA ACTIVIDADES'!P$39)*($G97/$F97)))</f>
        <v>0</v>
      </c>
      <c r="S97" s="498">
        <f>IF($F97=0,0,((($F97/$E$94)*'CRONOGRAMA ACTIVIDADES'!Q$39)*($G97/$F97)))</f>
        <v>0</v>
      </c>
      <c r="T97" s="501">
        <f>H97+I97+J97+K97+L97+M97+N97+O97+P97+Q97+R97+S97</f>
        <v>0</v>
      </c>
      <c r="U97" s="503">
        <f>IF($F97=0,0,((($F97/$E$94)*'CRONOGRAMA ACTIVIDADES'!R$39)*($G97/$F97)))</f>
        <v>0</v>
      </c>
      <c r="V97" s="498">
        <f>IF($F97=0,0,((($F97/$E$94)*'CRONOGRAMA ACTIVIDADES'!S$39)*($G97/$F97)))</f>
        <v>0</v>
      </c>
      <c r="W97" s="498">
        <f>IF($F97=0,0,((($F97/$E$94)*'CRONOGRAMA ACTIVIDADES'!T$39)*($G97/$F97)))</f>
        <v>0</v>
      </c>
      <c r="X97" s="498">
        <f>IF($F97=0,0,((($F97/$E$94)*'CRONOGRAMA ACTIVIDADES'!U$39)*($G97/$F97)))</f>
        <v>0</v>
      </c>
      <c r="Y97" s="498">
        <f>IF($F97=0,0,((($F97/$E$94)*'CRONOGRAMA ACTIVIDADES'!V$39)*($G97/$F97)))</f>
        <v>0</v>
      </c>
      <c r="Z97" s="498">
        <f>IF($F97=0,0,((($F97/$E$94)*'CRONOGRAMA ACTIVIDADES'!W$39)*($G97/$F97)))</f>
        <v>0</v>
      </c>
      <c r="AA97" s="498">
        <f>IF($F97=0,0,((($F97/$E$94)*'CRONOGRAMA ACTIVIDADES'!X$39)*($G97/$F97)))</f>
        <v>0</v>
      </c>
      <c r="AB97" s="498">
        <f>IF($F97=0,0,((($F97/$E$94)*'CRONOGRAMA ACTIVIDADES'!Y$39)*($G97/$F97)))</f>
        <v>0</v>
      </c>
      <c r="AC97" s="498">
        <f>IF($F97=0,0,((($F97/$E$94)*'CRONOGRAMA ACTIVIDADES'!Z$39)*($G97/$F97)))</f>
        <v>0</v>
      </c>
      <c r="AD97" s="498">
        <f>IF($F97=0,0,((($F97/$E$94)*'CRONOGRAMA ACTIVIDADES'!AA$39)*($G97/$F97)))</f>
        <v>0</v>
      </c>
      <c r="AE97" s="498">
        <f>IF($F97=0,0,((($F97/$E$94)*'CRONOGRAMA ACTIVIDADES'!AB$39)*($G97/$F97)))</f>
        <v>0</v>
      </c>
      <c r="AF97" s="498">
        <f>IF($F97=0,0,((($F97/$E$94)*'CRONOGRAMA ACTIVIDADES'!AC$39)*($G97/$F97)))</f>
        <v>0</v>
      </c>
      <c r="AG97" s="501">
        <f>U97+V97+W97+X97+Y97+Z97+AA97+AB97+AC97+AD97+AE97+AF97</f>
        <v>0</v>
      </c>
      <c r="AH97" s="502">
        <f>IF($F97=0,0,((($F97/$E$94)*'CRONOGRAMA ACTIVIDADES'!AD$39)*($G97/$F97)))</f>
        <v>0</v>
      </c>
      <c r="AI97" s="498">
        <f>IF($F97=0,0,((($F97/$E$94)*'CRONOGRAMA ACTIVIDADES'!AE$39)*($G97/$F97)))</f>
        <v>0</v>
      </c>
      <c r="AJ97" s="498">
        <f>IF($F97=0,0,((($F97/$E$94)*'CRONOGRAMA ACTIVIDADES'!AF$39)*($G97/$F97)))</f>
        <v>0</v>
      </c>
      <c r="AK97" s="498">
        <f>IF($F97=0,0,((($F97/$E$94)*'CRONOGRAMA ACTIVIDADES'!AG$39)*($G97/$F97)))</f>
        <v>0</v>
      </c>
      <c r="AL97" s="498">
        <f>IF($F97=0,0,((($F97/$E$94)*'CRONOGRAMA ACTIVIDADES'!AH$39)*($G97/$F97)))</f>
        <v>0</v>
      </c>
      <c r="AM97" s="498">
        <f>IF($F97=0,0,((($F97/$E$94)*'CRONOGRAMA ACTIVIDADES'!AI$39)*($G97/$F97)))</f>
        <v>0</v>
      </c>
      <c r="AN97" s="498">
        <f>IF($F97=0,0,((($F97/$E$94)*'CRONOGRAMA ACTIVIDADES'!AJ$39)*($G97/$F97)))</f>
        <v>0</v>
      </c>
      <c r="AO97" s="498">
        <f>IF($F97=0,0,((($F97/$E$94)*'CRONOGRAMA ACTIVIDADES'!AK$39)*($G97/$F97)))</f>
        <v>0</v>
      </c>
      <c r="AP97" s="498">
        <f>IF($F97=0,0,((($F97/$E$94)*'CRONOGRAMA ACTIVIDADES'!AL$39)*($G97/$F97)))</f>
        <v>0</v>
      </c>
      <c r="AQ97" s="498">
        <f>IF($F97=0,0,((($F97/$E$94)*'CRONOGRAMA ACTIVIDADES'!AM$39)*($G97/$F97)))</f>
        <v>0</v>
      </c>
      <c r="AR97" s="498">
        <f>IF($F97=0,0,((($F97/$E$94)*'CRONOGRAMA ACTIVIDADES'!AN$39)*($G97/$F97)))</f>
        <v>0</v>
      </c>
      <c r="AS97" s="498">
        <f>IF($F97=0,0,((($F97/$E$94)*'CRONOGRAMA ACTIVIDADES'!AO$39)*($G97/$F97)))</f>
        <v>0</v>
      </c>
      <c r="AT97" s="501">
        <f>AH97+AI97+AJ97+AK97+AL97+AM97+AN97+AO97+AP97+AQ97+AR97+AS97</f>
        <v>0</v>
      </c>
      <c r="AU97" s="504">
        <f>AS97+AR97+AQ97+AP97+AO97+AN97+AM97+AL97+AK97+AJ97+AI97+AH97+AF97+AE97+AD97+AC97+AB97+AA97+Z97+Y97+X97+W97+V97+U97+S97+R97+Q97+P97+O97+N97+M97+L97+K97+J97+I97+H97</f>
        <v>0</v>
      </c>
      <c r="AV97" s="470">
        <f t="shared" si="24"/>
        <v>0</v>
      </c>
    </row>
    <row r="98" spans="2:48" s="472" customFormat="1" ht="12.75" customHeight="1">
      <c r="B98" s="494" t="str">
        <f>+'FORMATO COSTEO C1'!C$454</f>
        <v>1.3.4.4</v>
      </c>
      <c r="C98" s="495" t="str">
        <f>+'FORMATO COSTEO C1'!B$454</f>
        <v>Categoría de gasto</v>
      </c>
      <c r="D98" s="590"/>
      <c r="E98" s="507"/>
      <c r="F98" s="498">
        <f>+'FORMATO COSTEO C1'!G454</f>
        <v>0</v>
      </c>
      <c r="G98" s="499">
        <f>+'FORMATO COSTEO C1'!L454</f>
        <v>0</v>
      </c>
      <c r="H98" s="503">
        <f>IF($F98=0,0,((($F98/$E$94)*'CRONOGRAMA ACTIVIDADES'!F$39)*($G98/$F98)))</f>
        <v>0</v>
      </c>
      <c r="I98" s="498">
        <f>IF($F98=0,0,((($F98/$E$94)*'CRONOGRAMA ACTIVIDADES'!G$39)*($G98/$F98)))</f>
        <v>0</v>
      </c>
      <c r="J98" s="498">
        <f>IF($F98=0,0,((($F98/$E$94)*'CRONOGRAMA ACTIVIDADES'!H$39)*($G98/$F98)))</f>
        <v>0</v>
      </c>
      <c r="K98" s="498">
        <f>IF($F98=0,0,((($F98/$E$94)*'CRONOGRAMA ACTIVIDADES'!I$39)*($G98/$F98)))</f>
        <v>0</v>
      </c>
      <c r="L98" s="498">
        <f>IF($F98=0,0,((($F98/$E$94)*'CRONOGRAMA ACTIVIDADES'!J$39)*($G98/$F98)))</f>
        <v>0</v>
      </c>
      <c r="M98" s="498">
        <f>IF($F98=0,0,((($F98/$E$94)*'CRONOGRAMA ACTIVIDADES'!K$39)*($G98/$F98)))</f>
        <v>0</v>
      </c>
      <c r="N98" s="498">
        <f>IF($F98=0,0,((($F98/$E$94)*'CRONOGRAMA ACTIVIDADES'!L$39)*($G98/$F98)))</f>
        <v>0</v>
      </c>
      <c r="O98" s="498">
        <f>IF($F98=0,0,((($F98/$E$94)*'CRONOGRAMA ACTIVIDADES'!M$39)*($G98/$F98)))</f>
        <v>0</v>
      </c>
      <c r="P98" s="498">
        <f>IF($F98=0,0,((($F98/$E$94)*'CRONOGRAMA ACTIVIDADES'!N$39)*($G98/$F98)))</f>
        <v>0</v>
      </c>
      <c r="Q98" s="498">
        <f>IF($F98=0,0,((($F98/$E$94)*'CRONOGRAMA ACTIVIDADES'!O$39)*($G98/$F98)))</f>
        <v>0</v>
      </c>
      <c r="R98" s="498">
        <f>IF($F98=0,0,((($F98/$E$94)*'CRONOGRAMA ACTIVIDADES'!P$39)*($G98/$F98)))</f>
        <v>0</v>
      </c>
      <c r="S98" s="498">
        <f>IF($F98=0,0,((($F98/$E$94)*'CRONOGRAMA ACTIVIDADES'!Q$39)*($G98/$F98)))</f>
        <v>0</v>
      </c>
      <c r="T98" s="501">
        <f>H98+I98+J98+K98+L98+M98+N98+O98+P98+Q98+R98+S98</f>
        <v>0</v>
      </c>
      <c r="U98" s="503">
        <f>IF($F98=0,0,((($F98/$E$94)*'CRONOGRAMA ACTIVIDADES'!R$39)*($G98/$F98)))</f>
        <v>0</v>
      </c>
      <c r="V98" s="498">
        <f>IF($F98=0,0,((($F98/$E$94)*'CRONOGRAMA ACTIVIDADES'!S$39)*($G98/$F98)))</f>
        <v>0</v>
      </c>
      <c r="W98" s="498">
        <f>IF($F98=0,0,((($F98/$E$94)*'CRONOGRAMA ACTIVIDADES'!T$39)*($G98/$F98)))</f>
        <v>0</v>
      </c>
      <c r="X98" s="498">
        <f>IF($F98=0,0,((($F98/$E$94)*'CRONOGRAMA ACTIVIDADES'!U$39)*($G98/$F98)))</f>
        <v>0</v>
      </c>
      <c r="Y98" s="498">
        <f>IF($F98=0,0,((($F98/$E$94)*'CRONOGRAMA ACTIVIDADES'!V$39)*($G98/$F98)))</f>
        <v>0</v>
      </c>
      <c r="Z98" s="498">
        <f>IF($F98=0,0,((($F98/$E$94)*'CRONOGRAMA ACTIVIDADES'!W$39)*($G98/$F98)))</f>
        <v>0</v>
      </c>
      <c r="AA98" s="498">
        <f>IF($F98=0,0,((($F98/$E$94)*'CRONOGRAMA ACTIVIDADES'!X$39)*($G98/$F98)))</f>
        <v>0</v>
      </c>
      <c r="AB98" s="498">
        <f>IF($F98=0,0,((($F98/$E$94)*'CRONOGRAMA ACTIVIDADES'!Y$39)*($G98/$F98)))</f>
        <v>0</v>
      </c>
      <c r="AC98" s="498">
        <f>IF($F98=0,0,((($F98/$E$94)*'CRONOGRAMA ACTIVIDADES'!Z$39)*($G98/$F98)))</f>
        <v>0</v>
      </c>
      <c r="AD98" s="498">
        <f>IF($F98=0,0,((($F98/$E$94)*'CRONOGRAMA ACTIVIDADES'!AA$39)*($G98/$F98)))</f>
        <v>0</v>
      </c>
      <c r="AE98" s="498">
        <f>IF($F98=0,0,((($F98/$E$94)*'CRONOGRAMA ACTIVIDADES'!AB$39)*($G98/$F98)))</f>
        <v>0</v>
      </c>
      <c r="AF98" s="498">
        <f>IF($F98=0,0,((($F98/$E$94)*'CRONOGRAMA ACTIVIDADES'!AC$39)*($G98/$F98)))</f>
        <v>0</v>
      </c>
      <c r="AG98" s="501">
        <f>U98+V98+W98+X98+Y98+Z98+AA98+AB98+AC98+AD98+AE98+AF98</f>
        <v>0</v>
      </c>
      <c r="AH98" s="502">
        <f>IF($F98=0,0,((($F98/$E$94)*'CRONOGRAMA ACTIVIDADES'!AD$39)*($G98/$F98)))</f>
        <v>0</v>
      </c>
      <c r="AI98" s="498">
        <f>IF($F98=0,0,((($F98/$E$94)*'CRONOGRAMA ACTIVIDADES'!AE$39)*($G98/$F98)))</f>
        <v>0</v>
      </c>
      <c r="AJ98" s="498">
        <f>IF($F98=0,0,((($F98/$E$94)*'CRONOGRAMA ACTIVIDADES'!AF$39)*($G98/$F98)))</f>
        <v>0</v>
      </c>
      <c r="AK98" s="498">
        <f>IF($F98=0,0,((($F98/$E$94)*'CRONOGRAMA ACTIVIDADES'!AG$39)*($G98/$F98)))</f>
        <v>0</v>
      </c>
      <c r="AL98" s="498">
        <f>IF($F98=0,0,((($F98/$E$94)*'CRONOGRAMA ACTIVIDADES'!AH$39)*($G98/$F98)))</f>
        <v>0</v>
      </c>
      <c r="AM98" s="498">
        <f>IF($F98=0,0,((($F98/$E$94)*'CRONOGRAMA ACTIVIDADES'!AI$39)*($G98/$F98)))</f>
        <v>0</v>
      </c>
      <c r="AN98" s="498">
        <f>IF($F98=0,0,((($F98/$E$94)*'CRONOGRAMA ACTIVIDADES'!AJ$39)*($G98/$F98)))</f>
        <v>0</v>
      </c>
      <c r="AO98" s="498">
        <f>IF($F98=0,0,((($F98/$E$94)*'CRONOGRAMA ACTIVIDADES'!AK$39)*($G98/$F98)))</f>
        <v>0</v>
      </c>
      <c r="AP98" s="498">
        <f>IF($F98=0,0,((($F98/$E$94)*'CRONOGRAMA ACTIVIDADES'!AL$39)*($G98/$F98)))</f>
        <v>0</v>
      </c>
      <c r="AQ98" s="498">
        <f>IF($F98=0,0,((($F98/$E$94)*'CRONOGRAMA ACTIVIDADES'!AM$39)*($G98/$F98)))</f>
        <v>0</v>
      </c>
      <c r="AR98" s="498">
        <f>IF($F98=0,0,((($F98/$E$94)*'CRONOGRAMA ACTIVIDADES'!AN$39)*($G98/$F98)))</f>
        <v>0</v>
      </c>
      <c r="AS98" s="498">
        <f>IF($F98=0,0,((($F98/$E$94)*'CRONOGRAMA ACTIVIDADES'!AO$39)*($G98/$F98)))</f>
        <v>0</v>
      </c>
      <c r="AT98" s="501">
        <f>AH98+AI98+AJ98+AK98+AL98+AM98+AN98+AO98+AP98+AQ98+AR98+AS98</f>
        <v>0</v>
      </c>
      <c r="AU98" s="504">
        <f>AS98+AR98+AQ98+AP98+AO98+AN98+AM98+AL98+AK98+AJ98+AI98+AH98+AF98+AE98+AD98+AC98+AB98+AA98+Z98+Y98+X98+W98+V98+U98+S98+R98+Q98+P98+O98+N98+M98+L98+K98+J98+I98+H98</f>
        <v>0</v>
      </c>
      <c r="AV98" s="470">
        <f t="shared" si="24"/>
        <v>0</v>
      </c>
    </row>
    <row r="99" spans="2:48" s="483" customFormat="1" ht="12.75" customHeight="1" outlineLevel="1">
      <c r="B99" s="494" t="str">
        <f>+'FORMATO COSTEO C1'!C$460</f>
        <v>1.3.4.5</v>
      </c>
      <c r="C99" s="495" t="str">
        <f>+'FORMATO COSTEO C1'!B$460</f>
        <v>Categoría de gasto</v>
      </c>
      <c r="D99" s="590"/>
      <c r="E99" s="507"/>
      <c r="F99" s="498">
        <f>+'FORMATO COSTEO C1'!G460</f>
        <v>0</v>
      </c>
      <c r="G99" s="499">
        <f>+'FORMATO COSTEO C1'!L460</f>
        <v>0</v>
      </c>
      <c r="H99" s="503">
        <f>IF($F99=0,0,((($F99/$E$94)*'CRONOGRAMA ACTIVIDADES'!F$39)*($G99/$F99)))</f>
        <v>0</v>
      </c>
      <c r="I99" s="498">
        <f>IF($F99=0,0,((($F99/$E$94)*'CRONOGRAMA ACTIVIDADES'!G$39)*($G99/$F99)))</f>
        <v>0</v>
      </c>
      <c r="J99" s="498">
        <f>IF($F99=0,0,((($F99/$E$94)*'CRONOGRAMA ACTIVIDADES'!H$39)*($G99/$F99)))</f>
        <v>0</v>
      </c>
      <c r="K99" s="498">
        <f>IF($F99=0,0,((($F99/$E$94)*'CRONOGRAMA ACTIVIDADES'!I$39)*($G99/$F99)))</f>
        <v>0</v>
      </c>
      <c r="L99" s="498">
        <f>IF($F99=0,0,((($F99/$E$94)*'CRONOGRAMA ACTIVIDADES'!J$39)*($G99/$F99)))</f>
        <v>0</v>
      </c>
      <c r="M99" s="498">
        <f>IF($F99=0,0,((($F99/$E$94)*'CRONOGRAMA ACTIVIDADES'!K$39)*($G99/$F99)))</f>
        <v>0</v>
      </c>
      <c r="N99" s="498">
        <f>IF($F99=0,0,((($F99/$E$94)*'CRONOGRAMA ACTIVIDADES'!L$39)*($G99/$F99)))</f>
        <v>0</v>
      </c>
      <c r="O99" s="498">
        <f>IF($F99=0,0,((($F99/$E$94)*'CRONOGRAMA ACTIVIDADES'!M$39)*($G99/$F99)))</f>
        <v>0</v>
      </c>
      <c r="P99" s="498">
        <f>IF($F99=0,0,((($F99/$E$94)*'CRONOGRAMA ACTIVIDADES'!N$39)*($G99/$F99)))</f>
        <v>0</v>
      </c>
      <c r="Q99" s="498">
        <f>IF($F99=0,0,((($F99/$E$94)*'CRONOGRAMA ACTIVIDADES'!O$39)*($G99/$F99)))</f>
        <v>0</v>
      </c>
      <c r="R99" s="498">
        <f>IF($F99=0,0,((($F99/$E$94)*'CRONOGRAMA ACTIVIDADES'!P$39)*($G99/$F99)))</f>
        <v>0</v>
      </c>
      <c r="S99" s="498">
        <f>IF($F99=0,0,((($F99/$E$94)*'CRONOGRAMA ACTIVIDADES'!Q$39)*($G99/$F99)))</f>
        <v>0</v>
      </c>
      <c r="T99" s="501">
        <f>H99+I99+J99+K99+L99+M99+N99+O99+P99+Q99+R99+S99</f>
        <v>0</v>
      </c>
      <c r="U99" s="503">
        <f>IF($F99=0,0,((($F99/$E$94)*'CRONOGRAMA ACTIVIDADES'!R$39)*($G99/$F99)))</f>
        <v>0</v>
      </c>
      <c r="V99" s="498">
        <f>IF($F99=0,0,((($F99/$E$94)*'CRONOGRAMA ACTIVIDADES'!S$39)*($G99/$F99)))</f>
        <v>0</v>
      </c>
      <c r="W99" s="498">
        <f>IF($F99=0,0,((($F99/$E$94)*'CRONOGRAMA ACTIVIDADES'!T$39)*($G99/$F99)))</f>
        <v>0</v>
      </c>
      <c r="X99" s="498">
        <f>IF($F99=0,0,((($F99/$E$94)*'CRONOGRAMA ACTIVIDADES'!U$39)*($G99/$F99)))</f>
        <v>0</v>
      </c>
      <c r="Y99" s="498">
        <f>IF($F99=0,0,((($F99/$E$94)*'CRONOGRAMA ACTIVIDADES'!V$39)*($G99/$F99)))</f>
        <v>0</v>
      </c>
      <c r="Z99" s="498">
        <f>IF($F99=0,0,((($F99/$E$94)*'CRONOGRAMA ACTIVIDADES'!W$39)*($G99/$F99)))</f>
        <v>0</v>
      </c>
      <c r="AA99" s="498">
        <f>IF($F99=0,0,((($F99/$E$94)*'CRONOGRAMA ACTIVIDADES'!X$39)*($G99/$F99)))</f>
        <v>0</v>
      </c>
      <c r="AB99" s="498">
        <f>IF($F99=0,0,((($F99/$E$94)*'CRONOGRAMA ACTIVIDADES'!Y$39)*($G99/$F99)))</f>
        <v>0</v>
      </c>
      <c r="AC99" s="498">
        <f>IF($F99=0,0,((($F99/$E$94)*'CRONOGRAMA ACTIVIDADES'!Z$39)*($G99/$F99)))</f>
        <v>0</v>
      </c>
      <c r="AD99" s="498">
        <f>IF($F99=0,0,((($F99/$E$94)*'CRONOGRAMA ACTIVIDADES'!AA$39)*($G99/$F99)))</f>
        <v>0</v>
      </c>
      <c r="AE99" s="498">
        <f>IF($F99=0,0,((($F99/$E$94)*'CRONOGRAMA ACTIVIDADES'!AB$39)*($G99/$F99)))</f>
        <v>0</v>
      </c>
      <c r="AF99" s="498">
        <f>IF($F99=0,0,((($F99/$E$94)*'CRONOGRAMA ACTIVIDADES'!AC$39)*($G99/$F99)))</f>
        <v>0</v>
      </c>
      <c r="AG99" s="501">
        <f>U99+V99+W99+X99+Y99+Z99+AA99+AB99+AC99+AD99+AE99+AF99</f>
        <v>0</v>
      </c>
      <c r="AH99" s="502">
        <f>IF($F99=0,0,((($F99/$E$94)*'CRONOGRAMA ACTIVIDADES'!AD$39)*($G99/$F99)))</f>
        <v>0</v>
      </c>
      <c r="AI99" s="498">
        <f>IF($F99=0,0,((($F99/$E$94)*'CRONOGRAMA ACTIVIDADES'!AE$39)*($G99/$F99)))</f>
        <v>0</v>
      </c>
      <c r="AJ99" s="498">
        <f>IF($F99=0,0,((($F99/$E$94)*'CRONOGRAMA ACTIVIDADES'!AF$39)*($G99/$F99)))</f>
        <v>0</v>
      </c>
      <c r="AK99" s="498">
        <f>IF($F99=0,0,((($F99/$E$94)*'CRONOGRAMA ACTIVIDADES'!AG$39)*($G99/$F99)))</f>
        <v>0</v>
      </c>
      <c r="AL99" s="498">
        <f>IF($F99=0,0,((($F99/$E$94)*'CRONOGRAMA ACTIVIDADES'!AH$39)*($G99/$F99)))</f>
        <v>0</v>
      </c>
      <c r="AM99" s="498">
        <f>IF($F99=0,0,((($F99/$E$94)*'CRONOGRAMA ACTIVIDADES'!AI$39)*($G99/$F99)))</f>
        <v>0</v>
      </c>
      <c r="AN99" s="498">
        <f>IF($F99=0,0,((($F99/$E$94)*'CRONOGRAMA ACTIVIDADES'!AJ$39)*($G99/$F99)))</f>
        <v>0</v>
      </c>
      <c r="AO99" s="498">
        <f>IF($F99=0,0,((($F99/$E$94)*'CRONOGRAMA ACTIVIDADES'!AK$39)*($G99/$F99)))</f>
        <v>0</v>
      </c>
      <c r="AP99" s="498">
        <f>IF($F99=0,0,((($F99/$E$94)*'CRONOGRAMA ACTIVIDADES'!AL$39)*($G99/$F99)))</f>
        <v>0</v>
      </c>
      <c r="AQ99" s="498">
        <f>IF($F99=0,0,((($F99/$E$94)*'CRONOGRAMA ACTIVIDADES'!AM$39)*($G99/$F99)))</f>
        <v>0</v>
      </c>
      <c r="AR99" s="498">
        <f>IF($F99=0,0,((($F99/$E$94)*'CRONOGRAMA ACTIVIDADES'!AN$39)*($G99/$F99)))</f>
        <v>0</v>
      </c>
      <c r="AS99" s="498">
        <f>IF($F99=0,0,((($F99/$E$94)*'CRONOGRAMA ACTIVIDADES'!AO$39)*($G99/$F99)))</f>
        <v>0</v>
      </c>
      <c r="AT99" s="501">
        <f>AH99+AI99+AJ99+AK99+AL99+AM99+AN99+AO99+AP99+AQ99+AR99+AS99</f>
        <v>0</v>
      </c>
      <c r="AU99" s="504">
        <f>AS99+AR99+AQ99+AP99+AO99+AN99+AM99+AL99+AK99+AJ99+AI99+AH99+AF99+AE99+AD99+AC99+AB99+AA99+Z99+Y99+X99+W99+V99+U99+S99+R99+Q99+P99+O99+N99+M99+L99+K99+J99+I99+H99</f>
        <v>0</v>
      </c>
      <c r="AV99" s="470">
        <f t="shared" si="24"/>
        <v>0</v>
      </c>
    </row>
    <row r="100" spans="2:48" s="472" customFormat="1" ht="12.75" customHeight="1">
      <c r="B100" s="484" t="str">
        <f>+'FORMATO COSTEO C1'!C$466</f>
        <v>1.3.5</v>
      </c>
      <c r="C100" s="508">
        <f>+'FORMATO COSTEO C1'!B$466</f>
        <v>0</v>
      </c>
      <c r="D100" s="486" t="str">
        <f>+'FORMATO COSTEO C1'!D$466</f>
        <v>Unidad medida</v>
      </c>
      <c r="E100" s="487">
        <f>+'FORMATO COSTEO C1'!E$466</f>
        <v>0</v>
      </c>
      <c r="F100" s="488">
        <f>SUM(F101:F105)</f>
        <v>0</v>
      </c>
      <c r="G100" s="489">
        <f aca="true" t="shared" si="28" ref="G100:AS100">SUM(G101:G105)</f>
        <v>0</v>
      </c>
      <c r="H100" s="490">
        <f t="shared" si="28"/>
        <v>0</v>
      </c>
      <c r="I100" s="488">
        <f>SUM(I101:I105)</f>
        <v>0</v>
      </c>
      <c r="J100" s="488">
        <f>SUM(J101:J105)</f>
        <v>0</v>
      </c>
      <c r="K100" s="488">
        <f>SUM(K101:K105)</f>
        <v>0</v>
      </c>
      <c r="L100" s="488">
        <f>SUM(L101:L105)</f>
        <v>0</v>
      </c>
      <c r="M100" s="488">
        <f>SUM(M101:M105)</f>
        <v>0</v>
      </c>
      <c r="N100" s="488">
        <f t="shared" si="28"/>
        <v>0</v>
      </c>
      <c r="O100" s="488">
        <f t="shared" si="28"/>
        <v>0</v>
      </c>
      <c r="P100" s="488">
        <f t="shared" si="28"/>
        <v>0</v>
      </c>
      <c r="Q100" s="488">
        <f t="shared" si="28"/>
        <v>0</v>
      </c>
      <c r="R100" s="488">
        <f t="shared" si="28"/>
        <v>0</v>
      </c>
      <c r="S100" s="488">
        <f t="shared" si="28"/>
        <v>0</v>
      </c>
      <c r="T100" s="491">
        <f>SUM(T101:T105)</f>
        <v>0</v>
      </c>
      <c r="U100" s="490">
        <f t="shared" si="28"/>
        <v>0</v>
      </c>
      <c r="V100" s="488">
        <f t="shared" si="28"/>
        <v>0</v>
      </c>
      <c r="W100" s="488">
        <f t="shared" si="28"/>
        <v>0</v>
      </c>
      <c r="X100" s="488">
        <f t="shared" si="28"/>
        <v>0</v>
      </c>
      <c r="Y100" s="488">
        <f t="shared" si="28"/>
        <v>0</v>
      </c>
      <c r="Z100" s="488">
        <f t="shared" si="28"/>
        <v>0</v>
      </c>
      <c r="AA100" s="488">
        <f t="shared" si="28"/>
        <v>0</v>
      </c>
      <c r="AB100" s="488">
        <f t="shared" si="28"/>
        <v>0</v>
      </c>
      <c r="AC100" s="488">
        <f t="shared" si="28"/>
        <v>0</v>
      </c>
      <c r="AD100" s="488">
        <f t="shared" si="28"/>
        <v>0</v>
      </c>
      <c r="AE100" s="488">
        <f t="shared" si="28"/>
        <v>0</v>
      </c>
      <c r="AF100" s="488">
        <f t="shared" si="28"/>
        <v>0</v>
      </c>
      <c r="AG100" s="491">
        <f t="shared" si="28"/>
        <v>0</v>
      </c>
      <c r="AH100" s="492">
        <f t="shared" si="28"/>
        <v>0</v>
      </c>
      <c r="AI100" s="488">
        <f t="shared" si="28"/>
        <v>0</v>
      </c>
      <c r="AJ100" s="488">
        <f t="shared" si="28"/>
        <v>0</v>
      </c>
      <c r="AK100" s="488">
        <f t="shared" si="28"/>
        <v>0</v>
      </c>
      <c r="AL100" s="488">
        <f t="shared" si="28"/>
        <v>0</v>
      </c>
      <c r="AM100" s="488">
        <f t="shared" si="28"/>
        <v>0</v>
      </c>
      <c r="AN100" s="488">
        <f t="shared" si="28"/>
        <v>0</v>
      </c>
      <c r="AO100" s="488">
        <f t="shared" si="28"/>
        <v>0</v>
      </c>
      <c r="AP100" s="488">
        <f t="shared" si="28"/>
        <v>0</v>
      </c>
      <c r="AQ100" s="488">
        <f t="shared" si="28"/>
        <v>0</v>
      </c>
      <c r="AR100" s="488">
        <f t="shared" si="28"/>
        <v>0</v>
      </c>
      <c r="AS100" s="488">
        <f t="shared" si="28"/>
        <v>0</v>
      </c>
      <c r="AT100" s="491">
        <f>SUM(AT101:AT105)</f>
        <v>0</v>
      </c>
      <c r="AU100" s="493">
        <f>SUM(AU101:AU105)</f>
        <v>0</v>
      </c>
      <c r="AV100" s="470">
        <f t="shared" si="24"/>
        <v>0</v>
      </c>
    </row>
    <row r="101" spans="2:48" s="472" customFormat="1" ht="12.75" customHeight="1">
      <c r="B101" s="494" t="str">
        <f>+'FORMATO COSTEO C1'!C$468</f>
        <v>1.3.5.1</v>
      </c>
      <c r="C101" s="495" t="str">
        <f>+'FORMATO COSTEO C1'!B$468</f>
        <v>Categoría de gasto</v>
      </c>
      <c r="D101" s="590"/>
      <c r="E101" s="507"/>
      <c r="F101" s="498">
        <f>+'FORMATO COSTEO C1'!G468</f>
        <v>0</v>
      </c>
      <c r="G101" s="499">
        <f>+'FORMATO COSTEO C1'!L468</f>
        <v>0</v>
      </c>
      <c r="H101" s="500">
        <f>IF($F101=0,0,((($F101/$E$100)*'CRONOGRAMA ACTIVIDADES'!F$40)*($G101/$F101)))</f>
        <v>0</v>
      </c>
      <c r="I101" s="498">
        <f>IF($F101=0,0,((($F101/$E$100)*'CRONOGRAMA ACTIVIDADES'!G$40)*($G101/$F101)))</f>
        <v>0</v>
      </c>
      <c r="J101" s="498">
        <f>IF($F101=0,0,((($F101/$E$100)*'CRONOGRAMA ACTIVIDADES'!H$40)*($G101/$F101)))</f>
        <v>0</v>
      </c>
      <c r="K101" s="498">
        <f>IF($F101=0,0,((($F101/$E$100)*'CRONOGRAMA ACTIVIDADES'!I$40)*($G101/$F101)))</f>
        <v>0</v>
      </c>
      <c r="L101" s="498">
        <f>IF($F101=0,0,((($F101/$E$100)*'CRONOGRAMA ACTIVIDADES'!J$40)*($G101/$F101)))</f>
        <v>0</v>
      </c>
      <c r="M101" s="498">
        <f>IF($F101=0,0,((($F101/$E$100)*'CRONOGRAMA ACTIVIDADES'!K$40)*($G101/$F101)))</f>
        <v>0</v>
      </c>
      <c r="N101" s="498">
        <f>IF($F101=0,0,((($F101/$E$100)*'CRONOGRAMA ACTIVIDADES'!L$40)*($G101/$F101)))</f>
        <v>0</v>
      </c>
      <c r="O101" s="498">
        <f>IF($F101=0,0,((($F101/$E$100)*'CRONOGRAMA ACTIVIDADES'!M$40)*($G101/$F101)))</f>
        <v>0</v>
      </c>
      <c r="P101" s="498">
        <f>IF($F101=0,0,((($F101/$E$100)*'CRONOGRAMA ACTIVIDADES'!N$40)*($G101/$F101)))</f>
        <v>0</v>
      </c>
      <c r="Q101" s="498">
        <f>IF($F101=0,0,((($F101/$E$100)*'CRONOGRAMA ACTIVIDADES'!O$40)*($G101/$F101)))</f>
        <v>0</v>
      </c>
      <c r="R101" s="498">
        <f>IF($F101=0,0,((($F101/$E$100)*'CRONOGRAMA ACTIVIDADES'!P$40)*($G101/$F101)))</f>
        <v>0</v>
      </c>
      <c r="S101" s="498">
        <f>IF($F101=0,0,((($F101/$E$100)*'CRONOGRAMA ACTIVIDADES'!Q$40)*($G101/$F101)))</f>
        <v>0</v>
      </c>
      <c r="T101" s="501">
        <f>H101+I101+J101+K101+L101+M101+N101+O101+P101+Q101+R101+S101</f>
        <v>0</v>
      </c>
      <c r="U101" s="503">
        <f>IF($F101=0,0,((($F101/$E$100)*'CRONOGRAMA ACTIVIDADES'!R$40)*($G101/$F101)))</f>
        <v>0</v>
      </c>
      <c r="V101" s="498">
        <f>IF($F101=0,0,((($F101/$E$100)*'CRONOGRAMA ACTIVIDADES'!S$40)*($G101/$F101)))</f>
        <v>0</v>
      </c>
      <c r="W101" s="498">
        <f>IF($F101=0,0,((($F101/$E$100)*'CRONOGRAMA ACTIVIDADES'!T$40)*($G101/$F101)))</f>
        <v>0</v>
      </c>
      <c r="X101" s="498">
        <f>IF($F101=0,0,((($F101/$E$100)*'CRONOGRAMA ACTIVIDADES'!U$40)*($G101/$F101)))</f>
        <v>0</v>
      </c>
      <c r="Y101" s="498">
        <f>IF($F101=0,0,((($F101/$E$100)*'CRONOGRAMA ACTIVIDADES'!V$40)*($G101/$F101)))</f>
        <v>0</v>
      </c>
      <c r="Z101" s="498">
        <f>IF($F101=0,0,((($F101/$E$100)*'CRONOGRAMA ACTIVIDADES'!W$40)*($G101/$F101)))</f>
        <v>0</v>
      </c>
      <c r="AA101" s="498">
        <f>IF($F101=0,0,((($F101/$E$100)*'CRONOGRAMA ACTIVIDADES'!X$40)*($G101/$F101)))</f>
        <v>0</v>
      </c>
      <c r="AB101" s="498">
        <f>IF($F101=0,0,((($F101/$E$100)*'CRONOGRAMA ACTIVIDADES'!Y$40)*($G101/$F101)))</f>
        <v>0</v>
      </c>
      <c r="AC101" s="498">
        <f>IF($F101=0,0,((($F101/$E$100)*'CRONOGRAMA ACTIVIDADES'!Z$40)*($G101/$F101)))</f>
        <v>0</v>
      </c>
      <c r="AD101" s="498">
        <f>IF($F101=0,0,((($F101/$E$100)*'CRONOGRAMA ACTIVIDADES'!AA$40)*($G101/$F101)))</f>
        <v>0</v>
      </c>
      <c r="AE101" s="498">
        <f>IF($F101=0,0,((($F101/$E$100)*'CRONOGRAMA ACTIVIDADES'!AB$40)*($G101/$F101)))</f>
        <v>0</v>
      </c>
      <c r="AF101" s="498">
        <f>IF($F101=0,0,((($F101/$E$100)*'CRONOGRAMA ACTIVIDADES'!AC$40)*($G101/$F101)))</f>
        <v>0</v>
      </c>
      <c r="AG101" s="501">
        <f>U101+V101+W101+X101+Y101+Z101+AA101+AB101+AC101+AD101+AE101+AF101</f>
        <v>0</v>
      </c>
      <c r="AH101" s="502">
        <f>IF($F101=0,0,((($F101/$E$100)*'CRONOGRAMA ACTIVIDADES'!AD$40)*($G101/$F101)))</f>
        <v>0</v>
      </c>
      <c r="AI101" s="498">
        <f>IF($F101=0,0,((($F101/$E$100)*'CRONOGRAMA ACTIVIDADES'!AE$40)*($G101/$F101)))</f>
        <v>0</v>
      </c>
      <c r="AJ101" s="498">
        <f>IF($F101=0,0,((($F101/$E$100)*'CRONOGRAMA ACTIVIDADES'!AF$40)*($G101/$F101)))</f>
        <v>0</v>
      </c>
      <c r="AK101" s="498">
        <f>IF($F101=0,0,((($F101/$E$100)*'CRONOGRAMA ACTIVIDADES'!AG$40)*($G101/$F101)))</f>
        <v>0</v>
      </c>
      <c r="AL101" s="498">
        <f>IF($F101=0,0,((($F101/$E$100)*'CRONOGRAMA ACTIVIDADES'!AH$40)*($G101/$F101)))</f>
        <v>0</v>
      </c>
      <c r="AM101" s="498">
        <f>IF($F101=0,0,((($F101/$E$100)*'CRONOGRAMA ACTIVIDADES'!AI$40)*($G101/$F101)))</f>
        <v>0</v>
      </c>
      <c r="AN101" s="498">
        <f>IF($F101=0,0,((($F101/$E$100)*'CRONOGRAMA ACTIVIDADES'!AJ$40)*($G101/$F101)))</f>
        <v>0</v>
      </c>
      <c r="AO101" s="498">
        <f>IF($F101=0,0,((($F101/$E$100)*'CRONOGRAMA ACTIVIDADES'!AK$40)*($G101/$F101)))</f>
        <v>0</v>
      </c>
      <c r="AP101" s="498">
        <f>IF($F101=0,0,((($F101/$E$100)*'CRONOGRAMA ACTIVIDADES'!AL$40)*($G101/$F101)))</f>
        <v>0</v>
      </c>
      <c r="AQ101" s="498">
        <f>IF($F101=0,0,((($F101/$E$100)*'CRONOGRAMA ACTIVIDADES'!AM$40)*($G101/$F101)))</f>
        <v>0</v>
      </c>
      <c r="AR101" s="498">
        <f>IF($F101=0,0,((($F101/$E$100)*'CRONOGRAMA ACTIVIDADES'!AN$40)*($G101/$F101)))</f>
        <v>0</v>
      </c>
      <c r="AS101" s="498">
        <f>IF($F101=0,0,((($F101/$E$100)*'CRONOGRAMA ACTIVIDADES'!AO$40)*($G101/$F101)))</f>
        <v>0</v>
      </c>
      <c r="AT101" s="501">
        <f>AH101+AI101+AJ101+AK101+AL101+AM101+AN101+AO101+AP101+AQ101+AR101+AS101</f>
        <v>0</v>
      </c>
      <c r="AU101" s="504">
        <f>AS101+AR101+AQ101+AP101+AO101+AN101+AM101+AL101+AK101+AJ101+AI101+AH101+AF101+AE101+AD101+AC101+AB101+AA101+Z101+Y101+X101+W101+V101+U101+S101+R101+Q101+P101+O101+N101+M101+L101+K101+J101+I101+H101</f>
        <v>0</v>
      </c>
      <c r="AV101" s="470">
        <f t="shared" si="24"/>
        <v>0</v>
      </c>
    </row>
    <row r="102" spans="2:48" s="483" customFormat="1" ht="12.75" customHeight="1" outlineLevel="1">
      <c r="B102" s="494" t="str">
        <f>+'FORMATO COSTEO C1'!C$474</f>
        <v>1.3.5.2</v>
      </c>
      <c r="C102" s="495" t="str">
        <f>+'FORMATO COSTEO C1'!B$474</f>
        <v>Categoría de gasto</v>
      </c>
      <c r="D102" s="590"/>
      <c r="E102" s="507"/>
      <c r="F102" s="498">
        <f>+'FORMATO COSTEO C1'!G474</f>
        <v>0</v>
      </c>
      <c r="G102" s="499">
        <f>+'FORMATO COSTEO C1'!L474</f>
        <v>0</v>
      </c>
      <c r="H102" s="503">
        <f>IF($F102=0,0,((($F102/$E$100)*'CRONOGRAMA ACTIVIDADES'!F$40)*($G102/$F102)))</f>
        <v>0</v>
      </c>
      <c r="I102" s="498">
        <f>IF($F102=0,0,((($F102/$E$100)*'CRONOGRAMA ACTIVIDADES'!G$40)*($G102/$F102)))</f>
        <v>0</v>
      </c>
      <c r="J102" s="498">
        <f>IF($F102=0,0,((($F102/$E$100)*'CRONOGRAMA ACTIVIDADES'!H$40)*($G102/$F102)))</f>
        <v>0</v>
      </c>
      <c r="K102" s="498">
        <f>IF($F102=0,0,((($F102/$E$100)*'CRONOGRAMA ACTIVIDADES'!I$40)*($G102/$F102)))</f>
        <v>0</v>
      </c>
      <c r="L102" s="498">
        <f>IF($F102=0,0,((($F102/$E$100)*'CRONOGRAMA ACTIVIDADES'!J$40)*($G102/$F102)))</f>
        <v>0</v>
      </c>
      <c r="M102" s="498">
        <f>IF($F102=0,0,((($F102/$E$100)*'CRONOGRAMA ACTIVIDADES'!K$40)*($G102/$F102)))</f>
        <v>0</v>
      </c>
      <c r="N102" s="498">
        <f>IF($F102=0,0,((($F102/$E$100)*'CRONOGRAMA ACTIVIDADES'!L$40)*($G102/$F102)))</f>
        <v>0</v>
      </c>
      <c r="O102" s="498">
        <f>IF($F102=0,0,((($F102/$E$100)*'CRONOGRAMA ACTIVIDADES'!M$40)*($G102/$F102)))</f>
        <v>0</v>
      </c>
      <c r="P102" s="498">
        <f>IF($F102=0,0,((($F102/$E$100)*'CRONOGRAMA ACTIVIDADES'!N$40)*($G102/$F102)))</f>
        <v>0</v>
      </c>
      <c r="Q102" s="498">
        <f>IF($F102=0,0,((($F102/$E$100)*'CRONOGRAMA ACTIVIDADES'!O$40)*($G102/$F102)))</f>
        <v>0</v>
      </c>
      <c r="R102" s="498">
        <f>IF($F102=0,0,((($F102/$E$100)*'CRONOGRAMA ACTIVIDADES'!P$40)*($G102/$F102)))</f>
        <v>0</v>
      </c>
      <c r="S102" s="498">
        <f>IF($F102=0,0,((($F102/$E$100)*'CRONOGRAMA ACTIVIDADES'!Q$40)*($G102/$F102)))</f>
        <v>0</v>
      </c>
      <c r="T102" s="501">
        <f>H102+I102+J102+K102+L102+M102+N102+O102+P102+Q102+R102+S102</f>
        <v>0</v>
      </c>
      <c r="U102" s="503">
        <f>IF($F102=0,0,((($F102/$E$100)*'CRONOGRAMA ACTIVIDADES'!R$40)*($G102/$F102)))</f>
        <v>0</v>
      </c>
      <c r="V102" s="498">
        <f>IF($F102=0,0,((($F102/$E$100)*'CRONOGRAMA ACTIVIDADES'!S$40)*($G102/$F102)))</f>
        <v>0</v>
      </c>
      <c r="W102" s="498">
        <f>IF($F102=0,0,((($F102/$E$100)*'CRONOGRAMA ACTIVIDADES'!T$40)*($G102/$F102)))</f>
        <v>0</v>
      </c>
      <c r="X102" s="498">
        <f>IF($F102=0,0,((($F102/$E$100)*'CRONOGRAMA ACTIVIDADES'!U$40)*($G102/$F102)))</f>
        <v>0</v>
      </c>
      <c r="Y102" s="498">
        <f>IF($F102=0,0,((($F102/$E$100)*'CRONOGRAMA ACTIVIDADES'!V$40)*($G102/$F102)))</f>
        <v>0</v>
      </c>
      <c r="Z102" s="498">
        <f>IF($F102=0,0,((($F102/$E$100)*'CRONOGRAMA ACTIVIDADES'!W$40)*($G102/$F102)))</f>
        <v>0</v>
      </c>
      <c r="AA102" s="498">
        <f>IF($F102=0,0,((($F102/$E$100)*'CRONOGRAMA ACTIVIDADES'!X$40)*($G102/$F102)))</f>
        <v>0</v>
      </c>
      <c r="AB102" s="498">
        <f>IF($F102=0,0,((($F102/$E$100)*'CRONOGRAMA ACTIVIDADES'!Y$40)*($G102/$F102)))</f>
        <v>0</v>
      </c>
      <c r="AC102" s="498">
        <f>IF($F102=0,0,((($F102/$E$100)*'CRONOGRAMA ACTIVIDADES'!Z$40)*($G102/$F102)))</f>
        <v>0</v>
      </c>
      <c r="AD102" s="498">
        <f>IF($F102=0,0,((($F102/$E$100)*'CRONOGRAMA ACTIVIDADES'!AA$40)*($G102/$F102)))</f>
        <v>0</v>
      </c>
      <c r="AE102" s="498">
        <f>IF($F102=0,0,((($F102/$E$100)*'CRONOGRAMA ACTIVIDADES'!AB$40)*($G102/$F102)))</f>
        <v>0</v>
      </c>
      <c r="AF102" s="498">
        <f>IF($F102=0,0,((($F102/$E$100)*'CRONOGRAMA ACTIVIDADES'!AC$40)*($G102/$F102)))</f>
        <v>0</v>
      </c>
      <c r="AG102" s="501">
        <f>U102+V102+W102+X102+Y102+Z102+AA102+AB102+AC102+AD102+AE102+AF102</f>
        <v>0</v>
      </c>
      <c r="AH102" s="502">
        <f>IF($F102=0,0,((($F102/$E$100)*'CRONOGRAMA ACTIVIDADES'!AD$40)*($G102/$F102)))</f>
        <v>0</v>
      </c>
      <c r="AI102" s="498">
        <f>IF($F102=0,0,((($F102/$E$100)*'CRONOGRAMA ACTIVIDADES'!AE$40)*($G102/$F102)))</f>
        <v>0</v>
      </c>
      <c r="AJ102" s="498">
        <f>IF($F102=0,0,((($F102/$E$100)*'CRONOGRAMA ACTIVIDADES'!AF$40)*($G102/$F102)))</f>
        <v>0</v>
      </c>
      <c r="AK102" s="498">
        <f>IF($F102=0,0,((($F102/$E$100)*'CRONOGRAMA ACTIVIDADES'!AG$40)*($G102/$F102)))</f>
        <v>0</v>
      </c>
      <c r="AL102" s="498">
        <f>IF($F102=0,0,((($F102/$E$100)*'CRONOGRAMA ACTIVIDADES'!AH$40)*($G102/$F102)))</f>
        <v>0</v>
      </c>
      <c r="AM102" s="498">
        <f>IF($F102=0,0,((($F102/$E$100)*'CRONOGRAMA ACTIVIDADES'!AI$40)*($G102/$F102)))</f>
        <v>0</v>
      </c>
      <c r="AN102" s="498">
        <f>IF($F102=0,0,((($F102/$E$100)*'CRONOGRAMA ACTIVIDADES'!AJ$40)*($G102/$F102)))</f>
        <v>0</v>
      </c>
      <c r="AO102" s="498">
        <f>IF($F102=0,0,((($F102/$E$100)*'CRONOGRAMA ACTIVIDADES'!AK$40)*($G102/$F102)))</f>
        <v>0</v>
      </c>
      <c r="AP102" s="498">
        <f>IF($F102=0,0,((($F102/$E$100)*'CRONOGRAMA ACTIVIDADES'!AL$40)*($G102/$F102)))</f>
        <v>0</v>
      </c>
      <c r="AQ102" s="498">
        <f>IF($F102=0,0,((($F102/$E$100)*'CRONOGRAMA ACTIVIDADES'!AM$40)*($G102/$F102)))</f>
        <v>0</v>
      </c>
      <c r="AR102" s="498">
        <f>IF($F102=0,0,((($F102/$E$100)*'CRONOGRAMA ACTIVIDADES'!AN$40)*($G102/$F102)))</f>
        <v>0</v>
      </c>
      <c r="AS102" s="498">
        <f>IF($F102=0,0,((($F102/$E$100)*'CRONOGRAMA ACTIVIDADES'!AO$40)*($G102/$F102)))</f>
        <v>0</v>
      </c>
      <c r="AT102" s="501">
        <f>AH102+AI102+AJ102+AK102+AL102+AM102+AN102+AO102+AP102+AQ102+AR102+AS102</f>
        <v>0</v>
      </c>
      <c r="AU102" s="504">
        <f>AS102+AR102+AQ102+AP102+AO102+AN102+AM102+AL102+AK102+AJ102+AI102+AH102+AF102+AE102+AD102+AC102+AB102+AA102+Z102+Y102+X102+W102+V102+U102+S102+R102+Q102+P102+O102+N102+M102+L102+K102+J102+I102+H102</f>
        <v>0</v>
      </c>
      <c r="AV102" s="470">
        <f t="shared" si="24"/>
        <v>0</v>
      </c>
    </row>
    <row r="103" spans="2:48" s="472" customFormat="1" ht="12.75" customHeight="1">
      <c r="B103" s="494" t="str">
        <f>+'FORMATO COSTEO C1'!C$480</f>
        <v>1.3.5.3</v>
      </c>
      <c r="C103" s="495" t="str">
        <f>+'FORMATO COSTEO C1'!B$480</f>
        <v>Categoría de gasto</v>
      </c>
      <c r="D103" s="590"/>
      <c r="E103" s="507"/>
      <c r="F103" s="498">
        <f>+'FORMATO COSTEO C1'!G480</f>
        <v>0</v>
      </c>
      <c r="G103" s="499">
        <f>+'FORMATO COSTEO C1'!L480</f>
        <v>0</v>
      </c>
      <c r="H103" s="503">
        <f>IF($F103=0,0,((($F103/$E$100)*'CRONOGRAMA ACTIVIDADES'!F$40)*($G103/$F103)))</f>
        <v>0</v>
      </c>
      <c r="I103" s="498">
        <f>IF($F103=0,0,((($F103/$E$100)*'CRONOGRAMA ACTIVIDADES'!G$40)*($G103/$F103)))</f>
        <v>0</v>
      </c>
      <c r="J103" s="498">
        <f>IF($F103=0,0,((($F103/$E$100)*'CRONOGRAMA ACTIVIDADES'!H$40)*($G103/$F103)))</f>
        <v>0</v>
      </c>
      <c r="K103" s="498">
        <f>IF($F103=0,0,((($F103/$E$100)*'CRONOGRAMA ACTIVIDADES'!I$40)*($G103/$F103)))</f>
        <v>0</v>
      </c>
      <c r="L103" s="498">
        <f>IF($F103=0,0,((($F103/$E$100)*'CRONOGRAMA ACTIVIDADES'!J$40)*($G103/$F103)))</f>
        <v>0</v>
      </c>
      <c r="M103" s="498">
        <f>IF($F103=0,0,((($F103/$E$100)*'CRONOGRAMA ACTIVIDADES'!K$40)*($G103/$F103)))</f>
        <v>0</v>
      </c>
      <c r="N103" s="498">
        <f>IF($F103=0,0,((($F103/$E$100)*'CRONOGRAMA ACTIVIDADES'!L$40)*($G103/$F103)))</f>
        <v>0</v>
      </c>
      <c r="O103" s="498">
        <f>IF($F103=0,0,((($F103/$E$100)*'CRONOGRAMA ACTIVIDADES'!M$40)*($G103/$F103)))</f>
        <v>0</v>
      </c>
      <c r="P103" s="498">
        <f>IF($F103=0,0,((($F103/$E$100)*'CRONOGRAMA ACTIVIDADES'!N$40)*($G103/$F103)))</f>
        <v>0</v>
      </c>
      <c r="Q103" s="498">
        <f>IF($F103=0,0,((($F103/$E$100)*'CRONOGRAMA ACTIVIDADES'!O$40)*($G103/$F103)))</f>
        <v>0</v>
      </c>
      <c r="R103" s="498">
        <f>IF($F103=0,0,((($F103/$E$100)*'CRONOGRAMA ACTIVIDADES'!P$40)*($G103/$F103)))</f>
        <v>0</v>
      </c>
      <c r="S103" s="498">
        <f>IF($F103=0,0,((($F103/$E$100)*'CRONOGRAMA ACTIVIDADES'!Q$40)*($G103/$F103)))</f>
        <v>0</v>
      </c>
      <c r="T103" s="501">
        <f>H103+I103+J103+K103+L103+M103+N103+O103+P103+Q103+R103+S103</f>
        <v>0</v>
      </c>
      <c r="U103" s="503">
        <f>IF($F103=0,0,((($F103/$E$100)*'CRONOGRAMA ACTIVIDADES'!R$40)*($G103/$F103)))</f>
        <v>0</v>
      </c>
      <c r="V103" s="498">
        <f>IF($F103=0,0,((($F103/$E$100)*'CRONOGRAMA ACTIVIDADES'!S$40)*($G103/$F103)))</f>
        <v>0</v>
      </c>
      <c r="W103" s="498">
        <f>IF($F103=0,0,((($F103/$E$100)*'CRONOGRAMA ACTIVIDADES'!T$40)*($G103/$F103)))</f>
        <v>0</v>
      </c>
      <c r="X103" s="498">
        <f>IF($F103=0,0,((($F103/$E$100)*'CRONOGRAMA ACTIVIDADES'!U$40)*($G103/$F103)))</f>
        <v>0</v>
      </c>
      <c r="Y103" s="498">
        <f>IF($F103=0,0,((($F103/$E$100)*'CRONOGRAMA ACTIVIDADES'!V$40)*($G103/$F103)))</f>
        <v>0</v>
      </c>
      <c r="Z103" s="498">
        <f>IF($F103=0,0,((($F103/$E$100)*'CRONOGRAMA ACTIVIDADES'!W$40)*($G103/$F103)))</f>
        <v>0</v>
      </c>
      <c r="AA103" s="498">
        <f>IF($F103=0,0,((($F103/$E$100)*'CRONOGRAMA ACTIVIDADES'!X$40)*($G103/$F103)))</f>
        <v>0</v>
      </c>
      <c r="AB103" s="498">
        <f>IF($F103=0,0,((($F103/$E$100)*'CRONOGRAMA ACTIVIDADES'!Y$40)*($G103/$F103)))</f>
        <v>0</v>
      </c>
      <c r="AC103" s="498">
        <f>IF($F103=0,0,((($F103/$E$100)*'CRONOGRAMA ACTIVIDADES'!Z$40)*($G103/$F103)))</f>
        <v>0</v>
      </c>
      <c r="AD103" s="498">
        <f>IF($F103=0,0,((($F103/$E$100)*'CRONOGRAMA ACTIVIDADES'!AA$40)*($G103/$F103)))</f>
        <v>0</v>
      </c>
      <c r="AE103" s="498">
        <f>IF($F103=0,0,((($F103/$E$100)*'CRONOGRAMA ACTIVIDADES'!AB$40)*($G103/$F103)))</f>
        <v>0</v>
      </c>
      <c r="AF103" s="498">
        <f>IF($F103=0,0,((($F103/$E$100)*'CRONOGRAMA ACTIVIDADES'!AC$40)*($G103/$F103)))</f>
        <v>0</v>
      </c>
      <c r="AG103" s="501">
        <f>U103+V103+W103+X103+Y103+Z103+AA103+AB103+AC103+AD103+AE103+AF103</f>
        <v>0</v>
      </c>
      <c r="AH103" s="502">
        <f>IF($F103=0,0,((($F103/$E$100)*'CRONOGRAMA ACTIVIDADES'!AD$40)*($G103/$F103)))</f>
        <v>0</v>
      </c>
      <c r="AI103" s="498">
        <f>IF($F103=0,0,((($F103/$E$100)*'CRONOGRAMA ACTIVIDADES'!AE$40)*($G103/$F103)))</f>
        <v>0</v>
      </c>
      <c r="AJ103" s="498">
        <f>IF($F103=0,0,((($F103/$E$100)*'CRONOGRAMA ACTIVIDADES'!AF$40)*($G103/$F103)))</f>
        <v>0</v>
      </c>
      <c r="AK103" s="498">
        <f>IF($F103=0,0,((($F103/$E$100)*'CRONOGRAMA ACTIVIDADES'!AG$40)*($G103/$F103)))</f>
        <v>0</v>
      </c>
      <c r="AL103" s="498">
        <f>IF($F103=0,0,((($F103/$E$100)*'CRONOGRAMA ACTIVIDADES'!AH$40)*($G103/$F103)))</f>
        <v>0</v>
      </c>
      <c r="AM103" s="498">
        <f>IF($F103=0,0,((($F103/$E$100)*'CRONOGRAMA ACTIVIDADES'!AI$40)*($G103/$F103)))</f>
        <v>0</v>
      </c>
      <c r="AN103" s="498">
        <f>IF($F103=0,0,((($F103/$E$100)*'CRONOGRAMA ACTIVIDADES'!AJ$40)*($G103/$F103)))</f>
        <v>0</v>
      </c>
      <c r="AO103" s="498">
        <f>IF($F103=0,0,((($F103/$E$100)*'CRONOGRAMA ACTIVIDADES'!AK$40)*($G103/$F103)))</f>
        <v>0</v>
      </c>
      <c r="AP103" s="498">
        <f>IF($F103=0,0,((($F103/$E$100)*'CRONOGRAMA ACTIVIDADES'!AL$40)*($G103/$F103)))</f>
        <v>0</v>
      </c>
      <c r="AQ103" s="498">
        <f>IF($F103=0,0,((($F103/$E$100)*'CRONOGRAMA ACTIVIDADES'!AM$40)*($G103/$F103)))</f>
        <v>0</v>
      </c>
      <c r="AR103" s="498">
        <f>IF($F103=0,0,((($F103/$E$100)*'CRONOGRAMA ACTIVIDADES'!AN$40)*($G103/$F103)))</f>
        <v>0</v>
      </c>
      <c r="AS103" s="498">
        <f>IF($F103=0,0,((($F103/$E$100)*'CRONOGRAMA ACTIVIDADES'!AO$40)*($G103/$F103)))</f>
        <v>0</v>
      </c>
      <c r="AT103" s="501">
        <f>AH103+AI103+AJ103+AK103+AL103+AM103+AN103+AO103+AP103+AQ103+AR103+AS103</f>
        <v>0</v>
      </c>
      <c r="AU103" s="504">
        <f>AS103+AR103+AQ103+AP103+AO103+AN103+AM103+AL103+AK103+AJ103+AI103+AH103+AF103+AE103+AD103+AC103+AB103+AA103+Z103+Y103+X103+W103+V103+U103+S103+R103+Q103+P103+O103+N103+M103+L103+K103+J103+I103+H103</f>
        <v>0</v>
      </c>
      <c r="AV103" s="470">
        <f t="shared" si="24"/>
        <v>0</v>
      </c>
    </row>
    <row r="104" spans="2:48" s="472" customFormat="1" ht="12.75" customHeight="1">
      <c r="B104" s="494" t="str">
        <f>+'FORMATO COSTEO C1'!C$486</f>
        <v>1.3.5.4</v>
      </c>
      <c r="C104" s="495" t="str">
        <f>+'FORMATO COSTEO C1'!B$486</f>
        <v>Categoría de gasto</v>
      </c>
      <c r="D104" s="590"/>
      <c r="E104" s="507"/>
      <c r="F104" s="498">
        <f>+'FORMATO COSTEO C1'!G486</f>
        <v>0</v>
      </c>
      <c r="G104" s="499">
        <f>+'FORMATO COSTEO C1'!L486</f>
        <v>0</v>
      </c>
      <c r="H104" s="503">
        <f>IF($F104=0,0,((($F104/$E$100)*'CRONOGRAMA ACTIVIDADES'!F$40)*($G104/$F104)))</f>
        <v>0</v>
      </c>
      <c r="I104" s="498">
        <f>IF($F104=0,0,((($F104/$E$100)*'CRONOGRAMA ACTIVIDADES'!G$40)*($G104/$F104)))</f>
        <v>0</v>
      </c>
      <c r="J104" s="498">
        <f>IF($F104=0,0,((($F104/$E$100)*'CRONOGRAMA ACTIVIDADES'!H$40)*($G104/$F104)))</f>
        <v>0</v>
      </c>
      <c r="K104" s="498">
        <f>IF($F104=0,0,((($F104/$E$100)*'CRONOGRAMA ACTIVIDADES'!I$40)*($G104/$F104)))</f>
        <v>0</v>
      </c>
      <c r="L104" s="498">
        <f>IF($F104=0,0,((($F104/$E$100)*'CRONOGRAMA ACTIVIDADES'!J$40)*($G104/$F104)))</f>
        <v>0</v>
      </c>
      <c r="M104" s="498">
        <f>IF($F104=0,0,((($F104/$E$100)*'CRONOGRAMA ACTIVIDADES'!K$40)*($G104/$F104)))</f>
        <v>0</v>
      </c>
      <c r="N104" s="498">
        <f>IF($F104=0,0,((($F104/$E$100)*'CRONOGRAMA ACTIVIDADES'!L$40)*($G104/$F104)))</f>
        <v>0</v>
      </c>
      <c r="O104" s="498">
        <f>IF($F104=0,0,((($F104/$E$100)*'CRONOGRAMA ACTIVIDADES'!M$40)*($G104/$F104)))</f>
        <v>0</v>
      </c>
      <c r="P104" s="498">
        <f>IF($F104=0,0,((($F104/$E$100)*'CRONOGRAMA ACTIVIDADES'!N$40)*($G104/$F104)))</f>
        <v>0</v>
      </c>
      <c r="Q104" s="498">
        <f>IF($F104=0,0,((($F104/$E$100)*'CRONOGRAMA ACTIVIDADES'!O$40)*($G104/$F104)))</f>
        <v>0</v>
      </c>
      <c r="R104" s="498">
        <f>IF($F104=0,0,((($F104/$E$100)*'CRONOGRAMA ACTIVIDADES'!P$40)*($G104/$F104)))</f>
        <v>0</v>
      </c>
      <c r="S104" s="498">
        <f>IF($F104=0,0,((($F104/$E$100)*'CRONOGRAMA ACTIVIDADES'!Q$40)*($G104/$F104)))</f>
        <v>0</v>
      </c>
      <c r="T104" s="501">
        <f>H104+I104+J104+K104+L104+M104+N104+O104+P104+Q104+R104+S104</f>
        <v>0</v>
      </c>
      <c r="U104" s="503">
        <f>IF($F104=0,0,((($F104/$E$100)*'CRONOGRAMA ACTIVIDADES'!R$40)*($G104/$F104)))</f>
        <v>0</v>
      </c>
      <c r="V104" s="498">
        <f>IF($F104=0,0,((($F104/$E$100)*'CRONOGRAMA ACTIVIDADES'!S$40)*($G104/$F104)))</f>
        <v>0</v>
      </c>
      <c r="W104" s="498">
        <f>IF($F104=0,0,((($F104/$E$100)*'CRONOGRAMA ACTIVIDADES'!T$40)*($G104/$F104)))</f>
        <v>0</v>
      </c>
      <c r="X104" s="498">
        <f>IF($F104=0,0,((($F104/$E$100)*'CRONOGRAMA ACTIVIDADES'!U$40)*($G104/$F104)))</f>
        <v>0</v>
      </c>
      <c r="Y104" s="498">
        <f>IF($F104=0,0,((($F104/$E$100)*'CRONOGRAMA ACTIVIDADES'!V$40)*($G104/$F104)))</f>
        <v>0</v>
      </c>
      <c r="Z104" s="498">
        <f>IF($F104=0,0,((($F104/$E$100)*'CRONOGRAMA ACTIVIDADES'!W$40)*($G104/$F104)))</f>
        <v>0</v>
      </c>
      <c r="AA104" s="498">
        <f>IF($F104=0,0,((($F104/$E$100)*'CRONOGRAMA ACTIVIDADES'!X$40)*($G104/$F104)))</f>
        <v>0</v>
      </c>
      <c r="AB104" s="498">
        <f>IF($F104=0,0,((($F104/$E$100)*'CRONOGRAMA ACTIVIDADES'!Y$40)*($G104/$F104)))</f>
        <v>0</v>
      </c>
      <c r="AC104" s="498">
        <f>IF($F104=0,0,((($F104/$E$100)*'CRONOGRAMA ACTIVIDADES'!Z$40)*($G104/$F104)))</f>
        <v>0</v>
      </c>
      <c r="AD104" s="498">
        <f>IF($F104=0,0,((($F104/$E$100)*'CRONOGRAMA ACTIVIDADES'!AA$40)*($G104/$F104)))</f>
        <v>0</v>
      </c>
      <c r="AE104" s="498">
        <f>IF($F104=0,0,((($F104/$E$100)*'CRONOGRAMA ACTIVIDADES'!AB$40)*($G104/$F104)))</f>
        <v>0</v>
      </c>
      <c r="AF104" s="498">
        <f>IF($F104=0,0,((($F104/$E$100)*'CRONOGRAMA ACTIVIDADES'!AC$40)*($G104/$F104)))</f>
        <v>0</v>
      </c>
      <c r="AG104" s="501">
        <f>U104+V104+W104+X104+Y104+Z104+AA104+AB104+AC104+AD104+AE104+AF104</f>
        <v>0</v>
      </c>
      <c r="AH104" s="502">
        <f>IF($F104=0,0,((($F104/$E$100)*'CRONOGRAMA ACTIVIDADES'!AD$40)*($G104/$F104)))</f>
        <v>0</v>
      </c>
      <c r="AI104" s="498">
        <f>IF($F104=0,0,((($F104/$E$100)*'CRONOGRAMA ACTIVIDADES'!AE$40)*($G104/$F104)))</f>
        <v>0</v>
      </c>
      <c r="AJ104" s="498">
        <f>IF($F104=0,0,((($F104/$E$100)*'CRONOGRAMA ACTIVIDADES'!AF$40)*($G104/$F104)))</f>
        <v>0</v>
      </c>
      <c r="AK104" s="498">
        <f>IF($F104=0,0,((($F104/$E$100)*'CRONOGRAMA ACTIVIDADES'!AG$40)*($G104/$F104)))</f>
        <v>0</v>
      </c>
      <c r="AL104" s="498">
        <f>IF($F104=0,0,((($F104/$E$100)*'CRONOGRAMA ACTIVIDADES'!AH$40)*($G104/$F104)))</f>
        <v>0</v>
      </c>
      <c r="AM104" s="498">
        <f>IF($F104=0,0,((($F104/$E$100)*'CRONOGRAMA ACTIVIDADES'!AI$40)*($G104/$F104)))</f>
        <v>0</v>
      </c>
      <c r="AN104" s="498">
        <f>IF($F104=0,0,((($F104/$E$100)*'CRONOGRAMA ACTIVIDADES'!AJ$40)*($G104/$F104)))</f>
        <v>0</v>
      </c>
      <c r="AO104" s="498">
        <f>IF($F104=0,0,((($F104/$E$100)*'CRONOGRAMA ACTIVIDADES'!AK$40)*($G104/$F104)))</f>
        <v>0</v>
      </c>
      <c r="AP104" s="498">
        <f>IF($F104=0,0,((($F104/$E$100)*'CRONOGRAMA ACTIVIDADES'!AL$40)*($G104/$F104)))</f>
        <v>0</v>
      </c>
      <c r="AQ104" s="498">
        <f>IF($F104=0,0,((($F104/$E$100)*'CRONOGRAMA ACTIVIDADES'!AM$40)*($G104/$F104)))</f>
        <v>0</v>
      </c>
      <c r="AR104" s="498">
        <f>IF($F104=0,0,((($F104/$E$100)*'CRONOGRAMA ACTIVIDADES'!AN$40)*($G104/$F104)))</f>
        <v>0</v>
      </c>
      <c r="AS104" s="498">
        <f>IF($F104=0,0,((($F104/$E$100)*'CRONOGRAMA ACTIVIDADES'!AO$40)*($G104/$F104)))</f>
        <v>0</v>
      </c>
      <c r="AT104" s="501">
        <f>AH104+AI104+AJ104+AK104+AL104+AM104+AN104+AO104+AP104+AQ104+AR104+AS104</f>
        <v>0</v>
      </c>
      <c r="AU104" s="504">
        <f>AS104+AR104+AQ104+AP104+AO104+AN104+AM104+AL104+AK104+AJ104+AI104+AH104+AF104+AE104+AD104+AC104+AB104+AA104+Z104+Y104+X104+W104+V104+U104+S104+R104+Q104+P104+O104+N104+M104+L104+K104+J104+I104+H104</f>
        <v>0</v>
      </c>
      <c r="AV104" s="470">
        <f t="shared" si="24"/>
        <v>0</v>
      </c>
    </row>
    <row r="105" spans="2:48" s="472" customFormat="1" ht="12.75" customHeight="1">
      <c r="B105" s="494" t="str">
        <f>+'FORMATO COSTEO C1'!C$492</f>
        <v>1.3.5.5</v>
      </c>
      <c r="C105" s="495" t="str">
        <f>+'FORMATO COSTEO C1'!B$492</f>
        <v>Categoría de gasto</v>
      </c>
      <c r="D105" s="590"/>
      <c r="E105" s="507"/>
      <c r="F105" s="498">
        <f>+'FORMATO COSTEO C1'!G492</f>
        <v>0</v>
      </c>
      <c r="G105" s="499">
        <f>+'FORMATO COSTEO C1'!L492</f>
        <v>0</v>
      </c>
      <c r="H105" s="503">
        <f>IF($F105=0,0,((($F105/$E$100)*'CRONOGRAMA ACTIVIDADES'!F$40)*($G105/$F105)))</f>
        <v>0</v>
      </c>
      <c r="I105" s="498">
        <f>IF($F105=0,0,((($F105/$E$100)*'CRONOGRAMA ACTIVIDADES'!G$40)*($G105/$F105)))</f>
        <v>0</v>
      </c>
      <c r="J105" s="498">
        <f>IF($F105=0,0,((($F105/$E$100)*'CRONOGRAMA ACTIVIDADES'!H$40)*($G105/$F105)))</f>
        <v>0</v>
      </c>
      <c r="K105" s="498">
        <f>IF($F105=0,0,((($F105/$E$100)*'CRONOGRAMA ACTIVIDADES'!I$40)*($G105/$F105)))</f>
        <v>0</v>
      </c>
      <c r="L105" s="498">
        <f>IF($F105=0,0,((($F105/$E$100)*'CRONOGRAMA ACTIVIDADES'!J$40)*($G105/$F105)))</f>
        <v>0</v>
      </c>
      <c r="M105" s="498">
        <f>IF($F105=0,0,((($F105/$E$100)*'CRONOGRAMA ACTIVIDADES'!K$40)*($G105/$F105)))</f>
        <v>0</v>
      </c>
      <c r="N105" s="498">
        <f>IF($F105=0,0,((($F105/$E$100)*'CRONOGRAMA ACTIVIDADES'!L$40)*($G105/$F105)))</f>
        <v>0</v>
      </c>
      <c r="O105" s="498">
        <f>IF($F105=0,0,((($F105/$E$100)*'CRONOGRAMA ACTIVIDADES'!M$40)*($G105/$F105)))</f>
        <v>0</v>
      </c>
      <c r="P105" s="498">
        <f>IF($F105=0,0,((($F105/$E$100)*'CRONOGRAMA ACTIVIDADES'!N$40)*($G105/$F105)))</f>
        <v>0</v>
      </c>
      <c r="Q105" s="498">
        <f>IF($F105=0,0,((($F105/$E$100)*'CRONOGRAMA ACTIVIDADES'!O$40)*($G105/$F105)))</f>
        <v>0</v>
      </c>
      <c r="R105" s="498">
        <f>IF($F105=0,0,((($F105/$E$100)*'CRONOGRAMA ACTIVIDADES'!P$40)*($G105/$F105)))</f>
        <v>0</v>
      </c>
      <c r="S105" s="498">
        <f>IF($F105=0,0,((($F105/$E$100)*'CRONOGRAMA ACTIVIDADES'!Q$40)*($G105/$F105)))</f>
        <v>0</v>
      </c>
      <c r="T105" s="501">
        <f>H105+I105+J105+K105+L105+M105+N105+O105+P105+Q105+R105+S105</f>
        <v>0</v>
      </c>
      <c r="U105" s="503">
        <f>IF($F105=0,0,((($F105/$E$100)*'CRONOGRAMA ACTIVIDADES'!R$40)*($G105/$F105)))</f>
        <v>0</v>
      </c>
      <c r="V105" s="498">
        <f>IF($F105=0,0,((($F105/$E$100)*'CRONOGRAMA ACTIVIDADES'!S$40)*($G105/$F105)))</f>
        <v>0</v>
      </c>
      <c r="W105" s="498">
        <f>IF($F105=0,0,((($F105/$E$100)*'CRONOGRAMA ACTIVIDADES'!T$40)*($G105/$F105)))</f>
        <v>0</v>
      </c>
      <c r="X105" s="498">
        <f>IF($F105=0,0,((($F105/$E$100)*'CRONOGRAMA ACTIVIDADES'!U$40)*($G105/$F105)))</f>
        <v>0</v>
      </c>
      <c r="Y105" s="498">
        <f>IF($F105=0,0,((($F105/$E$100)*'CRONOGRAMA ACTIVIDADES'!V$40)*($G105/$F105)))</f>
        <v>0</v>
      </c>
      <c r="Z105" s="498">
        <f>IF($F105=0,0,((($F105/$E$100)*'CRONOGRAMA ACTIVIDADES'!W$40)*($G105/$F105)))</f>
        <v>0</v>
      </c>
      <c r="AA105" s="498">
        <f>IF($F105=0,0,((($F105/$E$100)*'CRONOGRAMA ACTIVIDADES'!X$40)*($G105/$F105)))</f>
        <v>0</v>
      </c>
      <c r="AB105" s="498">
        <f>IF($F105=0,0,((($F105/$E$100)*'CRONOGRAMA ACTIVIDADES'!Y$40)*($G105/$F105)))</f>
        <v>0</v>
      </c>
      <c r="AC105" s="498">
        <f>IF($F105=0,0,((($F105/$E$100)*'CRONOGRAMA ACTIVIDADES'!Z$40)*($G105/$F105)))</f>
        <v>0</v>
      </c>
      <c r="AD105" s="498">
        <f>IF($F105=0,0,((($F105/$E$100)*'CRONOGRAMA ACTIVIDADES'!AA$40)*($G105/$F105)))</f>
        <v>0</v>
      </c>
      <c r="AE105" s="498">
        <f>IF($F105=0,0,((($F105/$E$100)*'CRONOGRAMA ACTIVIDADES'!AB$40)*($G105/$F105)))</f>
        <v>0</v>
      </c>
      <c r="AF105" s="498">
        <f>IF($F105=0,0,((($F105/$E$100)*'CRONOGRAMA ACTIVIDADES'!AC$40)*($G105/$F105)))</f>
        <v>0</v>
      </c>
      <c r="AG105" s="501">
        <f>U105+V105+W105+X105+Y105+Z105+AA105+AB105+AC105+AD105+AE105+AF105</f>
        <v>0</v>
      </c>
      <c r="AH105" s="502">
        <f>IF($F105=0,0,((($F105/$E$100)*'CRONOGRAMA ACTIVIDADES'!AD$40)*($G105/$F105)))</f>
        <v>0</v>
      </c>
      <c r="AI105" s="498">
        <f>IF($F105=0,0,((($F105/$E$100)*'CRONOGRAMA ACTIVIDADES'!AE$40)*($G105/$F105)))</f>
        <v>0</v>
      </c>
      <c r="AJ105" s="498">
        <f>IF($F105=0,0,((($F105/$E$100)*'CRONOGRAMA ACTIVIDADES'!AF$40)*($G105/$F105)))</f>
        <v>0</v>
      </c>
      <c r="AK105" s="498">
        <f>IF($F105=0,0,((($F105/$E$100)*'CRONOGRAMA ACTIVIDADES'!AG$40)*($G105/$F105)))</f>
        <v>0</v>
      </c>
      <c r="AL105" s="498">
        <f>IF($F105=0,0,((($F105/$E$100)*'CRONOGRAMA ACTIVIDADES'!AH$40)*($G105/$F105)))</f>
        <v>0</v>
      </c>
      <c r="AM105" s="498">
        <f>IF($F105=0,0,((($F105/$E$100)*'CRONOGRAMA ACTIVIDADES'!AI$40)*($G105/$F105)))</f>
        <v>0</v>
      </c>
      <c r="AN105" s="498">
        <f>IF($F105=0,0,((($F105/$E$100)*'CRONOGRAMA ACTIVIDADES'!AJ$40)*($G105/$F105)))</f>
        <v>0</v>
      </c>
      <c r="AO105" s="498">
        <f>IF($F105=0,0,((($F105/$E$100)*'CRONOGRAMA ACTIVIDADES'!AK$40)*($G105/$F105)))</f>
        <v>0</v>
      </c>
      <c r="AP105" s="498">
        <f>IF($F105=0,0,((($F105/$E$100)*'CRONOGRAMA ACTIVIDADES'!AL$40)*($G105/$F105)))</f>
        <v>0</v>
      </c>
      <c r="AQ105" s="498">
        <f>IF($F105=0,0,((($F105/$E$100)*'CRONOGRAMA ACTIVIDADES'!AM$40)*($G105/$F105)))</f>
        <v>0</v>
      </c>
      <c r="AR105" s="498">
        <f>IF($F105=0,0,((($F105/$E$100)*'CRONOGRAMA ACTIVIDADES'!AN$40)*($G105/$F105)))</f>
        <v>0</v>
      </c>
      <c r="AS105" s="498">
        <f>IF($F105=0,0,((($F105/$E$100)*'CRONOGRAMA ACTIVIDADES'!AO$40)*($G105/$F105)))</f>
        <v>0</v>
      </c>
      <c r="AT105" s="501">
        <f>AH105+AI105+AJ105+AK105+AL105+AM105+AN105+AO105+AP105+AQ105+AR105+AS105</f>
        <v>0</v>
      </c>
      <c r="AU105" s="504">
        <f>AS105+AR105+AQ105+AP105+AO105+AN105+AM105+AL105+AK105+AJ105+AI105+AH105+AF105+AE105+AD105+AC105+AB105+AA105+Z105+Y105+X105+W105+V105+U105+S105+R105+Q105+P105+O105+N105+M105+L105+K105+J105+I105+H105</f>
        <v>0</v>
      </c>
      <c r="AV105" s="470">
        <f t="shared" si="24"/>
        <v>0</v>
      </c>
    </row>
    <row r="106" spans="2:49" s="60" customFormat="1" ht="30" customHeight="1">
      <c r="B106" s="460">
        <f>'FORMATO COSTEO C6'!C12</f>
        <v>6</v>
      </c>
      <c r="C106" s="512" t="str">
        <f>'FORMATO COSTEO C6'!D12</f>
        <v>MANEJO DEL PROYECTO</v>
      </c>
      <c r="D106" s="462"/>
      <c r="E106" s="463"/>
      <c r="F106" s="464">
        <f>+F107+F118+F129</f>
        <v>0</v>
      </c>
      <c r="G106" s="465">
        <f>+G107+G118+G129</f>
        <v>0</v>
      </c>
      <c r="H106" s="466">
        <f>+H107+H118+H129</f>
        <v>0</v>
      </c>
      <c r="I106" s="464">
        <f aca="true" t="shared" si="29" ref="I106:AT106">+I107+I118+I129</f>
        <v>0</v>
      </c>
      <c r="J106" s="464">
        <f t="shared" si="29"/>
        <v>0</v>
      </c>
      <c r="K106" s="464">
        <f t="shared" si="29"/>
        <v>0</v>
      </c>
      <c r="L106" s="464">
        <f t="shared" si="29"/>
        <v>0</v>
      </c>
      <c r="M106" s="464">
        <f t="shared" si="29"/>
        <v>0</v>
      </c>
      <c r="N106" s="464">
        <f t="shared" si="29"/>
        <v>0</v>
      </c>
      <c r="O106" s="464">
        <f t="shared" si="29"/>
        <v>0</v>
      </c>
      <c r="P106" s="464">
        <f t="shared" si="29"/>
        <v>0</v>
      </c>
      <c r="Q106" s="464">
        <f t="shared" si="29"/>
        <v>0</v>
      </c>
      <c r="R106" s="464">
        <f t="shared" si="29"/>
        <v>0</v>
      </c>
      <c r="S106" s="464">
        <f t="shared" si="29"/>
        <v>0</v>
      </c>
      <c r="T106" s="467">
        <f t="shared" si="29"/>
        <v>0</v>
      </c>
      <c r="U106" s="466">
        <f t="shared" si="29"/>
        <v>0</v>
      </c>
      <c r="V106" s="464">
        <f t="shared" si="29"/>
        <v>0</v>
      </c>
      <c r="W106" s="464">
        <f t="shared" si="29"/>
        <v>0</v>
      </c>
      <c r="X106" s="464">
        <f t="shared" si="29"/>
        <v>0</v>
      </c>
      <c r="Y106" s="464">
        <f t="shared" si="29"/>
        <v>0</v>
      </c>
      <c r="Z106" s="464">
        <f t="shared" si="29"/>
        <v>0</v>
      </c>
      <c r="AA106" s="464">
        <f t="shared" si="29"/>
        <v>0</v>
      </c>
      <c r="AB106" s="464">
        <f t="shared" si="29"/>
        <v>0</v>
      </c>
      <c r="AC106" s="464">
        <f t="shared" si="29"/>
        <v>0</v>
      </c>
      <c r="AD106" s="464">
        <f t="shared" si="29"/>
        <v>0</v>
      </c>
      <c r="AE106" s="464">
        <f t="shared" si="29"/>
        <v>0</v>
      </c>
      <c r="AF106" s="464">
        <f t="shared" si="29"/>
        <v>0</v>
      </c>
      <c r="AG106" s="467">
        <f>+AG107+AG118+AG129</f>
        <v>0</v>
      </c>
      <c r="AH106" s="468">
        <f t="shared" si="29"/>
        <v>0</v>
      </c>
      <c r="AI106" s="464">
        <f t="shared" si="29"/>
        <v>0</v>
      </c>
      <c r="AJ106" s="464">
        <f t="shared" si="29"/>
        <v>0</v>
      </c>
      <c r="AK106" s="464">
        <f t="shared" si="29"/>
        <v>0</v>
      </c>
      <c r="AL106" s="464">
        <f t="shared" si="29"/>
        <v>0</v>
      </c>
      <c r="AM106" s="464">
        <f t="shared" si="29"/>
        <v>0</v>
      </c>
      <c r="AN106" s="464">
        <f t="shared" si="29"/>
        <v>0</v>
      </c>
      <c r="AO106" s="464">
        <f t="shared" si="29"/>
        <v>0</v>
      </c>
      <c r="AP106" s="464">
        <f t="shared" si="29"/>
        <v>0</v>
      </c>
      <c r="AQ106" s="464">
        <f t="shared" si="29"/>
        <v>0</v>
      </c>
      <c r="AR106" s="464">
        <f t="shared" si="29"/>
        <v>0</v>
      </c>
      <c r="AS106" s="464">
        <f t="shared" si="29"/>
        <v>0</v>
      </c>
      <c r="AT106" s="467">
        <f t="shared" si="29"/>
        <v>0</v>
      </c>
      <c r="AU106" s="469">
        <f>+AU107+AU118+AU129</f>
        <v>0</v>
      </c>
      <c r="AV106" s="470">
        <f aca="true" t="shared" si="30" ref="AV106:AV113">+G106-AU106</f>
        <v>0</v>
      </c>
      <c r="AW106" s="471"/>
    </row>
    <row r="107" spans="2:48" s="60" customFormat="1" ht="13.5">
      <c r="B107" s="473">
        <f>'FORMATO COSTEO C6'!C15</f>
        <v>6.1</v>
      </c>
      <c r="C107" s="474" t="str">
        <f>+'FORMATO COSTEO C6'!B15</f>
        <v>Equipo técnico del proyecto</v>
      </c>
      <c r="D107" s="513"/>
      <c r="E107" s="514"/>
      <c r="F107" s="477">
        <f>+'FORMATO COSTEO C6'!G15</f>
        <v>0</v>
      </c>
      <c r="G107" s="478">
        <f>+'FORMATO COSTEO C6'!L15</f>
        <v>0</v>
      </c>
      <c r="H107" s="479">
        <f>SUM(H108:H117)</f>
        <v>0</v>
      </c>
      <c r="I107" s="477">
        <f aca="true" t="shared" si="31" ref="I107:AU107">SUM(I108:I117)</f>
        <v>0</v>
      </c>
      <c r="J107" s="477">
        <f t="shared" si="31"/>
        <v>0</v>
      </c>
      <c r="K107" s="477">
        <f t="shared" si="31"/>
        <v>0</v>
      </c>
      <c r="L107" s="477">
        <f t="shared" si="31"/>
        <v>0</v>
      </c>
      <c r="M107" s="477">
        <f t="shared" si="31"/>
        <v>0</v>
      </c>
      <c r="N107" s="477">
        <f t="shared" si="31"/>
        <v>0</v>
      </c>
      <c r="O107" s="477">
        <f t="shared" si="31"/>
        <v>0</v>
      </c>
      <c r="P107" s="477">
        <f t="shared" si="31"/>
        <v>0</v>
      </c>
      <c r="Q107" s="477">
        <f t="shared" si="31"/>
        <v>0</v>
      </c>
      <c r="R107" s="477">
        <f t="shared" si="31"/>
        <v>0</v>
      </c>
      <c r="S107" s="477">
        <f t="shared" si="31"/>
        <v>0</v>
      </c>
      <c r="T107" s="480">
        <f t="shared" si="31"/>
        <v>0</v>
      </c>
      <c r="U107" s="479">
        <f t="shared" si="31"/>
        <v>0</v>
      </c>
      <c r="V107" s="477">
        <f t="shared" si="31"/>
        <v>0</v>
      </c>
      <c r="W107" s="477">
        <f t="shared" si="31"/>
        <v>0</v>
      </c>
      <c r="X107" s="477">
        <f t="shared" si="31"/>
        <v>0</v>
      </c>
      <c r="Y107" s="477">
        <f t="shared" si="31"/>
        <v>0</v>
      </c>
      <c r="Z107" s="477">
        <f t="shared" si="31"/>
        <v>0</v>
      </c>
      <c r="AA107" s="477">
        <f t="shared" si="31"/>
        <v>0</v>
      </c>
      <c r="AB107" s="477">
        <f t="shared" si="31"/>
        <v>0</v>
      </c>
      <c r="AC107" s="477">
        <f t="shared" si="31"/>
        <v>0</v>
      </c>
      <c r="AD107" s="477">
        <f t="shared" si="31"/>
        <v>0</v>
      </c>
      <c r="AE107" s="477">
        <f t="shared" si="31"/>
        <v>0</v>
      </c>
      <c r="AF107" s="477">
        <f t="shared" si="31"/>
        <v>0</v>
      </c>
      <c r="AG107" s="480">
        <f>SUM(AG108:AG117)</f>
        <v>0</v>
      </c>
      <c r="AH107" s="481">
        <f t="shared" si="31"/>
        <v>0</v>
      </c>
      <c r="AI107" s="477">
        <f t="shared" si="31"/>
        <v>0</v>
      </c>
      <c r="AJ107" s="477">
        <f t="shared" si="31"/>
        <v>0</v>
      </c>
      <c r="AK107" s="477">
        <f t="shared" si="31"/>
        <v>0</v>
      </c>
      <c r="AL107" s="477">
        <f t="shared" si="31"/>
        <v>0</v>
      </c>
      <c r="AM107" s="477">
        <f t="shared" si="31"/>
        <v>0</v>
      </c>
      <c r="AN107" s="477">
        <f t="shared" si="31"/>
        <v>0</v>
      </c>
      <c r="AO107" s="477">
        <f t="shared" si="31"/>
        <v>0</v>
      </c>
      <c r="AP107" s="477">
        <f t="shared" si="31"/>
        <v>0</v>
      </c>
      <c r="AQ107" s="477">
        <f t="shared" si="31"/>
        <v>0</v>
      </c>
      <c r="AR107" s="477">
        <f t="shared" si="31"/>
        <v>0</v>
      </c>
      <c r="AS107" s="477">
        <f t="shared" si="31"/>
        <v>0</v>
      </c>
      <c r="AT107" s="480">
        <f t="shared" si="31"/>
        <v>0</v>
      </c>
      <c r="AU107" s="482">
        <f t="shared" si="31"/>
        <v>0</v>
      </c>
      <c r="AV107" s="470">
        <f t="shared" si="30"/>
        <v>0</v>
      </c>
    </row>
    <row r="108" spans="2:48" s="60" customFormat="1" ht="13.5">
      <c r="B108" s="494" t="str">
        <f>'FORMATO COSTEO C6'!C16</f>
        <v>6.1.1</v>
      </c>
      <c r="C108" s="515">
        <f>'FORMATO COSTEO C6'!B16</f>
        <v>0</v>
      </c>
      <c r="D108" s="590" t="str">
        <f>'FORMATO COSTEO C6'!D16</f>
        <v>Unidad medida</v>
      </c>
      <c r="E108" s="516">
        <f>'FORMATO COSTEO C6'!E16</f>
        <v>0</v>
      </c>
      <c r="F108" s="517">
        <f>'FORMATO COSTEO C6'!G16</f>
        <v>0</v>
      </c>
      <c r="G108" s="518">
        <f>'FORMATO COSTEO C6'!L16</f>
        <v>0</v>
      </c>
      <c r="H108" s="519">
        <f>IF($F108=0,0,((($F108/$E108)*'CRONOGRAMA ACTIVIDADES'!F$43)*($G108/$F108)))</f>
        <v>0</v>
      </c>
      <c r="I108" s="517">
        <f>IF($F108=0,0,((($F108/$E108)*'CRONOGRAMA ACTIVIDADES'!G$43)*($G108/$F108)))</f>
        <v>0</v>
      </c>
      <c r="J108" s="517">
        <f>IF($F108=0,0,((($F108/$E108)*'CRONOGRAMA ACTIVIDADES'!H$43)*($G108/$F108)))</f>
        <v>0</v>
      </c>
      <c r="K108" s="517">
        <f>IF($F108=0,0,((($F108/$E108)*'CRONOGRAMA ACTIVIDADES'!I$43)*($G108/$F108)))</f>
        <v>0</v>
      </c>
      <c r="L108" s="517">
        <f>IF($F108=0,0,((($F108/$E108)*'CRONOGRAMA ACTIVIDADES'!J$43)*($G108/$F108)))</f>
        <v>0</v>
      </c>
      <c r="M108" s="517">
        <f>IF($F108=0,0,((($F108/$E108)*'CRONOGRAMA ACTIVIDADES'!K$43)*($G108/$F108)))</f>
        <v>0</v>
      </c>
      <c r="N108" s="517">
        <f>IF($F108=0,0,((($F108/$E108)*'CRONOGRAMA ACTIVIDADES'!L$43)*($G108/$F108)))</f>
        <v>0</v>
      </c>
      <c r="O108" s="517">
        <f>IF($F108=0,0,((($F108/$E108)*'CRONOGRAMA ACTIVIDADES'!M$43)*($G108/$F108)))</f>
        <v>0</v>
      </c>
      <c r="P108" s="517">
        <f>IF($F108=0,0,((($F108/$E108)*'CRONOGRAMA ACTIVIDADES'!N$43)*($G108/$F108)))</f>
        <v>0</v>
      </c>
      <c r="Q108" s="517">
        <f>IF($F108=0,0,((($F108/$E108)*'CRONOGRAMA ACTIVIDADES'!O$43)*($G108/$F108)))</f>
        <v>0</v>
      </c>
      <c r="R108" s="517">
        <f>IF($F108=0,0,((($F108/$E108)*'CRONOGRAMA ACTIVIDADES'!P$43)*($G108/$F108)))</f>
        <v>0</v>
      </c>
      <c r="S108" s="517">
        <f>IF($F108=0,0,((($F108/$E108)*'CRONOGRAMA ACTIVIDADES'!Q$43)*($G108/$F108)))</f>
        <v>0</v>
      </c>
      <c r="T108" s="501">
        <f aca="true" t="shared" si="32" ref="T108:T117">H108+I108+J108+K108+L108+M108+N108+O108+P108+Q108+R108+S108</f>
        <v>0</v>
      </c>
      <c r="U108" s="519">
        <f>IF($F108=0,0,((($F108/$E108)*'CRONOGRAMA ACTIVIDADES'!R$43)*($G108/$F108)))</f>
        <v>0</v>
      </c>
      <c r="V108" s="517">
        <f>IF($F108=0,0,((($F108/$E108)*'CRONOGRAMA ACTIVIDADES'!S$43)*($G108/$F108)))</f>
        <v>0</v>
      </c>
      <c r="W108" s="517">
        <f>IF($F108=0,0,((($F108/$E108)*'CRONOGRAMA ACTIVIDADES'!T$43)*($G108/$F108)))</f>
        <v>0</v>
      </c>
      <c r="X108" s="517">
        <f>IF($F108=0,0,((($F108/$E108)*'CRONOGRAMA ACTIVIDADES'!U$43)*($G108/$F108)))</f>
        <v>0</v>
      </c>
      <c r="Y108" s="517">
        <f>IF($F108=0,0,((($F108/$E108)*'CRONOGRAMA ACTIVIDADES'!V$43)*($G108/$F108)))</f>
        <v>0</v>
      </c>
      <c r="Z108" s="517">
        <f>IF($F108=0,0,((($F108/$E108)*'CRONOGRAMA ACTIVIDADES'!W$43)*($G108/$F108)))</f>
        <v>0</v>
      </c>
      <c r="AA108" s="517">
        <f>IF($F108=0,0,((($F108/$E108)*'CRONOGRAMA ACTIVIDADES'!X$43)*($G108/$F108)))</f>
        <v>0</v>
      </c>
      <c r="AB108" s="517">
        <f>IF($F108=0,0,((($F108/$E108)*'CRONOGRAMA ACTIVIDADES'!Y$43)*($G108/$F108)))</f>
        <v>0</v>
      </c>
      <c r="AC108" s="517">
        <f>IF($F108=0,0,((($F108/$E108)*'CRONOGRAMA ACTIVIDADES'!Z$43)*($G108/$F108)))</f>
        <v>0</v>
      </c>
      <c r="AD108" s="517">
        <f>IF($F108=0,0,((($F108/$E108)*'CRONOGRAMA ACTIVIDADES'!AA$43)*($G108/$F108)))</f>
        <v>0</v>
      </c>
      <c r="AE108" s="517">
        <f>IF($F108=0,0,((($F108/$E108)*'CRONOGRAMA ACTIVIDADES'!AB$43)*($G108/$F108)))</f>
        <v>0</v>
      </c>
      <c r="AF108" s="517">
        <f>IF($F108=0,0,((($F108/$E108)*'CRONOGRAMA ACTIVIDADES'!AC$43)*($G108/$F108)))</f>
        <v>0</v>
      </c>
      <c r="AG108" s="501">
        <f aca="true" t="shared" si="33" ref="AG108:AG117">U108+V108+W108+X108+Y108+Z108+AA108+AB108+AC108+AD108+AE108+AF108</f>
        <v>0</v>
      </c>
      <c r="AH108" s="520">
        <f>IF($F108=0,0,((($F108/$E108)*'CRONOGRAMA ACTIVIDADES'!AD$43)*($G108/$F108)))</f>
        <v>0</v>
      </c>
      <c r="AI108" s="517">
        <f>IF($F108=0,0,((($F108/$E108)*'CRONOGRAMA ACTIVIDADES'!AE$43)*($G108/$F108)))</f>
        <v>0</v>
      </c>
      <c r="AJ108" s="517">
        <f>IF($F108=0,0,((($F108/$E108)*'CRONOGRAMA ACTIVIDADES'!AF$43)*($G108/$F108)))</f>
        <v>0</v>
      </c>
      <c r="AK108" s="517">
        <f>IF($F108=0,0,((($F108/$E108)*'CRONOGRAMA ACTIVIDADES'!AG$43)*($G108/$F108)))</f>
        <v>0</v>
      </c>
      <c r="AL108" s="517">
        <f>IF($F108=0,0,((($F108/$E108)*'CRONOGRAMA ACTIVIDADES'!AH$43)*($G108/$F108)))</f>
        <v>0</v>
      </c>
      <c r="AM108" s="517">
        <f>IF($F108=0,0,((($F108/$E108)*'CRONOGRAMA ACTIVIDADES'!AI$43)*($G108/$F108)))</f>
        <v>0</v>
      </c>
      <c r="AN108" s="517">
        <f>IF($F108=0,0,((($F108/$E108)*'CRONOGRAMA ACTIVIDADES'!AJ$43)*($G108/$F108)))</f>
        <v>0</v>
      </c>
      <c r="AO108" s="517">
        <f>IF($F108=0,0,((($F108/$E108)*'CRONOGRAMA ACTIVIDADES'!AK$43)*($G108/$F108)))</f>
        <v>0</v>
      </c>
      <c r="AP108" s="517">
        <f>IF($F108=0,0,((($F108/$E108)*'CRONOGRAMA ACTIVIDADES'!AL$43)*($G108/$F108)))</f>
        <v>0</v>
      </c>
      <c r="AQ108" s="517">
        <f>IF($F108=0,0,((($F108/$E108)*'CRONOGRAMA ACTIVIDADES'!AM$43)*($G108/$F108)))</f>
        <v>0</v>
      </c>
      <c r="AR108" s="517">
        <f>IF($F108=0,0,((($F108/$E108)*'CRONOGRAMA ACTIVIDADES'!AN$43)*($G108/$F108)))</f>
        <v>0</v>
      </c>
      <c r="AS108" s="517">
        <f>IF($F108=0,0,((($F108/$E108)*'CRONOGRAMA ACTIVIDADES'!AO$43)*($G108/$F108)))</f>
        <v>0</v>
      </c>
      <c r="AT108" s="501">
        <f aca="true" t="shared" si="34" ref="AT108:AT117">AH108+AI108+AJ108+AK108+AL108+AM108+AN108+AO108+AP108+AQ108+AR108+AS108</f>
        <v>0</v>
      </c>
      <c r="AU108" s="504">
        <f aca="true" t="shared" si="35" ref="AU108:AU117">AS108+AR108+AQ108+AP108+AO108+AN108+AM108+AL108+AK108+AJ108+AI108+AH108+AF108+AE108+AD108+AC108+AB108+AA108+Z108+Y108+X108+W108+V108+U108+S108+R108+Q108+P108+O108+N108+M108+L108+K108+J108+I108+H108</f>
        <v>0</v>
      </c>
      <c r="AV108" s="470">
        <f t="shared" si="30"/>
        <v>0</v>
      </c>
    </row>
    <row r="109" spans="2:48" s="60" customFormat="1" ht="13.5">
      <c r="B109" s="494" t="str">
        <f>'FORMATO COSTEO C6'!C17</f>
        <v>6.1.2</v>
      </c>
      <c r="C109" s="515">
        <f>'FORMATO COSTEO C6'!B17</f>
        <v>0</v>
      </c>
      <c r="D109" s="590" t="str">
        <f>'FORMATO COSTEO C6'!D17</f>
        <v>Unidad medida</v>
      </c>
      <c r="E109" s="516">
        <f>'FORMATO COSTEO C6'!E17</f>
        <v>0</v>
      </c>
      <c r="F109" s="517">
        <f>'FORMATO COSTEO C6'!G17</f>
        <v>0</v>
      </c>
      <c r="G109" s="518">
        <f>'FORMATO COSTEO C6'!L17</f>
        <v>0</v>
      </c>
      <c r="H109" s="519">
        <f>IF($F109=0,0,((($F109/$E109)*'CRONOGRAMA ACTIVIDADES'!F$44)*($G109/$F109)))</f>
        <v>0</v>
      </c>
      <c r="I109" s="517">
        <f>IF($F109=0,0,((($F109/$E109)*'CRONOGRAMA ACTIVIDADES'!G$44)*($G109/$F109)))</f>
        <v>0</v>
      </c>
      <c r="J109" s="517">
        <f>IF($F109=0,0,((($F109/$E109)*'CRONOGRAMA ACTIVIDADES'!H$44)*($G109/$F109)))</f>
        <v>0</v>
      </c>
      <c r="K109" s="517">
        <f>IF($F109=0,0,((($F109/$E109)*'CRONOGRAMA ACTIVIDADES'!I$44)*($G109/$F109)))</f>
        <v>0</v>
      </c>
      <c r="L109" s="517">
        <f>IF($F109=0,0,((($F109/$E109)*'CRONOGRAMA ACTIVIDADES'!J$44)*($G109/$F109)))</f>
        <v>0</v>
      </c>
      <c r="M109" s="517">
        <f>IF($F109=0,0,((($F109/$E109)*'CRONOGRAMA ACTIVIDADES'!K$44)*($G109/$F109)))</f>
        <v>0</v>
      </c>
      <c r="N109" s="517">
        <f>IF($F109=0,0,((($F109/$E109)*'CRONOGRAMA ACTIVIDADES'!L$44)*($G109/$F109)))</f>
        <v>0</v>
      </c>
      <c r="O109" s="517">
        <f>IF($F109=0,0,((($F109/$E109)*'CRONOGRAMA ACTIVIDADES'!M$44)*($G109/$F109)))</f>
        <v>0</v>
      </c>
      <c r="P109" s="517">
        <f>IF($F109=0,0,((($F109/$E109)*'CRONOGRAMA ACTIVIDADES'!N$44)*($G109/$F109)))</f>
        <v>0</v>
      </c>
      <c r="Q109" s="517">
        <f>IF($F109=0,0,((($F109/$E109)*'CRONOGRAMA ACTIVIDADES'!O$44)*($G109/$F109)))</f>
        <v>0</v>
      </c>
      <c r="R109" s="517">
        <f>IF($F109=0,0,((($F109/$E109)*'CRONOGRAMA ACTIVIDADES'!P$44)*($G109/$F109)))</f>
        <v>0</v>
      </c>
      <c r="S109" s="517">
        <f>IF($F109=0,0,((($F109/$E109)*'CRONOGRAMA ACTIVIDADES'!Q$44)*($G109/$F109)))</f>
        <v>0</v>
      </c>
      <c r="T109" s="501">
        <f t="shared" si="32"/>
        <v>0</v>
      </c>
      <c r="U109" s="519">
        <f>IF($F109=0,0,((($F109/$E109)*'CRONOGRAMA ACTIVIDADES'!R$44)*($G109/$F109)))</f>
        <v>0</v>
      </c>
      <c r="V109" s="517">
        <f>IF($F109=0,0,((($F109/$E109)*'CRONOGRAMA ACTIVIDADES'!S$44)*($G109/$F109)))</f>
        <v>0</v>
      </c>
      <c r="W109" s="517">
        <f>IF($F109=0,0,((($F109/$E109)*'CRONOGRAMA ACTIVIDADES'!T$44)*($G109/$F109)))</f>
        <v>0</v>
      </c>
      <c r="X109" s="517">
        <f>IF($F109=0,0,((($F109/$E109)*'CRONOGRAMA ACTIVIDADES'!U$44)*($G109/$F109)))</f>
        <v>0</v>
      </c>
      <c r="Y109" s="517">
        <f>IF($F109=0,0,((($F109/$E109)*'CRONOGRAMA ACTIVIDADES'!V$44)*($G109/$F109)))</f>
        <v>0</v>
      </c>
      <c r="Z109" s="517">
        <f>IF($F109=0,0,((($F109/$E109)*'CRONOGRAMA ACTIVIDADES'!W$44)*($G109/$F109)))</f>
        <v>0</v>
      </c>
      <c r="AA109" s="517">
        <f>IF($F109=0,0,((($F109/$E109)*'CRONOGRAMA ACTIVIDADES'!X$44)*($G109/$F109)))</f>
        <v>0</v>
      </c>
      <c r="AB109" s="517">
        <f>IF($F109=0,0,((($F109/$E109)*'CRONOGRAMA ACTIVIDADES'!Y$44)*($G109/$F109)))</f>
        <v>0</v>
      </c>
      <c r="AC109" s="517">
        <f>IF($F109=0,0,((($F109/$E109)*'CRONOGRAMA ACTIVIDADES'!Z$44)*($G109/$F109)))</f>
        <v>0</v>
      </c>
      <c r="AD109" s="517">
        <f>IF($F109=0,0,((($F109/$E109)*'CRONOGRAMA ACTIVIDADES'!AA$44)*($G109/$F109)))</f>
        <v>0</v>
      </c>
      <c r="AE109" s="517">
        <f>IF($F109=0,0,((($F109/$E109)*'CRONOGRAMA ACTIVIDADES'!AB$44)*($G109/$F109)))</f>
        <v>0</v>
      </c>
      <c r="AF109" s="517">
        <f>IF($F109=0,0,((($F109/$E109)*'CRONOGRAMA ACTIVIDADES'!AC$44)*($G109/$F109)))</f>
        <v>0</v>
      </c>
      <c r="AG109" s="501">
        <f t="shared" si="33"/>
        <v>0</v>
      </c>
      <c r="AH109" s="520">
        <f>IF($F109=0,0,((($F109/$E109)*'CRONOGRAMA ACTIVIDADES'!AD$44)*($G109/$F109)))</f>
        <v>0</v>
      </c>
      <c r="AI109" s="517">
        <f>IF($F109=0,0,((($F109/$E109)*'CRONOGRAMA ACTIVIDADES'!AE$44)*($G109/$F109)))</f>
        <v>0</v>
      </c>
      <c r="AJ109" s="517">
        <f>IF($F109=0,0,((($F109/$E109)*'CRONOGRAMA ACTIVIDADES'!AF$44)*($G109/$F109)))</f>
        <v>0</v>
      </c>
      <c r="AK109" s="517">
        <f>IF($F109=0,0,((($F109/$E109)*'CRONOGRAMA ACTIVIDADES'!AG$44)*($G109/$F109)))</f>
        <v>0</v>
      </c>
      <c r="AL109" s="517">
        <f>IF($F109=0,0,((($F109/$E109)*'CRONOGRAMA ACTIVIDADES'!AH$44)*($G109/$F109)))</f>
        <v>0</v>
      </c>
      <c r="AM109" s="517">
        <f>IF($F109=0,0,((($F109/$E109)*'CRONOGRAMA ACTIVIDADES'!AI$44)*($G109/$F109)))</f>
        <v>0</v>
      </c>
      <c r="AN109" s="517">
        <f>IF($F109=0,0,((($F109/$E109)*'CRONOGRAMA ACTIVIDADES'!AJ$44)*($G109/$F109)))</f>
        <v>0</v>
      </c>
      <c r="AO109" s="517">
        <f>IF($F109=0,0,((($F109/$E109)*'CRONOGRAMA ACTIVIDADES'!AK$44)*($G109/$F109)))</f>
        <v>0</v>
      </c>
      <c r="AP109" s="517">
        <f>IF($F109=0,0,((($F109/$E109)*'CRONOGRAMA ACTIVIDADES'!AL$44)*($G109/$F109)))</f>
        <v>0</v>
      </c>
      <c r="AQ109" s="517">
        <f>IF($F109=0,0,((($F109/$E109)*'CRONOGRAMA ACTIVIDADES'!AM$44)*($G109/$F109)))</f>
        <v>0</v>
      </c>
      <c r="AR109" s="517">
        <f>IF($F109=0,0,((($F109/$E109)*'CRONOGRAMA ACTIVIDADES'!AN$44)*($G109/$F109)))</f>
        <v>0</v>
      </c>
      <c r="AS109" s="517">
        <f>IF($F109=0,0,((($F109/$E109)*'CRONOGRAMA ACTIVIDADES'!AO$44)*($G109/$F109)))</f>
        <v>0</v>
      </c>
      <c r="AT109" s="501">
        <f t="shared" si="34"/>
        <v>0</v>
      </c>
      <c r="AU109" s="504">
        <f t="shared" si="35"/>
        <v>0</v>
      </c>
      <c r="AV109" s="470">
        <f t="shared" si="30"/>
        <v>0</v>
      </c>
    </row>
    <row r="110" spans="2:48" s="60" customFormat="1" ht="13.5">
      <c r="B110" s="494" t="str">
        <f>'FORMATO COSTEO C6'!C18</f>
        <v>6.1.3</v>
      </c>
      <c r="C110" s="515">
        <f>'FORMATO COSTEO C6'!B18</f>
        <v>0</v>
      </c>
      <c r="D110" s="590" t="str">
        <f>'FORMATO COSTEO C6'!D18</f>
        <v>Unidad medida</v>
      </c>
      <c r="E110" s="516">
        <f>'FORMATO COSTEO C6'!E18</f>
        <v>0</v>
      </c>
      <c r="F110" s="517">
        <f>'FORMATO COSTEO C6'!G18</f>
        <v>0</v>
      </c>
      <c r="G110" s="518">
        <f>'FORMATO COSTEO C6'!L18</f>
        <v>0</v>
      </c>
      <c r="H110" s="519">
        <f>IF($F110=0,0,((($F110/$E110)*'CRONOGRAMA ACTIVIDADES'!F$45)*($G110/$F110)))</f>
        <v>0</v>
      </c>
      <c r="I110" s="517">
        <f>IF($F110=0,0,((($F110/$E110)*'CRONOGRAMA ACTIVIDADES'!G$45)*($G110/$F110)))</f>
        <v>0</v>
      </c>
      <c r="J110" s="517">
        <f>IF($F110=0,0,((($F110/$E110)*'CRONOGRAMA ACTIVIDADES'!H$45)*($G110/$F110)))</f>
        <v>0</v>
      </c>
      <c r="K110" s="517">
        <f>IF($F110=0,0,((($F110/$E110)*'CRONOGRAMA ACTIVIDADES'!I$45)*($G110/$F110)))</f>
        <v>0</v>
      </c>
      <c r="L110" s="517">
        <f>IF($F110=0,0,((($F110/$E110)*'CRONOGRAMA ACTIVIDADES'!J$45)*($G110/$F110)))</f>
        <v>0</v>
      </c>
      <c r="M110" s="517">
        <f>IF($F110=0,0,((($F110/$E110)*'CRONOGRAMA ACTIVIDADES'!K$45)*($G110/$F110)))</f>
        <v>0</v>
      </c>
      <c r="N110" s="517">
        <f>IF($F110=0,0,((($F110/$E110)*'CRONOGRAMA ACTIVIDADES'!L$45)*($G110/$F110)))</f>
        <v>0</v>
      </c>
      <c r="O110" s="517">
        <f>IF($F110=0,0,((($F110/$E110)*'CRONOGRAMA ACTIVIDADES'!M$45)*($G110/$F110)))</f>
        <v>0</v>
      </c>
      <c r="P110" s="517">
        <f>IF($F110=0,0,((($F110/$E110)*'CRONOGRAMA ACTIVIDADES'!N$45)*($G110/$F110)))</f>
        <v>0</v>
      </c>
      <c r="Q110" s="517">
        <f>IF($F110=0,0,((($F110/$E110)*'CRONOGRAMA ACTIVIDADES'!O$45)*($G110/$F110)))</f>
        <v>0</v>
      </c>
      <c r="R110" s="517">
        <f>IF($F110=0,0,((($F110/$E110)*'CRONOGRAMA ACTIVIDADES'!P$45)*($G110/$F110)))</f>
        <v>0</v>
      </c>
      <c r="S110" s="517">
        <f>IF($F110=0,0,((($F110/$E110)*'CRONOGRAMA ACTIVIDADES'!Q$45)*($G110/$F110)))</f>
        <v>0</v>
      </c>
      <c r="T110" s="501">
        <f t="shared" si="32"/>
        <v>0</v>
      </c>
      <c r="U110" s="519">
        <f>IF($F110=0,0,((($F110/$E110)*'CRONOGRAMA ACTIVIDADES'!R$45)*($G110/$F110)))</f>
        <v>0</v>
      </c>
      <c r="V110" s="517">
        <f>IF($F110=0,0,((($F110/$E110)*'CRONOGRAMA ACTIVIDADES'!S$45)*($G110/$F110)))</f>
        <v>0</v>
      </c>
      <c r="W110" s="517">
        <f>IF($F110=0,0,((($F110/$E110)*'CRONOGRAMA ACTIVIDADES'!T$45)*($G110/$F110)))</f>
        <v>0</v>
      </c>
      <c r="X110" s="517">
        <f>IF($F110=0,0,((($F110/$E110)*'CRONOGRAMA ACTIVIDADES'!U$45)*($G110/$F110)))</f>
        <v>0</v>
      </c>
      <c r="Y110" s="517">
        <f>IF($F110=0,0,((($F110/$E110)*'CRONOGRAMA ACTIVIDADES'!V$45)*($G110/$F110)))</f>
        <v>0</v>
      </c>
      <c r="Z110" s="517">
        <f>IF($F110=0,0,((($F110/$E110)*'CRONOGRAMA ACTIVIDADES'!W$45)*($G110/$F110)))</f>
        <v>0</v>
      </c>
      <c r="AA110" s="517">
        <f>IF($F110=0,0,((($F110/$E110)*'CRONOGRAMA ACTIVIDADES'!X$45)*($G110/$F110)))</f>
        <v>0</v>
      </c>
      <c r="AB110" s="517">
        <f>IF($F110=0,0,((($F110/$E110)*'CRONOGRAMA ACTIVIDADES'!Y$45)*($G110/$F110)))</f>
        <v>0</v>
      </c>
      <c r="AC110" s="517">
        <f>IF($F110=0,0,((($F110/$E110)*'CRONOGRAMA ACTIVIDADES'!Z$45)*($G110/$F110)))</f>
        <v>0</v>
      </c>
      <c r="AD110" s="517">
        <f>IF($F110=0,0,((($F110/$E110)*'CRONOGRAMA ACTIVIDADES'!AA$45)*($G110/$F110)))</f>
        <v>0</v>
      </c>
      <c r="AE110" s="517">
        <f>IF($F110=0,0,((($F110/$E110)*'CRONOGRAMA ACTIVIDADES'!AB$45)*($G110/$F110)))</f>
        <v>0</v>
      </c>
      <c r="AF110" s="517">
        <f>IF($F110=0,0,((($F110/$E110)*'CRONOGRAMA ACTIVIDADES'!AC$45)*($G110/$F110)))</f>
        <v>0</v>
      </c>
      <c r="AG110" s="501">
        <f t="shared" si="33"/>
        <v>0</v>
      </c>
      <c r="AH110" s="520">
        <f>IF($F110=0,0,((($F110/$E110)*'CRONOGRAMA ACTIVIDADES'!AD$45)*($G110/$F110)))</f>
        <v>0</v>
      </c>
      <c r="AI110" s="517">
        <f>IF($F110=0,0,((($F110/$E110)*'CRONOGRAMA ACTIVIDADES'!AE$45)*($G110/$F110)))</f>
        <v>0</v>
      </c>
      <c r="AJ110" s="517">
        <f>IF($F110=0,0,((($F110/$E110)*'CRONOGRAMA ACTIVIDADES'!AF$45)*($G110/$F110)))</f>
        <v>0</v>
      </c>
      <c r="AK110" s="517">
        <f>IF($F110=0,0,((($F110/$E110)*'CRONOGRAMA ACTIVIDADES'!AG$45)*($G110/$F110)))</f>
        <v>0</v>
      </c>
      <c r="AL110" s="517">
        <f>IF($F110=0,0,((($F110/$E110)*'CRONOGRAMA ACTIVIDADES'!AH$45)*($G110/$F110)))</f>
        <v>0</v>
      </c>
      <c r="AM110" s="517">
        <f>IF($F110=0,0,((($F110/$E110)*'CRONOGRAMA ACTIVIDADES'!AI$45)*($G110/$F110)))</f>
        <v>0</v>
      </c>
      <c r="AN110" s="517">
        <f>IF($F110=0,0,((($F110/$E110)*'CRONOGRAMA ACTIVIDADES'!AJ$45)*($G110/$F110)))</f>
        <v>0</v>
      </c>
      <c r="AO110" s="517">
        <f>IF($F110=0,0,((($F110/$E110)*'CRONOGRAMA ACTIVIDADES'!AK$45)*($G110/$F110)))</f>
        <v>0</v>
      </c>
      <c r="AP110" s="517">
        <f>IF($F110=0,0,((($F110/$E110)*'CRONOGRAMA ACTIVIDADES'!AL$45)*($G110/$F110)))</f>
        <v>0</v>
      </c>
      <c r="AQ110" s="517">
        <f>IF($F110=0,0,((($F110/$E110)*'CRONOGRAMA ACTIVIDADES'!AM$45)*($G110/$F110)))</f>
        <v>0</v>
      </c>
      <c r="AR110" s="517">
        <f>IF($F110=0,0,((($F110/$E110)*'CRONOGRAMA ACTIVIDADES'!AN$45)*($G110/$F110)))</f>
        <v>0</v>
      </c>
      <c r="AS110" s="517">
        <f>IF($F110=0,0,((($F110/$E110)*'CRONOGRAMA ACTIVIDADES'!AO$45)*($G110/$F110)))</f>
        <v>0</v>
      </c>
      <c r="AT110" s="501">
        <f t="shared" si="34"/>
        <v>0</v>
      </c>
      <c r="AU110" s="504">
        <f t="shared" si="35"/>
        <v>0</v>
      </c>
      <c r="AV110" s="470">
        <f t="shared" si="30"/>
        <v>0</v>
      </c>
    </row>
    <row r="111" spans="2:48" s="60" customFormat="1" ht="13.5">
      <c r="B111" s="494" t="str">
        <f>'FORMATO COSTEO C6'!C19</f>
        <v>6.1.4</v>
      </c>
      <c r="C111" s="515">
        <f>'FORMATO COSTEO C6'!B19</f>
        <v>0</v>
      </c>
      <c r="D111" s="590" t="str">
        <f>'FORMATO COSTEO C6'!D19</f>
        <v>Unidad medida</v>
      </c>
      <c r="E111" s="516">
        <f>'FORMATO COSTEO C6'!E19</f>
        <v>0</v>
      </c>
      <c r="F111" s="517">
        <f>'FORMATO COSTEO C6'!G19</f>
        <v>0</v>
      </c>
      <c r="G111" s="518">
        <f>'FORMATO COSTEO C6'!L19</f>
        <v>0</v>
      </c>
      <c r="H111" s="519">
        <f>IF($F111=0,0,((($F111/$E111)*'CRONOGRAMA ACTIVIDADES'!F$46)*($G111/$F111)))</f>
        <v>0</v>
      </c>
      <c r="I111" s="517">
        <f>IF($F111=0,0,((($F111/$E111)*'CRONOGRAMA ACTIVIDADES'!G$46)*($G111/$F111)))</f>
        <v>0</v>
      </c>
      <c r="J111" s="517">
        <f>IF($F111=0,0,((($F111/$E111)*'CRONOGRAMA ACTIVIDADES'!H$46)*($G111/$F111)))</f>
        <v>0</v>
      </c>
      <c r="K111" s="517">
        <f>IF($F111=0,0,((($F111/$E111)*'CRONOGRAMA ACTIVIDADES'!I$46)*($G111/$F111)))</f>
        <v>0</v>
      </c>
      <c r="L111" s="517">
        <f>IF($F111=0,0,((($F111/$E111)*'CRONOGRAMA ACTIVIDADES'!J$46)*($G111/$F111)))</f>
        <v>0</v>
      </c>
      <c r="M111" s="517">
        <f>IF($F111=0,0,((($F111/$E111)*'CRONOGRAMA ACTIVIDADES'!K$46)*($G111/$F111)))</f>
        <v>0</v>
      </c>
      <c r="N111" s="517">
        <f>IF($F111=0,0,((($F111/$E111)*'CRONOGRAMA ACTIVIDADES'!L$46)*($G111/$F111)))</f>
        <v>0</v>
      </c>
      <c r="O111" s="517">
        <f>IF($F111=0,0,((($F111/$E111)*'CRONOGRAMA ACTIVIDADES'!M$46)*($G111/$F111)))</f>
        <v>0</v>
      </c>
      <c r="P111" s="517">
        <f>IF($F111=0,0,((($F111/$E111)*'CRONOGRAMA ACTIVIDADES'!N$46)*($G111/$F111)))</f>
        <v>0</v>
      </c>
      <c r="Q111" s="517">
        <f>IF($F111=0,0,((($F111/$E111)*'CRONOGRAMA ACTIVIDADES'!O$46)*($G111/$F111)))</f>
        <v>0</v>
      </c>
      <c r="R111" s="517">
        <f>IF($F111=0,0,((($F111/$E111)*'CRONOGRAMA ACTIVIDADES'!P$46)*($G111/$F111)))</f>
        <v>0</v>
      </c>
      <c r="S111" s="517">
        <f>IF($F111=0,0,((($F111/$E111)*'CRONOGRAMA ACTIVIDADES'!Q$46)*($G111/$F111)))</f>
        <v>0</v>
      </c>
      <c r="T111" s="501">
        <f t="shared" si="32"/>
        <v>0</v>
      </c>
      <c r="U111" s="519">
        <f>IF($F111=0,0,((($F111/$E111)*'CRONOGRAMA ACTIVIDADES'!R$46)*($G111/$F111)))</f>
        <v>0</v>
      </c>
      <c r="V111" s="517">
        <f>IF($F111=0,0,((($F111/$E111)*'CRONOGRAMA ACTIVIDADES'!S$46)*($G111/$F111)))</f>
        <v>0</v>
      </c>
      <c r="W111" s="517">
        <f>IF($F111=0,0,((($F111/$E111)*'CRONOGRAMA ACTIVIDADES'!T$46)*($G111/$F111)))</f>
        <v>0</v>
      </c>
      <c r="X111" s="517">
        <f>IF($F111=0,0,((($F111/$E111)*'CRONOGRAMA ACTIVIDADES'!U$46)*($G111/$F111)))</f>
        <v>0</v>
      </c>
      <c r="Y111" s="517">
        <f>IF($F111=0,0,((($F111/$E111)*'CRONOGRAMA ACTIVIDADES'!V$46)*($G111/$F111)))</f>
        <v>0</v>
      </c>
      <c r="Z111" s="517">
        <f>IF($F111=0,0,((($F111/$E111)*'CRONOGRAMA ACTIVIDADES'!W$46)*($G111/$F111)))</f>
        <v>0</v>
      </c>
      <c r="AA111" s="517">
        <f>IF($F111=0,0,((($F111/$E111)*'CRONOGRAMA ACTIVIDADES'!X$46)*($G111/$F111)))</f>
        <v>0</v>
      </c>
      <c r="AB111" s="517">
        <f>IF($F111=0,0,((($F111/$E111)*'CRONOGRAMA ACTIVIDADES'!Y$46)*($G111/$F111)))</f>
        <v>0</v>
      </c>
      <c r="AC111" s="517">
        <f>IF($F111=0,0,((($F111/$E111)*'CRONOGRAMA ACTIVIDADES'!Z$46)*($G111/$F111)))</f>
        <v>0</v>
      </c>
      <c r="AD111" s="517">
        <f>IF($F111=0,0,((($F111/$E111)*'CRONOGRAMA ACTIVIDADES'!AA$46)*($G111/$F111)))</f>
        <v>0</v>
      </c>
      <c r="AE111" s="517">
        <f>IF($F111=0,0,((($F111/$E111)*'CRONOGRAMA ACTIVIDADES'!AB$46)*($G111/$F111)))</f>
        <v>0</v>
      </c>
      <c r="AF111" s="517">
        <f>IF($F111=0,0,((($F111/$E111)*'CRONOGRAMA ACTIVIDADES'!AC$46)*($G111/$F111)))</f>
        <v>0</v>
      </c>
      <c r="AG111" s="501">
        <f t="shared" si="33"/>
        <v>0</v>
      </c>
      <c r="AH111" s="520">
        <f>IF($F111=0,0,((($F111/$E111)*'CRONOGRAMA ACTIVIDADES'!AD$46)*($G111/$F111)))</f>
        <v>0</v>
      </c>
      <c r="AI111" s="517">
        <f>IF($F111=0,0,((($F111/$E111)*'CRONOGRAMA ACTIVIDADES'!AE$46)*($G111/$F111)))</f>
        <v>0</v>
      </c>
      <c r="AJ111" s="517">
        <f>IF($F111=0,0,((($F111/$E111)*'CRONOGRAMA ACTIVIDADES'!AF$46)*($G111/$F111)))</f>
        <v>0</v>
      </c>
      <c r="AK111" s="517">
        <f>IF($F111=0,0,((($F111/$E111)*'CRONOGRAMA ACTIVIDADES'!AG$46)*($G111/$F111)))</f>
        <v>0</v>
      </c>
      <c r="AL111" s="517">
        <f>IF($F111=0,0,((($F111/$E111)*'CRONOGRAMA ACTIVIDADES'!AH$46)*($G111/$F111)))</f>
        <v>0</v>
      </c>
      <c r="AM111" s="517">
        <f>IF($F111=0,0,((($F111/$E111)*'CRONOGRAMA ACTIVIDADES'!AI$46)*($G111/$F111)))</f>
        <v>0</v>
      </c>
      <c r="AN111" s="517">
        <f>IF($F111=0,0,((($F111/$E111)*'CRONOGRAMA ACTIVIDADES'!AJ$46)*($G111/$F111)))</f>
        <v>0</v>
      </c>
      <c r="AO111" s="517">
        <f>IF($F111=0,0,((($F111/$E111)*'CRONOGRAMA ACTIVIDADES'!AK$46)*($G111/$F111)))</f>
        <v>0</v>
      </c>
      <c r="AP111" s="517">
        <f>IF($F111=0,0,((($F111/$E111)*'CRONOGRAMA ACTIVIDADES'!AL$46)*($G111/$F111)))</f>
        <v>0</v>
      </c>
      <c r="AQ111" s="517">
        <f>IF($F111=0,0,((($F111/$E111)*'CRONOGRAMA ACTIVIDADES'!AM$46)*($G111/$F111)))</f>
        <v>0</v>
      </c>
      <c r="AR111" s="517">
        <f>IF($F111=0,0,((($F111/$E111)*'CRONOGRAMA ACTIVIDADES'!AN$46)*($G111/$F111)))</f>
        <v>0</v>
      </c>
      <c r="AS111" s="517">
        <f>IF($F111=0,0,((($F111/$E111)*'CRONOGRAMA ACTIVIDADES'!AO$46)*($G111/$F111)))</f>
        <v>0</v>
      </c>
      <c r="AT111" s="501">
        <f t="shared" si="34"/>
        <v>0</v>
      </c>
      <c r="AU111" s="504">
        <f t="shared" si="35"/>
        <v>0</v>
      </c>
      <c r="AV111" s="470">
        <f t="shared" si="30"/>
        <v>0</v>
      </c>
    </row>
    <row r="112" spans="2:48" s="60" customFormat="1" ht="13.5">
      <c r="B112" s="494" t="str">
        <f>'FORMATO COSTEO C6'!C20</f>
        <v>6.1.5</v>
      </c>
      <c r="C112" s="515">
        <f>'FORMATO COSTEO C6'!B20</f>
        <v>0</v>
      </c>
      <c r="D112" s="590" t="str">
        <f>'FORMATO COSTEO C6'!D20</f>
        <v>Unidad medida</v>
      </c>
      <c r="E112" s="516">
        <f>'FORMATO COSTEO C6'!E20</f>
        <v>0</v>
      </c>
      <c r="F112" s="517">
        <f>'FORMATO COSTEO C6'!G20</f>
        <v>0</v>
      </c>
      <c r="G112" s="518">
        <f>'FORMATO COSTEO C6'!L20</f>
        <v>0</v>
      </c>
      <c r="H112" s="519">
        <f>IF($F112=0,0,((($F112/$E112)*'CRONOGRAMA ACTIVIDADES'!F$47)*($G112/$F112)))</f>
        <v>0</v>
      </c>
      <c r="I112" s="517">
        <f>IF($F112=0,0,((($F112/$E112)*'CRONOGRAMA ACTIVIDADES'!G$47)*($G112/$F112)))</f>
        <v>0</v>
      </c>
      <c r="J112" s="517">
        <f>IF($F112=0,0,((($F112/$E112)*'CRONOGRAMA ACTIVIDADES'!H$47)*($G112/$F112)))</f>
        <v>0</v>
      </c>
      <c r="K112" s="517">
        <f>IF($F112=0,0,((($F112/$E112)*'CRONOGRAMA ACTIVIDADES'!I$47)*($G112/$F112)))</f>
        <v>0</v>
      </c>
      <c r="L112" s="517">
        <f>IF($F112=0,0,((($F112/$E112)*'CRONOGRAMA ACTIVIDADES'!J$47)*($G112/$F112)))</f>
        <v>0</v>
      </c>
      <c r="M112" s="517">
        <f>IF($F112=0,0,((($F112/$E112)*'CRONOGRAMA ACTIVIDADES'!K$47)*($G112/$F112)))</f>
        <v>0</v>
      </c>
      <c r="N112" s="517">
        <f>IF($F112=0,0,((($F112/$E112)*'CRONOGRAMA ACTIVIDADES'!L$47)*($G112/$F112)))</f>
        <v>0</v>
      </c>
      <c r="O112" s="517">
        <f>IF($F112=0,0,((($F112/$E112)*'CRONOGRAMA ACTIVIDADES'!M$47)*($G112/$F112)))</f>
        <v>0</v>
      </c>
      <c r="P112" s="517">
        <f>IF($F112=0,0,((($F112/$E112)*'CRONOGRAMA ACTIVIDADES'!N$47)*($G112/$F112)))</f>
        <v>0</v>
      </c>
      <c r="Q112" s="517">
        <f>IF($F112=0,0,((($F112/$E112)*'CRONOGRAMA ACTIVIDADES'!O$47)*($G112/$F112)))</f>
        <v>0</v>
      </c>
      <c r="R112" s="517">
        <f>IF($F112=0,0,((($F112/$E112)*'CRONOGRAMA ACTIVIDADES'!P$47)*($G112/$F112)))</f>
        <v>0</v>
      </c>
      <c r="S112" s="517">
        <f>IF($F112=0,0,((($F112/$E112)*'CRONOGRAMA ACTIVIDADES'!Q$47)*($G112/$F112)))</f>
        <v>0</v>
      </c>
      <c r="T112" s="501">
        <f t="shared" si="32"/>
        <v>0</v>
      </c>
      <c r="U112" s="519">
        <f>IF($F112=0,0,((($F112/$E112)*'CRONOGRAMA ACTIVIDADES'!R$47)*($G112/$F112)))</f>
        <v>0</v>
      </c>
      <c r="V112" s="517">
        <f>IF($F112=0,0,((($F112/$E112)*'CRONOGRAMA ACTIVIDADES'!S$47)*($G112/$F112)))</f>
        <v>0</v>
      </c>
      <c r="W112" s="517">
        <f>IF($F112=0,0,((($F112/$E112)*'CRONOGRAMA ACTIVIDADES'!T$47)*($G112/$F112)))</f>
        <v>0</v>
      </c>
      <c r="X112" s="517">
        <f>IF($F112=0,0,((($F112/$E112)*'CRONOGRAMA ACTIVIDADES'!U$47)*($G112/$F112)))</f>
        <v>0</v>
      </c>
      <c r="Y112" s="517">
        <f>IF($F112=0,0,((($F112/$E112)*'CRONOGRAMA ACTIVIDADES'!V$47)*($G112/$F112)))</f>
        <v>0</v>
      </c>
      <c r="Z112" s="517">
        <f>IF($F112=0,0,((($F112/$E112)*'CRONOGRAMA ACTIVIDADES'!W$47)*($G112/$F112)))</f>
        <v>0</v>
      </c>
      <c r="AA112" s="517">
        <f>IF($F112=0,0,((($F112/$E112)*'CRONOGRAMA ACTIVIDADES'!X$47)*($G112/$F112)))</f>
        <v>0</v>
      </c>
      <c r="AB112" s="517">
        <f>IF($F112=0,0,((($F112/$E112)*'CRONOGRAMA ACTIVIDADES'!Y$47)*($G112/$F112)))</f>
        <v>0</v>
      </c>
      <c r="AC112" s="517">
        <f>IF($F112=0,0,((($F112/$E112)*'CRONOGRAMA ACTIVIDADES'!Z$47)*($G112/$F112)))</f>
        <v>0</v>
      </c>
      <c r="AD112" s="517">
        <f>IF($F112=0,0,((($F112/$E112)*'CRONOGRAMA ACTIVIDADES'!AA$47)*($G112/$F112)))</f>
        <v>0</v>
      </c>
      <c r="AE112" s="517">
        <f>IF($F112=0,0,((($F112/$E112)*'CRONOGRAMA ACTIVIDADES'!AB$47)*($G112/$F112)))</f>
        <v>0</v>
      </c>
      <c r="AF112" s="517">
        <f>IF($F112=0,0,((($F112/$E112)*'CRONOGRAMA ACTIVIDADES'!AC$47)*($G112/$F112)))</f>
        <v>0</v>
      </c>
      <c r="AG112" s="501">
        <f t="shared" si="33"/>
        <v>0</v>
      </c>
      <c r="AH112" s="520">
        <f>IF($F112=0,0,((($F112/$E112)*'CRONOGRAMA ACTIVIDADES'!AD$47)*($G112/$F112)))</f>
        <v>0</v>
      </c>
      <c r="AI112" s="517">
        <f>IF($F112=0,0,((($F112/$E112)*'CRONOGRAMA ACTIVIDADES'!AE$47)*($G112/$F112)))</f>
        <v>0</v>
      </c>
      <c r="AJ112" s="517">
        <f>IF($F112=0,0,((($F112/$E112)*'CRONOGRAMA ACTIVIDADES'!AF$47)*($G112/$F112)))</f>
        <v>0</v>
      </c>
      <c r="AK112" s="517">
        <f>IF($F112=0,0,((($F112/$E112)*'CRONOGRAMA ACTIVIDADES'!AG$47)*($G112/$F112)))</f>
        <v>0</v>
      </c>
      <c r="AL112" s="517">
        <f>IF($F112=0,0,((($F112/$E112)*'CRONOGRAMA ACTIVIDADES'!AH$47)*($G112/$F112)))</f>
        <v>0</v>
      </c>
      <c r="AM112" s="517">
        <f>IF($F112=0,0,((($F112/$E112)*'CRONOGRAMA ACTIVIDADES'!AI$47)*($G112/$F112)))</f>
        <v>0</v>
      </c>
      <c r="AN112" s="517">
        <f>IF($F112=0,0,((($F112/$E112)*'CRONOGRAMA ACTIVIDADES'!AJ$47)*($G112/$F112)))</f>
        <v>0</v>
      </c>
      <c r="AO112" s="517">
        <f>IF($F112=0,0,((($F112/$E112)*'CRONOGRAMA ACTIVIDADES'!AK$47)*($G112/$F112)))</f>
        <v>0</v>
      </c>
      <c r="AP112" s="517">
        <f>IF($F112=0,0,((($F112/$E112)*'CRONOGRAMA ACTIVIDADES'!AL$47)*($G112/$F112)))</f>
        <v>0</v>
      </c>
      <c r="AQ112" s="517">
        <f>IF($F112=0,0,((($F112/$E112)*'CRONOGRAMA ACTIVIDADES'!AM$47)*($G112/$F112)))</f>
        <v>0</v>
      </c>
      <c r="AR112" s="517">
        <f>IF($F112=0,0,((($F112/$E112)*'CRONOGRAMA ACTIVIDADES'!AN$47)*($G112/$F112)))</f>
        <v>0</v>
      </c>
      <c r="AS112" s="517">
        <f>IF($F112=0,0,((($F112/$E112)*'CRONOGRAMA ACTIVIDADES'!AO$47)*($G112/$F112)))</f>
        <v>0</v>
      </c>
      <c r="AT112" s="501">
        <f t="shared" si="34"/>
        <v>0</v>
      </c>
      <c r="AU112" s="504">
        <f t="shared" si="35"/>
        <v>0</v>
      </c>
      <c r="AV112" s="470">
        <f t="shared" si="30"/>
        <v>0</v>
      </c>
    </row>
    <row r="113" spans="2:48" s="60" customFormat="1" ht="13.5">
      <c r="B113" s="494" t="str">
        <f>'FORMATO COSTEO C6'!C21</f>
        <v>6.1.6</v>
      </c>
      <c r="C113" s="515">
        <f>'FORMATO COSTEO C6'!B21</f>
        <v>0</v>
      </c>
      <c r="D113" s="590" t="str">
        <f>'FORMATO COSTEO C6'!D21</f>
        <v>Unidad medida</v>
      </c>
      <c r="E113" s="516">
        <f>'FORMATO COSTEO C6'!E21</f>
        <v>0</v>
      </c>
      <c r="F113" s="517">
        <f>'FORMATO COSTEO C6'!G21</f>
        <v>0</v>
      </c>
      <c r="G113" s="518">
        <f>'FORMATO COSTEO C6'!L21</f>
        <v>0</v>
      </c>
      <c r="H113" s="519">
        <f>IF($F113=0,0,((($F113/$E113)*'CRONOGRAMA ACTIVIDADES'!F$48)*($G113/$F113)))</f>
        <v>0</v>
      </c>
      <c r="I113" s="517">
        <f>IF($F113=0,0,((($F113/$E113)*'CRONOGRAMA ACTIVIDADES'!G$48)*($G113/$F113)))</f>
        <v>0</v>
      </c>
      <c r="J113" s="517">
        <f>IF($F113=0,0,((($F113/$E113)*'CRONOGRAMA ACTIVIDADES'!H$48)*($G113/$F113)))</f>
        <v>0</v>
      </c>
      <c r="K113" s="517">
        <f>IF($F113=0,0,((($F113/$E113)*'CRONOGRAMA ACTIVIDADES'!I$48)*($G113/$F113)))</f>
        <v>0</v>
      </c>
      <c r="L113" s="517">
        <f>IF($F113=0,0,((($F113/$E113)*'CRONOGRAMA ACTIVIDADES'!J$48)*($G113/$F113)))</f>
        <v>0</v>
      </c>
      <c r="M113" s="517">
        <f>IF($F113=0,0,((($F113/$E113)*'CRONOGRAMA ACTIVIDADES'!K$48)*($G113/$F113)))</f>
        <v>0</v>
      </c>
      <c r="N113" s="517">
        <f>IF($F113=0,0,((($F113/$E113)*'CRONOGRAMA ACTIVIDADES'!L$48)*($G113/$F113)))</f>
        <v>0</v>
      </c>
      <c r="O113" s="517">
        <f>IF($F113=0,0,((($F113/$E113)*'CRONOGRAMA ACTIVIDADES'!M$48)*($G113/$F113)))</f>
        <v>0</v>
      </c>
      <c r="P113" s="517">
        <f>IF($F113=0,0,((($F113/$E113)*'CRONOGRAMA ACTIVIDADES'!N$48)*($G113/$F113)))</f>
        <v>0</v>
      </c>
      <c r="Q113" s="517">
        <f>IF($F113=0,0,((($F113/$E113)*'CRONOGRAMA ACTIVIDADES'!O$48)*($G113/$F113)))</f>
        <v>0</v>
      </c>
      <c r="R113" s="517">
        <f>IF($F113=0,0,((($F113/$E113)*'CRONOGRAMA ACTIVIDADES'!P$48)*($G113/$F113)))</f>
        <v>0</v>
      </c>
      <c r="S113" s="517">
        <f>IF($F113=0,0,((($F113/$E113)*'CRONOGRAMA ACTIVIDADES'!Q$48)*($G113/$F113)))</f>
        <v>0</v>
      </c>
      <c r="T113" s="501">
        <f t="shared" si="32"/>
        <v>0</v>
      </c>
      <c r="U113" s="519">
        <f>IF($F113=0,0,((($F113/$E113)*'CRONOGRAMA ACTIVIDADES'!R$48)*($G113/$F113)))</f>
        <v>0</v>
      </c>
      <c r="V113" s="517">
        <f>IF($F113=0,0,((($F113/$E113)*'CRONOGRAMA ACTIVIDADES'!S$48)*($G113/$F113)))</f>
        <v>0</v>
      </c>
      <c r="W113" s="517">
        <f>IF($F113=0,0,((($F113/$E113)*'CRONOGRAMA ACTIVIDADES'!T$48)*($G113/$F113)))</f>
        <v>0</v>
      </c>
      <c r="X113" s="517">
        <f>IF($F113=0,0,((($F113/$E113)*'CRONOGRAMA ACTIVIDADES'!U$48)*($G113/$F113)))</f>
        <v>0</v>
      </c>
      <c r="Y113" s="517">
        <f>IF($F113=0,0,((($F113/$E113)*'CRONOGRAMA ACTIVIDADES'!V$48)*($G113/$F113)))</f>
        <v>0</v>
      </c>
      <c r="Z113" s="517">
        <f>IF($F113=0,0,((($F113/$E113)*'CRONOGRAMA ACTIVIDADES'!W$48)*($G113/$F113)))</f>
        <v>0</v>
      </c>
      <c r="AA113" s="517">
        <f>IF($F113=0,0,((($F113/$E113)*'CRONOGRAMA ACTIVIDADES'!X$48)*($G113/$F113)))</f>
        <v>0</v>
      </c>
      <c r="AB113" s="517">
        <f>IF($F113=0,0,((($F113/$E113)*'CRONOGRAMA ACTIVIDADES'!Y$48)*($G113/$F113)))</f>
        <v>0</v>
      </c>
      <c r="AC113" s="517">
        <f>IF($F113=0,0,((($F113/$E113)*'CRONOGRAMA ACTIVIDADES'!Z$48)*($G113/$F113)))</f>
        <v>0</v>
      </c>
      <c r="AD113" s="517">
        <f>IF($F113=0,0,((($F113/$E113)*'CRONOGRAMA ACTIVIDADES'!AA$48)*($G113/$F113)))</f>
        <v>0</v>
      </c>
      <c r="AE113" s="517">
        <f>IF($F113=0,0,((($F113/$E113)*'CRONOGRAMA ACTIVIDADES'!AB$48)*($G113/$F113)))</f>
        <v>0</v>
      </c>
      <c r="AF113" s="517">
        <f>IF($F113=0,0,((($F113/$E113)*'CRONOGRAMA ACTIVIDADES'!AC$48)*($G113/$F113)))</f>
        <v>0</v>
      </c>
      <c r="AG113" s="501">
        <f t="shared" si="33"/>
        <v>0</v>
      </c>
      <c r="AH113" s="520">
        <f>IF($F113=0,0,((($F113/$E113)*'CRONOGRAMA ACTIVIDADES'!AD$48)*($G113/$F113)))</f>
        <v>0</v>
      </c>
      <c r="AI113" s="517">
        <f>IF($F113=0,0,((($F113/$E113)*'CRONOGRAMA ACTIVIDADES'!AE$48)*($G113/$F113)))</f>
        <v>0</v>
      </c>
      <c r="AJ113" s="517">
        <f>IF($F113=0,0,((($F113/$E113)*'CRONOGRAMA ACTIVIDADES'!AF$48)*($G113/$F113)))</f>
        <v>0</v>
      </c>
      <c r="AK113" s="517">
        <f>IF($F113=0,0,((($F113/$E113)*'CRONOGRAMA ACTIVIDADES'!AG$48)*($G113/$F113)))</f>
        <v>0</v>
      </c>
      <c r="AL113" s="517">
        <f>IF($F113=0,0,((($F113/$E113)*'CRONOGRAMA ACTIVIDADES'!AH$48)*($G113/$F113)))</f>
        <v>0</v>
      </c>
      <c r="AM113" s="517">
        <f>IF($F113=0,0,((($F113/$E113)*'CRONOGRAMA ACTIVIDADES'!AI$48)*($G113/$F113)))</f>
        <v>0</v>
      </c>
      <c r="AN113" s="517">
        <f>IF($F113=0,0,((($F113/$E113)*'CRONOGRAMA ACTIVIDADES'!AJ$48)*($G113/$F113)))</f>
        <v>0</v>
      </c>
      <c r="AO113" s="517">
        <f>IF($F113=0,0,((($F113/$E113)*'CRONOGRAMA ACTIVIDADES'!AK$48)*($G113/$F113)))</f>
        <v>0</v>
      </c>
      <c r="AP113" s="517">
        <f>IF($F113=0,0,((($F113/$E113)*'CRONOGRAMA ACTIVIDADES'!AL$48)*($G113/$F113)))</f>
        <v>0</v>
      </c>
      <c r="AQ113" s="517">
        <f>IF($F113=0,0,((($F113/$E113)*'CRONOGRAMA ACTIVIDADES'!AM$48)*($G113/$F113)))</f>
        <v>0</v>
      </c>
      <c r="AR113" s="517">
        <f>IF($F113=0,0,((($F113/$E113)*'CRONOGRAMA ACTIVIDADES'!AN$48)*($G113/$F113)))</f>
        <v>0</v>
      </c>
      <c r="AS113" s="517">
        <f>IF($F113=0,0,((($F113/$E113)*'CRONOGRAMA ACTIVIDADES'!AO$48)*($G113/$F113)))</f>
        <v>0</v>
      </c>
      <c r="AT113" s="501">
        <f t="shared" si="34"/>
        <v>0</v>
      </c>
      <c r="AU113" s="504">
        <f t="shared" si="35"/>
        <v>0</v>
      </c>
      <c r="AV113" s="470">
        <f t="shared" si="30"/>
        <v>0</v>
      </c>
    </row>
    <row r="114" spans="2:48" s="60" customFormat="1" ht="13.5">
      <c r="B114" s="494" t="str">
        <f>'FORMATO COSTEO C6'!C22</f>
        <v>6.1.7</v>
      </c>
      <c r="C114" s="515">
        <f>'FORMATO COSTEO C6'!B22</f>
        <v>0</v>
      </c>
      <c r="D114" s="590" t="str">
        <f>'FORMATO COSTEO C6'!D22</f>
        <v>Unidad medida</v>
      </c>
      <c r="E114" s="516">
        <f>'FORMATO COSTEO C6'!E22</f>
        <v>0</v>
      </c>
      <c r="F114" s="517">
        <f>'FORMATO COSTEO C6'!G22</f>
        <v>0</v>
      </c>
      <c r="G114" s="518">
        <f>'FORMATO COSTEO C6'!L22</f>
        <v>0</v>
      </c>
      <c r="H114" s="519">
        <f>IF($F114=0,0,((($F114/$E114)*'CRONOGRAMA ACTIVIDADES'!F$49)*($G114/$F114)))</f>
        <v>0</v>
      </c>
      <c r="I114" s="517">
        <f>IF($F114=0,0,((($F114/$E114)*'CRONOGRAMA ACTIVIDADES'!G$49)*($G114/$F114)))</f>
        <v>0</v>
      </c>
      <c r="J114" s="517">
        <f>IF($F114=0,0,((($F114/$E114)*'CRONOGRAMA ACTIVIDADES'!H$49)*($G114/$F114)))</f>
        <v>0</v>
      </c>
      <c r="K114" s="517">
        <f>IF($F114=0,0,((($F114/$E114)*'CRONOGRAMA ACTIVIDADES'!I$49)*($G114/$F114)))</f>
        <v>0</v>
      </c>
      <c r="L114" s="517">
        <f>IF($F114=0,0,((($F114/$E114)*'CRONOGRAMA ACTIVIDADES'!J$49)*($G114/$F114)))</f>
        <v>0</v>
      </c>
      <c r="M114" s="517">
        <f>IF($F114=0,0,((($F114/$E114)*'CRONOGRAMA ACTIVIDADES'!K$49)*($G114/$F114)))</f>
        <v>0</v>
      </c>
      <c r="N114" s="517">
        <f>IF($F114=0,0,((($F114/$E114)*'CRONOGRAMA ACTIVIDADES'!L$49)*($G114/$F114)))</f>
        <v>0</v>
      </c>
      <c r="O114" s="517">
        <f>IF($F114=0,0,((($F114/$E114)*'CRONOGRAMA ACTIVIDADES'!M$49)*($G114/$F114)))</f>
        <v>0</v>
      </c>
      <c r="P114" s="517">
        <f>IF($F114=0,0,((($F114/$E114)*'CRONOGRAMA ACTIVIDADES'!N$49)*($G114/$F114)))</f>
        <v>0</v>
      </c>
      <c r="Q114" s="517">
        <f>IF($F114=0,0,((($F114/$E114)*'CRONOGRAMA ACTIVIDADES'!O$49)*($G114/$F114)))</f>
        <v>0</v>
      </c>
      <c r="R114" s="517">
        <f>IF($F114=0,0,((($F114/$E114)*'CRONOGRAMA ACTIVIDADES'!P$49)*($G114/$F114)))</f>
        <v>0</v>
      </c>
      <c r="S114" s="517">
        <f>IF($F114=0,0,((($F114/$E114)*'CRONOGRAMA ACTIVIDADES'!Q$49)*($G114/$F114)))</f>
        <v>0</v>
      </c>
      <c r="T114" s="501">
        <f t="shared" si="32"/>
        <v>0</v>
      </c>
      <c r="U114" s="519">
        <f>IF($F114=0,0,((($F114/$E114)*'CRONOGRAMA ACTIVIDADES'!R$49)*($G114/$F114)))</f>
        <v>0</v>
      </c>
      <c r="V114" s="517">
        <f>IF($F114=0,0,((($F114/$E114)*'CRONOGRAMA ACTIVIDADES'!S$49)*($G114/$F114)))</f>
        <v>0</v>
      </c>
      <c r="W114" s="517">
        <f>IF($F114=0,0,((($F114/$E114)*'CRONOGRAMA ACTIVIDADES'!T$49)*($G114/$F114)))</f>
        <v>0</v>
      </c>
      <c r="X114" s="517">
        <f>IF($F114=0,0,((($F114/$E114)*'CRONOGRAMA ACTIVIDADES'!U$49)*($G114/$F114)))</f>
        <v>0</v>
      </c>
      <c r="Y114" s="517">
        <f>IF($F114=0,0,((($F114/$E114)*'CRONOGRAMA ACTIVIDADES'!V$49)*($G114/$F114)))</f>
        <v>0</v>
      </c>
      <c r="Z114" s="517">
        <f>IF($F114=0,0,((($F114/$E114)*'CRONOGRAMA ACTIVIDADES'!W$49)*($G114/$F114)))</f>
        <v>0</v>
      </c>
      <c r="AA114" s="517">
        <f>IF($F114=0,0,((($F114/$E114)*'CRONOGRAMA ACTIVIDADES'!X$49)*($G114/$F114)))</f>
        <v>0</v>
      </c>
      <c r="AB114" s="517">
        <f>IF($F114=0,0,((($F114/$E114)*'CRONOGRAMA ACTIVIDADES'!Y$49)*($G114/$F114)))</f>
        <v>0</v>
      </c>
      <c r="AC114" s="517">
        <f>IF($F114=0,0,((($F114/$E114)*'CRONOGRAMA ACTIVIDADES'!Z$49)*($G114/$F114)))</f>
        <v>0</v>
      </c>
      <c r="AD114" s="517">
        <f>IF($F114=0,0,((($F114/$E114)*'CRONOGRAMA ACTIVIDADES'!AA$49)*($G114/$F114)))</f>
        <v>0</v>
      </c>
      <c r="AE114" s="517">
        <f>IF($F114=0,0,((($F114/$E114)*'CRONOGRAMA ACTIVIDADES'!AB$49)*($G114/$F114)))</f>
        <v>0</v>
      </c>
      <c r="AF114" s="517">
        <f>IF($F114=0,0,((($F114/$E114)*'CRONOGRAMA ACTIVIDADES'!AC$49)*($G114/$F114)))</f>
        <v>0</v>
      </c>
      <c r="AG114" s="501">
        <f t="shared" si="33"/>
        <v>0</v>
      </c>
      <c r="AH114" s="520">
        <f>IF($F114=0,0,((($F114/$E114)*'CRONOGRAMA ACTIVIDADES'!AD$49)*($G114/$F114)))</f>
        <v>0</v>
      </c>
      <c r="AI114" s="517">
        <f>IF($F114=0,0,((($F114/$E114)*'CRONOGRAMA ACTIVIDADES'!AE$49)*($G114/$F114)))</f>
        <v>0</v>
      </c>
      <c r="AJ114" s="517">
        <f>IF($F114=0,0,((($F114/$E114)*'CRONOGRAMA ACTIVIDADES'!AF$49)*($G114/$F114)))</f>
        <v>0</v>
      </c>
      <c r="AK114" s="517">
        <f>IF($F114=0,0,((($F114/$E114)*'CRONOGRAMA ACTIVIDADES'!AG$49)*($G114/$F114)))</f>
        <v>0</v>
      </c>
      <c r="AL114" s="517">
        <f>IF($F114=0,0,((($F114/$E114)*'CRONOGRAMA ACTIVIDADES'!AH$49)*($G114/$F114)))</f>
        <v>0</v>
      </c>
      <c r="AM114" s="517">
        <f>IF($F114=0,0,((($F114/$E114)*'CRONOGRAMA ACTIVIDADES'!AI$49)*($G114/$F114)))</f>
        <v>0</v>
      </c>
      <c r="AN114" s="517">
        <f>IF($F114=0,0,((($F114/$E114)*'CRONOGRAMA ACTIVIDADES'!AJ$49)*($G114/$F114)))</f>
        <v>0</v>
      </c>
      <c r="AO114" s="517">
        <f>IF($F114=0,0,((($F114/$E114)*'CRONOGRAMA ACTIVIDADES'!AK$49)*($G114/$F114)))</f>
        <v>0</v>
      </c>
      <c r="AP114" s="517">
        <f>IF($F114=0,0,((($F114/$E114)*'CRONOGRAMA ACTIVIDADES'!AL$49)*($G114/$F114)))</f>
        <v>0</v>
      </c>
      <c r="AQ114" s="517">
        <f>IF($F114=0,0,((($F114/$E114)*'CRONOGRAMA ACTIVIDADES'!AM$49)*($G114/$F114)))</f>
        <v>0</v>
      </c>
      <c r="AR114" s="517">
        <f>IF($F114=0,0,((($F114/$E114)*'CRONOGRAMA ACTIVIDADES'!AN$49)*($G114/$F114)))</f>
        <v>0</v>
      </c>
      <c r="AS114" s="517">
        <f>IF($F114=0,0,((($F114/$E114)*'CRONOGRAMA ACTIVIDADES'!AO$49)*($G114/$F114)))</f>
        <v>0</v>
      </c>
      <c r="AT114" s="501">
        <f t="shared" si="34"/>
        <v>0</v>
      </c>
      <c r="AU114" s="504">
        <f t="shared" si="35"/>
        <v>0</v>
      </c>
      <c r="AV114" s="470">
        <f aca="true" t="shared" si="36" ref="AV114:AV157">+G114-AU114</f>
        <v>0</v>
      </c>
    </row>
    <row r="115" spans="2:48" s="60" customFormat="1" ht="13.5">
      <c r="B115" s="494" t="str">
        <f>'FORMATO COSTEO C6'!C23</f>
        <v>6.1.8</v>
      </c>
      <c r="C115" s="515">
        <f>'FORMATO COSTEO C6'!B23</f>
        <v>0</v>
      </c>
      <c r="D115" s="590" t="str">
        <f>'FORMATO COSTEO C6'!D23</f>
        <v>Unidad medida</v>
      </c>
      <c r="E115" s="516">
        <f>'FORMATO COSTEO C6'!E23</f>
        <v>0</v>
      </c>
      <c r="F115" s="517">
        <f>'FORMATO COSTEO C6'!G23</f>
        <v>0</v>
      </c>
      <c r="G115" s="518">
        <f>'FORMATO COSTEO C6'!L23</f>
        <v>0</v>
      </c>
      <c r="H115" s="519">
        <f>IF($F115=0,0,((($F115/$E115)*'CRONOGRAMA ACTIVIDADES'!F$50)*($G115/$F115)))</f>
        <v>0</v>
      </c>
      <c r="I115" s="517">
        <f>IF($F115=0,0,((($F115/$E115)*'CRONOGRAMA ACTIVIDADES'!G$50)*($G115/$F115)))</f>
        <v>0</v>
      </c>
      <c r="J115" s="517">
        <f>IF($F115=0,0,((($F115/$E115)*'CRONOGRAMA ACTIVIDADES'!H$50)*($G115/$F115)))</f>
        <v>0</v>
      </c>
      <c r="K115" s="517">
        <f>IF($F115=0,0,((($F115/$E115)*'CRONOGRAMA ACTIVIDADES'!I$50)*($G115/$F115)))</f>
        <v>0</v>
      </c>
      <c r="L115" s="517">
        <f>IF($F115=0,0,((($F115/$E115)*'CRONOGRAMA ACTIVIDADES'!J$50)*($G115/$F115)))</f>
        <v>0</v>
      </c>
      <c r="M115" s="517">
        <f>IF($F115=0,0,((($F115/$E115)*'CRONOGRAMA ACTIVIDADES'!K$50)*($G115/$F115)))</f>
        <v>0</v>
      </c>
      <c r="N115" s="517">
        <f>IF($F115=0,0,((($F115/$E115)*'CRONOGRAMA ACTIVIDADES'!L$50)*($G115/$F115)))</f>
        <v>0</v>
      </c>
      <c r="O115" s="517">
        <f>IF($F115=0,0,((($F115/$E115)*'CRONOGRAMA ACTIVIDADES'!M$50)*($G115/$F115)))</f>
        <v>0</v>
      </c>
      <c r="P115" s="517">
        <f>IF($F115=0,0,((($F115/$E115)*'CRONOGRAMA ACTIVIDADES'!N$50)*($G115/$F115)))</f>
        <v>0</v>
      </c>
      <c r="Q115" s="517">
        <f>IF($F115=0,0,((($F115/$E115)*'CRONOGRAMA ACTIVIDADES'!O$50)*($G115/$F115)))</f>
        <v>0</v>
      </c>
      <c r="R115" s="517">
        <f>IF($F115=0,0,((($F115/$E115)*'CRONOGRAMA ACTIVIDADES'!P$50)*($G115/$F115)))</f>
        <v>0</v>
      </c>
      <c r="S115" s="517">
        <f>IF($F115=0,0,((($F115/$E115)*'CRONOGRAMA ACTIVIDADES'!Q$50)*($G115/$F115)))</f>
        <v>0</v>
      </c>
      <c r="T115" s="501">
        <f t="shared" si="32"/>
        <v>0</v>
      </c>
      <c r="U115" s="519">
        <f>IF($F115=0,0,((($F115/$E115)*'CRONOGRAMA ACTIVIDADES'!R$50)*($G115/$F115)))</f>
        <v>0</v>
      </c>
      <c r="V115" s="517">
        <f>IF($F115=0,0,((($F115/$E115)*'CRONOGRAMA ACTIVIDADES'!S$50)*($G115/$F115)))</f>
        <v>0</v>
      </c>
      <c r="W115" s="517">
        <f>IF($F115=0,0,((($F115/$E115)*'CRONOGRAMA ACTIVIDADES'!T$50)*($G115/$F115)))</f>
        <v>0</v>
      </c>
      <c r="X115" s="517">
        <f>IF($F115=0,0,((($F115/$E115)*'CRONOGRAMA ACTIVIDADES'!U$50)*($G115/$F115)))</f>
        <v>0</v>
      </c>
      <c r="Y115" s="517">
        <f>IF($F115=0,0,((($F115/$E115)*'CRONOGRAMA ACTIVIDADES'!V$50)*($G115/$F115)))</f>
        <v>0</v>
      </c>
      <c r="Z115" s="517">
        <f>IF($F115=0,0,((($F115/$E115)*'CRONOGRAMA ACTIVIDADES'!W$50)*($G115/$F115)))</f>
        <v>0</v>
      </c>
      <c r="AA115" s="517">
        <f>IF($F115=0,0,((($F115/$E115)*'CRONOGRAMA ACTIVIDADES'!X$50)*($G115/$F115)))</f>
        <v>0</v>
      </c>
      <c r="AB115" s="517">
        <f>IF($F115=0,0,((($F115/$E115)*'CRONOGRAMA ACTIVIDADES'!Y$50)*($G115/$F115)))</f>
        <v>0</v>
      </c>
      <c r="AC115" s="517">
        <f>IF($F115=0,0,((($F115/$E115)*'CRONOGRAMA ACTIVIDADES'!Z$50)*($G115/$F115)))</f>
        <v>0</v>
      </c>
      <c r="AD115" s="517">
        <f>IF($F115=0,0,((($F115/$E115)*'CRONOGRAMA ACTIVIDADES'!AA$50)*($G115/$F115)))</f>
        <v>0</v>
      </c>
      <c r="AE115" s="517">
        <f>IF($F115=0,0,((($F115/$E115)*'CRONOGRAMA ACTIVIDADES'!AB$50)*($G115/$F115)))</f>
        <v>0</v>
      </c>
      <c r="AF115" s="517">
        <f>IF($F115=0,0,((($F115/$E115)*'CRONOGRAMA ACTIVIDADES'!AC$50)*($G115/$F115)))</f>
        <v>0</v>
      </c>
      <c r="AG115" s="501">
        <f t="shared" si="33"/>
        <v>0</v>
      </c>
      <c r="AH115" s="520">
        <f>IF($F115=0,0,((($F115/$E115)*'CRONOGRAMA ACTIVIDADES'!AD$50)*($G115/$F115)))</f>
        <v>0</v>
      </c>
      <c r="AI115" s="517">
        <f>IF($F115=0,0,((($F115/$E115)*'CRONOGRAMA ACTIVIDADES'!AE$50)*($G115/$F115)))</f>
        <v>0</v>
      </c>
      <c r="AJ115" s="517">
        <f>IF($F115=0,0,((($F115/$E115)*'CRONOGRAMA ACTIVIDADES'!AF$50)*($G115/$F115)))</f>
        <v>0</v>
      </c>
      <c r="AK115" s="517">
        <f>IF($F115=0,0,((($F115/$E115)*'CRONOGRAMA ACTIVIDADES'!AG$50)*($G115/$F115)))</f>
        <v>0</v>
      </c>
      <c r="AL115" s="517">
        <f>IF($F115=0,0,((($F115/$E115)*'CRONOGRAMA ACTIVIDADES'!AH$50)*($G115/$F115)))</f>
        <v>0</v>
      </c>
      <c r="AM115" s="517">
        <f>IF($F115=0,0,((($F115/$E115)*'CRONOGRAMA ACTIVIDADES'!AI$50)*($G115/$F115)))</f>
        <v>0</v>
      </c>
      <c r="AN115" s="517">
        <f>IF($F115=0,0,((($F115/$E115)*'CRONOGRAMA ACTIVIDADES'!AJ$50)*($G115/$F115)))</f>
        <v>0</v>
      </c>
      <c r="AO115" s="517">
        <f>IF($F115=0,0,((($F115/$E115)*'CRONOGRAMA ACTIVIDADES'!AK$50)*($G115/$F115)))</f>
        <v>0</v>
      </c>
      <c r="AP115" s="517">
        <f>IF($F115=0,0,((($F115/$E115)*'CRONOGRAMA ACTIVIDADES'!AL$50)*($G115/$F115)))</f>
        <v>0</v>
      </c>
      <c r="AQ115" s="517">
        <f>IF($F115=0,0,((($F115/$E115)*'CRONOGRAMA ACTIVIDADES'!AM$50)*($G115/$F115)))</f>
        <v>0</v>
      </c>
      <c r="AR115" s="517">
        <f>IF($F115=0,0,((($F115/$E115)*'CRONOGRAMA ACTIVIDADES'!AN$50)*($G115/$F115)))</f>
        <v>0</v>
      </c>
      <c r="AS115" s="517">
        <f>IF($F115=0,0,((($F115/$E115)*'CRONOGRAMA ACTIVIDADES'!AO$50)*($G115/$F115)))</f>
        <v>0</v>
      </c>
      <c r="AT115" s="501">
        <f t="shared" si="34"/>
        <v>0</v>
      </c>
      <c r="AU115" s="504">
        <f t="shared" si="35"/>
        <v>0</v>
      </c>
      <c r="AV115" s="470">
        <f t="shared" si="36"/>
        <v>0</v>
      </c>
    </row>
    <row r="116" spans="2:48" s="60" customFormat="1" ht="13.5">
      <c r="B116" s="494" t="str">
        <f>'FORMATO COSTEO C6'!C24</f>
        <v>6.1.9</v>
      </c>
      <c r="C116" s="515">
        <f>'FORMATO COSTEO C6'!B24</f>
        <v>0</v>
      </c>
      <c r="D116" s="590" t="str">
        <f>'FORMATO COSTEO C6'!D24</f>
        <v>Unidad medida</v>
      </c>
      <c r="E116" s="516">
        <f>'FORMATO COSTEO C6'!E24</f>
        <v>0</v>
      </c>
      <c r="F116" s="517">
        <f>'FORMATO COSTEO C6'!G24</f>
        <v>0</v>
      </c>
      <c r="G116" s="518">
        <f>'FORMATO COSTEO C6'!L24</f>
        <v>0</v>
      </c>
      <c r="H116" s="519">
        <f>IF($F116=0,0,((($F116/$E116)*'CRONOGRAMA ACTIVIDADES'!F$51)*($G116/$F116)))</f>
        <v>0</v>
      </c>
      <c r="I116" s="517">
        <f>IF($F116=0,0,((($F116/$E116)*'CRONOGRAMA ACTIVIDADES'!G$51)*($G116/$F116)))</f>
        <v>0</v>
      </c>
      <c r="J116" s="517">
        <f>IF($F116=0,0,((($F116/$E116)*'CRONOGRAMA ACTIVIDADES'!H$51)*($G116/$F116)))</f>
        <v>0</v>
      </c>
      <c r="K116" s="517">
        <f>IF($F116=0,0,((($F116/$E116)*'CRONOGRAMA ACTIVIDADES'!I$51)*($G116/$F116)))</f>
        <v>0</v>
      </c>
      <c r="L116" s="517">
        <f>IF($F116=0,0,((($F116/$E116)*'CRONOGRAMA ACTIVIDADES'!J$51)*($G116/$F116)))</f>
        <v>0</v>
      </c>
      <c r="M116" s="517">
        <f>IF($F116=0,0,((($F116/$E116)*'CRONOGRAMA ACTIVIDADES'!K$51)*($G116/$F116)))</f>
        <v>0</v>
      </c>
      <c r="N116" s="517">
        <f>IF($F116=0,0,((($F116/$E116)*'CRONOGRAMA ACTIVIDADES'!L$51)*($G116/$F116)))</f>
        <v>0</v>
      </c>
      <c r="O116" s="517">
        <f>IF($F116=0,0,((($F116/$E116)*'CRONOGRAMA ACTIVIDADES'!M$51)*($G116/$F116)))</f>
        <v>0</v>
      </c>
      <c r="P116" s="517">
        <f>IF($F116=0,0,((($F116/$E116)*'CRONOGRAMA ACTIVIDADES'!N$51)*($G116/$F116)))</f>
        <v>0</v>
      </c>
      <c r="Q116" s="517">
        <f>IF($F116=0,0,((($F116/$E116)*'CRONOGRAMA ACTIVIDADES'!O$51)*($G116/$F116)))</f>
        <v>0</v>
      </c>
      <c r="R116" s="517">
        <f>IF($F116=0,0,((($F116/$E116)*'CRONOGRAMA ACTIVIDADES'!P$51)*($G116/$F116)))</f>
        <v>0</v>
      </c>
      <c r="S116" s="517">
        <f>IF($F116=0,0,((($F116/$E116)*'CRONOGRAMA ACTIVIDADES'!Q$51)*($G116/$F116)))</f>
        <v>0</v>
      </c>
      <c r="T116" s="501">
        <f t="shared" si="32"/>
        <v>0</v>
      </c>
      <c r="U116" s="519">
        <f>IF($F116=0,0,((($F116/$E116)*'CRONOGRAMA ACTIVIDADES'!R$51)*($G116/$F116)))</f>
        <v>0</v>
      </c>
      <c r="V116" s="517">
        <f>IF($F116=0,0,((($F116/$E116)*'CRONOGRAMA ACTIVIDADES'!S$51)*($G116/$F116)))</f>
        <v>0</v>
      </c>
      <c r="W116" s="517">
        <f>IF($F116=0,0,((($F116/$E116)*'CRONOGRAMA ACTIVIDADES'!T$51)*($G116/$F116)))</f>
        <v>0</v>
      </c>
      <c r="X116" s="517">
        <f>IF($F116=0,0,((($F116/$E116)*'CRONOGRAMA ACTIVIDADES'!U$51)*($G116/$F116)))</f>
        <v>0</v>
      </c>
      <c r="Y116" s="517">
        <f>IF($F116=0,0,((($F116/$E116)*'CRONOGRAMA ACTIVIDADES'!V$51)*($G116/$F116)))</f>
        <v>0</v>
      </c>
      <c r="Z116" s="517">
        <f>IF($F116=0,0,((($F116/$E116)*'CRONOGRAMA ACTIVIDADES'!W$51)*($G116/$F116)))</f>
        <v>0</v>
      </c>
      <c r="AA116" s="517">
        <f>IF($F116=0,0,((($F116/$E116)*'CRONOGRAMA ACTIVIDADES'!X$51)*($G116/$F116)))</f>
        <v>0</v>
      </c>
      <c r="AB116" s="517">
        <f>IF($F116=0,0,((($F116/$E116)*'CRONOGRAMA ACTIVIDADES'!Y$51)*($G116/$F116)))</f>
        <v>0</v>
      </c>
      <c r="AC116" s="517">
        <f>IF($F116=0,0,((($F116/$E116)*'CRONOGRAMA ACTIVIDADES'!Z$51)*($G116/$F116)))</f>
        <v>0</v>
      </c>
      <c r="AD116" s="517">
        <f>IF($F116=0,0,((($F116/$E116)*'CRONOGRAMA ACTIVIDADES'!AA$51)*($G116/$F116)))</f>
        <v>0</v>
      </c>
      <c r="AE116" s="517">
        <f>IF($F116=0,0,((($F116/$E116)*'CRONOGRAMA ACTIVIDADES'!AB$51)*($G116/$F116)))</f>
        <v>0</v>
      </c>
      <c r="AF116" s="517">
        <f>IF($F116=0,0,((($F116/$E116)*'CRONOGRAMA ACTIVIDADES'!AC$51)*($G116/$F116)))</f>
        <v>0</v>
      </c>
      <c r="AG116" s="501">
        <f t="shared" si="33"/>
        <v>0</v>
      </c>
      <c r="AH116" s="520">
        <f>IF($F116=0,0,((($F116/$E116)*'CRONOGRAMA ACTIVIDADES'!AD$51)*($G116/$F116)))</f>
        <v>0</v>
      </c>
      <c r="AI116" s="517">
        <f>IF($F116=0,0,((($F116/$E116)*'CRONOGRAMA ACTIVIDADES'!AE$51)*($G116/$F116)))</f>
        <v>0</v>
      </c>
      <c r="AJ116" s="517">
        <f>IF($F116=0,0,((($F116/$E116)*'CRONOGRAMA ACTIVIDADES'!AF$51)*($G116/$F116)))</f>
        <v>0</v>
      </c>
      <c r="AK116" s="517">
        <f>IF($F116=0,0,((($F116/$E116)*'CRONOGRAMA ACTIVIDADES'!AG$51)*($G116/$F116)))</f>
        <v>0</v>
      </c>
      <c r="AL116" s="517">
        <f>IF($F116=0,0,((($F116/$E116)*'CRONOGRAMA ACTIVIDADES'!AH$51)*($G116/$F116)))</f>
        <v>0</v>
      </c>
      <c r="AM116" s="517">
        <f>IF($F116=0,0,((($F116/$E116)*'CRONOGRAMA ACTIVIDADES'!AI$51)*($G116/$F116)))</f>
        <v>0</v>
      </c>
      <c r="AN116" s="517">
        <f>IF($F116=0,0,((($F116/$E116)*'CRONOGRAMA ACTIVIDADES'!AJ$51)*($G116/$F116)))</f>
        <v>0</v>
      </c>
      <c r="AO116" s="517">
        <f>IF($F116=0,0,((($F116/$E116)*'CRONOGRAMA ACTIVIDADES'!AK$51)*($G116/$F116)))</f>
        <v>0</v>
      </c>
      <c r="AP116" s="517">
        <f>IF($F116=0,0,((($F116/$E116)*'CRONOGRAMA ACTIVIDADES'!AL$51)*($G116/$F116)))</f>
        <v>0</v>
      </c>
      <c r="AQ116" s="517">
        <f>IF($F116=0,0,((($F116/$E116)*'CRONOGRAMA ACTIVIDADES'!AM$51)*($G116/$F116)))</f>
        <v>0</v>
      </c>
      <c r="AR116" s="517">
        <f>IF($F116=0,0,((($F116/$E116)*'CRONOGRAMA ACTIVIDADES'!AN$51)*($G116/$F116)))</f>
        <v>0</v>
      </c>
      <c r="AS116" s="517">
        <f>IF($F116=0,0,((($F116/$E116)*'CRONOGRAMA ACTIVIDADES'!AO$51)*($G116/$F116)))</f>
        <v>0</v>
      </c>
      <c r="AT116" s="501">
        <f t="shared" si="34"/>
        <v>0</v>
      </c>
      <c r="AU116" s="504">
        <f t="shared" si="35"/>
        <v>0</v>
      </c>
      <c r="AV116" s="470">
        <f t="shared" si="36"/>
        <v>0</v>
      </c>
    </row>
    <row r="117" spans="2:48" s="60" customFormat="1" ht="13.5">
      <c r="B117" s="494" t="str">
        <f>'FORMATO COSTEO C6'!C25</f>
        <v>6.1.10</v>
      </c>
      <c r="C117" s="515">
        <f>'FORMATO COSTEO C6'!B25</f>
        <v>0</v>
      </c>
      <c r="D117" s="590" t="str">
        <f>'FORMATO COSTEO C6'!D25</f>
        <v>Unidad medida</v>
      </c>
      <c r="E117" s="516">
        <f>'FORMATO COSTEO C6'!E25</f>
        <v>0</v>
      </c>
      <c r="F117" s="517">
        <f>'FORMATO COSTEO C6'!G25</f>
        <v>0</v>
      </c>
      <c r="G117" s="518">
        <f>'FORMATO COSTEO C6'!L25</f>
        <v>0</v>
      </c>
      <c r="H117" s="519">
        <f>IF($F117=0,0,((($F117/$E117)*'CRONOGRAMA ACTIVIDADES'!F$52)*($G117/$F117)))</f>
        <v>0</v>
      </c>
      <c r="I117" s="517">
        <f>IF($F117=0,0,((($F117/$E117)*'CRONOGRAMA ACTIVIDADES'!G$52)*($G117/$F117)))</f>
        <v>0</v>
      </c>
      <c r="J117" s="517">
        <f>IF($F117=0,0,((($F117/$E117)*'CRONOGRAMA ACTIVIDADES'!H$52)*($G117/$F117)))</f>
        <v>0</v>
      </c>
      <c r="K117" s="517">
        <f>IF($F117=0,0,((($F117/$E117)*'CRONOGRAMA ACTIVIDADES'!I$52)*($G117/$F117)))</f>
        <v>0</v>
      </c>
      <c r="L117" s="517">
        <f>IF($F117=0,0,((($F117/$E117)*'CRONOGRAMA ACTIVIDADES'!J$52)*($G117/$F117)))</f>
        <v>0</v>
      </c>
      <c r="M117" s="517">
        <f>IF($F117=0,0,((($F117/$E117)*'CRONOGRAMA ACTIVIDADES'!K$52)*($G117/$F117)))</f>
        <v>0</v>
      </c>
      <c r="N117" s="517">
        <f>IF($F117=0,0,((($F117/$E117)*'CRONOGRAMA ACTIVIDADES'!L$52)*($G117/$F117)))</f>
        <v>0</v>
      </c>
      <c r="O117" s="517">
        <f>IF($F117=0,0,((($F117/$E117)*'CRONOGRAMA ACTIVIDADES'!M$52)*($G117/$F117)))</f>
        <v>0</v>
      </c>
      <c r="P117" s="517">
        <f>IF($F117=0,0,((($F117/$E117)*'CRONOGRAMA ACTIVIDADES'!N$52)*($G117/$F117)))</f>
        <v>0</v>
      </c>
      <c r="Q117" s="517">
        <f>IF($F117=0,0,((($F117/$E117)*'CRONOGRAMA ACTIVIDADES'!O$52)*($G117/$F117)))</f>
        <v>0</v>
      </c>
      <c r="R117" s="517">
        <f>IF($F117=0,0,((($F117/$E117)*'CRONOGRAMA ACTIVIDADES'!P$52)*($G117/$F117)))</f>
        <v>0</v>
      </c>
      <c r="S117" s="517">
        <f>IF($F117=0,0,((($F117/$E117)*'CRONOGRAMA ACTIVIDADES'!Q$52)*($G117/$F117)))</f>
        <v>0</v>
      </c>
      <c r="T117" s="501">
        <f t="shared" si="32"/>
        <v>0</v>
      </c>
      <c r="U117" s="519">
        <f>IF($F117=0,0,((($F117/$E117)*'CRONOGRAMA ACTIVIDADES'!R$52)*($G117/$F117)))</f>
        <v>0</v>
      </c>
      <c r="V117" s="517">
        <f>IF($F117=0,0,((($F117/$E117)*'CRONOGRAMA ACTIVIDADES'!S$52)*($G117/$F117)))</f>
        <v>0</v>
      </c>
      <c r="W117" s="517">
        <f>IF($F117=0,0,((($F117/$E117)*'CRONOGRAMA ACTIVIDADES'!T$52)*($G117/$F117)))</f>
        <v>0</v>
      </c>
      <c r="X117" s="517">
        <f>IF($F117=0,0,((($F117/$E117)*'CRONOGRAMA ACTIVIDADES'!U$52)*($G117/$F117)))</f>
        <v>0</v>
      </c>
      <c r="Y117" s="517">
        <f>IF($F117=0,0,((($F117/$E117)*'CRONOGRAMA ACTIVIDADES'!V$52)*($G117/$F117)))</f>
        <v>0</v>
      </c>
      <c r="Z117" s="517">
        <f>IF($F117=0,0,((($F117/$E117)*'CRONOGRAMA ACTIVIDADES'!W$52)*($G117/$F117)))</f>
        <v>0</v>
      </c>
      <c r="AA117" s="517">
        <f>IF($F117=0,0,((($F117/$E117)*'CRONOGRAMA ACTIVIDADES'!X$52)*($G117/$F117)))</f>
        <v>0</v>
      </c>
      <c r="AB117" s="517">
        <f>IF($F117=0,0,((($F117/$E117)*'CRONOGRAMA ACTIVIDADES'!Y$52)*($G117/$F117)))</f>
        <v>0</v>
      </c>
      <c r="AC117" s="517">
        <f>IF($F117=0,0,((($F117/$E117)*'CRONOGRAMA ACTIVIDADES'!Z$52)*($G117/$F117)))</f>
        <v>0</v>
      </c>
      <c r="AD117" s="517">
        <f>IF($F117=0,0,((($F117/$E117)*'CRONOGRAMA ACTIVIDADES'!AA$52)*($G117/$F117)))</f>
        <v>0</v>
      </c>
      <c r="AE117" s="517">
        <f>IF($F117=0,0,((($F117/$E117)*'CRONOGRAMA ACTIVIDADES'!AB$52)*($G117/$F117)))</f>
        <v>0</v>
      </c>
      <c r="AF117" s="517">
        <f>IF($F117=0,0,((($F117/$E117)*'CRONOGRAMA ACTIVIDADES'!AC$52)*($G117/$F117)))</f>
        <v>0</v>
      </c>
      <c r="AG117" s="501">
        <f t="shared" si="33"/>
        <v>0</v>
      </c>
      <c r="AH117" s="520">
        <f>IF($F117=0,0,((($F117/$E117)*'CRONOGRAMA ACTIVIDADES'!AD$52)*($G117/$F117)))</f>
        <v>0</v>
      </c>
      <c r="AI117" s="517">
        <f>IF($F117=0,0,((($F117/$E117)*'CRONOGRAMA ACTIVIDADES'!AE$52)*($G117/$F117)))</f>
        <v>0</v>
      </c>
      <c r="AJ117" s="517">
        <f>IF($F117=0,0,((($F117/$E117)*'CRONOGRAMA ACTIVIDADES'!AF$52)*($G117/$F117)))</f>
        <v>0</v>
      </c>
      <c r="AK117" s="517">
        <f>IF($F117=0,0,((($F117/$E117)*'CRONOGRAMA ACTIVIDADES'!AG$52)*($G117/$F117)))</f>
        <v>0</v>
      </c>
      <c r="AL117" s="517">
        <f>IF($F117=0,0,((($F117/$E117)*'CRONOGRAMA ACTIVIDADES'!AH$52)*($G117/$F117)))</f>
        <v>0</v>
      </c>
      <c r="AM117" s="517">
        <f>IF($F117=0,0,((($F117/$E117)*'CRONOGRAMA ACTIVIDADES'!AI$52)*($G117/$F117)))</f>
        <v>0</v>
      </c>
      <c r="AN117" s="517">
        <f>IF($F117=0,0,((($F117/$E117)*'CRONOGRAMA ACTIVIDADES'!AJ$52)*($G117/$F117)))</f>
        <v>0</v>
      </c>
      <c r="AO117" s="517">
        <f>IF($F117=0,0,((($F117/$E117)*'CRONOGRAMA ACTIVIDADES'!AK$52)*($G117/$F117)))</f>
        <v>0</v>
      </c>
      <c r="AP117" s="517">
        <f>IF($F117=0,0,((($F117/$E117)*'CRONOGRAMA ACTIVIDADES'!AL$52)*($G117/$F117)))</f>
        <v>0</v>
      </c>
      <c r="AQ117" s="517">
        <f>IF($F117=0,0,((($F117/$E117)*'CRONOGRAMA ACTIVIDADES'!AM$52)*($G117/$F117)))</f>
        <v>0</v>
      </c>
      <c r="AR117" s="517">
        <f>IF($F117=0,0,((($F117/$E117)*'CRONOGRAMA ACTIVIDADES'!AN$52)*($G117/$F117)))</f>
        <v>0</v>
      </c>
      <c r="AS117" s="517">
        <f>IF($F117=0,0,((($F117/$E117)*'CRONOGRAMA ACTIVIDADES'!AO$52)*($G117/$F117)))</f>
        <v>0</v>
      </c>
      <c r="AT117" s="501">
        <f t="shared" si="34"/>
        <v>0</v>
      </c>
      <c r="AU117" s="504">
        <f t="shared" si="35"/>
        <v>0</v>
      </c>
      <c r="AV117" s="470">
        <f t="shared" si="36"/>
        <v>0</v>
      </c>
    </row>
    <row r="118" spans="2:48" s="60" customFormat="1" ht="13.5">
      <c r="B118" s="473">
        <f>'FORMATO COSTEO C6'!C29</f>
        <v>6.2</v>
      </c>
      <c r="C118" s="474" t="str">
        <f>+'FORMATO COSTEO C6'!B29</f>
        <v>Equipamiento para gestión del proyecto</v>
      </c>
      <c r="D118" s="513"/>
      <c r="E118" s="521"/>
      <c r="F118" s="477">
        <f>+'FORMATO COSTEO C6'!G29</f>
        <v>0</v>
      </c>
      <c r="G118" s="478">
        <f>+'FORMATO COSTEO C6'!L29</f>
        <v>0</v>
      </c>
      <c r="H118" s="479">
        <f>SUM(H119:H128)</f>
        <v>0</v>
      </c>
      <c r="I118" s="477">
        <f aca="true" t="shared" si="37" ref="I118:AU118">SUM(I119:I128)</f>
        <v>0</v>
      </c>
      <c r="J118" s="477">
        <f t="shared" si="37"/>
        <v>0</v>
      </c>
      <c r="K118" s="477">
        <f t="shared" si="37"/>
        <v>0</v>
      </c>
      <c r="L118" s="477">
        <f t="shared" si="37"/>
        <v>0</v>
      </c>
      <c r="M118" s="477">
        <f t="shared" si="37"/>
        <v>0</v>
      </c>
      <c r="N118" s="477">
        <f t="shared" si="37"/>
        <v>0</v>
      </c>
      <c r="O118" s="477">
        <f t="shared" si="37"/>
        <v>0</v>
      </c>
      <c r="P118" s="477">
        <f t="shared" si="37"/>
        <v>0</v>
      </c>
      <c r="Q118" s="477">
        <f t="shared" si="37"/>
        <v>0</v>
      </c>
      <c r="R118" s="477">
        <f t="shared" si="37"/>
        <v>0</v>
      </c>
      <c r="S118" s="477">
        <f t="shared" si="37"/>
        <v>0</v>
      </c>
      <c r="T118" s="480">
        <f t="shared" si="37"/>
        <v>0</v>
      </c>
      <c r="U118" s="479">
        <f t="shared" si="37"/>
        <v>0</v>
      </c>
      <c r="V118" s="477">
        <f t="shared" si="37"/>
        <v>0</v>
      </c>
      <c r="W118" s="477">
        <f t="shared" si="37"/>
        <v>0</v>
      </c>
      <c r="X118" s="477">
        <f t="shared" si="37"/>
        <v>0</v>
      </c>
      <c r="Y118" s="477">
        <f t="shared" si="37"/>
        <v>0</v>
      </c>
      <c r="Z118" s="477">
        <f t="shared" si="37"/>
        <v>0</v>
      </c>
      <c r="AA118" s="477">
        <f t="shared" si="37"/>
        <v>0</v>
      </c>
      <c r="AB118" s="477">
        <f t="shared" si="37"/>
        <v>0</v>
      </c>
      <c r="AC118" s="477">
        <f t="shared" si="37"/>
        <v>0</v>
      </c>
      <c r="AD118" s="477">
        <f t="shared" si="37"/>
        <v>0</v>
      </c>
      <c r="AE118" s="477">
        <f t="shared" si="37"/>
        <v>0</v>
      </c>
      <c r="AF118" s="477">
        <f t="shared" si="37"/>
        <v>0</v>
      </c>
      <c r="AG118" s="480">
        <f>SUM(AG119:AG128)</f>
        <v>0</v>
      </c>
      <c r="AH118" s="481">
        <f t="shared" si="37"/>
        <v>0</v>
      </c>
      <c r="AI118" s="477">
        <f t="shared" si="37"/>
        <v>0</v>
      </c>
      <c r="AJ118" s="477">
        <f t="shared" si="37"/>
        <v>0</v>
      </c>
      <c r="AK118" s="477">
        <f t="shared" si="37"/>
        <v>0</v>
      </c>
      <c r="AL118" s="477">
        <f t="shared" si="37"/>
        <v>0</v>
      </c>
      <c r="AM118" s="477">
        <f t="shared" si="37"/>
        <v>0</v>
      </c>
      <c r="AN118" s="477">
        <f t="shared" si="37"/>
        <v>0</v>
      </c>
      <c r="AO118" s="477">
        <f t="shared" si="37"/>
        <v>0</v>
      </c>
      <c r="AP118" s="477">
        <f t="shared" si="37"/>
        <v>0</v>
      </c>
      <c r="AQ118" s="477">
        <f t="shared" si="37"/>
        <v>0</v>
      </c>
      <c r="AR118" s="477">
        <f t="shared" si="37"/>
        <v>0</v>
      </c>
      <c r="AS118" s="477">
        <f t="shared" si="37"/>
        <v>0</v>
      </c>
      <c r="AT118" s="480">
        <f t="shared" si="37"/>
        <v>0</v>
      </c>
      <c r="AU118" s="482">
        <f t="shared" si="37"/>
        <v>0</v>
      </c>
      <c r="AV118" s="470">
        <f t="shared" si="36"/>
        <v>0</v>
      </c>
    </row>
    <row r="119" spans="2:48" s="60" customFormat="1" ht="13.5">
      <c r="B119" s="494" t="str">
        <f>'FORMATO COSTEO C6'!C30</f>
        <v>6.2.1</v>
      </c>
      <c r="C119" s="515">
        <f>'FORMATO COSTEO C6'!B30</f>
        <v>0</v>
      </c>
      <c r="D119" s="590" t="str">
        <f>'FORMATO COSTEO C6'!D30</f>
        <v>Unidad medida</v>
      </c>
      <c r="E119" s="516">
        <f>'FORMATO COSTEO C6'!E30</f>
        <v>0</v>
      </c>
      <c r="F119" s="517">
        <f>'FORMATO COSTEO C6'!G30</f>
        <v>0</v>
      </c>
      <c r="G119" s="518">
        <f>'FORMATO COSTEO C6'!L30</f>
        <v>0</v>
      </c>
      <c r="H119" s="519">
        <f>IF($F119=0,0,((($F119/$E119)*'CRONOGRAMA ACTIVIDADES'!F$54)*($G119/$F119)))</f>
        <v>0</v>
      </c>
      <c r="I119" s="517">
        <f>IF($F119=0,0,((($F119/$E119)*'CRONOGRAMA ACTIVIDADES'!G$54)*($G119/$F119)))</f>
        <v>0</v>
      </c>
      <c r="J119" s="517">
        <f>IF($F119=0,0,((($F119/$E119)*'CRONOGRAMA ACTIVIDADES'!H$54)*($G119/$F119)))</f>
        <v>0</v>
      </c>
      <c r="K119" s="517">
        <f>IF($F119=0,0,((($F119/$E119)*'CRONOGRAMA ACTIVIDADES'!I$54)*($G119/$F119)))</f>
        <v>0</v>
      </c>
      <c r="L119" s="517">
        <f>IF($F119=0,0,((($F119/$E119)*'CRONOGRAMA ACTIVIDADES'!J$54)*($G119/$F119)))</f>
        <v>0</v>
      </c>
      <c r="M119" s="517">
        <f>IF($F119=0,0,((($F119/$E119)*'CRONOGRAMA ACTIVIDADES'!K$54)*($G119/$F119)))</f>
        <v>0</v>
      </c>
      <c r="N119" s="517">
        <f>IF($F119=0,0,((($F119/$E119)*'CRONOGRAMA ACTIVIDADES'!L$54)*($G119/$F119)))</f>
        <v>0</v>
      </c>
      <c r="O119" s="517">
        <f>IF($F119=0,0,((($F119/$E119)*'CRONOGRAMA ACTIVIDADES'!M$54)*($G119/$F119)))</f>
        <v>0</v>
      </c>
      <c r="P119" s="517">
        <f>IF($F119=0,0,((($F119/$E119)*'CRONOGRAMA ACTIVIDADES'!N$54)*($G119/$F119)))</f>
        <v>0</v>
      </c>
      <c r="Q119" s="517">
        <f>IF($F119=0,0,((($F119/$E119)*'CRONOGRAMA ACTIVIDADES'!O$54)*($G119/$F119)))</f>
        <v>0</v>
      </c>
      <c r="R119" s="517">
        <f>IF($F119=0,0,((($F119/$E119)*'CRONOGRAMA ACTIVIDADES'!P$54)*($G119/$F119)))</f>
        <v>0</v>
      </c>
      <c r="S119" s="517">
        <f>IF($F119=0,0,((($F119/$E119)*'CRONOGRAMA ACTIVIDADES'!Q$54)*($G119/$F119)))</f>
        <v>0</v>
      </c>
      <c r="T119" s="501">
        <f aca="true" t="shared" si="38" ref="T119:T128">H119+I119+J119+K119+L119+M119+N119+O119+P119+Q119+R119+S119</f>
        <v>0</v>
      </c>
      <c r="U119" s="519">
        <f>IF($F119=0,0,((($F119/$E119)*'CRONOGRAMA ACTIVIDADES'!R$54)*($G119/$F119)))</f>
        <v>0</v>
      </c>
      <c r="V119" s="517">
        <f>IF($F119=0,0,((($F119/$E119)*'CRONOGRAMA ACTIVIDADES'!S$54)*($G119/$F119)))</f>
        <v>0</v>
      </c>
      <c r="W119" s="517">
        <f>IF($F119=0,0,((($F119/$E119)*'CRONOGRAMA ACTIVIDADES'!T$54)*($G119/$F119)))</f>
        <v>0</v>
      </c>
      <c r="X119" s="517">
        <f>IF($F119=0,0,((($F119/$E119)*'CRONOGRAMA ACTIVIDADES'!U$54)*($G119/$F119)))</f>
        <v>0</v>
      </c>
      <c r="Y119" s="517">
        <f>IF($F119=0,0,((($F119/$E119)*'CRONOGRAMA ACTIVIDADES'!V$54)*($G119/$F119)))</f>
        <v>0</v>
      </c>
      <c r="Z119" s="517">
        <f>IF($F119=0,0,((($F119/$E119)*'CRONOGRAMA ACTIVIDADES'!W$54)*($G119/$F119)))</f>
        <v>0</v>
      </c>
      <c r="AA119" s="517">
        <f>IF($F119=0,0,((($F119/$E119)*'CRONOGRAMA ACTIVIDADES'!X$54)*($G119/$F119)))</f>
        <v>0</v>
      </c>
      <c r="AB119" s="517">
        <f>IF($F119=0,0,((($F119/$E119)*'CRONOGRAMA ACTIVIDADES'!Y$54)*($G119/$F119)))</f>
        <v>0</v>
      </c>
      <c r="AC119" s="517">
        <f>IF($F119=0,0,((($F119/$E119)*'CRONOGRAMA ACTIVIDADES'!Z$54)*($G119/$F119)))</f>
        <v>0</v>
      </c>
      <c r="AD119" s="517">
        <f>IF($F119=0,0,((($F119/$E119)*'CRONOGRAMA ACTIVIDADES'!AA$54)*($G119/$F119)))</f>
        <v>0</v>
      </c>
      <c r="AE119" s="517">
        <f>IF($F119=0,0,((($F119/$E119)*'CRONOGRAMA ACTIVIDADES'!AB$54)*($G119/$F119)))</f>
        <v>0</v>
      </c>
      <c r="AF119" s="517">
        <f>IF($F119=0,0,((($F119/$E119)*'CRONOGRAMA ACTIVIDADES'!AC$54)*($G119/$F119)))</f>
        <v>0</v>
      </c>
      <c r="AG119" s="501">
        <f aca="true" t="shared" si="39" ref="AG119:AG128">U119+V119+W119+X119+Y119+Z119+AA119+AB119+AC119+AD119+AE119+AF119</f>
        <v>0</v>
      </c>
      <c r="AH119" s="520">
        <f>IF($F119=0,0,((($F119/$E119)*'CRONOGRAMA ACTIVIDADES'!AD$54)*($G119/$F119)))</f>
        <v>0</v>
      </c>
      <c r="AI119" s="517">
        <f>IF($F119=0,0,((($F119/$E119)*'CRONOGRAMA ACTIVIDADES'!AE$54)*($G119/$F119)))</f>
        <v>0</v>
      </c>
      <c r="AJ119" s="517">
        <f>IF($F119=0,0,((($F119/$E119)*'CRONOGRAMA ACTIVIDADES'!AF$54)*($G119/$F119)))</f>
        <v>0</v>
      </c>
      <c r="AK119" s="517">
        <f>IF($F119=0,0,((($F119/$E119)*'CRONOGRAMA ACTIVIDADES'!AG$54)*($G119/$F119)))</f>
        <v>0</v>
      </c>
      <c r="AL119" s="517">
        <f>IF($F119=0,0,((($F119/$E119)*'CRONOGRAMA ACTIVIDADES'!AH$54)*($G119/$F119)))</f>
        <v>0</v>
      </c>
      <c r="AM119" s="517">
        <f>IF($F119=0,0,((($F119/$E119)*'CRONOGRAMA ACTIVIDADES'!AI$54)*($G119/$F119)))</f>
        <v>0</v>
      </c>
      <c r="AN119" s="517">
        <f>IF($F119=0,0,((($F119/$E119)*'CRONOGRAMA ACTIVIDADES'!AJ$54)*($G119/$F119)))</f>
        <v>0</v>
      </c>
      <c r="AO119" s="517">
        <f>IF($F119=0,0,((($F119/$E119)*'CRONOGRAMA ACTIVIDADES'!AK$54)*($G119/$F119)))</f>
        <v>0</v>
      </c>
      <c r="AP119" s="517">
        <f>IF($F119=0,0,((($F119/$E119)*'CRONOGRAMA ACTIVIDADES'!AL$54)*($G119/$F119)))</f>
        <v>0</v>
      </c>
      <c r="AQ119" s="517">
        <f>IF($F119=0,0,((($F119/$E119)*'CRONOGRAMA ACTIVIDADES'!AM$54)*($G119/$F119)))</f>
        <v>0</v>
      </c>
      <c r="AR119" s="517">
        <f>IF($F119=0,0,((($F119/$E119)*'CRONOGRAMA ACTIVIDADES'!AN$54)*($G119/$F119)))</f>
        <v>0</v>
      </c>
      <c r="AS119" s="517">
        <f>IF($F119=0,0,((($F119/$E119)*'CRONOGRAMA ACTIVIDADES'!AO$54)*($G119/$F119)))</f>
        <v>0</v>
      </c>
      <c r="AT119" s="501">
        <f aca="true" t="shared" si="40" ref="AT119:AT128">AH119+AI119+AJ119+AK119+AL119+AM119+AN119+AO119+AP119+AQ119+AR119+AS119</f>
        <v>0</v>
      </c>
      <c r="AU119" s="504">
        <f aca="true" t="shared" si="41" ref="AU119:AU128">AS119+AR119+AQ119+AP119+AO119+AN119+AM119+AL119+AK119+AJ119+AI119+AH119+AF119+AE119+AD119+AC119+AB119+AA119+Z119+Y119+X119+W119+V119+U119+S119+R119+Q119+P119+O119+N119+M119+L119+K119+J119+I119+H119</f>
        <v>0</v>
      </c>
      <c r="AV119" s="470">
        <f t="shared" si="36"/>
        <v>0</v>
      </c>
    </row>
    <row r="120" spans="2:48" s="60" customFormat="1" ht="13.5">
      <c r="B120" s="494" t="str">
        <f>'FORMATO COSTEO C6'!C31</f>
        <v>6.2.2</v>
      </c>
      <c r="C120" s="515">
        <f>'FORMATO COSTEO C6'!B31</f>
        <v>0</v>
      </c>
      <c r="D120" s="590" t="str">
        <f>'FORMATO COSTEO C6'!D31</f>
        <v>Unidad medida</v>
      </c>
      <c r="E120" s="516">
        <f>'FORMATO COSTEO C6'!E31</f>
        <v>0</v>
      </c>
      <c r="F120" s="517">
        <f>'FORMATO COSTEO C6'!G31</f>
        <v>0</v>
      </c>
      <c r="G120" s="518">
        <f>'FORMATO COSTEO C6'!L31</f>
        <v>0</v>
      </c>
      <c r="H120" s="519">
        <f>IF($F120=0,0,((($F120/$E120)*'CRONOGRAMA ACTIVIDADES'!F$55)*($G120/$F120)))</f>
        <v>0</v>
      </c>
      <c r="I120" s="517">
        <f>IF($F120=0,0,((($F120/$E120)*'CRONOGRAMA ACTIVIDADES'!G$55)*($G120/$F120)))</f>
        <v>0</v>
      </c>
      <c r="J120" s="517">
        <f>IF($F120=0,0,((($F120/$E120)*'CRONOGRAMA ACTIVIDADES'!H$55)*($G120/$F120)))</f>
        <v>0</v>
      </c>
      <c r="K120" s="517">
        <f>IF($F120=0,0,((($F120/$E120)*'CRONOGRAMA ACTIVIDADES'!I$55)*($G120/$F120)))</f>
        <v>0</v>
      </c>
      <c r="L120" s="517">
        <f>IF($F120=0,0,((($F120/$E120)*'CRONOGRAMA ACTIVIDADES'!J$55)*($G120/$F120)))</f>
        <v>0</v>
      </c>
      <c r="M120" s="517">
        <f>IF($F120=0,0,((($F120/$E120)*'CRONOGRAMA ACTIVIDADES'!K$55)*($G120/$F120)))</f>
        <v>0</v>
      </c>
      <c r="N120" s="517">
        <f>IF($F120=0,0,((($F120/$E120)*'CRONOGRAMA ACTIVIDADES'!L$55)*($G120/$F120)))</f>
        <v>0</v>
      </c>
      <c r="O120" s="517">
        <f>IF($F120=0,0,((($F120/$E120)*'CRONOGRAMA ACTIVIDADES'!M$55)*($G120/$F120)))</f>
        <v>0</v>
      </c>
      <c r="P120" s="517">
        <f>IF($F120=0,0,((($F120/$E120)*'CRONOGRAMA ACTIVIDADES'!N$55)*($G120/$F120)))</f>
        <v>0</v>
      </c>
      <c r="Q120" s="517">
        <f>IF($F120=0,0,((($F120/$E120)*'CRONOGRAMA ACTIVIDADES'!O$55)*($G120/$F120)))</f>
        <v>0</v>
      </c>
      <c r="R120" s="517">
        <f>IF($F120=0,0,((($F120/$E120)*'CRONOGRAMA ACTIVIDADES'!P$55)*($G120/$F120)))</f>
        <v>0</v>
      </c>
      <c r="S120" s="517">
        <f>IF($F120=0,0,((($F120/$E120)*'CRONOGRAMA ACTIVIDADES'!Q$55)*($G120/$F120)))</f>
        <v>0</v>
      </c>
      <c r="T120" s="501">
        <f t="shared" si="38"/>
        <v>0</v>
      </c>
      <c r="U120" s="519">
        <f>IF($F120=0,0,((($F120/$E120)*'CRONOGRAMA ACTIVIDADES'!R$55)*($G120/$F120)))</f>
        <v>0</v>
      </c>
      <c r="V120" s="517">
        <f>IF($F120=0,0,((($F120/$E120)*'CRONOGRAMA ACTIVIDADES'!S$55)*($G120/$F120)))</f>
        <v>0</v>
      </c>
      <c r="W120" s="517">
        <f>IF($F120=0,0,((($F120/$E120)*'CRONOGRAMA ACTIVIDADES'!T$55)*($G120/$F120)))</f>
        <v>0</v>
      </c>
      <c r="X120" s="517">
        <f>IF($F120=0,0,((($F120/$E120)*'CRONOGRAMA ACTIVIDADES'!U$55)*($G120/$F120)))</f>
        <v>0</v>
      </c>
      <c r="Y120" s="517">
        <f>IF($F120=0,0,((($F120/$E120)*'CRONOGRAMA ACTIVIDADES'!V$55)*($G120/$F120)))</f>
        <v>0</v>
      </c>
      <c r="Z120" s="517">
        <f>IF($F120=0,0,((($F120/$E120)*'CRONOGRAMA ACTIVIDADES'!W$55)*($G120/$F120)))</f>
        <v>0</v>
      </c>
      <c r="AA120" s="517">
        <f>IF($F120=0,0,((($F120/$E120)*'CRONOGRAMA ACTIVIDADES'!X$55)*($G120/$F120)))</f>
        <v>0</v>
      </c>
      <c r="AB120" s="517">
        <f>IF($F120=0,0,((($F120/$E120)*'CRONOGRAMA ACTIVIDADES'!Y$55)*($G120/$F120)))</f>
        <v>0</v>
      </c>
      <c r="AC120" s="517">
        <f>IF($F120=0,0,((($F120/$E120)*'CRONOGRAMA ACTIVIDADES'!Z$55)*($G120/$F120)))</f>
        <v>0</v>
      </c>
      <c r="AD120" s="517">
        <f>IF($F120=0,0,((($F120/$E120)*'CRONOGRAMA ACTIVIDADES'!AA$55)*($G120/$F120)))</f>
        <v>0</v>
      </c>
      <c r="AE120" s="517">
        <f>IF($F120=0,0,((($F120/$E120)*'CRONOGRAMA ACTIVIDADES'!AB$55)*($G120/$F120)))</f>
        <v>0</v>
      </c>
      <c r="AF120" s="517">
        <f>IF($F120=0,0,((($F120/$E120)*'CRONOGRAMA ACTIVIDADES'!AC$55)*($G120/$F120)))</f>
        <v>0</v>
      </c>
      <c r="AG120" s="501">
        <f t="shared" si="39"/>
        <v>0</v>
      </c>
      <c r="AH120" s="520">
        <f>IF($F120=0,0,((($F120/$E120)*'CRONOGRAMA ACTIVIDADES'!AD$55)*($G120/$F120)))</f>
        <v>0</v>
      </c>
      <c r="AI120" s="517">
        <f>IF($F120=0,0,((($F120/$E120)*'CRONOGRAMA ACTIVIDADES'!AE$55)*($G120/$F120)))</f>
        <v>0</v>
      </c>
      <c r="AJ120" s="517">
        <f>IF($F120=0,0,((($F120/$E120)*'CRONOGRAMA ACTIVIDADES'!AF$55)*($G120/$F120)))</f>
        <v>0</v>
      </c>
      <c r="AK120" s="517">
        <f>IF($F120=0,0,((($F120/$E120)*'CRONOGRAMA ACTIVIDADES'!AG$55)*($G120/$F120)))</f>
        <v>0</v>
      </c>
      <c r="AL120" s="517">
        <f>IF($F120=0,0,((($F120/$E120)*'CRONOGRAMA ACTIVIDADES'!AH$55)*($G120/$F120)))</f>
        <v>0</v>
      </c>
      <c r="AM120" s="517">
        <f>IF($F120=0,0,((($F120/$E120)*'CRONOGRAMA ACTIVIDADES'!AI$55)*($G120/$F120)))</f>
        <v>0</v>
      </c>
      <c r="AN120" s="517">
        <f>IF($F120=0,0,((($F120/$E120)*'CRONOGRAMA ACTIVIDADES'!AJ$55)*($G120/$F120)))</f>
        <v>0</v>
      </c>
      <c r="AO120" s="517">
        <f>IF($F120=0,0,((($F120/$E120)*'CRONOGRAMA ACTIVIDADES'!AK$55)*($G120/$F120)))</f>
        <v>0</v>
      </c>
      <c r="AP120" s="517">
        <f>IF($F120=0,0,((($F120/$E120)*'CRONOGRAMA ACTIVIDADES'!AL$55)*($G120/$F120)))</f>
        <v>0</v>
      </c>
      <c r="AQ120" s="517">
        <f>IF($F120=0,0,((($F120/$E120)*'CRONOGRAMA ACTIVIDADES'!AM$55)*($G120/$F120)))</f>
        <v>0</v>
      </c>
      <c r="AR120" s="517">
        <f>IF($F120=0,0,((($F120/$E120)*'CRONOGRAMA ACTIVIDADES'!AN$55)*($G120/$F120)))</f>
        <v>0</v>
      </c>
      <c r="AS120" s="517">
        <f>IF($F120=0,0,((($F120/$E120)*'CRONOGRAMA ACTIVIDADES'!AO$55)*($G120/$F120)))</f>
        <v>0</v>
      </c>
      <c r="AT120" s="501">
        <f t="shared" si="40"/>
        <v>0</v>
      </c>
      <c r="AU120" s="504">
        <f t="shared" si="41"/>
        <v>0</v>
      </c>
      <c r="AV120" s="470">
        <f t="shared" si="36"/>
        <v>0</v>
      </c>
    </row>
    <row r="121" spans="2:48" s="60" customFormat="1" ht="13.5">
      <c r="B121" s="494" t="str">
        <f>'FORMATO COSTEO C6'!C32</f>
        <v>6.2.3</v>
      </c>
      <c r="C121" s="515">
        <f>'FORMATO COSTEO C6'!B32</f>
        <v>0</v>
      </c>
      <c r="D121" s="590" t="str">
        <f>'FORMATO COSTEO C6'!D32</f>
        <v>Unidad medida</v>
      </c>
      <c r="E121" s="516">
        <f>'FORMATO COSTEO C6'!E32</f>
        <v>0</v>
      </c>
      <c r="F121" s="517">
        <f>'FORMATO COSTEO C6'!G32</f>
        <v>0</v>
      </c>
      <c r="G121" s="518">
        <f>'FORMATO COSTEO C6'!L32</f>
        <v>0</v>
      </c>
      <c r="H121" s="519">
        <f>IF($F121=0,0,((($F121/$E121)*'CRONOGRAMA ACTIVIDADES'!F$56)*($G121/$F121)))</f>
        <v>0</v>
      </c>
      <c r="I121" s="517">
        <f>IF($F121=0,0,((($F121/$E121)*'CRONOGRAMA ACTIVIDADES'!G$56)*($G121/$F121)))</f>
        <v>0</v>
      </c>
      <c r="J121" s="517">
        <f>IF($F121=0,0,((($F121/$E121)*'CRONOGRAMA ACTIVIDADES'!H$56)*($G121/$F121)))</f>
        <v>0</v>
      </c>
      <c r="K121" s="517">
        <f>IF($F121=0,0,((($F121/$E121)*'CRONOGRAMA ACTIVIDADES'!I$56)*($G121/$F121)))</f>
        <v>0</v>
      </c>
      <c r="L121" s="517">
        <f>IF($F121=0,0,((($F121/$E121)*'CRONOGRAMA ACTIVIDADES'!J$56)*($G121/$F121)))</f>
        <v>0</v>
      </c>
      <c r="M121" s="517">
        <f>IF($F121=0,0,((($F121/$E121)*'CRONOGRAMA ACTIVIDADES'!K$56)*($G121/$F121)))</f>
        <v>0</v>
      </c>
      <c r="N121" s="517">
        <f>IF($F121=0,0,((($F121/$E121)*'CRONOGRAMA ACTIVIDADES'!L$56)*($G121/$F121)))</f>
        <v>0</v>
      </c>
      <c r="O121" s="517">
        <f>IF($F121=0,0,((($F121/$E121)*'CRONOGRAMA ACTIVIDADES'!M$56)*($G121/$F121)))</f>
        <v>0</v>
      </c>
      <c r="P121" s="517">
        <f>IF($F121=0,0,((($F121/$E121)*'CRONOGRAMA ACTIVIDADES'!N$56)*($G121/$F121)))</f>
        <v>0</v>
      </c>
      <c r="Q121" s="517">
        <f>IF($F121=0,0,((($F121/$E121)*'CRONOGRAMA ACTIVIDADES'!O$56)*($G121/$F121)))</f>
        <v>0</v>
      </c>
      <c r="R121" s="517">
        <f>IF($F121=0,0,((($F121/$E121)*'CRONOGRAMA ACTIVIDADES'!P$56)*($G121/$F121)))</f>
        <v>0</v>
      </c>
      <c r="S121" s="517">
        <f>IF($F121=0,0,((($F121/$E121)*'CRONOGRAMA ACTIVIDADES'!Q$56)*($G121/$F121)))</f>
        <v>0</v>
      </c>
      <c r="T121" s="501">
        <f t="shared" si="38"/>
        <v>0</v>
      </c>
      <c r="U121" s="519">
        <f>IF($F121=0,0,((($F121/$E121)*'CRONOGRAMA ACTIVIDADES'!R$56)*($G121/$F121)))</f>
        <v>0</v>
      </c>
      <c r="V121" s="517">
        <f>IF($F121=0,0,((($F121/$E121)*'CRONOGRAMA ACTIVIDADES'!S$56)*($G121/$F121)))</f>
        <v>0</v>
      </c>
      <c r="W121" s="517">
        <f>IF($F121=0,0,((($F121/$E121)*'CRONOGRAMA ACTIVIDADES'!T$56)*($G121/$F121)))</f>
        <v>0</v>
      </c>
      <c r="X121" s="517">
        <f>IF($F121=0,0,((($F121/$E121)*'CRONOGRAMA ACTIVIDADES'!U$56)*($G121/$F121)))</f>
        <v>0</v>
      </c>
      <c r="Y121" s="517">
        <f>IF($F121=0,0,((($F121/$E121)*'CRONOGRAMA ACTIVIDADES'!V$56)*($G121/$F121)))</f>
        <v>0</v>
      </c>
      <c r="Z121" s="517">
        <f>IF($F121=0,0,((($F121/$E121)*'CRONOGRAMA ACTIVIDADES'!W$56)*($G121/$F121)))</f>
        <v>0</v>
      </c>
      <c r="AA121" s="517">
        <f>IF($F121=0,0,((($F121/$E121)*'CRONOGRAMA ACTIVIDADES'!X$56)*($G121/$F121)))</f>
        <v>0</v>
      </c>
      <c r="AB121" s="517">
        <f>IF($F121=0,0,((($F121/$E121)*'CRONOGRAMA ACTIVIDADES'!Y$56)*($G121/$F121)))</f>
        <v>0</v>
      </c>
      <c r="AC121" s="517">
        <f>IF($F121=0,0,((($F121/$E121)*'CRONOGRAMA ACTIVIDADES'!Z$56)*($G121/$F121)))</f>
        <v>0</v>
      </c>
      <c r="AD121" s="517">
        <f>IF($F121=0,0,((($F121/$E121)*'CRONOGRAMA ACTIVIDADES'!AA$56)*($G121/$F121)))</f>
        <v>0</v>
      </c>
      <c r="AE121" s="517">
        <f>IF($F121=0,0,((($F121/$E121)*'CRONOGRAMA ACTIVIDADES'!AB$56)*($G121/$F121)))</f>
        <v>0</v>
      </c>
      <c r="AF121" s="517">
        <f>IF($F121=0,0,((($F121/$E121)*'CRONOGRAMA ACTIVIDADES'!AC$56)*($G121/$F121)))</f>
        <v>0</v>
      </c>
      <c r="AG121" s="501">
        <f t="shared" si="39"/>
        <v>0</v>
      </c>
      <c r="AH121" s="520">
        <f>IF($F121=0,0,((($F121/$E121)*'CRONOGRAMA ACTIVIDADES'!AD$56)*($G121/$F121)))</f>
        <v>0</v>
      </c>
      <c r="AI121" s="517">
        <f>IF($F121=0,0,((($F121/$E121)*'CRONOGRAMA ACTIVIDADES'!AE$56)*($G121/$F121)))</f>
        <v>0</v>
      </c>
      <c r="AJ121" s="517">
        <f>IF($F121=0,0,((($F121/$E121)*'CRONOGRAMA ACTIVIDADES'!AF$56)*($G121/$F121)))</f>
        <v>0</v>
      </c>
      <c r="AK121" s="517">
        <f>IF($F121=0,0,((($F121/$E121)*'CRONOGRAMA ACTIVIDADES'!AG$56)*($G121/$F121)))</f>
        <v>0</v>
      </c>
      <c r="AL121" s="517">
        <f>IF($F121=0,0,((($F121/$E121)*'CRONOGRAMA ACTIVIDADES'!AH$56)*($G121/$F121)))</f>
        <v>0</v>
      </c>
      <c r="AM121" s="517">
        <f>IF($F121=0,0,((($F121/$E121)*'CRONOGRAMA ACTIVIDADES'!AI$56)*($G121/$F121)))</f>
        <v>0</v>
      </c>
      <c r="AN121" s="517">
        <f>IF($F121=0,0,((($F121/$E121)*'CRONOGRAMA ACTIVIDADES'!AJ$56)*($G121/$F121)))</f>
        <v>0</v>
      </c>
      <c r="AO121" s="517">
        <f>IF($F121=0,0,((($F121/$E121)*'CRONOGRAMA ACTIVIDADES'!AK$56)*($G121/$F121)))</f>
        <v>0</v>
      </c>
      <c r="AP121" s="517">
        <f>IF($F121=0,0,((($F121/$E121)*'CRONOGRAMA ACTIVIDADES'!AL$56)*($G121/$F121)))</f>
        <v>0</v>
      </c>
      <c r="AQ121" s="517">
        <f>IF($F121=0,0,((($F121/$E121)*'CRONOGRAMA ACTIVIDADES'!AM$56)*($G121/$F121)))</f>
        <v>0</v>
      </c>
      <c r="AR121" s="517">
        <f>IF($F121=0,0,((($F121/$E121)*'CRONOGRAMA ACTIVIDADES'!AN$56)*($G121/$F121)))</f>
        <v>0</v>
      </c>
      <c r="AS121" s="517">
        <f>IF($F121=0,0,((($F121/$E121)*'CRONOGRAMA ACTIVIDADES'!AO$56)*($G121/$F121)))</f>
        <v>0</v>
      </c>
      <c r="AT121" s="501">
        <f t="shared" si="40"/>
        <v>0</v>
      </c>
      <c r="AU121" s="504">
        <f t="shared" si="41"/>
        <v>0</v>
      </c>
      <c r="AV121" s="470">
        <f t="shared" si="36"/>
        <v>0</v>
      </c>
    </row>
    <row r="122" spans="2:48" s="60" customFormat="1" ht="13.5">
      <c r="B122" s="494" t="str">
        <f>'FORMATO COSTEO C6'!C33</f>
        <v>6.2.4</v>
      </c>
      <c r="C122" s="515">
        <f>'FORMATO COSTEO C6'!B33</f>
        <v>0</v>
      </c>
      <c r="D122" s="590" t="str">
        <f>'FORMATO COSTEO C6'!D33</f>
        <v>Unidad medida</v>
      </c>
      <c r="E122" s="516">
        <f>'FORMATO COSTEO C6'!E33</f>
        <v>0</v>
      </c>
      <c r="F122" s="517">
        <f>'FORMATO COSTEO C6'!G33</f>
        <v>0</v>
      </c>
      <c r="G122" s="518">
        <f>'FORMATO COSTEO C6'!L33</f>
        <v>0</v>
      </c>
      <c r="H122" s="519">
        <f>IF($F122=0,0,((($F122/$E122)*'CRONOGRAMA ACTIVIDADES'!F$57)*($G122/$F122)))</f>
        <v>0</v>
      </c>
      <c r="I122" s="517">
        <f>IF($F122=0,0,((($F122/$E122)*'CRONOGRAMA ACTIVIDADES'!G$57)*($G122/$F122)))</f>
        <v>0</v>
      </c>
      <c r="J122" s="517">
        <f>IF($F122=0,0,((($F122/$E122)*'CRONOGRAMA ACTIVIDADES'!H$57)*($G122/$F122)))</f>
        <v>0</v>
      </c>
      <c r="K122" s="517">
        <f>IF($F122=0,0,((($F122/$E122)*'CRONOGRAMA ACTIVIDADES'!I$57)*($G122/$F122)))</f>
        <v>0</v>
      </c>
      <c r="L122" s="517">
        <f>IF($F122=0,0,((($F122/$E122)*'CRONOGRAMA ACTIVIDADES'!J$57)*($G122/$F122)))</f>
        <v>0</v>
      </c>
      <c r="M122" s="517">
        <f>IF($F122=0,0,((($F122/$E122)*'CRONOGRAMA ACTIVIDADES'!K$57)*($G122/$F122)))</f>
        <v>0</v>
      </c>
      <c r="N122" s="517">
        <f>IF($F122=0,0,((($F122/$E122)*'CRONOGRAMA ACTIVIDADES'!L$57)*($G122/$F122)))</f>
        <v>0</v>
      </c>
      <c r="O122" s="517">
        <f>IF($F122=0,0,((($F122/$E122)*'CRONOGRAMA ACTIVIDADES'!M$57)*($G122/$F122)))</f>
        <v>0</v>
      </c>
      <c r="P122" s="517">
        <f>IF($F122=0,0,((($F122/$E122)*'CRONOGRAMA ACTIVIDADES'!N$57)*($G122/$F122)))</f>
        <v>0</v>
      </c>
      <c r="Q122" s="517">
        <f>IF($F122=0,0,((($F122/$E122)*'CRONOGRAMA ACTIVIDADES'!O$57)*($G122/$F122)))</f>
        <v>0</v>
      </c>
      <c r="R122" s="517">
        <f>IF($F122=0,0,((($F122/$E122)*'CRONOGRAMA ACTIVIDADES'!P$57)*($G122/$F122)))</f>
        <v>0</v>
      </c>
      <c r="S122" s="517">
        <f>IF($F122=0,0,((($F122/$E122)*'CRONOGRAMA ACTIVIDADES'!Q$57)*($G122/$F122)))</f>
        <v>0</v>
      </c>
      <c r="T122" s="501">
        <f t="shared" si="38"/>
        <v>0</v>
      </c>
      <c r="U122" s="519">
        <f>IF($F122=0,0,((($F122/$E122)*'CRONOGRAMA ACTIVIDADES'!R$57)*($G122/$F122)))</f>
        <v>0</v>
      </c>
      <c r="V122" s="517">
        <f>IF($F122=0,0,((($F122/$E122)*'CRONOGRAMA ACTIVIDADES'!S$57)*($G122/$F122)))</f>
        <v>0</v>
      </c>
      <c r="W122" s="517">
        <f>IF($F122=0,0,((($F122/$E122)*'CRONOGRAMA ACTIVIDADES'!T$57)*($G122/$F122)))</f>
        <v>0</v>
      </c>
      <c r="X122" s="517">
        <f>IF($F122=0,0,((($F122/$E122)*'CRONOGRAMA ACTIVIDADES'!U$57)*($G122/$F122)))</f>
        <v>0</v>
      </c>
      <c r="Y122" s="517">
        <f>IF($F122=0,0,((($F122/$E122)*'CRONOGRAMA ACTIVIDADES'!V$57)*($G122/$F122)))</f>
        <v>0</v>
      </c>
      <c r="Z122" s="517">
        <f>IF($F122=0,0,((($F122/$E122)*'CRONOGRAMA ACTIVIDADES'!W$57)*($G122/$F122)))</f>
        <v>0</v>
      </c>
      <c r="AA122" s="517">
        <f>IF($F122=0,0,((($F122/$E122)*'CRONOGRAMA ACTIVIDADES'!X$57)*($G122/$F122)))</f>
        <v>0</v>
      </c>
      <c r="AB122" s="517">
        <f>IF($F122=0,0,((($F122/$E122)*'CRONOGRAMA ACTIVIDADES'!Y$57)*($G122/$F122)))</f>
        <v>0</v>
      </c>
      <c r="AC122" s="517">
        <f>IF($F122=0,0,((($F122/$E122)*'CRONOGRAMA ACTIVIDADES'!Z$57)*($G122/$F122)))</f>
        <v>0</v>
      </c>
      <c r="AD122" s="517">
        <f>IF($F122=0,0,((($F122/$E122)*'CRONOGRAMA ACTIVIDADES'!AA$57)*($G122/$F122)))</f>
        <v>0</v>
      </c>
      <c r="AE122" s="517">
        <f>IF($F122=0,0,((($F122/$E122)*'CRONOGRAMA ACTIVIDADES'!AB$57)*($G122/$F122)))</f>
        <v>0</v>
      </c>
      <c r="AF122" s="517">
        <f>IF($F122=0,0,((($F122/$E122)*'CRONOGRAMA ACTIVIDADES'!AC$57)*($G122/$F122)))</f>
        <v>0</v>
      </c>
      <c r="AG122" s="501">
        <f t="shared" si="39"/>
        <v>0</v>
      </c>
      <c r="AH122" s="520">
        <f>IF($F122=0,0,((($F122/$E122)*'CRONOGRAMA ACTIVIDADES'!AD$57)*($G122/$F122)))</f>
        <v>0</v>
      </c>
      <c r="AI122" s="517">
        <f>IF($F122=0,0,((($F122/$E122)*'CRONOGRAMA ACTIVIDADES'!AE$57)*($G122/$F122)))</f>
        <v>0</v>
      </c>
      <c r="AJ122" s="517">
        <f>IF($F122=0,0,((($F122/$E122)*'CRONOGRAMA ACTIVIDADES'!AF$57)*($G122/$F122)))</f>
        <v>0</v>
      </c>
      <c r="AK122" s="517">
        <f>IF($F122=0,0,((($F122/$E122)*'CRONOGRAMA ACTIVIDADES'!AG$57)*($G122/$F122)))</f>
        <v>0</v>
      </c>
      <c r="AL122" s="517">
        <f>IF($F122=0,0,((($F122/$E122)*'CRONOGRAMA ACTIVIDADES'!AH$57)*($G122/$F122)))</f>
        <v>0</v>
      </c>
      <c r="AM122" s="517">
        <f>IF($F122=0,0,((($F122/$E122)*'CRONOGRAMA ACTIVIDADES'!AI$57)*($G122/$F122)))</f>
        <v>0</v>
      </c>
      <c r="AN122" s="517">
        <f>IF($F122=0,0,((($F122/$E122)*'CRONOGRAMA ACTIVIDADES'!AJ$57)*($G122/$F122)))</f>
        <v>0</v>
      </c>
      <c r="AO122" s="517">
        <f>IF($F122=0,0,((($F122/$E122)*'CRONOGRAMA ACTIVIDADES'!AK$57)*($G122/$F122)))</f>
        <v>0</v>
      </c>
      <c r="AP122" s="517">
        <f>IF($F122=0,0,((($F122/$E122)*'CRONOGRAMA ACTIVIDADES'!AL$57)*($G122/$F122)))</f>
        <v>0</v>
      </c>
      <c r="AQ122" s="517">
        <f>IF($F122=0,0,((($F122/$E122)*'CRONOGRAMA ACTIVIDADES'!AM$57)*($G122/$F122)))</f>
        <v>0</v>
      </c>
      <c r="AR122" s="517">
        <f>IF($F122=0,0,((($F122/$E122)*'CRONOGRAMA ACTIVIDADES'!AN$57)*($G122/$F122)))</f>
        <v>0</v>
      </c>
      <c r="AS122" s="517">
        <f>IF($F122=0,0,((($F122/$E122)*'CRONOGRAMA ACTIVIDADES'!AO$57)*($G122/$F122)))</f>
        <v>0</v>
      </c>
      <c r="AT122" s="501">
        <f t="shared" si="40"/>
        <v>0</v>
      </c>
      <c r="AU122" s="504">
        <f t="shared" si="41"/>
        <v>0</v>
      </c>
      <c r="AV122" s="470">
        <f t="shared" si="36"/>
        <v>0</v>
      </c>
    </row>
    <row r="123" spans="2:48" s="60" customFormat="1" ht="13.5">
      <c r="B123" s="494" t="str">
        <f>'FORMATO COSTEO C6'!C34</f>
        <v>6.2.5</v>
      </c>
      <c r="C123" s="515">
        <f>'FORMATO COSTEO C6'!B34</f>
        <v>0</v>
      </c>
      <c r="D123" s="590" t="str">
        <f>'FORMATO COSTEO C6'!D34</f>
        <v>Unidad medida</v>
      </c>
      <c r="E123" s="516">
        <f>'FORMATO COSTEO C6'!E34</f>
        <v>0</v>
      </c>
      <c r="F123" s="517">
        <f>'FORMATO COSTEO C6'!G34</f>
        <v>0</v>
      </c>
      <c r="G123" s="518">
        <f>'FORMATO COSTEO C6'!L34</f>
        <v>0</v>
      </c>
      <c r="H123" s="519">
        <f>IF($F123=0,0,((($F123/$E123)*'CRONOGRAMA ACTIVIDADES'!F$58)*($G123/$F123)))</f>
        <v>0</v>
      </c>
      <c r="I123" s="517">
        <f>IF($F123=0,0,((($F123/$E123)*'CRONOGRAMA ACTIVIDADES'!G$58)*($G123/$F123)))</f>
        <v>0</v>
      </c>
      <c r="J123" s="517">
        <f>IF($F123=0,0,((($F123/$E123)*'CRONOGRAMA ACTIVIDADES'!H$58)*($G123/$F123)))</f>
        <v>0</v>
      </c>
      <c r="K123" s="517">
        <f>IF($F123=0,0,((($F123/$E123)*'CRONOGRAMA ACTIVIDADES'!I$58)*($G123/$F123)))</f>
        <v>0</v>
      </c>
      <c r="L123" s="517">
        <f>IF($F123=0,0,((($F123/$E123)*'CRONOGRAMA ACTIVIDADES'!J$58)*($G123/$F123)))</f>
        <v>0</v>
      </c>
      <c r="M123" s="517">
        <f>IF($F123=0,0,((($F123/$E123)*'CRONOGRAMA ACTIVIDADES'!K$58)*($G123/$F123)))</f>
        <v>0</v>
      </c>
      <c r="N123" s="517">
        <f>IF($F123=0,0,((($F123/$E123)*'CRONOGRAMA ACTIVIDADES'!L$58)*($G123/$F123)))</f>
        <v>0</v>
      </c>
      <c r="O123" s="517">
        <f>IF($F123=0,0,((($F123/$E123)*'CRONOGRAMA ACTIVIDADES'!M$58)*($G123/$F123)))</f>
        <v>0</v>
      </c>
      <c r="P123" s="517">
        <f>IF($F123=0,0,((($F123/$E123)*'CRONOGRAMA ACTIVIDADES'!N$58)*($G123/$F123)))</f>
        <v>0</v>
      </c>
      <c r="Q123" s="517">
        <f>IF($F123=0,0,((($F123/$E123)*'CRONOGRAMA ACTIVIDADES'!O$58)*($G123/$F123)))</f>
        <v>0</v>
      </c>
      <c r="R123" s="517">
        <f>IF($F123=0,0,((($F123/$E123)*'CRONOGRAMA ACTIVIDADES'!P$58)*($G123/$F123)))</f>
        <v>0</v>
      </c>
      <c r="S123" s="517">
        <f>IF($F123=0,0,((($F123/$E123)*'CRONOGRAMA ACTIVIDADES'!Q$58)*($G123/$F123)))</f>
        <v>0</v>
      </c>
      <c r="T123" s="501">
        <f t="shared" si="38"/>
        <v>0</v>
      </c>
      <c r="U123" s="519">
        <f>IF($F123=0,0,((($F123/$E123)*'CRONOGRAMA ACTIVIDADES'!R$58)*($G123/$F123)))</f>
        <v>0</v>
      </c>
      <c r="V123" s="517">
        <f>IF($F123=0,0,((($F123/$E123)*'CRONOGRAMA ACTIVIDADES'!S$58)*($G123/$F123)))</f>
        <v>0</v>
      </c>
      <c r="W123" s="517">
        <f>IF($F123=0,0,((($F123/$E123)*'CRONOGRAMA ACTIVIDADES'!T$58)*($G123/$F123)))</f>
        <v>0</v>
      </c>
      <c r="X123" s="517">
        <f>IF($F123=0,0,((($F123/$E123)*'CRONOGRAMA ACTIVIDADES'!U$58)*($G123/$F123)))</f>
        <v>0</v>
      </c>
      <c r="Y123" s="517">
        <f>IF($F123=0,0,((($F123/$E123)*'CRONOGRAMA ACTIVIDADES'!V$58)*($G123/$F123)))</f>
        <v>0</v>
      </c>
      <c r="Z123" s="517">
        <f>IF($F123=0,0,((($F123/$E123)*'CRONOGRAMA ACTIVIDADES'!W$58)*($G123/$F123)))</f>
        <v>0</v>
      </c>
      <c r="AA123" s="517">
        <f>IF($F123=0,0,((($F123/$E123)*'CRONOGRAMA ACTIVIDADES'!X$58)*($G123/$F123)))</f>
        <v>0</v>
      </c>
      <c r="AB123" s="517">
        <f>IF($F123=0,0,((($F123/$E123)*'CRONOGRAMA ACTIVIDADES'!Y$58)*($G123/$F123)))</f>
        <v>0</v>
      </c>
      <c r="AC123" s="517">
        <f>IF($F123=0,0,((($F123/$E123)*'CRONOGRAMA ACTIVIDADES'!Z$58)*($G123/$F123)))</f>
        <v>0</v>
      </c>
      <c r="AD123" s="517">
        <f>IF($F123=0,0,((($F123/$E123)*'CRONOGRAMA ACTIVIDADES'!AA$58)*($G123/$F123)))</f>
        <v>0</v>
      </c>
      <c r="AE123" s="517">
        <f>IF($F123=0,0,((($F123/$E123)*'CRONOGRAMA ACTIVIDADES'!AB$58)*($G123/$F123)))</f>
        <v>0</v>
      </c>
      <c r="AF123" s="517">
        <f>IF($F123=0,0,((($F123/$E123)*'CRONOGRAMA ACTIVIDADES'!AC$58)*($G123/$F123)))</f>
        <v>0</v>
      </c>
      <c r="AG123" s="501">
        <f t="shared" si="39"/>
        <v>0</v>
      </c>
      <c r="AH123" s="520">
        <f>IF($F123=0,0,((($F123/$E123)*'CRONOGRAMA ACTIVIDADES'!AD$58)*($G123/$F123)))</f>
        <v>0</v>
      </c>
      <c r="AI123" s="517">
        <f>IF($F123=0,0,((($F123/$E123)*'CRONOGRAMA ACTIVIDADES'!AE$58)*($G123/$F123)))</f>
        <v>0</v>
      </c>
      <c r="AJ123" s="517">
        <f>IF($F123=0,0,((($F123/$E123)*'CRONOGRAMA ACTIVIDADES'!AF$58)*($G123/$F123)))</f>
        <v>0</v>
      </c>
      <c r="AK123" s="517">
        <f>IF($F123=0,0,((($F123/$E123)*'CRONOGRAMA ACTIVIDADES'!AG$58)*($G123/$F123)))</f>
        <v>0</v>
      </c>
      <c r="AL123" s="517">
        <f>IF($F123=0,0,((($F123/$E123)*'CRONOGRAMA ACTIVIDADES'!AH$58)*($G123/$F123)))</f>
        <v>0</v>
      </c>
      <c r="AM123" s="517">
        <f>IF($F123=0,0,((($F123/$E123)*'CRONOGRAMA ACTIVIDADES'!AI$58)*($G123/$F123)))</f>
        <v>0</v>
      </c>
      <c r="AN123" s="517">
        <f>IF($F123=0,0,((($F123/$E123)*'CRONOGRAMA ACTIVIDADES'!AJ$58)*($G123/$F123)))</f>
        <v>0</v>
      </c>
      <c r="AO123" s="517">
        <f>IF($F123=0,0,((($F123/$E123)*'CRONOGRAMA ACTIVIDADES'!AK$58)*($G123/$F123)))</f>
        <v>0</v>
      </c>
      <c r="AP123" s="517">
        <f>IF($F123=0,0,((($F123/$E123)*'CRONOGRAMA ACTIVIDADES'!AL$58)*($G123/$F123)))</f>
        <v>0</v>
      </c>
      <c r="AQ123" s="517">
        <f>IF($F123=0,0,((($F123/$E123)*'CRONOGRAMA ACTIVIDADES'!AM$58)*($G123/$F123)))</f>
        <v>0</v>
      </c>
      <c r="AR123" s="517">
        <f>IF($F123=0,0,((($F123/$E123)*'CRONOGRAMA ACTIVIDADES'!AN$58)*($G123/$F123)))</f>
        <v>0</v>
      </c>
      <c r="AS123" s="517">
        <f>IF($F123=0,0,((($F123/$E123)*'CRONOGRAMA ACTIVIDADES'!AO$58)*($G123/$F123)))</f>
        <v>0</v>
      </c>
      <c r="AT123" s="501">
        <f t="shared" si="40"/>
        <v>0</v>
      </c>
      <c r="AU123" s="504">
        <f t="shared" si="41"/>
        <v>0</v>
      </c>
      <c r="AV123" s="470">
        <f t="shared" si="36"/>
        <v>0</v>
      </c>
    </row>
    <row r="124" spans="2:48" s="60" customFormat="1" ht="13.5">
      <c r="B124" s="494" t="str">
        <f>'FORMATO COSTEO C6'!C35</f>
        <v>6.2.6</v>
      </c>
      <c r="C124" s="515">
        <f>'FORMATO COSTEO C6'!B35</f>
        <v>0</v>
      </c>
      <c r="D124" s="590" t="str">
        <f>'FORMATO COSTEO C6'!D35</f>
        <v>Unidad medida</v>
      </c>
      <c r="E124" s="516">
        <f>'FORMATO COSTEO C6'!E35</f>
        <v>0</v>
      </c>
      <c r="F124" s="517">
        <f>'FORMATO COSTEO C6'!G35</f>
        <v>0</v>
      </c>
      <c r="G124" s="518">
        <f>'FORMATO COSTEO C6'!L35</f>
        <v>0</v>
      </c>
      <c r="H124" s="519">
        <f>IF($F124=0,0,((($F124/$E124)*'CRONOGRAMA ACTIVIDADES'!F$59)*($G124/$F124)))</f>
        <v>0</v>
      </c>
      <c r="I124" s="517">
        <f>IF($F124=0,0,((($F124/$E124)*'CRONOGRAMA ACTIVIDADES'!G$59)*($G124/$F124)))</f>
        <v>0</v>
      </c>
      <c r="J124" s="517">
        <f>IF($F124=0,0,((($F124/$E124)*'CRONOGRAMA ACTIVIDADES'!H$59)*($G124/$F124)))</f>
        <v>0</v>
      </c>
      <c r="K124" s="517">
        <f>IF($F124=0,0,((($F124/$E124)*'CRONOGRAMA ACTIVIDADES'!I$59)*($G124/$F124)))</f>
        <v>0</v>
      </c>
      <c r="L124" s="517">
        <f>IF($F124=0,0,((($F124/$E124)*'CRONOGRAMA ACTIVIDADES'!J$59)*($G124/$F124)))</f>
        <v>0</v>
      </c>
      <c r="M124" s="517">
        <f>IF($F124=0,0,((($F124/$E124)*'CRONOGRAMA ACTIVIDADES'!K$59)*($G124/$F124)))</f>
        <v>0</v>
      </c>
      <c r="N124" s="517">
        <f>IF($F124=0,0,((($F124/$E124)*'CRONOGRAMA ACTIVIDADES'!L$59)*($G124/$F124)))</f>
        <v>0</v>
      </c>
      <c r="O124" s="517">
        <f>IF($F124=0,0,((($F124/$E124)*'CRONOGRAMA ACTIVIDADES'!M$59)*($G124/$F124)))</f>
        <v>0</v>
      </c>
      <c r="P124" s="517">
        <f>IF($F124=0,0,((($F124/$E124)*'CRONOGRAMA ACTIVIDADES'!N$59)*($G124/$F124)))</f>
        <v>0</v>
      </c>
      <c r="Q124" s="517">
        <f>IF($F124=0,0,((($F124/$E124)*'CRONOGRAMA ACTIVIDADES'!O$59)*($G124/$F124)))</f>
        <v>0</v>
      </c>
      <c r="R124" s="517">
        <f>IF($F124=0,0,((($F124/$E124)*'CRONOGRAMA ACTIVIDADES'!P$59)*($G124/$F124)))</f>
        <v>0</v>
      </c>
      <c r="S124" s="517">
        <f>IF($F124=0,0,((($F124/$E124)*'CRONOGRAMA ACTIVIDADES'!Q$59)*($G124/$F124)))</f>
        <v>0</v>
      </c>
      <c r="T124" s="501">
        <f t="shared" si="38"/>
        <v>0</v>
      </c>
      <c r="U124" s="519">
        <f>IF($F124=0,0,((($F124/$E124)*'CRONOGRAMA ACTIVIDADES'!R$59)*($G124/$F124)))</f>
        <v>0</v>
      </c>
      <c r="V124" s="517">
        <f>IF($F124=0,0,((($F124/$E124)*'CRONOGRAMA ACTIVIDADES'!S$59)*($G124/$F124)))</f>
        <v>0</v>
      </c>
      <c r="W124" s="517">
        <f>IF($F124=0,0,((($F124/$E124)*'CRONOGRAMA ACTIVIDADES'!T$59)*($G124/$F124)))</f>
        <v>0</v>
      </c>
      <c r="X124" s="517">
        <f>IF($F124=0,0,((($F124/$E124)*'CRONOGRAMA ACTIVIDADES'!U$59)*($G124/$F124)))</f>
        <v>0</v>
      </c>
      <c r="Y124" s="517">
        <f>IF($F124=0,0,((($F124/$E124)*'CRONOGRAMA ACTIVIDADES'!V$59)*($G124/$F124)))</f>
        <v>0</v>
      </c>
      <c r="Z124" s="517">
        <f>IF($F124=0,0,((($F124/$E124)*'CRONOGRAMA ACTIVIDADES'!W$59)*($G124/$F124)))</f>
        <v>0</v>
      </c>
      <c r="AA124" s="517">
        <f>IF($F124=0,0,((($F124/$E124)*'CRONOGRAMA ACTIVIDADES'!X$59)*($G124/$F124)))</f>
        <v>0</v>
      </c>
      <c r="AB124" s="517">
        <f>IF($F124=0,0,((($F124/$E124)*'CRONOGRAMA ACTIVIDADES'!Y$59)*($G124/$F124)))</f>
        <v>0</v>
      </c>
      <c r="AC124" s="517">
        <f>IF($F124=0,0,((($F124/$E124)*'CRONOGRAMA ACTIVIDADES'!Z$59)*($G124/$F124)))</f>
        <v>0</v>
      </c>
      <c r="AD124" s="517">
        <f>IF($F124=0,0,((($F124/$E124)*'CRONOGRAMA ACTIVIDADES'!AA$59)*($G124/$F124)))</f>
        <v>0</v>
      </c>
      <c r="AE124" s="517">
        <f>IF($F124=0,0,((($F124/$E124)*'CRONOGRAMA ACTIVIDADES'!AB$59)*($G124/$F124)))</f>
        <v>0</v>
      </c>
      <c r="AF124" s="517">
        <f>IF($F124=0,0,((($F124/$E124)*'CRONOGRAMA ACTIVIDADES'!AC$59)*($G124/$F124)))</f>
        <v>0</v>
      </c>
      <c r="AG124" s="501">
        <f t="shared" si="39"/>
        <v>0</v>
      </c>
      <c r="AH124" s="520">
        <f>IF($F124=0,0,((($F124/$E124)*'CRONOGRAMA ACTIVIDADES'!AD$59)*($G124/$F124)))</f>
        <v>0</v>
      </c>
      <c r="AI124" s="517">
        <f>IF($F124=0,0,((($F124/$E124)*'CRONOGRAMA ACTIVIDADES'!AE$59)*($G124/$F124)))</f>
        <v>0</v>
      </c>
      <c r="AJ124" s="517">
        <f>IF($F124=0,0,((($F124/$E124)*'CRONOGRAMA ACTIVIDADES'!AF$59)*($G124/$F124)))</f>
        <v>0</v>
      </c>
      <c r="AK124" s="517">
        <f>IF($F124=0,0,((($F124/$E124)*'CRONOGRAMA ACTIVIDADES'!AG$59)*($G124/$F124)))</f>
        <v>0</v>
      </c>
      <c r="AL124" s="517">
        <f>IF($F124=0,0,((($F124/$E124)*'CRONOGRAMA ACTIVIDADES'!AH$59)*($G124/$F124)))</f>
        <v>0</v>
      </c>
      <c r="AM124" s="517">
        <f>IF($F124=0,0,((($F124/$E124)*'CRONOGRAMA ACTIVIDADES'!AI$59)*($G124/$F124)))</f>
        <v>0</v>
      </c>
      <c r="AN124" s="517">
        <f>IF($F124=0,0,((($F124/$E124)*'CRONOGRAMA ACTIVIDADES'!AJ$59)*($G124/$F124)))</f>
        <v>0</v>
      </c>
      <c r="AO124" s="517">
        <f>IF($F124=0,0,((($F124/$E124)*'CRONOGRAMA ACTIVIDADES'!AK$59)*($G124/$F124)))</f>
        <v>0</v>
      </c>
      <c r="AP124" s="517">
        <f>IF($F124=0,0,((($F124/$E124)*'CRONOGRAMA ACTIVIDADES'!AL$59)*($G124/$F124)))</f>
        <v>0</v>
      </c>
      <c r="AQ124" s="517">
        <f>IF($F124=0,0,((($F124/$E124)*'CRONOGRAMA ACTIVIDADES'!AM$59)*($G124/$F124)))</f>
        <v>0</v>
      </c>
      <c r="AR124" s="517">
        <f>IF($F124=0,0,((($F124/$E124)*'CRONOGRAMA ACTIVIDADES'!AN$59)*($G124/$F124)))</f>
        <v>0</v>
      </c>
      <c r="AS124" s="517">
        <f>IF($F124=0,0,((($F124/$E124)*'CRONOGRAMA ACTIVIDADES'!AO$59)*($G124/$F124)))</f>
        <v>0</v>
      </c>
      <c r="AT124" s="501">
        <f t="shared" si="40"/>
        <v>0</v>
      </c>
      <c r="AU124" s="504">
        <f t="shared" si="41"/>
        <v>0</v>
      </c>
      <c r="AV124" s="470">
        <f t="shared" si="36"/>
        <v>0</v>
      </c>
    </row>
    <row r="125" spans="2:48" s="60" customFormat="1" ht="13.5">
      <c r="B125" s="494" t="str">
        <f>'FORMATO COSTEO C6'!C36</f>
        <v>6.2.7</v>
      </c>
      <c r="C125" s="515">
        <f>'FORMATO COSTEO C6'!B36</f>
        <v>0</v>
      </c>
      <c r="D125" s="590" t="str">
        <f>'FORMATO COSTEO C6'!D36</f>
        <v>Unidad medida</v>
      </c>
      <c r="E125" s="516">
        <f>'FORMATO COSTEO C6'!E36</f>
        <v>0</v>
      </c>
      <c r="F125" s="517">
        <f>'FORMATO COSTEO C6'!G36</f>
        <v>0</v>
      </c>
      <c r="G125" s="518">
        <f>'FORMATO COSTEO C6'!L36</f>
        <v>0</v>
      </c>
      <c r="H125" s="519">
        <f>IF($F125=0,0,((($F125/$E125)*'CRONOGRAMA ACTIVIDADES'!F$60)*($G125/$F125)))</f>
        <v>0</v>
      </c>
      <c r="I125" s="517">
        <f>IF($F125=0,0,((($F125/$E125)*'CRONOGRAMA ACTIVIDADES'!G$60)*($G125/$F125)))</f>
        <v>0</v>
      </c>
      <c r="J125" s="517">
        <f>IF($F125=0,0,((($F125/$E125)*'CRONOGRAMA ACTIVIDADES'!H$60)*($G125/$F125)))</f>
        <v>0</v>
      </c>
      <c r="K125" s="517">
        <f>IF($F125=0,0,((($F125/$E125)*'CRONOGRAMA ACTIVIDADES'!I$60)*($G125/$F125)))</f>
        <v>0</v>
      </c>
      <c r="L125" s="517">
        <f>IF($F125=0,0,((($F125/$E125)*'CRONOGRAMA ACTIVIDADES'!J$60)*($G125/$F125)))</f>
        <v>0</v>
      </c>
      <c r="M125" s="517">
        <f>IF($F125=0,0,((($F125/$E125)*'CRONOGRAMA ACTIVIDADES'!K$60)*($G125/$F125)))</f>
        <v>0</v>
      </c>
      <c r="N125" s="517">
        <f>IF($F125=0,0,((($F125/$E125)*'CRONOGRAMA ACTIVIDADES'!L$60)*($G125/$F125)))</f>
        <v>0</v>
      </c>
      <c r="O125" s="517">
        <f>IF($F125=0,0,((($F125/$E125)*'CRONOGRAMA ACTIVIDADES'!M$60)*($G125/$F125)))</f>
        <v>0</v>
      </c>
      <c r="P125" s="517">
        <f>IF($F125=0,0,((($F125/$E125)*'CRONOGRAMA ACTIVIDADES'!N$60)*($G125/$F125)))</f>
        <v>0</v>
      </c>
      <c r="Q125" s="517">
        <f>IF($F125=0,0,((($F125/$E125)*'CRONOGRAMA ACTIVIDADES'!O$60)*($G125/$F125)))</f>
        <v>0</v>
      </c>
      <c r="R125" s="517">
        <f>IF($F125=0,0,((($F125/$E125)*'CRONOGRAMA ACTIVIDADES'!P$60)*($G125/$F125)))</f>
        <v>0</v>
      </c>
      <c r="S125" s="517">
        <f>IF($F125=0,0,((($F125/$E125)*'CRONOGRAMA ACTIVIDADES'!Q$60)*($G125/$F125)))</f>
        <v>0</v>
      </c>
      <c r="T125" s="501">
        <f t="shared" si="38"/>
        <v>0</v>
      </c>
      <c r="U125" s="519">
        <f>IF($F125=0,0,((($F125/$E125)*'CRONOGRAMA ACTIVIDADES'!R$60)*($G125/$F125)))</f>
        <v>0</v>
      </c>
      <c r="V125" s="517">
        <f>IF($F125=0,0,((($F125/$E125)*'CRONOGRAMA ACTIVIDADES'!S$60)*($G125/$F125)))</f>
        <v>0</v>
      </c>
      <c r="W125" s="517">
        <f>IF($F125=0,0,((($F125/$E125)*'CRONOGRAMA ACTIVIDADES'!T$60)*($G125/$F125)))</f>
        <v>0</v>
      </c>
      <c r="X125" s="517">
        <f>IF($F125=0,0,((($F125/$E125)*'CRONOGRAMA ACTIVIDADES'!U$60)*($G125/$F125)))</f>
        <v>0</v>
      </c>
      <c r="Y125" s="517">
        <f>IF($F125=0,0,((($F125/$E125)*'CRONOGRAMA ACTIVIDADES'!V$60)*($G125/$F125)))</f>
        <v>0</v>
      </c>
      <c r="Z125" s="517">
        <f>IF($F125=0,0,((($F125/$E125)*'CRONOGRAMA ACTIVIDADES'!W$60)*($G125/$F125)))</f>
        <v>0</v>
      </c>
      <c r="AA125" s="517">
        <f>IF($F125=0,0,((($F125/$E125)*'CRONOGRAMA ACTIVIDADES'!X$60)*($G125/$F125)))</f>
        <v>0</v>
      </c>
      <c r="AB125" s="517">
        <f>IF($F125=0,0,((($F125/$E125)*'CRONOGRAMA ACTIVIDADES'!Y$60)*($G125/$F125)))</f>
        <v>0</v>
      </c>
      <c r="AC125" s="517">
        <f>IF($F125=0,0,((($F125/$E125)*'CRONOGRAMA ACTIVIDADES'!Z$60)*($G125/$F125)))</f>
        <v>0</v>
      </c>
      <c r="AD125" s="517">
        <f>IF($F125=0,0,((($F125/$E125)*'CRONOGRAMA ACTIVIDADES'!AA$60)*($G125/$F125)))</f>
        <v>0</v>
      </c>
      <c r="AE125" s="517">
        <f>IF($F125=0,0,((($F125/$E125)*'CRONOGRAMA ACTIVIDADES'!AB$60)*($G125/$F125)))</f>
        <v>0</v>
      </c>
      <c r="AF125" s="517">
        <f>IF($F125=0,0,((($F125/$E125)*'CRONOGRAMA ACTIVIDADES'!AC$60)*($G125/$F125)))</f>
        <v>0</v>
      </c>
      <c r="AG125" s="501">
        <f t="shared" si="39"/>
        <v>0</v>
      </c>
      <c r="AH125" s="520">
        <f>IF($F125=0,0,((($F125/$E125)*'CRONOGRAMA ACTIVIDADES'!AD$60)*($G125/$F125)))</f>
        <v>0</v>
      </c>
      <c r="AI125" s="517">
        <f>IF($F125=0,0,((($F125/$E125)*'CRONOGRAMA ACTIVIDADES'!AE$60)*($G125/$F125)))</f>
        <v>0</v>
      </c>
      <c r="AJ125" s="517">
        <f>IF($F125=0,0,((($F125/$E125)*'CRONOGRAMA ACTIVIDADES'!AF$60)*($G125/$F125)))</f>
        <v>0</v>
      </c>
      <c r="AK125" s="517">
        <f>IF($F125=0,0,((($F125/$E125)*'CRONOGRAMA ACTIVIDADES'!AG$60)*($G125/$F125)))</f>
        <v>0</v>
      </c>
      <c r="AL125" s="517">
        <f>IF($F125=0,0,((($F125/$E125)*'CRONOGRAMA ACTIVIDADES'!AH$60)*($G125/$F125)))</f>
        <v>0</v>
      </c>
      <c r="AM125" s="517">
        <f>IF($F125=0,0,((($F125/$E125)*'CRONOGRAMA ACTIVIDADES'!AI$60)*($G125/$F125)))</f>
        <v>0</v>
      </c>
      <c r="AN125" s="517">
        <f>IF($F125=0,0,((($F125/$E125)*'CRONOGRAMA ACTIVIDADES'!AJ$60)*($G125/$F125)))</f>
        <v>0</v>
      </c>
      <c r="AO125" s="517">
        <f>IF($F125=0,0,((($F125/$E125)*'CRONOGRAMA ACTIVIDADES'!AK$60)*($G125/$F125)))</f>
        <v>0</v>
      </c>
      <c r="AP125" s="517">
        <f>IF($F125=0,0,((($F125/$E125)*'CRONOGRAMA ACTIVIDADES'!AL$60)*($G125/$F125)))</f>
        <v>0</v>
      </c>
      <c r="AQ125" s="517">
        <f>IF($F125=0,0,((($F125/$E125)*'CRONOGRAMA ACTIVIDADES'!AM$60)*($G125/$F125)))</f>
        <v>0</v>
      </c>
      <c r="AR125" s="517">
        <f>IF($F125=0,0,((($F125/$E125)*'CRONOGRAMA ACTIVIDADES'!AN$60)*($G125/$F125)))</f>
        <v>0</v>
      </c>
      <c r="AS125" s="517">
        <f>IF($F125=0,0,((($F125/$E125)*'CRONOGRAMA ACTIVIDADES'!AO$60)*($G125/$F125)))</f>
        <v>0</v>
      </c>
      <c r="AT125" s="501">
        <f t="shared" si="40"/>
        <v>0</v>
      </c>
      <c r="AU125" s="504">
        <f t="shared" si="41"/>
        <v>0</v>
      </c>
      <c r="AV125" s="470">
        <f t="shared" si="36"/>
        <v>0</v>
      </c>
    </row>
    <row r="126" spans="2:48" s="60" customFormat="1" ht="13.5">
      <c r="B126" s="494" t="str">
        <f>'FORMATO COSTEO C6'!C37</f>
        <v>6.2.8</v>
      </c>
      <c r="C126" s="515">
        <f>'FORMATO COSTEO C6'!B37</f>
        <v>0</v>
      </c>
      <c r="D126" s="590" t="str">
        <f>'FORMATO COSTEO C6'!D37</f>
        <v>Unidad medida</v>
      </c>
      <c r="E126" s="516">
        <f>'FORMATO COSTEO C6'!E37</f>
        <v>0</v>
      </c>
      <c r="F126" s="517">
        <f>'FORMATO COSTEO C6'!G37</f>
        <v>0</v>
      </c>
      <c r="G126" s="518">
        <f>'FORMATO COSTEO C6'!L37</f>
        <v>0</v>
      </c>
      <c r="H126" s="519">
        <f>IF($F126=0,0,((($F126/$E126)*'CRONOGRAMA ACTIVIDADES'!F$61)*($G126/$F126)))</f>
        <v>0</v>
      </c>
      <c r="I126" s="517">
        <f>IF($F126=0,0,((($F126/$E126)*'CRONOGRAMA ACTIVIDADES'!G$61)*($G126/$F126)))</f>
        <v>0</v>
      </c>
      <c r="J126" s="517">
        <f>IF($F126=0,0,((($F126/$E126)*'CRONOGRAMA ACTIVIDADES'!H$61)*($G126/$F126)))</f>
        <v>0</v>
      </c>
      <c r="K126" s="517">
        <f>IF($F126=0,0,((($F126/$E126)*'CRONOGRAMA ACTIVIDADES'!I$61)*($G126/$F126)))</f>
        <v>0</v>
      </c>
      <c r="L126" s="517">
        <f>IF($F126=0,0,((($F126/$E126)*'CRONOGRAMA ACTIVIDADES'!J$61)*($G126/$F126)))</f>
        <v>0</v>
      </c>
      <c r="M126" s="517">
        <f>IF($F126=0,0,((($F126/$E126)*'CRONOGRAMA ACTIVIDADES'!K$61)*($G126/$F126)))</f>
        <v>0</v>
      </c>
      <c r="N126" s="517">
        <f>IF($F126=0,0,((($F126/$E126)*'CRONOGRAMA ACTIVIDADES'!L$61)*($G126/$F126)))</f>
        <v>0</v>
      </c>
      <c r="O126" s="517">
        <f>IF($F126=0,0,((($F126/$E126)*'CRONOGRAMA ACTIVIDADES'!M$61)*($G126/$F126)))</f>
        <v>0</v>
      </c>
      <c r="P126" s="517">
        <f>IF($F126=0,0,((($F126/$E126)*'CRONOGRAMA ACTIVIDADES'!N$61)*($G126/$F126)))</f>
        <v>0</v>
      </c>
      <c r="Q126" s="517">
        <f>IF($F126=0,0,((($F126/$E126)*'CRONOGRAMA ACTIVIDADES'!O$61)*($G126/$F126)))</f>
        <v>0</v>
      </c>
      <c r="R126" s="517">
        <f>IF($F126=0,0,((($F126/$E126)*'CRONOGRAMA ACTIVIDADES'!P$61)*($G126/$F126)))</f>
        <v>0</v>
      </c>
      <c r="S126" s="517">
        <f>IF($F126=0,0,((($F126/$E126)*'CRONOGRAMA ACTIVIDADES'!Q$61)*($G126/$F126)))</f>
        <v>0</v>
      </c>
      <c r="T126" s="501">
        <f t="shared" si="38"/>
        <v>0</v>
      </c>
      <c r="U126" s="519">
        <f>IF($F126=0,0,((($F126/$E126)*'CRONOGRAMA ACTIVIDADES'!R$61)*($G126/$F126)))</f>
        <v>0</v>
      </c>
      <c r="V126" s="517">
        <f>IF($F126=0,0,((($F126/$E126)*'CRONOGRAMA ACTIVIDADES'!S$61)*($G126/$F126)))</f>
        <v>0</v>
      </c>
      <c r="W126" s="517">
        <f>IF($F126=0,0,((($F126/$E126)*'CRONOGRAMA ACTIVIDADES'!T$61)*($G126/$F126)))</f>
        <v>0</v>
      </c>
      <c r="X126" s="517">
        <f>IF($F126=0,0,((($F126/$E126)*'CRONOGRAMA ACTIVIDADES'!U$61)*($G126/$F126)))</f>
        <v>0</v>
      </c>
      <c r="Y126" s="517">
        <f>IF($F126=0,0,((($F126/$E126)*'CRONOGRAMA ACTIVIDADES'!V$61)*($G126/$F126)))</f>
        <v>0</v>
      </c>
      <c r="Z126" s="517">
        <f>IF($F126=0,0,((($F126/$E126)*'CRONOGRAMA ACTIVIDADES'!W$61)*($G126/$F126)))</f>
        <v>0</v>
      </c>
      <c r="AA126" s="517">
        <f>IF($F126=0,0,((($F126/$E126)*'CRONOGRAMA ACTIVIDADES'!X$61)*($G126/$F126)))</f>
        <v>0</v>
      </c>
      <c r="AB126" s="517">
        <f>IF($F126=0,0,((($F126/$E126)*'CRONOGRAMA ACTIVIDADES'!Y$61)*($G126/$F126)))</f>
        <v>0</v>
      </c>
      <c r="AC126" s="517">
        <f>IF($F126=0,0,((($F126/$E126)*'CRONOGRAMA ACTIVIDADES'!Z$61)*($G126/$F126)))</f>
        <v>0</v>
      </c>
      <c r="AD126" s="517">
        <f>IF($F126=0,0,((($F126/$E126)*'CRONOGRAMA ACTIVIDADES'!AA$61)*($G126/$F126)))</f>
        <v>0</v>
      </c>
      <c r="AE126" s="517">
        <f>IF($F126=0,0,((($F126/$E126)*'CRONOGRAMA ACTIVIDADES'!AB$61)*($G126/$F126)))</f>
        <v>0</v>
      </c>
      <c r="AF126" s="517">
        <f>IF($F126=0,0,((($F126/$E126)*'CRONOGRAMA ACTIVIDADES'!AC$61)*($G126/$F126)))</f>
        <v>0</v>
      </c>
      <c r="AG126" s="501">
        <f t="shared" si="39"/>
        <v>0</v>
      </c>
      <c r="AH126" s="520">
        <f>IF($F126=0,0,((($F126/$E126)*'CRONOGRAMA ACTIVIDADES'!AD$61)*($G126/$F126)))</f>
        <v>0</v>
      </c>
      <c r="AI126" s="517">
        <f>IF($F126=0,0,((($F126/$E126)*'CRONOGRAMA ACTIVIDADES'!AE$61)*($G126/$F126)))</f>
        <v>0</v>
      </c>
      <c r="AJ126" s="517">
        <f>IF($F126=0,0,((($F126/$E126)*'CRONOGRAMA ACTIVIDADES'!AF$61)*($G126/$F126)))</f>
        <v>0</v>
      </c>
      <c r="AK126" s="517">
        <f>IF($F126=0,0,((($F126/$E126)*'CRONOGRAMA ACTIVIDADES'!AG$61)*($G126/$F126)))</f>
        <v>0</v>
      </c>
      <c r="AL126" s="517">
        <f>IF($F126=0,0,((($F126/$E126)*'CRONOGRAMA ACTIVIDADES'!AH$61)*($G126/$F126)))</f>
        <v>0</v>
      </c>
      <c r="AM126" s="517">
        <f>IF($F126=0,0,((($F126/$E126)*'CRONOGRAMA ACTIVIDADES'!AI$61)*($G126/$F126)))</f>
        <v>0</v>
      </c>
      <c r="AN126" s="517">
        <f>IF($F126=0,0,((($F126/$E126)*'CRONOGRAMA ACTIVIDADES'!AJ$61)*($G126/$F126)))</f>
        <v>0</v>
      </c>
      <c r="AO126" s="517">
        <f>IF($F126=0,0,((($F126/$E126)*'CRONOGRAMA ACTIVIDADES'!AK$61)*($G126/$F126)))</f>
        <v>0</v>
      </c>
      <c r="AP126" s="517">
        <f>IF($F126=0,0,((($F126/$E126)*'CRONOGRAMA ACTIVIDADES'!AL$61)*($G126/$F126)))</f>
        <v>0</v>
      </c>
      <c r="AQ126" s="517">
        <f>IF($F126=0,0,((($F126/$E126)*'CRONOGRAMA ACTIVIDADES'!AM$61)*($G126/$F126)))</f>
        <v>0</v>
      </c>
      <c r="AR126" s="517">
        <f>IF($F126=0,0,((($F126/$E126)*'CRONOGRAMA ACTIVIDADES'!AN$61)*($G126/$F126)))</f>
        <v>0</v>
      </c>
      <c r="AS126" s="517">
        <f>IF($F126=0,0,((($F126/$E126)*'CRONOGRAMA ACTIVIDADES'!AO$61)*($G126/$F126)))</f>
        <v>0</v>
      </c>
      <c r="AT126" s="501">
        <f t="shared" si="40"/>
        <v>0</v>
      </c>
      <c r="AU126" s="504">
        <f t="shared" si="41"/>
        <v>0</v>
      </c>
      <c r="AV126" s="470">
        <f t="shared" si="36"/>
        <v>0</v>
      </c>
    </row>
    <row r="127" spans="2:48" s="60" customFormat="1" ht="13.5">
      <c r="B127" s="494" t="str">
        <f>'FORMATO COSTEO C6'!C38</f>
        <v>6.2.9</v>
      </c>
      <c r="C127" s="515">
        <f>'FORMATO COSTEO C6'!B38</f>
        <v>0</v>
      </c>
      <c r="D127" s="590" t="str">
        <f>'FORMATO COSTEO C6'!D38</f>
        <v>Unidad medida</v>
      </c>
      <c r="E127" s="516">
        <f>'FORMATO COSTEO C6'!E38</f>
        <v>0</v>
      </c>
      <c r="F127" s="517">
        <f>'FORMATO COSTEO C6'!G38</f>
        <v>0</v>
      </c>
      <c r="G127" s="518">
        <f>'FORMATO COSTEO C6'!L38</f>
        <v>0</v>
      </c>
      <c r="H127" s="519">
        <f>IF($F127=0,0,((($F127/$E127)*'CRONOGRAMA ACTIVIDADES'!F$62)*($G127/$F127)))</f>
        <v>0</v>
      </c>
      <c r="I127" s="517">
        <f>IF($F127=0,0,((($F127/$E127)*'CRONOGRAMA ACTIVIDADES'!G$62)*($G127/$F127)))</f>
        <v>0</v>
      </c>
      <c r="J127" s="517">
        <f>IF($F127=0,0,((($F127/$E127)*'CRONOGRAMA ACTIVIDADES'!H$62)*($G127/$F127)))</f>
        <v>0</v>
      </c>
      <c r="K127" s="517">
        <f>IF($F127=0,0,((($F127/$E127)*'CRONOGRAMA ACTIVIDADES'!I$62)*($G127/$F127)))</f>
        <v>0</v>
      </c>
      <c r="L127" s="517">
        <f>IF($F127=0,0,((($F127/$E127)*'CRONOGRAMA ACTIVIDADES'!J$62)*($G127/$F127)))</f>
        <v>0</v>
      </c>
      <c r="M127" s="517">
        <f>IF($F127=0,0,((($F127/$E127)*'CRONOGRAMA ACTIVIDADES'!K$62)*($G127/$F127)))</f>
        <v>0</v>
      </c>
      <c r="N127" s="517">
        <f>IF($F127=0,0,((($F127/$E127)*'CRONOGRAMA ACTIVIDADES'!L$62)*($G127/$F127)))</f>
        <v>0</v>
      </c>
      <c r="O127" s="517">
        <f>IF($F127=0,0,((($F127/$E127)*'CRONOGRAMA ACTIVIDADES'!M$62)*($G127/$F127)))</f>
        <v>0</v>
      </c>
      <c r="P127" s="517">
        <f>IF($F127=0,0,((($F127/$E127)*'CRONOGRAMA ACTIVIDADES'!N$62)*($G127/$F127)))</f>
        <v>0</v>
      </c>
      <c r="Q127" s="517">
        <f>IF($F127=0,0,((($F127/$E127)*'CRONOGRAMA ACTIVIDADES'!O$62)*($G127/$F127)))</f>
        <v>0</v>
      </c>
      <c r="R127" s="517">
        <f>IF($F127=0,0,((($F127/$E127)*'CRONOGRAMA ACTIVIDADES'!P$62)*($G127/$F127)))</f>
        <v>0</v>
      </c>
      <c r="S127" s="517">
        <f>IF($F127=0,0,((($F127/$E127)*'CRONOGRAMA ACTIVIDADES'!Q$62)*($G127/$F127)))</f>
        <v>0</v>
      </c>
      <c r="T127" s="501">
        <f t="shared" si="38"/>
        <v>0</v>
      </c>
      <c r="U127" s="519">
        <f>IF($F127=0,0,((($F127/$E127)*'CRONOGRAMA ACTIVIDADES'!R$62)*($G127/$F127)))</f>
        <v>0</v>
      </c>
      <c r="V127" s="517">
        <f>IF($F127=0,0,((($F127/$E127)*'CRONOGRAMA ACTIVIDADES'!S$62)*($G127/$F127)))</f>
        <v>0</v>
      </c>
      <c r="W127" s="517">
        <f>IF($F127=0,0,((($F127/$E127)*'CRONOGRAMA ACTIVIDADES'!T$62)*($G127/$F127)))</f>
        <v>0</v>
      </c>
      <c r="X127" s="517">
        <f>IF($F127=0,0,((($F127/$E127)*'CRONOGRAMA ACTIVIDADES'!U$62)*($G127/$F127)))</f>
        <v>0</v>
      </c>
      <c r="Y127" s="517">
        <f>IF($F127=0,0,((($F127/$E127)*'CRONOGRAMA ACTIVIDADES'!V$62)*($G127/$F127)))</f>
        <v>0</v>
      </c>
      <c r="Z127" s="517">
        <f>IF($F127=0,0,((($F127/$E127)*'CRONOGRAMA ACTIVIDADES'!W$62)*($G127/$F127)))</f>
        <v>0</v>
      </c>
      <c r="AA127" s="517">
        <f>IF($F127=0,0,((($F127/$E127)*'CRONOGRAMA ACTIVIDADES'!X$62)*($G127/$F127)))</f>
        <v>0</v>
      </c>
      <c r="AB127" s="517">
        <f>IF($F127=0,0,((($F127/$E127)*'CRONOGRAMA ACTIVIDADES'!Y$62)*($G127/$F127)))</f>
        <v>0</v>
      </c>
      <c r="AC127" s="517">
        <f>IF($F127=0,0,((($F127/$E127)*'CRONOGRAMA ACTIVIDADES'!Z$62)*($G127/$F127)))</f>
        <v>0</v>
      </c>
      <c r="AD127" s="517">
        <f>IF($F127=0,0,((($F127/$E127)*'CRONOGRAMA ACTIVIDADES'!AA$62)*($G127/$F127)))</f>
        <v>0</v>
      </c>
      <c r="AE127" s="517">
        <f>IF($F127=0,0,((($F127/$E127)*'CRONOGRAMA ACTIVIDADES'!AB$62)*($G127/$F127)))</f>
        <v>0</v>
      </c>
      <c r="AF127" s="517">
        <f>IF($F127=0,0,((($F127/$E127)*'CRONOGRAMA ACTIVIDADES'!AC$62)*($G127/$F127)))</f>
        <v>0</v>
      </c>
      <c r="AG127" s="501">
        <f t="shared" si="39"/>
        <v>0</v>
      </c>
      <c r="AH127" s="520">
        <f>IF($F127=0,0,((($F127/$E127)*'CRONOGRAMA ACTIVIDADES'!AD$62)*($G127/$F127)))</f>
        <v>0</v>
      </c>
      <c r="AI127" s="517">
        <f>IF($F127=0,0,((($F127/$E127)*'CRONOGRAMA ACTIVIDADES'!AE$62)*($G127/$F127)))</f>
        <v>0</v>
      </c>
      <c r="AJ127" s="517">
        <f>IF($F127=0,0,((($F127/$E127)*'CRONOGRAMA ACTIVIDADES'!AF$62)*($G127/$F127)))</f>
        <v>0</v>
      </c>
      <c r="AK127" s="517">
        <f>IF($F127=0,0,((($F127/$E127)*'CRONOGRAMA ACTIVIDADES'!AG$62)*($G127/$F127)))</f>
        <v>0</v>
      </c>
      <c r="AL127" s="517">
        <f>IF($F127=0,0,((($F127/$E127)*'CRONOGRAMA ACTIVIDADES'!AH$62)*($G127/$F127)))</f>
        <v>0</v>
      </c>
      <c r="AM127" s="517">
        <f>IF($F127=0,0,((($F127/$E127)*'CRONOGRAMA ACTIVIDADES'!AI$62)*($G127/$F127)))</f>
        <v>0</v>
      </c>
      <c r="AN127" s="517">
        <f>IF($F127=0,0,((($F127/$E127)*'CRONOGRAMA ACTIVIDADES'!AJ$62)*($G127/$F127)))</f>
        <v>0</v>
      </c>
      <c r="AO127" s="517">
        <f>IF($F127=0,0,((($F127/$E127)*'CRONOGRAMA ACTIVIDADES'!AK$62)*($G127/$F127)))</f>
        <v>0</v>
      </c>
      <c r="AP127" s="517">
        <f>IF($F127=0,0,((($F127/$E127)*'CRONOGRAMA ACTIVIDADES'!AL$62)*($G127/$F127)))</f>
        <v>0</v>
      </c>
      <c r="AQ127" s="517">
        <f>IF($F127=0,0,((($F127/$E127)*'CRONOGRAMA ACTIVIDADES'!AM$62)*($G127/$F127)))</f>
        <v>0</v>
      </c>
      <c r="AR127" s="517">
        <f>IF($F127=0,0,((($F127/$E127)*'CRONOGRAMA ACTIVIDADES'!AN$62)*($G127/$F127)))</f>
        <v>0</v>
      </c>
      <c r="AS127" s="517">
        <f>IF($F127=0,0,((($F127/$E127)*'CRONOGRAMA ACTIVIDADES'!AO$62)*($G127/$F127)))</f>
        <v>0</v>
      </c>
      <c r="AT127" s="501">
        <f t="shared" si="40"/>
        <v>0</v>
      </c>
      <c r="AU127" s="504">
        <f t="shared" si="41"/>
        <v>0</v>
      </c>
      <c r="AV127" s="470">
        <f t="shared" si="36"/>
        <v>0</v>
      </c>
    </row>
    <row r="128" spans="2:48" s="60" customFormat="1" ht="13.5">
      <c r="B128" s="494" t="str">
        <f>'FORMATO COSTEO C6'!C39</f>
        <v>6.2.10</v>
      </c>
      <c r="C128" s="515">
        <f>'FORMATO COSTEO C6'!B39</f>
        <v>0</v>
      </c>
      <c r="D128" s="590" t="str">
        <f>'FORMATO COSTEO C6'!D39</f>
        <v>Unidad medida</v>
      </c>
      <c r="E128" s="516">
        <f>'FORMATO COSTEO C6'!E39</f>
        <v>0</v>
      </c>
      <c r="F128" s="517">
        <f>'FORMATO COSTEO C6'!G39</f>
        <v>0</v>
      </c>
      <c r="G128" s="518">
        <f>'FORMATO COSTEO C6'!L39</f>
        <v>0</v>
      </c>
      <c r="H128" s="519">
        <f>IF($F128=0,0,((($F128/$E128)*'CRONOGRAMA ACTIVIDADES'!F$63)*($G128/$F128)))</f>
        <v>0</v>
      </c>
      <c r="I128" s="517">
        <f>IF($F128=0,0,((($F128/$E128)*'CRONOGRAMA ACTIVIDADES'!G$63)*($G128/$F128)))</f>
        <v>0</v>
      </c>
      <c r="J128" s="517">
        <f>IF($F128=0,0,((($F128/$E128)*'CRONOGRAMA ACTIVIDADES'!H$63)*($G128/$F128)))</f>
        <v>0</v>
      </c>
      <c r="K128" s="517">
        <f>IF($F128=0,0,((($F128/$E128)*'CRONOGRAMA ACTIVIDADES'!I$63)*($G128/$F128)))</f>
        <v>0</v>
      </c>
      <c r="L128" s="517">
        <f>IF($F128=0,0,((($F128/$E128)*'CRONOGRAMA ACTIVIDADES'!J$63)*($G128/$F128)))</f>
        <v>0</v>
      </c>
      <c r="M128" s="517">
        <f>IF($F128=0,0,((($F128/$E128)*'CRONOGRAMA ACTIVIDADES'!K$63)*($G128/$F128)))</f>
        <v>0</v>
      </c>
      <c r="N128" s="517">
        <f>IF($F128=0,0,((($F128/$E128)*'CRONOGRAMA ACTIVIDADES'!L$63)*($G128/$F128)))</f>
        <v>0</v>
      </c>
      <c r="O128" s="517">
        <f>IF($F128=0,0,((($F128/$E128)*'CRONOGRAMA ACTIVIDADES'!M$63)*($G128/$F128)))</f>
        <v>0</v>
      </c>
      <c r="P128" s="517">
        <f>IF($F128=0,0,((($F128/$E128)*'CRONOGRAMA ACTIVIDADES'!N$63)*($G128/$F128)))</f>
        <v>0</v>
      </c>
      <c r="Q128" s="517">
        <f>IF($F128=0,0,((($F128/$E128)*'CRONOGRAMA ACTIVIDADES'!O$63)*($G128/$F128)))</f>
        <v>0</v>
      </c>
      <c r="R128" s="517">
        <f>IF($F128=0,0,((($F128/$E128)*'CRONOGRAMA ACTIVIDADES'!P$63)*($G128/$F128)))</f>
        <v>0</v>
      </c>
      <c r="S128" s="517">
        <f>IF($F128=0,0,((($F128/$E128)*'CRONOGRAMA ACTIVIDADES'!Q$63)*($G128/$F128)))</f>
        <v>0</v>
      </c>
      <c r="T128" s="501">
        <f t="shared" si="38"/>
        <v>0</v>
      </c>
      <c r="U128" s="519">
        <f>IF($F128=0,0,((($F128/$E128)*'CRONOGRAMA ACTIVIDADES'!R$63)*($G128/$F128)))</f>
        <v>0</v>
      </c>
      <c r="V128" s="517">
        <f>IF($F128=0,0,((($F128/$E128)*'CRONOGRAMA ACTIVIDADES'!S$63)*($G128/$F128)))</f>
        <v>0</v>
      </c>
      <c r="W128" s="517">
        <f>IF($F128=0,0,((($F128/$E128)*'CRONOGRAMA ACTIVIDADES'!T$63)*($G128/$F128)))</f>
        <v>0</v>
      </c>
      <c r="X128" s="517">
        <f>IF($F128=0,0,((($F128/$E128)*'CRONOGRAMA ACTIVIDADES'!U$63)*($G128/$F128)))</f>
        <v>0</v>
      </c>
      <c r="Y128" s="517">
        <f>IF($F128=0,0,((($F128/$E128)*'CRONOGRAMA ACTIVIDADES'!V$63)*($G128/$F128)))</f>
        <v>0</v>
      </c>
      <c r="Z128" s="517">
        <f>IF($F128=0,0,((($F128/$E128)*'CRONOGRAMA ACTIVIDADES'!W$63)*($G128/$F128)))</f>
        <v>0</v>
      </c>
      <c r="AA128" s="517">
        <f>IF($F128=0,0,((($F128/$E128)*'CRONOGRAMA ACTIVIDADES'!X$63)*($G128/$F128)))</f>
        <v>0</v>
      </c>
      <c r="AB128" s="517">
        <f>IF($F128=0,0,((($F128/$E128)*'CRONOGRAMA ACTIVIDADES'!Y$63)*($G128/$F128)))</f>
        <v>0</v>
      </c>
      <c r="AC128" s="517">
        <f>IF($F128=0,0,((($F128/$E128)*'CRONOGRAMA ACTIVIDADES'!Z$63)*($G128/$F128)))</f>
        <v>0</v>
      </c>
      <c r="AD128" s="517">
        <f>IF($F128=0,0,((($F128/$E128)*'CRONOGRAMA ACTIVIDADES'!AA$63)*($G128/$F128)))</f>
        <v>0</v>
      </c>
      <c r="AE128" s="517">
        <f>IF($F128=0,0,((($F128/$E128)*'CRONOGRAMA ACTIVIDADES'!AB$63)*($G128/$F128)))</f>
        <v>0</v>
      </c>
      <c r="AF128" s="517">
        <f>IF($F128=0,0,((($F128/$E128)*'CRONOGRAMA ACTIVIDADES'!AC$63)*($G128/$F128)))</f>
        <v>0</v>
      </c>
      <c r="AG128" s="501">
        <f t="shared" si="39"/>
        <v>0</v>
      </c>
      <c r="AH128" s="520">
        <f>IF($F128=0,0,((($F128/$E128)*'CRONOGRAMA ACTIVIDADES'!AD$63)*($G128/$F128)))</f>
        <v>0</v>
      </c>
      <c r="AI128" s="517">
        <f>IF($F128=0,0,((($F128/$E128)*'CRONOGRAMA ACTIVIDADES'!AE$63)*($G128/$F128)))</f>
        <v>0</v>
      </c>
      <c r="AJ128" s="517">
        <f>IF($F128=0,0,((($F128/$E128)*'CRONOGRAMA ACTIVIDADES'!AF$63)*($G128/$F128)))</f>
        <v>0</v>
      </c>
      <c r="AK128" s="517">
        <f>IF($F128=0,0,((($F128/$E128)*'CRONOGRAMA ACTIVIDADES'!AG$63)*($G128/$F128)))</f>
        <v>0</v>
      </c>
      <c r="AL128" s="517">
        <f>IF($F128=0,0,((($F128/$E128)*'CRONOGRAMA ACTIVIDADES'!AH$63)*($G128/$F128)))</f>
        <v>0</v>
      </c>
      <c r="AM128" s="517">
        <f>IF($F128=0,0,((($F128/$E128)*'CRONOGRAMA ACTIVIDADES'!AI$63)*($G128/$F128)))</f>
        <v>0</v>
      </c>
      <c r="AN128" s="517">
        <f>IF($F128=0,0,((($F128/$E128)*'CRONOGRAMA ACTIVIDADES'!AJ$63)*($G128/$F128)))</f>
        <v>0</v>
      </c>
      <c r="AO128" s="517">
        <f>IF($F128=0,0,((($F128/$E128)*'CRONOGRAMA ACTIVIDADES'!AK$63)*($G128/$F128)))</f>
        <v>0</v>
      </c>
      <c r="AP128" s="517">
        <f>IF($F128=0,0,((($F128/$E128)*'CRONOGRAMA ACTIVIDADES'!AL$63)*($G128/$F128)))</f>
        <v>0</v>
      </c>
      <c r="AQ128" s="517">
        <f>IF($F128=0,0,((($F128/$E128)*'CRONOGRAMA ACTIVIDADES'!AM$63)*($G128/$F128)))</f>
        <v>0</v>
      </c>
      <c r="AR128" s="517">
        <f>IF($F128=0,0,((($F128/$E128)*'CRONOGRAMA ACTIVIDADES'!AN$63)*($G128/$F128)))</f>
        <v>0</v>
      </c>
      <c r="AS128" s="517">
        <f>IF($F128=0,0,((($F128/$E128)*'CRONOGRAMA ACTIVIDADES'!AO$63)*($G128/$F128)))</f>
        <v>0</v>
      </c>
      <c r="AT128" s="501">
        <f t="shared" si="40"/>
        <v>0</v>
      </c>
      <c r="AU128" s="504">
        <f t="shared" si="41"/>
        <v>0</v>
      </c>
      <c r="AV128" s="470">
        <f t="shared" si="36"/>
        <v>0</v>
      </c>
    </row>
    <row r="129" spans="2:48" s="60" customFormat="1" ht="13.5">
      <c r="B129" s="473">
        <f>'FORMATO COSTEO C6'!C41</f>
        <v>6.3</v>
      </c>
      <c r="C129" s="474" t="str">
        <f>'FORMATO COSTEO C6'!D41</f>
        <v>GASTOS DE FUNCIONAMIENTO</v>
      </c>
      <c r="D129" s="513"/>
      <c r="E129" s="521"/>
      <c r="F129" s="477">
        <f>F130+F134+F138+F142+F146+F150+F154</f>
        <v>0</v>
      </c>
      <c r="G129" s="478">
        <f>G130+G134+G138+G142+G146+G150+G154</f>
        <v>0</v>
      </c>
      <c r="H129" s="479">
        <f>H130+H134+H138+H142+H146+H150+H154</f>
        <v>0</v>
      </c>
      <c r="I129" s="477">
        <f aca="true" t="shared" si="42" ref="I129:AU129">I130+I134+I138+I142+I146+I150+I154</f>
        <v>0</v>
      </c>
      <c r="J129" s="477">
        <f t="shared" si="42"/>
        <v>0</v>
      </c>
      <c r="K129" s="477">
        <f t="shared" si="42"/>
        <v>0</v>
      </c>
      <c r="L129" s="477">
        <f t="shared" si="42"/>
        <v>0</v>
      </c>
      <c r="M129" s="477">
        <f t="shared" si="42"/>
        <v>0</v>
      </c>
      <c r="N129" s="477">
        <f t="shared" si="42"/>
        <v>0</v>
      </c>
      <c r="O129" s="477">
        <f t="shared" si="42"/>
        <v>0</v>
      </c>
      <c r="P129" s="477">
        <f t="shared" si="42"/>
        <v>0</v>
      </c>
      <c r="Q129" s="477">
        <f t="shared" si="42"/>
        <v>0</v>
      </c>
      <c r="R129" s="477">
        <f t="shared" si="42"/>
        <v>0</v>
      </c>
      <c r="S129" s="477">
        <f t="shared" si="42"/>
        <v>0</v>
      </c>
      <c r="T129" s="480">
        <f t="shared" si="42"/>
        <v>0</v>
      </c>
      <c r="U129" s="479">
        <f t="shared" si="42"/>
        <v>0</v>
      </c>
      <c r="V129" s="477">
        <f t="shared" si="42"/>
        <v>0</v>
      </c>
      <c r="W129" s="477">
        <f t="shared" si="42"/>
        <v>0</v>
      </c>
      <c r="X129" s="477">
        <f t="shared" si="42"/>
        <v>0</v>
      </c>
      <c r="Y129" s="477">
        <f t="shared" si="42"/>
        <v>0</v>
      </c>
      <c r="Z129" s="477">
        <f t="shared" si="42"/>
        <v>0</v>
      </c>
      <c r="AA129" s="477">
        <f t="shared" si="42"/>
        <v>0</v>
      </c>
      <c r="AB129" s="477">
        <f t="shared" si="42"/>
        <v>0</v>
      </c>
      <c r="AC129" s="477">
        <f t="shared" si="42"/>
        <v>0</v>
      </c>
      <c r="AD129" s="477">
        <f t="shared" si="42"/>
        <v>0</v>
      </c>
      <c r="AE129" s="477">
        <f t="shared" si="42"/>
        <v>0</v>
      </c>
      <c r="AF129" s="477">
        <f t="shared" si="42"/>
        <v>0</v>
      </c>
      <c r="AG129" s="480">
        <f>AG130+AG134+AG138+AG142+AG146+AG150+AG154</f>
        <v>0</v>
      </c>
      <c r="AH129" s="481">
        <f t="shared" si="42"/>
        <v>0</v>
      </c>
      <c r="AI129" s="477">
        <f t="shared" si="42"/>
        <v>0</v>
      </c>
      <c r="AJ129" s="477">
        <f t="shared" si="42"/>
        <v>0</v>
      </c>
      <c r="AK129" s="477">
        <f t="shared" si="42"/>
        <v>0</v>
      </c>
      <c r="AL129" s="477">
        <f t="shared" si="42"/>
        <v>0</v>
      </c>
      <c r="AM129" s="477">
        <f t="shared" si="42"/>
        <v>0</v>
      </c>
      <c r="AN129" s="477">
        <f t="shared" si="42"/>
        <v>0</v>
      </c>
      <c r="AO129" s="477">
        <f t="shared" si="42"/>
        <v>0</v>
      </c>
      <c r="AP129" s="477">
        <f t="shared" si="42"/>
        <v>0</v>
      </c>
      <c r="AQ129" s="477">
        <f t="shared" si="42"/>
        <v>0</v>
      </c>
      <c r="AR129" s="477">
        <f t="shared" si="42"/>
        <v>0</v>
      </c>
      <c r="AS129" s="477">
        <f t="shared" si="42"/>
        <v>0</v>
      </c>
      <c r="AT129" s="480">
        <f t="shared" si="42"/>
        <v>0</v>
      </c>
      <c r="AU129" s="482">
        <f t="shared" si="42"/>
        <v>0</v>
      </c>
      <c r="AV129" s="470">
        <f t="shared" si="36"/>
        <v>0</v>
      </c>
    </row>
    <row r="130" spans="2:48" s="60" customFormat="1" ht="13.5">
      <c r="B130" s="522" t="str">
        <f>'FORMATO COSTEO C6'!C43</f>
        <v>6.3.1</v>
      </c>
      <c r="C130" s="538" t="str">
        <f>'FORMATO COSTEO C6'!B43</f>
        <v>Combustibles y lubricantes</v>
      </c>
      <c r="D130" s="524"/>
      <c r="E130" s="532"/>
      <c r="F130" s="526">
        <f>'FORMATO COSTEO C6'!G43</f>
        <v>0</v>
      </c>
      <c r="G130" s="527">
        <f>'FORMATO COSTEO C6'!L43</f>
        <v>0</v>
      </c>
      <c r="H130" s="528">
        <f>SUM(H131:H133)</f>
        <v>0</v>
      </c>
      <c r="I130" s="526">
        <f aca="true" t="shared" si="43" ref="I130:AU130">SUM(I131:I133)</f>
        <v>0</v>
      </c>
      <c r="J130" s="526">
        <f t="shared" si="43"/>
        <v>0</v>
      </c>
      <c r="K130" s="526">
        <f t="shared" si="43"/>
        <v>0</v>
      </c>
      <c r="L130" s="526">
        <f t="shared" si="43"/>
        <v>0</v>
      </c>
      <c r="M130" s="526">
        <f t="shared" si="43"/>
        <v>0</v>
      </c>
      <c r="N130" s="526">
        <f t="shared" si="43"/>
        <v>0</v>
      </c>
      <c r="O130" s="526">
        <f t="shared" si="43"/>
        <v>0</v>
      </c>
      <c r="P130" s="526">
        <f t="shared" si="43"/>
        <v>0</v>
      </c>
      <c r="Q130" s="526">
        <f t="shared" si="43"/>
        <v>0</v>
      </c>
      <c r="R130" s="526">
        <f t="shared" si="43"/>
        <v>0</v>
      </c>
      <c r="S130" s="526">
        <f t="shared" si="43"/>
        <v>0</v>
      </c>
      <c r="T130" s="529">
        <f t="shared" si="43"/>
        <v>0</v>
      </c>
      <c r="U130" s="528">
        <f t="shared" si="43"/>
        <v>0</v>
      </c>
      <c r="V130" s="526">
        <f t="shared" si="43"/>
        <v>0</v>
      </c>
      <c r="W130" s="526">
        <f t="shared" si="43"/>
        <v>0</v>
      </c>
      <c r="X130" s="526">
        <f t="shared" si="43"/>
        <v>0</v>
      </c>
      <c r="Y130" s="526">
        <f t="shared" si="43"/>
        <v>0</v>
      </c>
      <c r="Z130" s="526">
        <f t="shared" si="43"/>
        <v>0</v>
      </c>
      <c r="AA130" s="526">
        <f t="shared" si="43"/>
        <v>0</v>
      </c>
      <c r="AB130" s="526">
        <f t="shared" si="43"/>
        <v>0</v>
      </c>
      <c r="AC130" s="526">
        <f t="shared" si="43"/>
        <v>0</v>
      </c>
      <c r="AD130" s="526">
        <f t="shared" si="43"/>
        <v>0</v>
      </c>
      <c r="AE130" s="526">
        <f t="shared" si="43"/>
        <v>0</v>
      </c>
      <c r="AF130" s="526">
        <f t="shared" si="43"/>
        <v>0</v>
      </c>
      <c r="AG130" s="529">
        <f>SUM(AG131:AG133)</f>
        <v>0</v>
      </c>
      <c r="AH130" s="530">
        <f t="shared" si="43"/>
        <v>0</v>
      </c>
      <c r="AI130" s="526">
        <f t="shared" si="43"/>
        <v>0</v>
      </c>
      <c r="AJ130" s="526">
        <f t="shared" si="43"/>
        <v>0</v>
      </c>
      <c r="AK130" s="526">
        <f t="shared" si="43"/>
        <v>0</v>
      </c>
      <c r="AL130" s="526">
        <f t="shared" si="43"/>
        <v>0</v>
      </c>
      <c r="AM130" s="526">
        <f t="shared" si="43"/>
        <v>0</v>
      </c>
      <c r="AN130" s="526">
        <f t="shared" si="43"/>
        <v>0</v>
      </c>
      <c r="AO130" s="526">
        <f t="shared" si="43"/>
        <v>0</v>
      </c>
      <c r="AP130" s="526">
        <f t="shared" si="43"/>
        <v>0</v>
      </c>
      <c r="AQ130" s="526">
        <f t="shared" si="43"/>
        <v>0</v>
      </c>
      <c r="AR130" s="526">
        <f t="shared" si="43"/>
        <v>0</v>
      </c>
      <c r="AS130" s="526">
        <f t="shared" si="43"/>
        <v>0</v>
      </c>
      <c r="AT130" s="529">
        <f t="shared" si="43"/>
        <v>0</v>
      </c>
      <c r="AU130" s="531">
        <f t="shared" si="43"/>
        <v>0</v>
      </c>
      <c r="AV130" s="470">
        <f t="shared" si="36"/>
        <v>0</v>
      </c>
    </row>
    <row r="131" spans="2:48" s="60" customFormat="1" ht="13.5">
      <c r="B131" s="494" t="str">
        <f>'FORMATO COSTEO C6'!C44</f>
        <v>6.3.1.1</v>
      </c>
      <c r="C131" s="515">
        <f>'FORMATO COSTEO C6'!B44</f>
        <v>0</v>
      </c>
      <c r="D131" s="590" t="str">
        <f>'FORMATO COSTEO C6'!D44</f>
        <v>Unidad medida</v>
      </c>
      <c r="E131" s="516">
        <f>'FORMATO COSTEO C6'!E44</f>
        <v>0</v>
      </c>
      <c r="F131" s="517">
        <f>'FORMATO COSTEO C6'!G44</f>
        <v>0</v>
      </c>
      <c r="G131" s="518">
        <f>'FORMATO COSTEO C6'!L44</f>
        <v>0</v>
      </c>
      <c r="H131" s="519">
        <f>IF($F131=0,0,((($F131/$E131)*'CRONOGRAMA ACTIVIDADES'!F$66)*($G131/$F131)))</f>
        <v>0</v>
      </c>
      <c r="I131" s="517">
        <f>IF($F131=0,0,((($F131/$E131)*'CRONOGRAMA ACTIVIDADES'!G$66)*($G131/$F131)))</f>
        <v>0</v>
      </c>
      <c r="J131" s="517">
        <f>IF($F131=0,0,((($F131/$E131)*'CRONOGRAMA ACTIVIDADES'!H$66)*($G131/$F131)))</f>
        <v>0</v>
      </c>
      <c r="K131" s="517">
        <f>IF($F131=0,0,((($F131/$E131)*'CRONOGRAMA ACTIVIDADES'!I$66)*($G131/$F131)))</f>
        <v>0</v>
      </c>
      <c r="L131" s="517">
        <f>IF($F131=0,0,((($F131/$E131)*'CRONOGRAMA ACTIVIDADES'!J$66)*($G131/$F131)))</f>
        <v>0</v>
      </c>
      <c r="M131" s="517">
        <f>IF($F131=0,0,((($F131/$E131)*'CRONOGRAMA ACTIVIDADES'!K$66)*($G131/$F131)))</f>
        <v>0</v>
      </c>
      <c r="N131" s="517">
        <f>IF($F131=0,0,((($F131/$E131)*'CRONOGRAMA ACTIVIDADES'!L$66)*($G131/$F131)))</f>
        <v>0</v>
      </c>
      <c r="O131" s="517">
        <f>IF($F131=0,0,((($F131/$E131)*'CRONOGRAMA ACTIVIDADES'!M$66)*($G131/$F131)))</f>
        <v>0</v>
      </c>
      <c r="P131" s="517">
        <f>IF($F131=0,0,((($F131/$E131)*'CRONOGRAMA ACTIVIDADES'!N$66)*($G131/$F131)))</f>
        <v>0</v>
      </c>
      <c r="Q131" s="517">
        <f>IF($F131=0,0,((($F131/$E131)*'CRONOGRAMA ACTIVIDADES'!O$66)*($G131/$F131)))</f>
        <v>0</v>
      </c>
      <c r="R131" s="517">
        <f>IF($F131=0,0,((($F131/$E131)*'CRONOGRAMA ACTIVIDADES'!P$66)*($G131/$F131)))</f>
        <v>0</v>
      </c>
      <c r="S131" s="517">
        <f>IF($F131=0,0,((($F131/$E131)*'CRONOGRAMA ACTIVIDADES'!Q$66)*($G131/$F131)))</f>
        <v>0</v>
      </c>
      <c r="T131" s="501">
        <f aca="true" t="shared" si="44" ref="T131:T157">H131+I131+J131+K131+L131+M131+N131+O131+P131+Q131+R131+S131</f>
        <v>0</v>
      </c>
      <c r="U131" s="519">
        <f>IF($F131=0,0,((($F131/$E131)*'CRONOGRAMA ACTIVIDADES'!R$66)*($G131/$F131)))</f>
        <v>0</v>
      </c>
      <c r="V131" s="517">
        <f>IF($F131=0,0,((($F131/$E131)*'CRONOGRAMA ACTIVIDADES'!S$66)*($G131/$F131)))</f>
        <v>0</v>
      </c>
      <c r="W131" s="517">
        <f>IF($F131=0,0,((($F131/$E131)*'CRONOGRAMA ACTIVIDADES'!T$66)*($G131/$F131)))</f>
        <v>0</v>
      </c>
      <c r="X131" s="517">
        <f>IF($F131=0,0,((($F131/$E131)*'CRONOGRAMA ACTIVIDADES'!U$66)*($G131/$F131)))</f>
        <v>0</v>
      </c>
      <c r="Y131" s="517">
        <f>IF($F131=0,0,((($F131/$E131)*'CRONOGRAMA ACTIVIDADES'!V$66)*($G131/$F131)))</f>
        <v>0</v>
      </c>
      <c r="Z131" s="517">
        <f>IF($F131=0,0,((($F131/$E131)*'CRONOGRAMA ACTIVIDADES'!W$66)*($G131/$F131)))</f>
        <v>0</v>
      </c>
      <c r="AA131" s="517">
        <f>IF($F131=0,0,((($F131/$E131)*'CRONOGRAMA ACTIVIDADES'!X$66)*($G131/$F131)))</f>
        <v>0</v>
      </c>
      <c r="AB131" s="517">
        <f>IF($F131=0,0,((($F131/$E131)*'CRONOGRAMA ACTIVIDADES'!Y$66)*($G131/$F131)))</f>
        <v>0</v>
      </c>
      <c r="AC131" s="517">
        <f>IF($F131=0,0,((($F131/$E131)*'CRONOGRAMA ACTIVIDADES'!Z$66)*($G131/$F131)))</f>
        <v>0</v>
      </c>
      <c r="AD131" s="517">
        <f>IF($F131=0,0,((($F131/$E131)*'CRONOGRAMA ACTIVIDADES'!AA$66)*($G131/$F131)))</f>
        <v>0</v>
      </c>
      <c r="AE131" s="517">
        <f>IF($F131=0,0,((($F131/$E131)*'CRONOGRAMA ACTIVIDADES'!AB$66)*($G131/$F131)))</f>
        <v>0</v>
      </c>
      <c r="AF131" s="517">
        <f>IF($F131=0,0,((($F131/$E131)*'CRONOGRAMA ACTIVIDADES'!AC$66)*($G131/$F131)))</f>
        <v>0</v>
      </c>
      <c r="AG131" s="501">
        <f aca="true" t="shared" si="45" ref="AG131:AG157">U131+V131+W131+X131+Y131+Z131+AA131+AB131+AC131+AD131+AE131+AF131</f>
        <v>0</v>
      </c>
      <c r="AH131" s="520">
        <f>IF($F131=0,0,((($F131/$E131)*'CRONOGRAMA ACTIVIDADES'!AD$66)*($G131/$F131)))</f>
        <v>0</v>
      </c>
      <c r="AI131" s="517">
        <f>IF($F131=0,0,((($F131/$E131)*'CRONOGRAMA ACTIVIDADES'!AE$66)*($G131/$F131)))</f>
        <v>0</v>
      </c>
      <c r="AJ131" s="517">
        <f>IF($F131=0,0,((($F131/$E131)*'CRONOGRAMA ACTIVIDADES'!AF$66)*($G131/$F131)))</f>
        <v>0</v>
      </c>
      <c r="AK131" s="517">
        <f>IF($F131=0,0,((($F131/$E131)*'CRONOGRAMA ACTIVIDADES'!AG$66)*($G131/$F131)))</f>
        <v>0</v>
      </c>
      <c r="AL131" s="517">
        <f>IF($F131=0,0,((($F131/$E131)*'CRONOGRAMA ACTIVIDADES'!AH$66)*($G131/$F131)))</f>
        <v>0</v>
      </c>
      <c r="AM131" s="517">
        <f>IF($F131=0,0,((($F131/$E131)*'CRONOGRAMA ACTIVIDADES'!AI$66)*($G131/$F131)))</f>
        <v>0</v>
      </c>
      <c r="AN131" s="517">
        <f>IF($F131=0,0,((($F131/$E131)*'CRONOGRAMA ACTIVIDADES'!AJ$66)*($G131/$F131)))</f>
        <v>0</v>
      </c>
      <c r="AO131" s="517">
        <f>IF($F131=0,0,((($F131/$E131)*'CRONOGRAMA ACTIVIDADES'!AK$66)*($G131/$F131)))</f>
        <v>0</v>
      </c>
      <c r="AP131" s="517">
        <f>IF($F131=0,0,((($F131/$E131)*'CRONOGRAMA ACTIVIDADES'!AL$66)*($G131/$F131)))</f>
        <v>0</v>
      </c>
      <c r="AQ131" s="517">
        <f>IF($F131=0,0,((($F131/$E131)*'CRONOGRAMA ACTIVIDADES'!AM$66)*($G131/$F131)))</f>
        <v>0</v>
      </c>
      <c r="AR131" s="517">
        <f>IF($F131=0,0,((($F131/$E131)*'CRONOGRAMA ACTIVIDADES'!AN$66)*($G131/$F131)))</f>
        <v>0</v>
      </c>
      <c r="AS131" s="517">
        <f>IF($F131=0,0,((($F131/$E131)*'CRONOGRAMA ACTIVIDADES'!AO$66)*($G131/$F131)))</f>
        <v>0</v>
      </c>
      <c r="AT131" s="501">
        <f aca="true" t="shared" si="46" ref="AT131:AT157">AH131+AI131+AJ131+AK131+AL131+AM131+AN131+AO131+AP131+AQ131+AR131+AS131</f>
        <v>0</v>
      </c>
      <c r="AU131" s="504">
        <f>AS131+AR131+AQ131+AP131+AO131+AN131+AM131+AL131+AK131+AJ131+AI131+AH131+AF131+AE131+AD131+AC131+AB131+AA131+Z131+Y131+X131+W131+V131+U131+S131+R131+Q131+P131+O131+N131+M131+L131+K131+J131+I131+H131</f>
        <v>0</v>
      </c>
      <c r="AV131" s="470">
        <f t="shared" si="36"/>
        <v>0</v>
      </c>
    </row>
    <row r="132" spans="2:48" s="60" customFormat="1" ht="13.5">
      <c r="B132" s="494" t="str">
        <f>'FORMATO COSTEO C6'!C45</f>
        <v>6.3.1.2</v>
      </c>
      <c r="C132" s="515">
        <f>'FORMATO COSTEO C6'!B45</f>
        <v>0</v>
      </c>
      <c r="D132" s="590" t="str">
        <f>'FORMATO COSTEO C6'!D45</f>
        <v>Unidad medida</v>
      </c>
      <c r="E132" s="516">
        <f>'FORMATO COSTEO C6'!E45</f>
        <v>0</v>
      </c>
      <c r="F132" s="517">
        <f>'FORMATO COSTEO C6'!G45</f>
        <v>0</v>
      </c>
      <c r="G132" s="518">
        <f>'FORMATO COSTEO C6'!L45</f>
        <v>0</v>
      </c>
      <c r="H132" s="519">
        <f>IF($F132=0,0,((($F132/$E132)*'CRONOGRAMA ACTIVIDADES'!F$67)*($G132/$F132)))</f>
        <v>0</v>
      </c>
      <c r="I132" s="517">
        <f>IF($F132=0,0,((($F132/$E132)*'CRONOGRAMA ACTIVIDADES'!G$67)*($G132/$F132)))</f>
        <v>0</v>
      </c>
      <c r="J132" s="517">
        <f>IF($F132=0,0,((($F132/$E132)*'CRONOGRAMA ACTIVIDADES'!H$67)*($G132/$F132)))</f>
        <v>0</v>
      </c>
      <c r="K132" s="517">
        <f>IF($F132=0,0,((($F132/$E132)*'CRONOGRAMA ACTIVIDADES'!I$67)*($G132/$F132)))</f>
        <v>0</v>
      </c>
      <c r="L132" s="517">
        <f>IF($F132=0,0,((($F132/$E132)*'CRONOGRAMA ACTIVIDADES'!J$67)*($G132/$F132)))</f>
        <v>0</v>
      </c>
      <c r="M132" s="517">
        <f>IF($F132=0,0,((($F132/$E132)*'CRONOGRAMA ACTIVIDADES'!K$67)*($G132/$F132)))</f>
        <v>0</v>
      </c>
      <c r="N132" s="517">
        <f>IF($F132=0,0,((($F132/$E132)*'CRONOGRAMA ACTIVIDADES'!L$67)*($G132/$F132)))</f>
        <v>0</v>
      </c>
      <c r="O132" s="517">
        <f>IF($F132=0,0,((($F132/$E132)*'CRONOGRAMA ACTIVIDADES'!M$67)*($G132/$F132)))</f>
        <v>0</v>
      </c>
      <c r="P132" s="517">
        <f>IF($F132=0,0,((($F132/$E132)*'CRONOGRAMA ACTIVIDADES'!N$67)*($G132/$F132)))</f>
        <v>0</v>
      </c>
      <c r="Q132" s="517">
        <f>IF($F132=0,0,((($F132/$E132)*'CRONOGRAMA ACTIVIDADES'!O$67)*($G132/$F132)))</f>
        <v>0</v>
      </c>
      <c r="R132" s="517">
        <f>IF($F132=0,0,((($F132/$E132)*'CRONOGRAMA ACTIVIDADES'!P$67)*($G132/$F132)))</f>
        <v>0</v>
      </c>
      <c r="S132" s="517">
        <f>IF($F132=0,0,((($F132/$E132)*'CRONOGRAMA ACTIVIDADES'!Q$67)*($G132/$F132)))</f>
        <v>0</v>
      </c>
      <c r="T132" s="501">
        <f t="shared" si="44"/>
        <v>0</v>
      </c>
      <c r="U132" s="519">
        <f>IF($F132=0,0,((($F132/$E132)*'CRONOGRAMA ACTIVIDADES'!R$67)*($G132/$F132)))</f>
        <v>0</v>
      </c>
      <c r="V132" s="517">
        <f>IF($F132=0,0,((($F132/$E132)*'CRONOGRAMA ACTIVIDADES'!S$67)*($G132/$F132)))</f>
        <v>0</v>
      </c>
      <c r="W132" s="517">
        <f>IF($F132=0,0,((($F132/$E132)*'CRONOGRAMA ACTIVIDADES'!T$67)*($G132/$F132)))</f>
        <v>0</v>
      </c>
      <c r="X132" s="517">
        <f>IF($F132=0,0,((($F132/$E132)*'CRONOGRAMA ACTIVIDADES'!U$67)*($G132/$F132)))</f>
        <v>0</v>
      </c>
      <c r="Y132" s="517">
        <f>IF($F132=0,0,((($F132/$E132)*'CRONOGRAMA ACTIVIDADES'!V$67)*($G132/$F132)))</f>
        <v>0</v>
      </c>
      <c r="Z132" s="517">
        <f>IF($F132=0,0,((($F132/$E132)*'CRONOGRAMA ACTIVIDADES'!W$67)*($G132/$F132)))</f>
        <v>0</v>
      </c>
      <c r="AA132" s="517">
        <f>IF($F132=0,0,((($F132/$E132)*'CRONOGRAMA ACTIVIDADES'!X$67)*($G132/$F132)))</f>
        <v>0</v>
      </c>
      <c r="AB132" s="517">
        <f>IF($F132=0,0,((($F132/$E132)*'CRONOGRAMA ACTIVIDADES'!Y$67)*($G132/$F132)))</f>
        <v>0</v>
      </c>
      <c r="AC132" s="517">
        <f>IF($F132=0,0,((($F132/$E132)*'CRONOGRAMA ACTIVIDADES'!Z$67)*($G132/$F132)))</f>
        <v>0</v>
      </c>
      <c r="AD132" s="517">
        <f>IF($F132=0,0,((($F132/$E132)*'CRONOGRAMA ACTIVIDADES'!AA$67)*($G132/$F132)))</f>
        <v>0</v>
      </c>
      <c r="AE132" s="517">
        <f>IF($F132=0,0,((($F132/$E132)*'CRONOGRAMA ACTIVIDADES'!AB$67)*($G132/$F132)))</f>
        <v>0</v>
      </c>
      <c r="AF132" s="517">
        <f>IF($F132=0,0,((($F132/$E132)*'CRONOGRAMA ACTIVIDADES'!AC$67)*($G132/$F132)))</f>
        <v>0</v>
      </c>
      <c r="AG132" s="501">
        <f t="shared" si="45"/>
        <v>0</v>
      </c>
      <c r="AH132" s="520">
        <f>IF($F132=0,0,((($F132/$E132)*'CRONOGRAMA ACTIVIDADES'!AD$67)*($G132/$F132)))</f>
        <v>0</v>
      </c>
      <c r="AI132" s="517">
        <f>IF($F132=0,0,((($F132/$E132)*'CRONOGRAMA ACTIVIDADES'!AE$67)*($G132/$F132)))</f>
        <v>0</v>
      </c>
      <c r="AJ132" s="517">
        <f>IF($F132=0,0,((($F132/$E132)*'CRONOGRAMA ACTIVIDADES'!AF$67)*($G132/$F132)))</f>
        <v>0</v>
      </c>
      <c r="AK132" s="517">
        <f>IF($F132=0,0,((($F132/$E132)*'CRONOGRAMA ACTIVIDADES'!AG$67)*($G132/$F132)))</f>
        <v>0</v>
      </c>
      <c r="AL132" s="517">
        <f>IF($F132=0,0,((($F132/$E132)*'CRONOGRAMA ACTIVIDADES'!AH$67)*($G132/$F132)))</f>
        <v>0</v>
      </c>
      <c r="AM132" s="517">
        <f>IF($F132=0,0,((($F132/$E132)*'CRONOGRAMA ACTIVIDADES'!AI$67)*($G132/$F132)))</f>
        <v>0</v>
      </c>
      <c r="AN132" s="517">
        <f>IF($F132=0,0,((($F132/$E132)*'CRONOGRAMA ACTIVIDADES'!AJ$67)*($G132/$F132)))</f>
        <v>0</v>
      </c>
      <c r="AO132" s="517">
        <f>IF($F132=0,0,((($F132/$E132)*'CRONOGRAMA ACTIVIDADES'!AK$67)*($G132/$F132)))</f>
        <v>0</v>
      </c>
      <c r="AP132" s="517">
        <f>IF($F132=0,0,((($F132/$E132)*'CRONOGRAMA ACTIVIDADES'!AL$67)*($G132/$F132)))</f>
        <v>0</v>
      </c>
      <c r="AQ132" s="517">
        <f>IF($F132=0,0,((($F132/$E132)*'CRONOGRAMA ACTIVIDADES'!AM$67)*($G132/$F132)))</f>
        <v>0</v>
      </c>
      <c r="AR132" s="517">
        <f>IF($F132=0,0,((($F132/$E132)*'CRONOGRAMA ACTIVIDADES'!AN$67)*($G132/$F132)))</f>
        <v>0</v>
      </c>
      <c r="AS132" s="517">
        <f>IF($F132=0,0,((($F132/$E132)*'CRONOGRAMA ACTIVIDADES'!AO$67)*($G132/$F132)))</f>
        <v>0</v>
      </c>
      <c r="AT132" s="501">
        <f t="shared" si="46"/>
        <v>0</v>
      </c>
      <c r="AU132" s="504">
        <f>AS132+AR132+AQ132+AP132+AO132+AN132+AM132+AL132+AK132+AJ132+AI132+AH132+AF132+AE132+AD132+AC132+AB132+AA132+Z132+Y132+X132+W132+V132+U132+S132+R132+Q132+P132+O132+N132+M132+L132+K132+J132+I132+H132</f>
        <v>0</v>
      </c>
      <c r="AV132" s="470">
        <f t="shared" si="36"/>
        <v>0</v>
      </c>
    </row>
    <row r="133" spans="2:48" s="60" customFormat="1" ht="13.5">
      <c r="B133" s="494" t="str">
        <f>'FORMATO COSTEO C6'!C46</f>
        <v>6.3.1.3</v>
      </c>
      <c r="C133" s="515">
        <f>'FORMATO COSTEO C6'!B46</f>
        <v>0</v>
      </c>
      <c r="D133" s="590" t="str">
        <f>'FORMATO COSTEO C6'!D46</f>
        <v>Unidad medida</v>
      </c>
      <c r="E133" s="516">
        <f>'FORMATO COSTEO C6'!E46</f>
        <v>0</v>
      </c>
      <c r="F133" s="517">
        <f>'FORMATO COSTEO C6'!G46</f>
        <v>0</v>
      </c>
      <c r="G133" s="518">
        <f>'FORMATO COSTEO C6'!L46</f>
        <v>0</v>
      </c>
      <c r="H133" s="519">
        <f>IF($F133=0,0,((($F133/$E133)*'CRONOGRAMA ACTIVIDADES'!F$68)*($G133/$F133)))</f>
        <v>0</v>
      </c>
      <c r="I133" s="517">
        <f>IF($F133=0,0,((($F133/$E133)*'CRONOGRAMA ACTIVIDADES'!G$68)*($G133/$F133)))</f>
        <v>0</v>
      </c>
      <c r="J133" s="517">
        <f>IF($F133=0,0,((($F133/$E133)*'CRONOGRAMA ACTIVIDADES'!H$68)*($G133/$F133)))</f>
        <v>0</v>
      </c>
      <c r="K133" s="517">
        <f>IF($F133=0,0,((($F133/$E133)*'CRONOGRAMA ACTIVIDADES'!I$68)*($G133/$F133)))</f>
        <v>0</v>
      </c>
      <c r="L133" s="517">
        <f>IF($F133=0,0,((($F133/$E133)*'CRONOGRAMA ACTIVIDADES'!J$68)*($G133/$F133)))</f>
        <v>0</v>
      </c>
      <c r="M133" s="517">
        <f>IF($F133=0,0,((($F133/$E133)*'CRONOGRAMA ACTIVIDADES'!K$68)*($G133/$F133)))</f>
        <v>0</v>
      </c>
      <c r="N133" s="517">
        <f>IF($F133=0,0,((($F133/$E133)*'CRONOGRAMA ACTIVIDADES'!L$68)*($G133/$F133)))</f>
        <v>0</v>
      </c>
      <c r="O133" s="517">
        <f>IF($F133=0,0,((($F133/$E133)*'CRONOGRAMA ACTIVIDADES'!M$68)*($G133/$F133)))</f>
        <v>0</v>
      </c>
      <c r="P133" s="517">
        <f>IF($F133=0,0,((($F133/$E133)*'CRONOGRAMA ACTIVIDADES'!N$68)*($G133/$F133)))</f>
        <v>0</v>
      </c>
      <c r="Q133" s="517">
        <f>IF($F133=0,0,((($F133/$E133)*'CRONOGRAMA ACTIVIDADES'!O$68)*($G133/$F133)))</f>
        <v>0</v>
      </c>
      <c r="R133" s="517">
        <f>IF($F133=0,0,((($F133/$E133)*'CRONOGRAMA ACTIVIDADES'!P$68)*($G133/$F133)))</f>
        <v>0</v>
      </c>
      <c r="S133" s="517">
        <f>IF($F133=0,0,((($F133/$E133)*'CRONOGRAMA ACTIVIDADES'!Q$68)*($G133/$F133)))</f>
        <v>0</v>
      </c>
      <c r="T133" s="501">
        <f t="shared" si="44"/>
        <v>0</v>
      </c>
      <c r="U133" s="519">
        <f>IF($F133=0,0,((($F133/$E133)*'CRONOGRAMA ACTIVIDADES'!R$68)*($G133/$F133)))</f>
        <v>0</v>
      </c>
      <c r="V133" s="517">
        <f>IF($F133=0,0,((($F133/$E133)*'CRONOGRAMA ACTIVIDADES'!S$68)*($G133/$F133)))</f>
        <v>0</v>
      </c>
      <c r="W133" s="517">
        <f>IF($F133=0,0,((($F133/$E133)*'CRONOGRAMA ACTIVIDADES'!T$68)*($G133/$F133)))</f>
        <v>0</v>
      </c>
      <c r="X133" s="517">
        <f>IF($F133=0,0,((($F133/$E133)*'CRONOGRAMA ACTIVIDADES'!U$68)*($G133/$F133)))</f>
        <v>0</v>
      </c>
      <c r="Y133" s="517">
        <f>IF($F133=0,0,((($F133/$E133)*'CRONOGRAMA ACTIVIDADES'!V$68)*($G133/$F133)))</f>
        <v>0</v>
      </c>
      <c r="Z133" s="517">
        <f>IF($F133=0,0,((($F133/$E133)*'CRONOGRAMA ACTIVIDADES'!W$68)*($G133/$F133)))</f>
        <v>0</v>
      </c>
      <c r="AA133" s="517">
        <f>IF($F133=0,0,((($F133/$E133)*'CRONOGRAMA ACTIVIDADES'!X$68)*($G133/$F133)))</f>
        <v>0</v>
      </c>
      <c r="AB133" s="517">
        <f>IF($F133=0,0,((($F133/$E133)*'CRONOGRAMA ACTIVIDADES'!Y$68)*($G133/$F133)))</f>
        <v>0</v>
      </c>
      <c r="AC133" s="517">
        <f>IF($F133=0,0,((($F133/$E133)*'CRONOGRAMA ACTIVIDADES'!Z$68)*($G133/$F133)))</f>
        <v>0</v>
      </c>
      <c r="AD133" s="517">
        <f>IF($F133=0,0,((($F133/$E133)*'CRONOGRAMA ACTIVIDADES'!AA$68)*($G133/$F133)))</f>
        <v>0</v>
      </c>
      <c r="AE133" s="517">
        <f>IF($F133=0,0,((($F133/$E133)*'CRONOGRAMA ACTIVIDADES'!AB$68)*($G133/$F133)))</f>
        <v>0</v>
      </c>
      <c r="AF133" s="517">
        <f>IF($F133=0,0,((($F133/$E133)*'CRONOGRAMA ACTIVIDADES'!AC$68)*($G133/$F133)))</f>
        <v>0</v>
      </c>
      <c r="AG133" s="501">
        <f t="shared" si="45"/>
        <v>0</v>
      </c>
      <c r="AH133" s="520">
        <f>IF($F133=0,0,((($F133/$E133)*'CRONOGRAMA ACTIVIDADES'!AD$68)*($G133/$F133)))</f>
        <v>0</v>
      </c>
      <c r="AI133" s="517">
        <f>IF($F133=0,0,((($F133/$E133)*'CRONOGRAMA ACTIVIDADES'!AE$68)*($G133/$F133)))</f>
        <v>0</v>
      </c>
      <c r="AJ133" s="517">
        <f>IF($F133=0,0,((($F133/$E133)*'CRONOGRAMA ACTIVIDADES'!AF$68)*($G133/$F133)))</f>
        <v>0</v>
      </c>
      <c r="AK133" s="517">
        <f>IF($F133=0,0,((($F133/$E133)*'CRONOGRAMA ACTIVIDADES'!AG$68)*($G133/$F133)))</f>
        <v>0</v>
      </c>
      <c r="AL133" s="517">
        <f>IF($F133=0,0,((($F133/$E133)*'CRONOGRAMA ACTIVIDADES'!AH$68)*($G133/$F133)))</f>
        <v>0</v>
      </c>
      <c r="AM133" s="517">
        <f>IF($F133=0,0,((($F133/$E133)*'CRONOGRAMA ACTIVIDADES'!AI$68)*($G133/$F133)))</f>
        <v>0</v>
      </c>
      <c r="AN133" s="517">
        <f>IF($F133=0,0,((($F133/$E133)*'CRONOGRAMA ACTIVIDADES'!AJ$68)*($G133/$F133)))</f>
        <v>0</v>
      </c>
      <c r="AO133" s="517">
        <f>IF($F133=0,0,((($F133/$E133)*'CRONOGRAMA ACTIVIDADES'!AK$68)*($G133/$F133)))</f>
        <v>0</v>
      </c>
      <c r="AP133" s="517">
        <f>IF($F133=0,0,((($F133/$E133)*'CRONOGRAMA ACTIVIDADES'!AL$68)*($G133/$F133)))</f>
        <v>0</v>
      </c>
      <c r="AQ133" s="517">
        <f>IF($F133=0,0,((($F133/$E133)*'CRONOGRAMA ACTIVIDADES'!AM$68)*($G133/$F133)))</f>
        <v>0</v>
      </c>
      <c r="AR133" s="517">
        <f>IF($F133=0,0,((($F133/$E133)*'CRONOGRAMA ACTIVIDADES'!AN$68)*($G133/$F133)))</f>
        <v>0</v>
      </c>
      <c r="AS133" s="517">
        <f>IF($F133=0,0,((($F133/$E133)*'CRONOGRAMA ACTIVIDADES'!AO$68)*($G133/$F133)))</f>
        <v>0</v>
      </c>
      <c r="AT133" s="501">
        <f t="shared" si="46"/>
        <v>0</v>
      </c>
      <c r="AU133" s="504">
        <f>AS133+AR133+AQ133+AP133+AO133+AN133+AM133+AL133+AK133+AJ133+AI133+AH133+AF133+AE133+AD133+AC133+AB133+AA133+Z133+Y133+X133+W133+V133+U133+S133+R133+Q133+P133+O133+N133+M133+L133+K133+J133+I133+H133</f>
        <v>0</v>
      </c>
      <c r="AV133" s="470">
        <f t="shared" si="36"/>
        <v>0</v>
      </c>
    </row>
    <row r="134" spans="2:48" s="60" customFormat="1" ht="13.5">
      <c r="B134" s="522" t="str">
        <f>'FORMATO COSTEO C6'!C47</f>
        <v>6.3.2</v>
      </c>
      <c r="C134" s="538" t="str">
        <f>+'FORMATO COSTEO C6'!B47</f>
        <v>Mantenimiento y reparaciones</v>
      </c>
      <c r="D134" s="524"/>
      <c r="E134" s="532"/>
      <c r="F134" s="526">
        <f>+'FORMATO COSTEO C6'!G47</f>
        <v>0</v>
      </c>
      <c r="G134" s="527">
        <f>+'FORMATO COSTEO C6'!L47</f>
        <v>0</v>
      </c>
      <c r="H134" s="528">
        <f>SUM(H135:H137)</f>
        <v>0</v>
      </c>
      <c r="I134" s="526">
        <f aca="true" t="shared" si="47" ref="I134:AU134">SUM(I135:I137)</f>
        <v>0</v>
      </c>
      <c r="J134" s="526">
        <f t="shared" si="47"/>
        <v>0</v>
      </c>
      <c r="K134" s="526">
        <f t="shared" si="47"/>
        <v>0</v>
      </c>
      <c r="L134" s="526">
        <f t="shared" si="47"/>
        <v>0</v>
      </c>
      <c r="M134" s="526">
        <f t="shared" si="47"/>
        <v>0</v>
      </c>
      <c r="N134" s="526">
        <f t="shared" si="47"/>
        <v>0</v>
      </c>
      <c r="O134" s="526">
        <f t="shared" si="47"/>
        <v>0</v>
      </c>
      <c r="P134" s="526">
        <f t="shared" si="47"/>
        <v>0</v>
      </c>
      <c r="Q134" s="526">
        <f t="shared" si="47"/>
        <v>0</v>
      </c>
      <c r="R134" s="526">
        <f t="shared" si="47"/>
        <v>0</v>
      </c>
      <c r="S134" s="526">
        <f t="shared" si="47"/>
        <v>0</v>
      </c>
      <c r="T134" s="529">
        <f t="shared" si="47"/>
        <v>0</v>
      </c>
      <c r="U134" s="528">
        <f t="shared" si="47"/>
        <v>0</v>
      </c>
      <c r="V134" s="526">
        <f t="shared" si="47"/>
        <v>0</v>
      </c>
      <c r="W134" s="526">
        <f t="shared" si="47"/>
        <v>0</v>
      </c>
      <c r="X134" s="526">
        <f t="shared" si="47"/>
        <v>0</v>
      </c>
      <c r="Y134" s="526">
        <f t="shared" si="47"/>
        <v>0</v>
      </c>
      <c r="Z134" s="526">
        <f t="shared" si="47"/>
        <v>0</v>
      </c>
      <c r="AA134" s="526">
        <f t="shared" si="47"/>
        <v>0</v>
      </c>
      <c r="AB134" s="526">
        <f t="shared" si="47"/>
        <v>0</v>
      </c>
      <c r="AC134" s="526">
        <f t="shared" si="47"/>
        <v>0</v>
      </c>
      <c r="AD134" s="526">
        <f t="shared" si="47"/>
        <v>0</v>
      </c>
      <c r="AE134" s="526">
        <f t="shared" si="47"/>
        <v>0</v>
      </c>
      <c r="AF134" s="526">
        <f t="shared" si="47"/>
        <v>0</v>
      </c>
      <c r="AG134" s="529">
        <f>SUM(AG135:AG137)</f>
        <v>0</v>
      </c>
      <c r="AH134" s="530">
        <f t="shared" si="47"/>
        <v>0</v>
      </c>
      <c r="AI134" s="526">
        <f t="shared" si="47"/>
        <v>0</v>
      </c>
      <c r="AJ134" s="526">
        <f t="shared" si="47"/>
        <v>0</v>
      </c>
      <c r="AK134" s="526">
        <f t="shared" si="47"/>
        <v>0</v>
      </c>
      <c r="AL134" s="526">
        <f t="shared" si="47"/>
        <v>0</v>
      </c>
      <c r="AM134" s="526">
        <f t="shared" si="47"/>
        <v>0</v>
      </c>
      <c r="AN134" s="526">
        <f t="shared" si="47"/>
        <v>0</v>
      </c>
      <c r="AO134" s="526">
        <f t="shared" si="47"/>
        <v>0</v>
      </c>
      <c r="AP134" s="526">
        <f t="shared" si="47"/>
        <v>0</v>
      </c>
      <c r="AQ134" s="526">
        <f t="shared" si="47"/>
        <v>0</v>
      </c>
      <c r="AR134" s="526">
        <f t="shared" si="47"/>
        <v>0</v>
      </c>
      <c r="AS134" s="526">
        <f t="shared" si="47"/>
        <v>0</v>
      </c>
      <c r="AT134" s="529">
        <f t="shared" si="47"/>
        <v>0</v>
      </c>
      <c r="AU134" s="531">
        <f t="shared" si="47"/>
        <v>0</v>
      </c>
      <c r="AV134" s="470">
        <f t="shared" si="36"/>
        <v>0</v>
      </c>
    </row>
    <row r="135" spans="2:48" s="60" customFormat="1" ht="13.5">
      <c r="B135" s="494" t="str">
        <f>'FORMATO COSTEO C6'!C48</f>
        <v>6.3.2.1</v>
      </c>
      <c r="C135" s="515">
        <f>'FORMATO COSTEO C6'!B48</f>
        <v>0</v>
      </c>
      <c r="D135" s="590" t="str">
        <f>'FORMATO COSTEO C6'!D48</f>
        <v>Unidad medida</v>
      </c>
      <c r="E135" s="516">
        <f>'FORMATO COSTEO C6'!E48</f>
        <v>0</v>
      </c>
      <c r="F135" s="517">
        <f>'FORMATO COSTEO C6'!G48</f>
        <v>0</v>
      </c>
      <c r="G135" s="518">
        <f>'FORMATO COSTEO C6'!L48</f>
        <v>0</v>
      </c>
      <c r="H135" s="519">
        <f>IF($F135=0,0,((($F135/$E135)*'CRONOGRAMA ACTIVIDADES'!F$70)*($G135/$F135)))</f>
        <v>0</v>
      </c>
      <c r="I135" s="517">
        <f>IF($F135=0,0,((($F135/$E135)*'CRONOGRAMA ACTIVIDADES'!G$70)*($G135/$F135)))</f>
        <v>0</v>
      </c>
      <c r="J135" s="517">
        <f>IF($F135=0,0,((($F135/$E135)*'CRONOGRAMA ACTIVIDADES'!H$70)*($G135/$F135)))</f>
        <v>0</v>
      </c>
      <c r="K135" s="517">
        <f>IF($F135=0,0,((($F135/$E135)*'CRONOGRAMA ACTIVIDADES'!I$70)*($G135/$F135)))</f>
        <v>0</v>
      </c>
      <c r="L135" s="517">
        <f>IF($F135=0,0,((($F135/$E135)*'CRONOGRAMA ACTIVIDADES'!J$70)*($G135/$F135)))</f>
        <v>0</v>
      </c>
      <c r="M135" s="517">
        <f>IF($F135=0,0,((($F135/$E135)*'CRONOGRAMA ACTIVIDADES'!K$70)*($G135/$F135)))</f>
        <v>0</v>
      </c>
      <c r="N135" s="517">
        <f>IF($F135=0,0,((($F135/$E135)*'CRONOGRAMA ACTIVIDADES'!L$70)*($G135/$F135)))</f>
        <v>0</v>
      </c>
      <c r="O135" s="517">
        <f>IF($F135=0,0,((($F135/$E135)*'CRONOGRAMA ACTIVIDADES'!M$70)*($G135/$F135)))</f>
        <v>0</v>
      </c>
      <c r="P135" s="517">
        <f>IF($F135=0,0,((($F135/$E135)*'CRONOGRAMA ACTIVIDADES'!N$70)*($G135/$F135)))</f>
        <v>0</v>
      </c>
      <c r="Q135" s="517">
        <f>IF($F135=0,0,((($F135/$E135)*'CRONOGRAMA ACTIVIDADES'!O$70)*($G135/$F135)))</f>
        <v>0</v>
      </c>
      <c r="R135" s="517">
        <f>IF($F135=0,0,((($F135/$E135)*'CRONOGRAMA ACTIVIDADES'!P$70)*($G135/$F135)))</f>
        <v>0</v>
      </c>
      <c r="S135" s="517">
        <f>IF($F135=0,0,((($F135/$E135)*'CRONOGRAMA ACTIVIDADES'!Q$70)*($G135/$F135)))</f>
        <v>0</v>
      </c>
      <c r="T135" s="501">
        <f t="shared" si="44"/>
        <v>0</v>
      </c>
      <c r="U135" s="519">
        <f>IF($F135=0,0,((($F135/$E135)*'CRONOGRAMA ACTIVIDADES'!R$70)*($G135/$F135)))</f>
        <v>0</v>
      </c>
      <c r="V135" s="517">
        <f>IF($F135=0,0,((($F135/$E135)*'CRONOGRAMA ACTIVIDADES'!S$70)*($G135/$F135)))</f>
        <v>0</v>
      </c>
      <c r="W135" s="517">
        <f>IF($F135=0,0,((($F135/$E135)*'CRONOGRAMA ACTIVIDADES'!T$70)*($G135/$F135)))</f>
        <v>0</v>
      </c>
      <c r="X135" s="517">
        <f>IF($F135=0,0,((($F135/$E135)*'CRONOGRAMA ACTIVIDADES'!U$70)*($G135/$F135)))</f>
        <v>0</v>
      </c>
      <c r="Y135" s="517">
        <f>IF($F135=0,0,((($F135/$E135)*'CRONOGRAMA ACTIVIDADES'!V$70)*($G135/$F135)))</f>
        <v>0</v>
      </c>
      <c r="Z135" s="517">
        <f>IF($F135=0,0,((($F135/$E135)*'CRONOGRAMA ACTIVIDADES'!W$70)*($G135/$F135)))</f>
        <v>0</v>
      </c>
      <c r="AA135" s="517">
        <f>IF($F135=0,0,((($F135/$E135)*'CRONOGRAMA ACTIVIDADES'!X$70)*($G135/$F135)))</f>
        <v>0</v>
      </c>
      <c r="AB135" s="517">
        <f>IF($F135=0,0,((($F135/$E135)*'CRONOGRAMA ACTIVIDADES'!Y$70)*($G135/$F135)))</f>
        <v>0</v>
      </c>
      <c r="AC135" s="517">
        <f>IF($F135=0,0,((($F135/$E135)*'CRONOGRAMA ACTIVIDADES'!Z$70)*($G135/$F135)))</f>
        <v>0</v>
      </c>
      <c r="AD135" s="517">
        <f>IF($F135=0,0,((($F135/$E135)*'CRONOGRAMA ACTIVIDADES'!AA$70)*($G135/$F135)))</f>
        <v>0</v>
      </c>
      <c r="AE135" s="517">
        <f>IF($F135=0,0,((($F135/$E135)*'CRONOGRAMA ACTIVIDADES'!AB$70)*($G135/$F135)))</f>
        <v>0</v>
      </c>
      <c r="AF135" s="517">
        <f>IF($F135=0,0,((($F135/$E135)*'CRONOGRAMA ACTIVIDADES'!AC$70)*($G135/$F135)))</f>
        <v>0</v>
      </c>
      <c r="AG135" s="501">
        <f t="shared" si="45"/>
        <v>0</v>
      </c>
      <c r="AH135" s="520">
        <f>IF($F135=0,0,((($F135/$E135)*'CRONOGRAMA ACTIVIDADES'!AD$70)*($G135/$F135)))</f>
        <v>0</v>
      </c>
      <c r="AI135" s="517">
        <f>IF($F135=0,0,((($F135/$E135)*'CRONOGRAMA ACTIVIDADES'!AE$70)*($G135/$F135)))</f>
        <v>0</v>
      </c>
      <c r="AJ135" s="517">
        <f>IF($F135=0,0,((($F135/$E135)*'CRONOGRAMA ACTIVIDADES'!AF$70)*($G135/$F135)))</f>
        <v>0</v>
      </c>
      <c r="AK135" s="517">
        <f>IF($F135=0,0,((($F135/$E135)*'CRONOGRAMA ACTIVIDADES'!AG$70)*($G135/$F135)))</f>
        <v>0</v>
      </c>
      <c r="AL135" s="517">
        <f>IF($F135=0,0,((($F135/$E135)*'CRONOGRAMA ACTIVIDADES'!AH$70)*($G135/$F135)))</f>
        <v>0</v>
      </c>
      <c r="AM135" s="517">
        <f>IF($F135=0,0,((($F135/$E135)*'CRONOGRAMA ACTIVIDADES'!AI$70)*($G135/$F135)))</f>
        <v>0</v>
      </c>
      <c r="AN135" s="517">
        <f>IF($F135=0,0,((($F135/$E135)*'CRONOGRAMA ACTIVIDADES'!AJ$70)*($G135/$F135)))</f>
        <v>0</v>
      </c>
      <c r="AO135" s="517">
        <f>IF($F135=0,0,((($F135/$E135)*'CRONOGRAMA ACTIVIDADES'!AK$70)*($G135/$F135)))</f>
        <v>0</v>
      </c>
      <c r="AP135" s="517">
        <f>IF($F135=0,0,((($F135/$E135)*'CRONOGRAMA ACTIVIDADES'!AL$70)*($G135/$F135)))</f>
        <v>0</v>
      </c>
      <c r="AQ135" s="517">
        <f>IF($F135=0,0,((($F135/$E135)*'CRONOGRAMA ACTIVIDADES'!AM$70)*($G135/$F135)))</f>
        <v>0</v>
      </c>
      <c r="AR135" s="517">
        <f>IF($F135=0,0,((($F135/$E135)*'CRONOGRAMA ACTIVIDADES'!AN$70)*($G135/$F135)))</f>
        <v>0</v>
      </c>
      <c r="AS135" s="517">
        <f>IF($F135=0,0,((($F135/$E135)*'CRONOGRAMA ACTIVIDADES'!AO$70)*($G135/$F135)))</f>
        <v>0</v>
      </c>
      <c r="AT135" s="501">
        <f t="shared" si="46"/>
        <v>0</v>
      </c>
      <c r="AU135" s="504">
        <f>AS135+AR135+AQ135+AP135+AO135+AN135+AM135+AL135+AK135+AJ135+AI135+AH135+AF135+AE135+AD135+AC135+AB135+AA135+Z135+Y135+X135+W135+V135+U135+S135+R135+Q135+P135+O135+N135+M135+L135+K135+J135+I135+H135</f>
        <v>0</v>
      </c>
      <c r="AV135" s="470">
        <f t="shared" si="36"/>
        <v>0</v>
      </c>
    </row>
    <row r="136" spans="2:48" s="60" customFormat="1" ht="13.5">
      <c r="B136" s="494" t="str">
        <f>'FORMATO COSTEO C6'!C49</f>
        <v>6.3.2.2</v>
      </c>
      <c r="C136" s="515">
        <f>'FORMATO COSTEO C6'!B49</f>
        <v>0</v>
      </c>
      <c r="D136" s="590" t="str">
        <f>'FORMATO COSTEO C6'!D49</f>
        <v>Unidad medida</v>
      </c>
      <c r="E136" s="516">
        <f>'FORMATO COSTEO C6'!E49</f>
        <v>0</v>
      </c>
      <c r="F136" s="517">
        <f>'FORMATO COSTEO C6'!G49</f>
        <v>0</v>
      </c>
      <c r="G136" s="518">
        <f>'FORMATO COSTEO C6'!L49</f>
        <v>0</v>
      </c>
      <c r="H136" s="519">
        <f>IF($F136=0,0,((($F136/$E136)*'CRONOGRAMA ACTIVIDADES'!F$71)*($G136/$F136)))</f>
        <v>0</v>
      </c>
      <c r="I136" s="517">
        <f>IF($F136=0,0,((($F136/$E136)*'CRONOGRAMA ACTIVIDADES'!G$71)*($G136/$F136)))</f>
        <v>0</v>
      </c>
      <c r="J136" s="517">
        <f>IF($F136=0,0,((($F136/$E136)*'CRONOGRAMA ACTIVIDADES'!H$71)*($G136/$F136)))</f>
        <v>0</v>
      </c>
      <c r="K136" s="517">
        <f>IF($F136=0,0,((($F136/$E136)*'CRONOGRAMA ACTIVIDADES'!I$71)*($G136/$F136)))</f>
        <v>0</v>
      </c>
      <c r="L136" s="517">
        <f>IF($F136=0,0,((($F136/$E136)*'CRONOGRAMA ACTIVIDADES'!J$71)*($G136/$F136)))</f>
        <v>0</v>
      </c>
      <c r="M136" s="517">
        <f>IF($F136=0,0,((($F136/$E136)*'CRONOGRAMA ACTIVIDADES'!K$71)*($G136/$F136)))</f>
        <v>0</v>
      </c>
      <c r="N136" s="517">
        <f>IF($F136=0,0,((($F136/$E136)*'CRONOGRAMA ACTIVIDADES'!L$71)*($G136/$F136)))</f>
        <v>0</v>
      </c>
      <c r="O136" s="517">
        <f>IF($F136=0,0,((($F136/$E136)*'CRONOGRAMA ACTIVIDADES'!M$71)*($G136/$F136)))</f>
        <v>0</v>
      </c>
      <c r="P136" s="517">
        <f>IF($F136=0,0,((($F136/$E136)*'CRONOGRAMA ACTIVIDADES'!N$71)*($G136/$F136)))</f>
        <v>0</v>
      </c>
      <c r="Q136" s="517">
        <f>IF($F136=0,0,((($F136/$E136)*'CRONOGRAMA ACTIVIDADES'!O$71)*($G136/$F136)))</f>
        <v>0</v>
      </c>
      <c r="R136" s="517">
        <f>IF($F136=0,0,((($F136/$E136)*'CRONOGRAMA ACTIVIDADES'!P$71)*($G136/$F136)))</f>
        <v>0</v>
      </c>
      <c r="S136" s="517">
        <f>IF($F136=0,0,((($F136/$E136)*'CRONOGRAMA ACTIVIDADES'!Q$71)*($G136/$F136)))</f>
        <v>0</v>
      </c>
      <c r="T136" s="501">
        <f t="shared" si="44"/>
        <v>0</v>
      </c>
      <c r="U136" s="519">
        <f>IF($F136=0,0,((($F136/$E136)*'CRONOGRAMA ACTIVIDADES'!R$71)*($G136/$F136)))</f>
        <v>0</v>
      </c>
      <c r="V136" s="517">
        <f>IF($F136=0,0,((($F136/$E136)*'CRONOGRAMA ACTIVIDADES'!S$71)*($G136/$F136)))</f>
        <v>0</v>
      </c>
      <c r="W136" s="517">
        <f>IF($F136=0,0,((($F136/$E136)*'CRONOGRAMA ACTIVIDADES'!T$71)*($G136/$F136)))</f>
        <v>0</v>
      </c>
      <c r="X136" s="517">
        <f>IF($F136=0,0,((($F136/$E136)*'CRONOGRAMA ACTIVIDADES'!U$71)*($G136/$F136)))</f>
        <v>0</v>
      </c>
      <c r="Y136" s="517">
        <f>IF($F136=0,0,((($F136/$E136)*'CRONOGRAMA ACTIVIDADES'!V$71)*($G136/$F136)))</f>
        <v>0</v>
      </c>
      <c r="Z136" s="517">
        <f>IF($F136=0,0,((($F136/$E136)*'CRONOGRAMA ACTIVIDADES'!W$71)*($G136/$F136)))</f>
        <v>0</v>
      </c>
      <c r="AA136" s="517">
        <f>IF($F136=0,0,((($F136/$E136)*'CRONOGRAMA ACTIVIDADES'!X$71)*($G136/$F136)))</f>
        <v>0</v>
      </c>
      <c r="AB136" s="517">
        <f>IF($F136=0,0,((($F136/$E136)*'CRONOGRAMA ACTIVIDADES'!Y$71)*($G136/$F136)))</f>
        <v>0</v>
      </c>
      <c r="AC136" s="517">
        <f>IF($F136=0,0,((($F136/$E136)*'CRONOGRAMA ACTIVIDADES'!Z$71)*($G136/$F136)))</f>
        <v>0</v>
      </c>
      <c r="AD136" s="517">
        <f>IF($F136=0,0,((($F136/$E136)*'CRONOGRAMA ACTIVIDADES'!AA$71)*($G136/$F136)))</f>
        <v>0</v>
      </c>
      <c r="AE136" s="517">
        <f>IF($F136=0,0,((($F136/$E136)*'CRONOGRAMA ACTIVIDADES'!AB$71)*($G136/$F136)))</f>
        <v>0</v>
      </c>
      <c r="AF136" s="517">
        <f>IF($F136=0,0,((($F136/$E136)*'CRONOGRAMA ACTIVIDADES'!AC$71)*($G136/$F136)))</f>
        <v>0</v>
      </c>
      <c r="AG136" s="501">
        <f t="shared" si="45"/>
        <v>0</v>
      </c>
      <c r="AH136" s="520">
        <f>IF($F136=0,0,((($F136/$E136)*'CRONOGRAMA ACTIVIDADES'!AD$71)*($G136/$F136)))</f>
        <v>0</v>
      </c>
      <c r="AI136" s="517">
        <f>IF($F136=0,0,((($F136/$E136)*'CRONOGRAMA ACTIVIDADES'!AE$71)*($G136/$F136)))</f>
        <v>0</v>
      </c>
      <c r="AJ136" s="517">
        <f>IF($F136=0,0,((($F136/$E136)*'CRONOGRAMA ACTIVIDADES'!AF$71)*($G136/$F136)))</f>
        <v>0</v>
      </c>
      <c r="AK136" s="517">
        <f>IF($F136=0,0,((($F136/$E136)*'CRONOGRAMA ACTIVIDADES'!AG$71)*($G136/$F136)))</f>
        <v>0</v>
      </c>
      <c r="AL136" s="517">
        <f>IF($F136=0,0,((($F136/$E136)*'CRONOGRAMA ACTIVIDADES'!AH$71)*($G136/$F136)))</f>
        <v>0</v>
      </c>
      <c r="AM136" s="517">
        <f>IF($F136=0,0,((($F136/$E136)*'CRONOGRAMA ACTIVIDADES'!AI$71)*($G136/$F136)))</f>
        <v>0</v>
      </c>
      <c r="AN136" s="517">
        <f>IF($F136=0,0,((($F136/$E136)*'CRONOGRAMA ACTIVIDADES'!AJ$71)*($G136/$F136)))</f>
        <v>0</v>
      </c>
      <c r="AO136" s="517">
        <f>IF($F136=0,0,((($F136/$E136)*'CRONOGRAMA ACTIVIDADES'!AK$71)*($G136/$F136)))</f>
        <v>0</v>
      </c>
      <c r="AP136" s="517">
        <f>IF($F136=0,0,((($F136/$E136)*'CRONOGRAMA ACTIVIDADES'!AL$71)*($G136/$F136)))</f>
        <v>0</v>
      </c>
      <c r="AQ136" s="517">
        <f>IF($F136=0,0,((($F136/$E136)*'CRONOGRAMA ACTIVIDADES'!AM$71)*($G136/$F136)))</f>
        <v>0</v>
      </c>
      <c r="AR136" s="517">
        <f>IF($F136=0,0,((($F136/$E136)*'CRONOGRAMA ACTIVIDADES'!AN$71)*($G136/$F136)))</f>
        <v>0</v>
      </c>
      <c r="AS136" s="517">
        <f>IF($F136=0,0,((($F136/$E136)*'CRONOGRAMA ACTIVIDADES'!AO$71)*($G136/$F136)))</f>
        <v>0</v>
      </c>
      <c r="AT136" s="501">
        <f t="shared" si="46"/>
        <v>0</v>
      </c>
      <c r="AU136" s="504">
        <f>AS136+AR136+AQ136+AP136+AO136+AN136+AM136+AL136+AK136+AJ136+AI136+AH136+AF136+AE136+AD136+AC136+AB136+AA136+Z136+Y136+X136+W136+V136+U136+S136+R136+Q136+P136+O136+N136+M136+L136+K136+J136+I136+H136</f>
        <v>0</v>
      </c>
      <c r="AV136" s="470">
        <f t="shared" si="36"/>
        <v>0</v>
      </c>
    </row>
    <row r="137" spans="2:48" s="60" customFormat="1" ht="13.5">
      <c r="B137" s="494" t="str">
        <f>'FORMATO COSTEO C6'!C50</f>
        <v>6.3.2.3</v>
      </c>
      <c r="C137" s="515">
        <f>'FORMATO COSTEO C6'!B50</f>
        <v>0</v>
      </c>
      <c r="D137" s="590" t="str">
        <f>'FORMATO COSTEO C6'!D50</f>
        <v>Unidad medida</v>
      </c>
      <c r="E137" s="516">
        <f>'FORMATO COSTEO C6'!E50</f>
        <v>0</v>
      </c>
      <c r="F137" s="517">
        <f>'FORMATO COSTEO C6'!G50</f>
        <v>0</v>
      </c>
      <c r="G137" s="518">
        <f>'FORMATO COSTEO C6'!L50</f>
        <v>0</v>
      </c>
      <c r="H137" s="519">
        <f>IF($F137=0,0,((($F137/$E137)*'CRONOGRAMA ACTIVIDADES'!F$72)*($G137/$F137)))</f>
        <v>0</v>
      </c>
      <c r="I137" s="517">
        <f>IF($F137=0,0,((($F137/$E137)*'CRONOGRAMA ACTIVIDADES'!G$72)*($G137/$F137)))</f>
        <v>0</v>
      </c>
      <c r="J137" s="517">
        <f>IF($F137=0,0,((($F137/$E137)*'CRONOGRAMA ACTIVIDADES'!H$72)*($G137/$F137)))</f>
        <v>0</v>
      </c>
      <c r="K137" s="517">
        <f>IF($F137=0,0,((($F137/$E137)*'CRONOGRAMA ACTIVIDADES'!I$72)*($G137/$F137)))</f>
        <v>0</v>
      </c>
      <c r="L137" s="517">
        <f>IF($F137=0,0,((($F137/$E137)*'CRONOGRAMA ACTIVIDADES'!J$72)*($G137/$F137)))</f>
        <v>0</v>
      </c>
      <c r="M137" s="517">
        <f>IF($F137=0,0,((($F137/$E137)*'CRONOGRAMA ACTIVIDADES'!K$72)*($G137/$F137)))</f>
        <v>0</v>
      </c>
      <c r="N137" s="517">
        <f>IF($F137=0,0,((($F137/$E137)*'CRONOGRAMA ACTIVIDADES'!L$72)*($G137/$F137)))</f>
        <v>0</v>
      </c>
      <c r="O137" s="517">
        <f>IF($F137=0,0,((($F137/$E137)*'CRONOGRAMA ACTIVIDADES'!M$72)*($G137/$F137)))</f>
        <v>0</v>
      </c>
      <c r="P137" s="517">
        <f>IF($F137=0,0,((($F137/$E137)*'CRONOGRAMA ACTIVIDADES'!N$72)*($G137/$F137)))</f>
        <v>0</v>
      </c>
      <c r="Q137" s="517">
        <f>IF($F137=0,0,((($F137/$E137)*'CRONOGRAMA ACTIVIDADES'!O$72)*($G137/$F137)))</f>
        <v>0</v>
      </c>
      <c r="R137" s="517">
        <f>IF($F137=0,0,((($F137/$E137)*'CRONOGRAMA ACTIVIDADES'!P$72)*($G137/$F137)))</f>
        <v>0</v>
      </c>
      <c r="S137" s="517">
        <f>IF($F137=0,0,((($F137/$E137)*'CRONOGRAMA ACTIVIDADES'!Q$72)*($G137/$F137)))</f>
        <v>0</v>
      </c>
      <c r="T137" s="501">
        <f t="shared" si="44"/>
        <v>0</v>
      </c>
      <c r="U137" s="519">
        <f>IF($F137=0,0,((($F137/$E137)*'CRONOGRAMA ACTIVIDADES'!R$72)*($G137/$F137)))</f>
        <v>0</v>
      </c>
      <c r="V137" s="517">
        <f>IF($F137=0,0,((($F137/$E137)*'CRONOGRAMA ACTIVIDADES'!S$72)*($G137/$F137)))</f>
        <v>0</v>
      </c>
      <c r="W137" s="517">
        <f>IF($F137=0,0,((($F137/$E137)*'CRONOGRAMA ACTIVIDADES'!T$72)*($G137/$F137)))</f>
        <v>0</v>
      </c>
      <c r="X137" s="517">
        <f>IF($F137=0,0,((($F137/$E137)*'CRONOGRAMA ACTIVIDADES'!U$72)*($G137/$F137)))</f>
        <v>0</v>
      </c>
      <c r="Y137" s="517">
        <f>IF($F137=0,0,((($F137/$E137)*'CRONOGRAMA ACTIVIDADES'!V$72)*($G137/$F137)))</f>
        <v>0</v>
      </c>
      <c r="Z137" s="517">
        <f>IF($F137=0,0,((($F137/$E137)*'CRONOGRAMA ACTIVIDADES'!W$72)*($G137/$F137)))</f>
        <v>0</v>
      </c>
      <c r="AA137" s="517">
        <f>IF($F137=0,0,((($F137/$E137)*'CRONOGRAMA ACTIVIDADES'!X$72)*($G137/$F137)))</f>
        <v>0</v>
      </c>
      <c r="AB137" s="517">
        <f>IF($F137=0,0,((($F137/$E137)*'CRONOGRAMA ACTIVIDADES'!Y$72)*($G137/$F137)))</f>
        <v>0</v>
      </c>
      <c r="AC137" s="517">
        <f>IF($F137=0,0,((($F137/$E137)*'CRONOGRAMA ACTIVIDADES'!Z$72)*($G137/$F137)))</f>
        <v>0</v>
      </c>
      <c r="AD137" s="517">
        <f>IF($F137=0,0,((($F137/$E137)*'CRONOGRAMA ACTIVIDADES'!AA$72)*($G137/$F137)))</f>
        <v>0</v>
      </c>
      <c r="AE137" s="517">
        <f>IF($F137=0,0,((($F137/$E137)*'CRONOGRAMA ACTIVIDADES'!AB$72)*($G137/$F137)))</f>
        <v>0</v>
      </c>
      <c r="AF137" s="517">
        <f>IF($F137=0,0,((($F137/$E137)*'CRONOGRAMA ACTIVIDADES'!AC$72)*($G137/$F137)))</f>
        <v>0</v>
      </c>
      <c r="AG137" s="501">
        <f t="shared" si="45"/>
        <v>0</v>
      </c>
      <c r="AH137" s="520">
        <f>IF($F137=0,0,((($F137/$E137)*'CRONOGRAMA ACTIVIDADES'!AD$72)*($G137/$F137)))</f>
        <v>0</v>
      </c>
      <c r="AI137" s="517">
        <f>IF($F137=0,0,((($F137/$E137)*'CRONOGRAMA ACTIVIDADES'!AE$72)*($G137/$F137)))</f>
        <v>0</v>
      </c>
      <c r="AJ137" s="517">
        <f>IF($F137=0,0,((($F137/$E137)*'CRONOGRAMA ACTIVIDADES'!AF$72)*($G137/$F137)))</f>
        <v>0</v>
      </c>
      <c r="AK137" s="517">
        <f>IF($F137=0,0,((($F137/$E137)*'CRONOGRAMA ACTIVIDADES'!AG$72)*($G137/$F137)))</f>
        <v>0</v>
      </c>
      <c r="AL137" s="517">
        <f>IF($F137=0,0,((($F137/$E137)*'CRONOGRAMA ACTIVIDADES'!AH$72)*($G137/$F137)))</f>
        <v>0</v>
      </c>
      <c r="AM137" s="517">
        <f>IF($F137=0,0,((($F137/$E137)*'CRONOGRAMA ACTIVIDADES'!AI$72)*($G137/$F137)))</f>
        <v>0</v>
      </c>
      <c r="AN137" s="517">
        <f>IF($F137=0,0,((($F137/$E137)*'CRONOGRAMA ACTIVIDADES'!AJ$72)*($G137/$F137)))</f>
        <v>0</v>
      </c>
      <c r="AO137" s="517">
        <f>IF($F137=0,0,((($F137/$E137)*'CRONOGRAMA ACTIVIDADES'!AK$72)*($G137/$F137)))</f>
        <v>0</v>
      </c>
      <c r="AP137" s="517">
        <f>IF($F137=0,0,((($F137/$E137)*'CRONOGRAMA ACTIVIDADES'!AL$72)*($G137/$F137)))</f>
        <v>0</v>
      </c>
      <c r="AQ137" s="517">
        <f>IF($F137=0,0,((($F137/$E137)*'CRONOGRAMA ACTIVIDADES'!AM$72)*($G137/$F137)))</f>
        <v>0</v>
      </c>
      <c r="AR137" s="517">
        <f>IF($F137=0,0,((($F137/$E137)*'CRONOGRAMA ACTIVIDADES'!AN$72)*($G137/$F137)))</f>
        <v>0</v>
      </c>
      <c r="AS137" s="517">
        <f>IF($F137=0,0,((($F137/$E137)*'CRONOGRAMA ACTIVIDADES'!AO$72)*($G137/$F137)))</f>
        <v>0</v>
      </c>
      <c r="AT137" s="501">
        <f t="shared" si="46"/>
        <v>0</v>
      </c>
      <c r="AU137" s="504">
        <f>AS137+AR137+AQ137+AP137+AO137+AN137+AM137+AL137+AK137+AJ137+AI137+AH137+AF137+AE137+AD137+AC137+AB137+AA137+Z137+Y137+X137+W137+V137+U137+S137+R137+Q137+P137+O137+N137+M137+L137+K137+J137+I137+H137</f>
        <v>0</v>
      </c>
      <c r="AV137" s="470">
        <f t="shared" si="36"/>
        <v>0</v>
      </c>
    </row>
    <row r="138" spans="2:48" s="60" customFormat="1" ht="13.5">
      <c r="B138" s="522" t="str">
        <f>'FORMATO COSTEO C6'!C51</f>
        <v>6.3.3</v>
      </c>
      <c r="C138" s="538" t="str">
        <f>+'FORMATO COSTEO C6'!B51</f>
        <v>Seguros</v>
      </c>
      <c r="D138" s="524"/>
      <c r="E138" s="532"/>
      <c r="F138" s="526">
        <f>+'FORMATO COSTEO C6'!G51</f>
        <v>0</v>
      </c>
      <c r="G138" s="527">
        <f>+'FORMATO COSTEO C6'!L51</f>
        <v>0</v>
      </c>
      <c r="H138" s="528">
        <f>SUM(H139:H141)</f>
        <v>0</v>
      </c>
      <c r="I138" s="526">
        <f aca="true" t="shared" si="48" ref="I138:AU138">SUM(I139:I141)</f>
        <v>0</v>
      </c>
      <c r="J138" s="526">
        <f t="shared" si="48"/>
        <v>0</v>
      </c>
      <c r="K138" s="526">
        <f t="shared" si="48"/>
        <v>0</v>
      </c>
      <c r="L138" s="526">
        <f t="shared" si="48"/>
        <v>0</v>
      </c>
      <c r="M138" s="526">
        <f t="shared" si="48"/>
        <v>0</v>
      </c>
      <c r="N138" s="526">
        <f t="shared" si="48"/>
        <v>0</v>
      </c>
      <c r="O138" s="526">
        <f t="shared" si="48"/>
        <v>0</v>
      </c>
      <c r="P138" s="526">
        <f t="shared" si="48"/>
        <v>0</v>
      </c>
      <c r="Q138" s="526">
        <f t="shared" si="48"/>
        <v>0</v>
      </c>
      <c r="R138" s="526">
        <f t="shared" si="48"/>
        <v>0</v>
      </c>
      <c r="S138" s="526">
        <f t="shared" si="48"/>
        <v>0</v>
      </c>
      <c r="T138" s="529">
        <f t="shared" si="48"/>
        <v>0</v>
      </c>
      <c r="U138" s="528">
        <f t="shared" si="48"/>
        <v>0</v>
      </c>
      <c r="V138" s="526">
        <f t="shared" si="48"/>
        <v>0</v>
      </c>
      <c r="W138" s="526">
        <f t="shared" si="48"/>
        <v>0</v>
      </c>
      <c r="X138" s="526">
        <f t="shared" si="48"/>
        <v>0</v>
      </c>
      <c r="Y138" s="526">
        <f t="shared" si="48"/>
        <v>0</v>
      </c>
      <c r="Z138" s="526">
        <f t="shared" si="48"/>
        <v>0</v>
      </c>
      <c r="AA138" s="526">
        <f t="shared" si="48"/>
        <v>0</v>
      </c>
      <c r="AB138" s="526">
        <f t="shared" si="48"/>
        <v>0</v>
      </c>
      <c r="AC138" s="526">
        <f t="shared" si="48"/>
        <v>0</v>
      </c>
      <c r="AD138" s="526">
        <f t="shared" si="48"/>
        <v>0</v>
      </c>
      <c r="AE138" s="526">
        <f t="shared" si="48"/>
        <v>0</v>
      </c>
      <c r="AF138" s="526">
        <f t="shared" si="48"/>
        <v>0</v>
      </c>
      <c r="AG138" s="529">
        <f>SUM(AG139:AG141)</f>
        <v>0</v>
      </c>
      <c r="AH138" s="530">
        <f t="shared" si="48"/>
        <v>0</v>
      </c>
      <c r="AI138" s="526">
        <f t="shared" si="48"/>
        <v>0</v>
      </c>
      <c r="AJ138" s="526">
        <f t="shared" si="48"/>
        <v>0</v>
      </c>
      <c r="AK138" s="526">
        <f t="shared" si="48"/>
        <v>0</v>
      </c>
      <c r="AL138" s="526">
        <f t="shared" si="48"/>
        <v>0</v>
      </c>
      <c r="AM138" s="526">
        <f t="shared" si="48"/>
        <v>0</v>
      </c>
      <c r="AN138" s="526">
        <f t="shared" si="48"/>
        <v>0</v>
      </c>
      <c r="AO138" s="526">
        <f t="shared" si="48"/>
        <v>0</v>
      </c>
      <c r="AP138" s="526">
        <f t="shared" si="48"/>
        <v>0</v>
      </c>
      <c r="AQ138" s="526">
        <f t="shared" si="48"/>
        <v>0</v>
      </c>
      <c r="AR138" s="526">
        <f t="shared" si="48"/>
        <v>0</v>
      </c>
      <c r="AS138" s="526">
        <f t="shared" si="48"/>
        <v>0</v>
      </c>
      <c r="AT138" s="529">
        <f t="shared" si="48"/>
        <v>0</v>
      </c>
      <c r="AU138" s="531">
        <f t="shared" si="48"/>
        <v>0</v>
      </c>
      <c r="AV138" s="470">
        <f t="shared" si="36"/>
        <v>0</v>
      </c>
    </row>
    <row r="139" spans="2:48" s="60" customFormat="1" ht="13.5">
      <c r="B139" s="494" t="str">
        <f>'FORMATO COSTEO C6'!C52</f>
        <v>6.3.3.1</v>
      </c>
      <c r="C139" s="515">
        <f>'FORMATO COSTEO C6'!B52</f>
        <v>0</v>
      </c>
      <c r="D139" s="590" t="str">
        <f>'FORMATO COSTEO C6'!D52</f>
        <v>Unidad medida</v>
      </c>
      <c r="E139" s="516">
        <f>'FORMATO COSTEO C6'!E52</f>
        <v>0</v>
      </c>
      <c r="F139" s="517">
        <f>'FORMATO COSTEO C6'!G52</f>
        <v>0</v>
      </c>
      <c r="G139" s="518">
        <f>'FORMATO COSTEO C6'!L52</f>
        <v>0</v>
      </c>
      <c r="H139" s="519">
        <f>IF($F139=0,0,((($F139/$E139)*'CRONOGRAMA ACTIVIDADES'!F$74)*($G139/$F139)))</f>
        <v>0</v>
      </c>
      <c r="I139" s="517">
        <f>IF($F139=0,0,((($F139/$E139)*'CRONOGRAMA ACTIVIDADES'!G$74)*($G139/$F139)))</f>
        <v>0</v>
      </c>
      <c r="J139" s="517">
        <f>IF($F139=0,0,((($F139/$E139)*'CRONOGRAMA ACTIVIDADES'!H$74)*($G139/$F139)))</f>
        <v>0</v>
      </c>
      <c r="K139" s="517">
        <f>IF($F139=0,0,((($F139/$E139)*'CRONOGRAMA ACTIVIDADES'!I$74)*($G139/$F139)))</f>
        <v>0</v>
      </c>
      <c r="L139" s="517">
        <f>IF($F139=0,0,((($F139/$E139)*'CRONOGRAMA ACTIVIDADES'!J$74)*($G139/$F139)))</f>
        <v>0</v>
      </c>
      <c r="M139" s="517">
        <f>IF($F139=0,0,((($F139/$E139)*'CRONOGRAMA ACTIVIDADES'!K$74)*($G139/$F139)))</f>
        <v>0</v>
      </c>
      <c r="N139" s="517">
        <f>IF($F139=0,0,((($F139/$E139)*'CRONOGRAMA ACTIVIDADES'!L$74)*($G139/$F139)))</f>
        <v>0</v>
      </c>
      <c r="O139" s="517">
        <f>IF($F139=0,0,((($F139/$E139)*'CRONOGRAMA ACTIVIDADES'!M$74)*($G139/$F139)))</f>
        <v>0</v>
      </c>
      <c r="P139" s="517">
        <f>IF($F139=0,0,((($F139/$E139)*'CRONOGRAMA ACTIVIDADES'!N$74)*($G139/$F139)))</f>
        <v>0</v>
      </c>
      <c r="Q139" s="517">
        <f>IF($F139=0,0,((($F139/$E139)*'CRONOGRAMA ACTIVIDADES'!O$74)*($G139/$F139)))</f>
        <v>0</v>
      </c>
      <c r="R139" s="517">
        <f>IF($F139=0,0,((($F139/$E139)*'CRONOGRAMA ACTIVIDADES'!P$74)*($G139/$F139)))</f>
        <v>0</v>
      </c>
      <c r="S139" s="517">
        <f>IF($F139=0,0,((($F139/$E139)*'CRONOGRAMA ACTIVIDADES'!Q$74)*($G139/$F139)))</f>
        <v>0</v>
      </c>
      <c r="T139" s="501">
        <f t="shared" si="44"/>
        <v>0</v>
      </c>
      <c r="U139" s="519">
        <f>IF($F139=0,0,((($F139/$E139)*'CRONOGRAMA ACTIVIDADES'!R$74)*($G139/$F139)))</f>
        <v>0</v>
      </c>
      <c r="V139" s="517">
        <f>IF($F139=0,0,((($F139/$E139)*'CRONOGRAMA ACTIVIDADES'!S$74)*($G139/$F139)))</f>
        <v>0</v>
      </c>
      <c r="W139" s="517">
        <f>IF($F139=0,0,((($F139/$E139)*'CRONOGRAMA ACTIVIDADES'!T$74)*($G139/$F139)))</f>
        <v>0</v>
      </c>
      <c r="X139" s="517">
        <f>IF($F139=0,0,((($F139/$E139)*'CRONOGRAMA ACTIVIDADES'!U$74)*($G139/$F139)))</f>
        <v>0</v>
      </c>
      <c r="Y139" s="517">
        <f>IF($F139=0,0,((($F139/$E139)*'CRONOGRAMA ACTIVIDADES'!V$74)*($G139/$F139)))</f>
        <v>0</v>
      </c>
      <c r="Z139" s="517">
        <f>IF($F139=0,0,((($F139/$E139)*'CRONOGRAMA ACTIVIDADES'!W$74)*($G139/$F139)))</f>
        <v>0</v>
      </c>
      <c r="AA139" s="517">
        <f>IF($F139=0,0,((($F139/$E139)*'CRONOGRAMA ACTIVIDADES'!X$74)*($G139/$F139)))</f>
        <v>0</v>
      </c>
      <c r="AB139" s="517">
        <f>IF($F139=0,0,((($F139/$E139)*'CRONOGRAMA ACTIVIDADES'!Y$74)*($G139/$F139)))</f>
        <v>0</v>
      </c>
      <c r="AC139" s="517">
        <f>IF($F139=0,0,((($F139/$E139)*'CRONOGRAMA ACTIVIDADES'!Z$74)*($G139/$F139)))</f>
        <v>0</v>
      </c>
      <c r="AD139" s="517">
        <f>IF($F139=0,0,((($F139/$E139)*'CRONOGRAMA ACTIVIDADES'!AA$74)*($G139/$F139)))</f>
        <v>0</v>
      </c>
      <c r="AE139" s="517">
        <f>IF($F139=0,0,((($F139/$E139)*'CRONOGRAMA ACTIVIDADES'!AB$74)*($G139/$F139)))</f>
        <v>0</v>
      </c>
      <c r="AF139" s="517">
        <f>IF($F139=0,0,((($F139/$E139)*'CRONOGRAMA ACTIVIDADES'!AC$74)*($G139/$F139)))</f>
        <v>0</v>
      </c>
      <c r="AG139" s="501">
        <f t="shared" si="45"/>
        <v>0</v>
      </c>
      <c r="AH139" s="520">
        <f>IF($F139=0,0,((($F139/$E139)*'CRONOGRAMA ACTIVIDADES'!AD$74)*($G139/$F139)))</f>
        <v>0</v>
      </c>
      <c r="AI139" s="517">
        <f>IF($F139=0,0,((($F139/$E139)*'CRONOGRAMA ACTIVIDADES'!AE$74)*($G139/$F139)))</f>
        <v>0</v>
      </c>
      <c r="AJ139" s="517">
        <f>IF($F139=0,0,((($F139/$E139)*'CRONOGRAMA ACTIVIDADES'!AF$74)*($G139/$F139)))</f>
        <v>0</v>
      </c>
      <c r="AK139" s="517">
        <f>IF($F139=0,0,((($F139/$E139)*'CRONOGRAMA ACTIVIDADES'!AG$74)*($G139/$F139)))</f>
        <v>0</v>
      </c>
      <c r="AL139" s="517">
        <f>IF($F139=0,0,((($F139/$E139)*'CRONOGRAMA ACTIVIDADES'!AH$74)*($G139/$F139)))</f>
        <v>0</v>
      </c>
      <c r="AM139" s="517">
        <f>IF($F139=0,0,((($F139/$E139)*'CRONOGRAMA ACTIVIDADES'!AI$74)*($G139/$F139)))</f>
        <v>0</v>
      </c>
      <c r="AN139" s="517">
        <f>IF($F139=0,0,((($F139/$E139)*'CRONOGRAMA ACTIVIDADES'!AJ$74)*($G139/$F139)))</f>
        <v>0</v>
      </c>
      <c r="AO139" s="517">
        <f>IF($F139=0,0,((($F139/$E139)*'CRONOGRAMA ACTIVIDADES'!AK$74)*($G139/$F139)))</f>
        <v>0</v>
      </c>
      <c r="AP139" s="517">
        <f>IF($F139=0,0,((($F139/$E139)*'CRONOGRAMA ACTIVIDADES'!AL$74)*($G139/$F139)))</f>
        <v>0</v>
      </c>
      <c r="AQ139" s="517">
        <f>IF($F139=0,0,((($F139/$E139)*'CRONOGRAMA ACTIVIDADES'!AM$74)*($G139/$F139)))</f>
        <v>0</v>
      </c>
      <c r="AR139" s="517">
        <f>IF($F139=0,0,((($F139/$E139)*'CRONOGRAMA ACTIVIDADES'!AN$74)*($G139/$F139)))</f>
        <v>0</v>
      </c>
      <c r="AS139" s="517">
        <f>IF($F139=0,0,((($F139/$E139)*'CRONOGRAMA ACTIVIDADES'!AO$74)*($G139/$F139)))</f>
        <v>0</v>
      </c>
      <c r="AT139" s="501">
        <f t="shared" si="46"/>
        <v>0</v>
      </c>
      <c r="AU139" s="504">
        <f>AS139+AR139+AQ139+AP139+AO139+AN139+AM139+AL139+AK139+AJ139+AI139+AH139+AF139+AE139+AD139+AC139+AB139+AA139+Z139+Y139+X139+W139+V139+U139+S139+R139+Q139+P139+O139+N139+M139+L139+K139+J139+I139+H139</f>
        <v>0</v>
      </c>
      <c r="AV139" s="470">
        <f t="shared" si="36"/>
        <v>0</v>
      </c>
    </row>
    <row r="140" spans="2:48" s="60" customFormat="1" ht="13.5">
      <c r="B140" s="494" t="str">
        <f>'FORMATO COSTEO C6'!C53</f>
        <v>6.3.3.2</v>
      </c>
      <c r="C140" s="515">
        <f>'FORMATO COSTEO C6'!B53</f>
        <v>0</v>
      </c>
      <c r="D140" s="590" t="str">
        <f>'FORMATO COSTEO C6'!D53</f>
        <v>Unidad medida</v>
      </c>
      <c r="E140" s="516">
        <f>'FORMATO COSTEO C6'!E53</f>
        <v>0</v>
      </c>
      <c r="F140" s="517">
        <f>'FORMATO COSTEO C6'!G53</f>
        <v>0</v>
      </c>
      <c r="G140" s="518">
        <f>'FORMATO COSTEO C6'!L53</f>
        <v>0</v>
      </c>
      <c r="H140" s="519">
        <f>IF($F140=0,0,((($F140/$E140)*'CRONOGRAMA ACTIVIDADES'!F$75)*($G140/$F140)))</f>
        <v>0</v>
      </c>
      <c r="I140" s="517">
        <f>IF($F140=0,0,((($F140/$E140)*'CRONOGRAMA ACTIVIDADES'!G$75)*($G140/$F140)))</f>
        <v>0</v>
      </c>
      <c r="J140" s="517">
        <f>IF($F140=0,0,((($F140/$E140)*'CRONOGRAMA ACTIVIDADES'!H$75)*($G140/$F140)))</f>
        <v>0</v>
      </c>
      <c r="K140" s="517">
        <f>IF($F140=0,0,((($F140/$E140)*'CRONOGRAMA ACTIVIDADES'!I$75)*($G140/$F140)))</f>
        <v>0</v>
      </c>
      <c r="L140" s="517">
        <f>IF($F140=0,0,((($F140/$E140)*'CRONOGRAMA ACTIVIDADES'!J$75)*($G140/$F140)))</f>
        <v>0</v>
      </c>
      <c r="M140" s="517">
        <f>IF($F140=0,0,((($F140/$E140)*'CRONOGRAMA ACTIVIDADES'!K$75)*($G140/$F140)))</f>
        <v>0</v>
      </c>
      <c r="N140" s="517">
        <f>IF($F140=0,0,((($F140/$E140)*'CRONOGRAMA ACTIVIDADES'!L$75)*($G140/$F140)))</f>
        <v>0</v>
      </c>
      <c r="O140" s="517">
        <f>IF($F140=0,0,((($F140/$E140)*'CRONOGRAMA ACTIVIDADES'!M$75)*($G140/$F140)))</f>
        <v>0</v>
      </c>
      <c r="P140" s="517">
        <f>IF($F140=0,0,((($F140/$E140)*'CRONOGRAMA ACTIVIDADES'!N$75)*($G140/$F140)))</f>
        <v>0</v>
      </c>
      <c r="Q140" s="517">
        <f>IF($F140=0,0,((($F140/$E140)*'CRONOGRAMA ACTIVIDADES'!O$75)*($G140/$F140)))</f>
        <v>0</v>
      </c>
      <c r="R140" s="517">
        <f>IF($F140=0,0,((($F140/$E140)*'CRONOGRAMA ACTIVIDADES'!P$75)*($G140/$F140)))</f>
        <v>0</v>
      </c>
      <c r="S140" s="517">
        <f>IF($F140=0,0,((($F140/$E140)*'CRONOGRAMA ACTIVIDADES'!Q$75)*($G140/$F140)))</f>
        <v>0</v>
      </c>
      <c r="T140" s="501">
        <f t="shared" si="44"/>
        <v>0</v>
      </c>
      <c r="U140" s="519">
        <f>IF($F140=0,0,((($F140/$E140)*'CRONOGRAMA ACTIVIDADES'!R$75)*($G140/$F140)))</f>
        <v>0</v>
      </c>
      <c r="V140" s="517">
        <f>IF($F140=0,0,((($F140/$E140)*'CRONOGRAMA ACTIVIDADES'!S$75)*($G140/$F140)))</f>
        <v>0</v>
      </c>
      <c r="W140" s="517">
        <f>IF($F140=0,0,((($F140/$E140)*'CRONOGRAMA ACTIVIDADES'!T$75)*($G140/$F140)))</f>
        <v>0</v>
      </c>
      <c r="X140" s="517">
        <f>IF($F140=0,0,((($F140/$E140)*'CRONOGRAMA ACTIVIDADES'!U$75)*($G140/$F140)))</f>
        <v>0</v>
      </c>
      <c r="Y140" s="517">
        <f>IF($F140=0,0,((($F140/$E140)*'CRONOGRAMA ACTIVIDADES'!V$75)*($G140/$F140)))</f>
        <v>0</v>
      </c>
      <c r="Z140" s="517">
        <f>IF($F140=0,0,((($F140/$E140)*'CRONOGRAMA ACTIVIDADES'!W$75)*($G140/$F140)))</f>
        <v>0</v>
      </c>
      <c r="AA140" s="517">
        <f>IF($F140=0,0,((($F140/$E140)*'CRONOGRAMA ACTIVIDADES'!X$75)*($G140/$F140)))</f>
        <v>0</v>
      </c>
      <c r="AB140" s="517">
        <f>IF($F140=0,0,((($F140/$E140)*'CRONOGRAMA ACTIVIDADES'!Y$75)*($G140/$F140)))</f>
        <v>0</v>
      </c>
      <c r="AC140" s="517">
        <f>IF($F140=0,0,((($F140/$E140)*'CRONOGRAMA ACTIVIDADES'!Z$75)*($G140/$F140)))</f>
        <v>0</v>
      </c>
      <c r="AD140" s="517">
        <f>IF($F140=0,0,((($F140/$E140)*'CRONOGRAMA ACTIVIDADES'!AA$75)*($G140/$F140)))</f>
        <v>0</v>
      </c>
      <c r="AE140" s="517">
        <f>IF($F140=0,0,((($F140/$E140)*'CRONOGRAMA ACTIVIDADES'!AB$75)*($G140/$F140)))</f>
        <v>0</v>
      </c>
      <c r="AF140" s="517">
        <f>IF($F140=0,0,((($F140/$E140)*'CRONOGRAMA ACTIVIDADES'!AC$75)*($G140/$F140)))</f>
        <v>0</v>
      </c>
      <c r="AG140" s="501">
        <f t="shared" si="45"/>
        <v>0</v>
      </c>
      <c r="AH140" s="520">
        <f>IF($F140=0,0,((($F140/$E140)*'CRONOGRAMA ACTIVIDADES'!AD$75)*($G140/$F140)))</f>
        <v>0</v>
      </c>
      <c r="AI140" s="517">
        <f>IF($F140=0,0,((($F140/$E140)*'CRONOGRAMA ACTIVIDADES'!AE$75)*($G140/$F140)))</f>
        <v>0</v>
      </c>
      <c r="AJ140" s="517">
        <f>IF($F140=0,0,((($F140/$E140)*'CRONOGRAMA ACTIVIDADES'!AF$75)*($G140/$F140)))</f>
        <v>0</v>
      </c>
      <c r="AK140" s="517">
        <f>IF($F140=0,0,((($F140/$E140)*'CRONOGRAMA ACTIVIDADES'!AG$75)*($G140/$F140)))</f>
        <v>0</v>
      </c>
      <c r="AL140" s="517">
        <f>IF($F140=0,0,((($F140/$E140)*'CRONOGRAMA ACTIVIDADES'!AH$75)*($G140/$F140)))</f>
        <v>0</v>
      </c>
      <c r="AM140" s="517">
        <f>IF($F140=0,0,((($F140/$E140)*'CRONOGRAMA ACTIVIDADES'!AI$75)*($G140/$F140)))</f>
        <v>0</v>
      </c>
      <c r="AN140" s="517">
        <f>IF($F140=0,0,((($F140/$E140)*'CRONOGRAMA ACTIVIDADES'!AJ$75)*($G140/$F140)))</f>
        <v>0</v>
      </c>
      <c r="AO140" s="517">
        <f>IF($F140=0,0,((($F140/$E140)*'CRONOGRAMA ACTIVIDADES'!AK$75)*($G140/$F140)))</f>
        <v>0</v>
      </c>
      <c r="AP140" s="517">
        <f>IF($F140=0,0,((($F140/$E140)*'CRONOGRAMA ACTIVIDADES'!AL$75)*($G140/$F140)))</f>
        <v>0</v>
      </c>
      <c r="AQ140" s="517">
        <f>IF($F140=0,0,((($F140/$E140)*'CRONOGRAMA ACTIVIDADES'!AM$75)*($G140/$F140)))</f>
        <v>0</v>
      </c>
      <c r="AR140" s="517">
        <f>IF($F140=0,0,((($F140/$E140)*'CRONOGRAMA ACTIVIDADES'!AN$75)*($G140/$F140)))</f>
        <v>0</v>
      </c>
      <c r="AS140" s="517">
        <f>IF($F140=0,0,((($F140/$E140)*'CRONOGRAMA ACTIVIDADES'!AO$75)*($G140/$F140)))</f>
        <v>0</v>
      </c>
      <c r="AT140" s="501">
        <f t="shared" si="46"/>
        <v>0</v>
      </c>
      <c r="AU140" s="504">
        <f>AS140+AR140+AQ140+AP140+AO140+AN140+AM140+AL140+AK140+AJ140+AI140+AH140+AF140+AE140+AD140+AC140+AB140+AA140+Z140+Y140+X140+W140+V140+U140+S140+R140+Q140+P140+O140+N140+M140+L140+K140+J140+I140+H140</f>
        <v>0</v>
      </c>
      <c r="AV140" s="470">
        <f t="shared" si="36"/>
        <v>0</v>
      </c>
    </row>
    <row r="141" spans="2:48" s="60" customFormat="1" ht="13.5">
      <c r="B141" s="494" t="str">
        <f>'FORMATO COSTEO C6'!C54</f>
        <v>6.3.3.3</v>
      </c>
      <c r="C141" s="515">
        <f>'FORMATO COSTEO C6'!B54</f>
        <v>0</v>
      </c>
      <c r="D141" s="590" t="str">
        <f>'FORMATO COSTEO C6'!D54</f>
        <v>Unidad medida</v>
      </c>
      <c r="E141" s="516">
        <f>'FORMATO COSTEO C6'!E54</f>
        <v>0</v>
      </c>
      <c r="F141" s="517">
        <f>'FORMATO COSTEO C6'!G54</f>
        <v>0</v>
      </c>
      <c r="G141" s="518">
        <f>'FORMATO COSTEO C6'!L54</f>
        <v>0</v>
      </c>
      <c r="H141" s="519">
        <f>IF($F141=0,0,((($F141/$E141)*'CRONOGRAMA ACTIVIDADES'!F$76)*($G141/$F141)))</f>
        <v>0</v>
      </c>
      <c r="I141" s="517">
        <f>IF($F141=0,0,((($F141/$E141)*'CRONOGRAMA ACTIVIDADES'!G$76)*($G141/$F141)))</f>
        <v>0</v>
      </c>
      <c r="J141" s="517">
        <f>IF($F141=0,0,((($F141/$E141)*'CRONOGRAMA ACTIVIDADES'!H$76)*($G141/$F141)))</f>
        <v>0</v>
      </c>
      <c r="K141" s="517">
        <f>IF($F141=0,0,((($F141/$E141)*'CRONOGRAMA ACTIVIDADES'!I$76)*($G141/$F141)))</f>
        <v>0</v>
      </c>
      <c r="L141" s="517">
        <f>IF($F141=0,0,((($F141/$E141)*'CRONOGRAMA ACTIVIDADES'!J$76)*($G141/$F141)))</f>
        <v>0</v>
      </c>
      <c r="M141" s="517">
        <f>IF($F141=0,0,((($F141/$E141)*'CRONOGRAMA ACTIVIDADES'!K$76)*($G141/$F141)))</f>
        <v>0</v>
      </c>
      <c r="N141" s="517">
        <f>IF($F141=0,0,((($F141/$E141)*'CRONOGRAMA ACTIVIDADES'!L$76)*($G141/$F141)))</f>
        <v>0</v>
      </c>
      <c r="O141" s="517">
        <f>IF($F141=0,0,((($F141/$E141)*'CRONOGRAMA ACTIVIDADES'!M$76)*($G141/$F141)))</f>
        <v>0</v>
      </c>
      <c r="P141" s="517">
        <f>IF($F141=0,0,((($F141/$E141)*'CRONOGRAMA ACTIVIDADES'!N$76)*($G141/$F141)))</f>
        <v>0</v>
      </c>
      <c r="Q141" s="517">
        <f>IF($F141=0,0,((($F141/$E141)*'CRONOGRAMA ACTIVIDADES'!O$76)*($G141/$F141)))</f>
        <v>0</v>
      </c>
      <c r="R141" s="517">
        <f>IF($F141=0,0,((($F141/$E141)*'CRONOGRAMA ACTIVIDADES'!P$76)*($G141/$F141)))</f>
        <v>0</v>
      </c>
      <c r="S141" s="517">
        <f>IF($F141=0,0,((($F141/$E141)*'CRONOGRAMA ACTIVIDADES'!Q$76)*($G141/$F141)))</f>
        <v>0</v>
      </c>
      <c r="T141" s="501">
        <f t="shared" si="44"/>
        <v>0</v>
      </c>
      <c r="U141" s="519">
        <f>IF($F141=0,0,((($F141/$E141)*'CRONOGRAMA ACTIVIDADES'!R$76)*($G141/$F141)))</f>
        <v>0</v>
      </c>
      <c r="V141" s="517">
        <f>IF($F141=0,0,((($F141/$E141)*'CRONOGRAMA ACTIVIDADES'!S$76)*($G141/$F141)))</f>
        <v>0</v>
      </c>
      <c r="W141" s="517">
        <f>IF($F141=0,0,((($F141/$E141)*'CRONOGRAMA ACTIVIDADES'!T$76)*($G141/$F141)))</f>
        <v>0</v>
      </c>
      <c r="X141" s="517">
        <f>IF($F141=0,0,((($F141/$E141)*'CRONOGRAMA ACTIVIDADES'!U$76)*($G141/$F141)))</f>
        <v>0</v>
      </c>
      <c r="Y141" s="517">
        <f>IF($F141=0,0,((($F141/$E141)*'CRONOGRAMA ACTIVIDADES'!V$76)*($G141/$F141)))</f>
        <v>0</v>
      </c>
      <c r="Z141" s="517">
        <f>IF($F141=0,0,((($F141/$E141)*'CRONOGRAMA ACTIVIDADES'!W$76)*($G141/$F141)))</f>
        <v>0</v>
      </c>
      <c r="AA141" s="517">
        <f>IF($F141=0,0,((($F141/$E141)*'CRONOGRAMA ACTIVIDADES'!X$76)*($G141/$F141)))</f>
        <v>0</v>
      </c>
      <c r="AB141" s="517">
        <f>IF($F141=0,0,((($F141/$E141)*'CRONOGRAMA ACTIVIDADES'!Y$76)*($G141/$F141)))</f>
        <v>0</v>
      </c>
      <c r="AC141" s="517">
        <f>IF($F141=0,0,((($F141/$E141)*'CRONOGRAMA ACTIVIDADES'!Z$76)*($G141/$F141)))</f>
        <v>0</v>
      </c>
      <c r="AD141" s="517">
        <f>IF($F141=0,0,((($F141/$E141)*'CRONOGRAMA ACTIVIDADES'!AA$76)*($G141/$F141)))</f>
        <v>0</v>
      </c>
      <c r="AE141" s="517">
        <f>IF($F141=0,0,((($F141/$E141)*'CRONOGRAMA ACTIVIDADES'!AB$76)*($G141/$F141)))</f>
        <v>0</v>
      </c>
      <c r="AF141" s="517">
        <f>IF($F141=0,0,((($F141/$E141)*'CRONOGRAMA ACTIVIDADES'!AC$76)*($G141/$F141)))</f>
        <v>0</v>
      </c>
      <c r="AG141" s="501">
        <f t="shared" si="45"/>
        <v>0</v>
      </c>
      <c r="AH141" s="520">
        <f>IF($F141=0,0,((($F141/$E141)*'CRONOGRAMA ACTIVIDADES'!AD$76)*($G141/$F141)))</f>
        <v>0</v>
      </c>
      <c r="AI141" s="517">
        <f>IF($F141=0,0,((($F141/$E141)*'CRONOGRAMA ACTIVIDADES'!AE$76)*($G141/$F141)))</f>
        <v>0</v>
      </c>
      <c r="AJ141" s="517">
        <f>IF($F141=0,0,((($F141/$E141)*'CRONOGRAMA ACTIVIDADES'!AF$76)*($G141/$F141)))</f>
        <v>0</v>
      </c>
      <c r="AK141" s="517">
        <f>IF($F141=0,0,((($F141/$E141)*'CRONOGRAMA ACTIVIDADES'!AG$76)*($G141/$F141)))</f>
        <v>0</v>
      </c>
      <c r="AL141" s="517">
        <f>IF($F141=0,0,((($F141/$E141)*'CRONOGRAMA ACTIVIDADES'!AH$76)*($G141/$F141)))</f>
        <v>0</v>
      </c>
      <c r="AM141" s="517">
        <f>IF($F141=0,0,((($F141/$E141)*'CRONOGRAMA ACTIVIDADES'!AI$76)*($G141/$F141)))</f>
        <v>0</v>
      </c>
      <c r="AN141" s="517">
        <f>IF($F141=0,0,((($F141/$E141)*'CRONOGRAMA ACTIVIDADES'!AJ$76)*($G141/$F141)))</f>
        <v>0</v>
      </c>
      <c r="AO141" s="517">
        <f>IF($F141=0,0,((($F141/$E141)*'CRONOGRAMA ACTIVIDADES'!AK$76)*($G141/$F141)))</f>
        <v>0</v>
      </c>
      <c r="AP141" s="517">
        <f>IF($F141=0,0,((($F141/$E141)*'CRONOGRAMA ACTIVIDADES'!AL$76)*($G141/$F141)))</f>
        <v>0</v>
      </c>
      <c r="AQ141" s="517">
        <f>IF($F141=0,0,((($F141/$E141)*'CRONOGRAMA ACTIVIDADES'!AM$76)*($G141/$F141)))</f>
        <v>0</v>
      </c>
      <c r="AR141" s="517">
        <f>IF($F141=0,0,((($F141/$E141)*'CRONOGRAMA ACTIVIDADES'!AN$76)*($G141/$F141)))</f>
        <v>0</v>
      </c>
      <c r="AS141" s="517">
        <f>IF($F141=0,0,((($F141/$E141)*'CRONOGRAMA ACTIVIDADES'!AO$76)*($G141/$F141)))</f>
        <v>0</v>
      </c>
      <c r="AT141" s="501">
        <f t="shared" si="46"/>
        <v>0</v>
      </c>
      <c r="AU141" s="504">
        <f>AS141+AR141+AQ141+AP141+AO141+AN141+AM141+AL141+AK141+AJ141+AI141+AH141+AF141+AE141+AD141+AC141+AB141+AA141+Z141+Y141+X141+W141+V141+U141+S141+R141+Q141+P141+O141+N141+M141+L141+K141+J141+I141+H141</f>
        <v>0</v>
      </c>
      <c r="AV141" s="470">
        <f t="shared" si="36"/>
        <v>0</v>
      </c>
    </row>
    <row r="142" spans="2:48" s="60" customFormat="1" ht="13.5">
      <c r="B142" s="533" t="str">
        <f>'FORMATO COSTEO C6'!C55</f>
        <v>6.3.4</v>
      </c>
      <c r="C142" s="538" t="str">
        <f>+'FORMATO COSTEO C6'!B55</f>
        <v>Oficina de proyecto</v>
      </c>
      <c r="D142" s="534"/>
      <c r="E142" s="532"/>
      <c r="F142" s="526">
        <f>+'FORMATO COSTEO C6'!G55</f>
        <v>0</v>
      </c>
      <c r="G142" s="527">
        <f>+'FORMATO COSTEO C6'!L55</f>
        <v>0</v>
      </c>
      <c r="H142" s="528">
        <f>SUM(H143:H145)</f>
        <v>0</v>
      </c>
      <c r="I142" s="526">
        <f aca="true" t="shared" si="49" ref="I142:AU142">SUM(I143:I145)</f>
        <v>0</v>
      </c>
      <c r="J142" s="526">
        <f t="shared" si="49"/>
        <v>0</v>
      </c>
      <c r="K142" s="526">
        <f t="shared" si="49"/>
        <v>0</v>
      </c>
      <c r="L142" s="526">
        <f t="shared" si="49"/>
        <v>0</v>
      </c>
      <c r="M142" s="526">
        <f t="shared" si="49"/>
        <v>0</v>
      </c>
      <c r="N142" s="526">
        <f t="shared" si="49"/>
        <v>0</v>
      </c>
      <c r="O142" s="526">
        <f t="shared" si="49"/>
        <v>0</v>
      </c>
      <c r="P142" s="526">
        <f t="shared" si="49"/>
        <v>0</v>
      </c>
      <c r="Q142" s="526">
        <f t="shared" si="49"/>
        <v>0</v>
      </c>
      <c r="R142" s="526">
        <f t="shared" si="49"/>
        <v>0</v>
      </c>
      <c r="S142" s="526">
        <f t="shared" si="49"/>
        <v>0</v>
      </c>
      <c r="T142" s="529">
        <f t="shared" si="49"/>
        <v>0</v>
      </c>
      <c r="U142" s="528">
        <f t="shared" si="49"/>
        <v>0</v>
      </c>
      <c r="V142" s="526">
        <f t="shared" si="49"/>
        <v>0</v>
      </c>
      <c r="W142" s="526">
        <f t="shared" si="49"/>
        <v>0</v>
      </c>
      <c r="X142" s="526">
        <f t="shared" si="49"/>
        <v>0</v>
      </c>
      <c r="Y142" s="526">
        <f t="shared" si="49"/>
        <v>0</v>
      </c>
      <c r="Z142" s="526">
        <f t="shared" si="49"/>
        <v>0</v>
      </c>
      <c r="AA142" s="526">
        <f t="shared" si="49"/>
        <v>0</v>
      </c>
      <c r="AB142" s="526">
        <f t="shared" si="49"/>
        <v>0</v>
      </c>
      <c r="AC142" s="526">
        <f t="shared" si="49"/>
        <v>0</v>
      </c>
      <c r="AD142" s="526">
        <f t="shared" si="49"/>
        <v>0</v>
      </c>
      <c r="AE142" s="526">
        <f t="shared" si="49"/>
        <v>0</v>
      </c>
      <c r="AF142" s="526">
        <f t="shared" si="49"/>
        <v>0</v>
      </c>
      <c r="AG142" s="529">
        <f>SUM(AG143:AG145)</f>
        <v>0</v>
      </c>
      <c r="AH142" s="530">
        <f t="shared" si="49"/>
        <v>0</v>
      </c>
      <c r="AI142" s="526">
        <f t="shared" si="49"/>
        <v>0</v>
      </c>
      <c r="AJ142" s="526">
        <f t="shared" si="49"/>
        <v>0</v>
      </c>
      <c r="AK142" s="526">
        <f t="shared" si="49"/>
        <v>0</v>
      </c>
      <c r="AL142" s="526">
        <f t="shared" si="49"/>
        <v>0</v>
      </c>
      <c r="AM142" s="526">
        <f t="shared" si="49"/>
        <v>0</v>
      </c>
      <c r="AN142" s="526">
        <f t="shared" si="49"/>
        <v>0</v>
      </c>
      <c r="AO142" s="526">
        <f t="shared" si="49"/>
        <v>0</v>
      </c>
      <c r="AP142" s="526">
        <f t="shared" si="49"/>
        <v>0</v>
      </c>
      <c r="AQ142" s="526">
        <f t="shared" si="49"/>
        <v>0</v>
      </c>
      <c r="AR142" s="526">
        <f t="shared" si="49"/>
        <v>0</v>
      </c>
      <c r="AS142" s="526">
        <f t="shared" si="49"/>
        <v>0</v>
      </c>
      <c r="AT142" s="529">
        <f t="shared" si="49"/>
        <v>0</v>
      </c>
      <c r="AU142" s="535">
        <f t="shared" si="49"/>
        <v>0</v>
      </c>
      <c r="AV142" s="470">
        <f t="shared" si="36"/>
        <v>0</v>
      </c>
    </row>
    <row r="143" spans="2:48" s="60" customFormat="1" ht="13.5">
      <c r="B143" s="494" t="str">
        <f>'FORMATO COSTEO C6'!C56</f>
        <v>6.3.4.1</v>
      </c>
      <c r="C143" s="515">
        <f>'FORMATO COSTEO C6'!B56</f>
        <v>0</v>
      </c>
      <c r="D143" s="590" t="str">
        <f>'FORMATO COSTEO C6'!D56</f>
        <v>Unidad medida</v>
      </c>
      <c r="E143" s="516">
        <f>'FORMATO COSTEO C6'!E56</f>
        <v>0</v>
      </c>
      <c r="F143" s="517">
        <f>'FORMATO COSTEO C6'!G56</f>
        <v>0</v>
      </c>
      <c r="G143" s="518">
        <f>'FORMATO COSTEO C6'!L56</f>
        <v>0</v>
      </c>
      <c r="H143" s="519">
        <f>IF($F143=0,0,((($F143/$E143)*'CRONOGRAMA ACTIVIDADES'!F$78)*($G143/$F143)))</f>
        <v>0</v>
      </c>
      <c r="I143" s="517">
        <f>IF($F143=0,0,((($F143/$E143)*'CRONOGRAMA ACTIVIDADES'!G$78)*($G143/$F143)))</f>
        <v>0</v>
      </c>
      <c r="J143" s="517">
        <f>IF($F143=0,0,((($F143/$E143)*'CRONOGRAMA ACTIVIDADES'!H$78)*($G143/$F143)))</f>
        <v>0</v>
      </c>
      <c r="K143" s="517">
        <f>IF($F143=0,0,((($F143/$E143)*'CRONOGRAMA ACTIVIDADES'!I$78)*($G143/$F143)))</f>
        <v>0</v>
      </c>
      <c r="L143" s="517">
        <f>IF($F143=0,0,((($F143/$E143)*'CRONOGRAMA ACTIVIDADES'!J$78)*($G143/$F143)))</f>
        <v>0</v>
      </c>
      <c r="M143" s="517">
        <f>IF($F143=0,0,((($F143/$E143)*'CRONOGRAMA ACTIVIDADES'!K$78)*($G143/$F143)))</f>
        <v>0</v>
      </c>
      <c r="N143" s="517">
        <f>IF($F143=0,0,((($F143/$E143)*'CRONOGRAMA ACTIVIDADES'!L$78)*($G143/$F143)))</f>
        <v>0</v>
      </c>
      <c r="O143" s="517">
        <f>IF($F143=0,0,((($F143/$E143)*'CRONOGRAMA ACTIVIDADES'!M$78)*($G143/$F143)))</f>
        <v>0</v>
      </c>
      <c r="P143" s="517">
        <f>IF($F143=0,0,((($F143/$E143)*'CRONOGRAMA ACTIVIDADES'!N$78)*($G143/$F143)))</f>
        <v>0</v>
      </c>
      <c r="Q143" s="517">
        <f>IF($F143=0,0,((($F143/$E143)*'CRONOGRAMA ACTIVIDADES'!O$78)*($G143/$F143)))</f>
        <v>0</v>
      </c>
      <c r="R143" s="517">
        <f>IF($F143=0,0,((($F143/$E143)*'CRONOGRAMA ACTIVIDADES'!P$78)*($G143/$F143)))</f>
        <v>0</v>
      </c>
      <c r="S143" s="517">
        <f>IF($F143=0,0,((($F143/$E143)*'CRONOGRAMA ACTIVIDADES'!Q$78)*($G143/$F143)))</f>
        <v>0</v>
      </c>
      <c r="T143" s="501">
        <f t="shared" si="44"/>
        <v>0</v>
      </c>
      <c r="U143" s="519">
        <f>IF($F143=0,0,((($F143/$E143)*'CRONOGRAMA ACTIVIDADES'!R$78)*($G143/$F143)))</f>
        <v>0</v>
      </c>
      <c r="V143" s="517">
        <f>IF($F143=0,0,((($F143/$E143)*'CRONOGRAMA ACTIVIDADES'!S$78)*($G143/$F143)))</f>
        <v>0</v>
      </c>
      <c r="W143" s="517">
        <f>IF($F143=0,0,((($F143/$E143)*'CRONOGRAMA ACTIVIDADES'!T$78)*($G143/$F143)))</f>
        <v>0</v>
      </c>
      <c r="X143" s="517">
        <f>IF($F143=0,0,((($F143/$E143)*'CRONOGRAMA ACTIVIDADES'!U$78)*($G143/$F143)))</f>
        <v>0</v>
      </c>
      <c r="Y143" s="517">
        <f>IF($F143=0,0,((($F143/$E143)*'CRONOGRAMA ACTIVIDADES'!V$78)*($G143/$F143)))</f>
        <v>0</v>
      </c>
      <c r="Z143" s="517">
        <f>IF($F143=0,0,((($F143/$E143)*'CRONOGRAMA ACTIVIDADES'!W$78)*($G143/$F143)))</f>
        <v>0</v>
      </c>
      <c r="AA143" s="517">
        <f>IF($F143=0,0,((($F143/$E143)*'CRONOGRAMA ACTIVIDADES'!X$78)*($G143/$F143)))</f>
        <v>0</v>
      </c>
      <c r="AB143" s="517">
        <f>IF($F143=0,0,((($F143/$E143)*'CRONOGRAMA ACTIVIDADES'!Y$78)*($G143/$F143)))</f>
        <v>0</v>
      </c>
      <c r="AC143" s="517">
        <f>IF($F143=0,0,((($F143/$E143)*'CRONOGRAMA ACTIVIDADES'!Z$78)*($G143/$F143)))</f>
        <v>0</v>
      </c>
      <c r="AD143" s="517">
        <f>IF($F143=0,0,((($F143/$E143)*'CRONOGRAMA ACTIVIDADES'!AA$78)*($G143/$F143)))</f>
        <v>0</v>
      </c>
      <c r="AE143" s="517">
        <f>IF($F143=0,0,((($F143/$E143)*'CRONOGRAMA ACTIVIDADES'!AB$78)*($G143/$F143)))</f>
        <v>0</v>
      </c>
      <c r="AF143" s="517">
        <f>IF($F143=0,0,((($F143/$E143)*'CRONOGRAMA ACTIVIDADES'!AC$78)*($G143/$F143)))</f>
        <v>0</v>
      </c>
      <c r="AG143" s="501">
        <f t="shared" si="45"/>
        <v>0</v>
      </c>
      <c r="AH143" s="520">
        <f>IF($F143=0,0,((($F143/$E143)*'CRONOGRAMA ACTIVIDADES'!AD$78)*($G143/$F143)))</f>
        <v>0</v>
      </c>
      <c r="AI143" s="517">
        <f>IF($F143=0,0,((($F143/$E143)*'CRONOGRAMA ACTIVIDADES'!AE$78)*($G143/$F143)))</f>
        <v>0</v>
      </c>
      <c r="AJ143" s="517">
        <f>IF($F143=0,0,((($F143/$E143)*'CRONOGRAMA ACTIVIDADES'!AF$78)*($G143/$F143)))</f>
        <v>0</v>
      </c>
      <c r="AK143" s="517">
        <f>IF($F143=0,0,((($F143/$E143)*'CRONOGRAMA ACTIVIDADES'!AG$78)*($G143/$F143)))</f>
        <v>0</v>
      </c>
      <c r="AL143" s="517">
        <f>IF($F143=0,0,((($F143/$E143)*'CRONOGRAMA ACTIVIDADES'!AH$78)*($G143/$F143)))</f>
        <v>0</v>
      </c>
      <c r="AM143" s="517">
        <f>IF($F143=0,0,((($F143/$E143)*'CRONOGRAMA ACTIVIDADES'!AI$78)*($G143/$F143)))</f>
        <v>0</v>
      </c>
      <c r="AN143" s="517">
        <f>IF($F143=0,0,((($F143/$E143)*'CRONOGRAMA ACTIVIDADES'!AJ$78)*($G143/$F143)))</f>
        <v>0</v>
      </c>
      <c r="AO143" s="517">
        <f>IF($F143=0,0,((($F143/$E143)*'CRONOGRAMA ACTIVIDADES'!AK$78)*($G143/$F143)))</f>
        <v>0</v>
      </c>
      <c r="AP143" s="517">
        <f>IF($F143=0,0,((($F143/$E143)*'CRONOGRAMA ACTIVIDADES'!AL$78)*($G143/$F143)))</f>
        <v>0</v>
      </c>
      <c r="AQ143" s="517">
        <f>IF($F143=0,0,((($F143/$E143)*'CRONOGRAMA ACTIVIDADES'!AM$78)*($G143/$F143)))</f>
        <v>0</v>
      </c>
      <c r="AR143" s="517">
        <f>IF($F143=0,0,((($F143/$E143)*'CRONOGRAMA ACTIVIDADES'!AN$78)*($G143/$F143)))</f>
        <v>0</v>
      </c>
      <c r="AS143" s="517">
        <f>IF($F143=0,0,((($F143/$E143)*'CRONOGRAMA ACTIVIDADES'!AO$78)*($G143/$F143)))</f>
        <v>0</v>
      </c>
      <c r="AT143" s="501">
        <f t="shared" si="46"/>
        <v>0</v>
      </c>
      <c r="AU143" s="504">
        <f>AS143+AR143+AQ143+AP143+AO143+AN143+AM143+AL143+AK143+AJ143+AI143+AH143+AF143+AE143+AD143+AC143+AB143+AA143+Z143+Y143+X143+W143+V143+U143+S143+R143+Q143+P143+O143+N143+M143+L143+K143+J143+I143+H143</f>
        <v>0</v>
      </c>
      <c r="AV143" s="470">
        <f t="shared" si="36"/>
        <v>0</v>
      </c>
    </row>
    <row r="144" spans="2:48" s="60" customFormat="1" ht="13.5">
      <c r="B144" s="494" t="str">
        <f>'FORMATO COSTEO C6'!C57</f>
        <v>6.3.4.2</v>
      </c>
      <c r="C144" s="515">
        <f>'FORMATO COSTEO C6'!B57</f>
        <v>0</v>
      </c>
      <c r="D144" s="590" t="str">
        <f>'FORMATO COSTEO C6'!D57</f>
        <v>Unidad medida</v>
      </c>
      <c r="E144" s="516">
        <f>'FORMATO COSTEO C6'!E57</f>
        <v>0</v>
      </c>
      <c r="F144" s="517">
        <f>'FORMATO COSTEO C6'!G57</f>
        <v>0</v>
      </c>
      <c r="G144" s="518">
        <f>'FORMATO COSTEO C6'!L57</f>
        <v>0</v>
      </c>
      <c r="H144" s="519">
        <f>IF($F144=0,0,((($F144/$E144)*'CRONOGRAMA ACTIVIDADES'!F$79)*($G144/$F144)))</f>
        <v>0</v>
      </c>
      <c r="I144" s="517">
        <f>IF($F144=0,0,((($F144/$E144)*'CRONOGRAMA ACTIVIDADES'!G$79)*($G144/$F144)))</f>
        <v>0</v>
      </c>
      <c r="J144" s="517">
        <f>IF($F144=0,0,((($F144/$E144)*'CRONOGRAMA ACTIVIDADES'!H$79)*($G144/$F144)))</f>
        <v>0</v>
      </c>
      <c r="K144" s="517">
        <f>IF($F144=0,0,((($F144/$E144)*'CRONOGRAMA ACTIVIDADES'!I$79)*($G144/$F144)))</f>
        <v>0</v>
      </c>
      <c r="L144" s="517">
        <f>IF($F144=0,0,((($F144/$E144)*'CRONOGRAMA ACTIVIDADES'!J$79)*($G144/$F144)))</f>
        <v>0</v>
      </c>
      <c r="M144" s="517">
        <f>IF($F144=0,0,((($F144/$E144)*'CRONOGRAMA ACTIVIDADES'!K$79)*($G144/$F144)))</f>
        <v>0</v>
      </c>
      <c r="N144" s="517">
        <f>IF($F144=0,0,((($F144/$E144)*'CRONOGRAMA ACTIVIDADES'!L$79)*($G144/$F144)))</f>
        <v>0</v>
      </c>
      <c r="O144" s="517">
        <f>IF($F144=0,0,((($F144/$E144)*'CRONOGRAMA ACTIVIDADES'!M$79)*($G144/$F144)))</f>
        <v>0</v>
      </c>
      <c r="P144" s="517">
        <f>IF($F144=0,0,((($F144/$E144)*'CRONOGRAMA ACTIVIDADES'!N$79)*($G144/$F144)))</f>
        <v>0</v>
      </c>
      <c r="Q144" s="517">
        <f>IF($F144=0,0,((($F144/$E144)*'CRONOGRAMA ACTIVIDADES'!O$79)*($G144/$F144)))</f>
        <v>0</v>
      </c>
      <c r="R144" s="517">
        <f>IF($F144=0,0,((($F144/$E144)*'CRONOGRAMA ACTIVIDADES'!P$79)*($G144/$F144)))</f>
        <v>0</v>
      </c>
      <c r="S144" s="517">
        <f>IF($F144=0,0,((($F144/$E144)*'CRONOGRAMA ACTIVIDADES'!Q$79)*($G144/$F144)))</f>
        <v>0</v>
      </c>
      <c r="T144" s="501">
        <f t="shared" si="44"/>
        <v>0</v>
      </c>
      <c r="U144" s="519">
        <f>IF($F144=0,0,((($F144/$E144)*'CRONOGRAMA ACTIVIDADES'!R$79)*($G144/$F144)))</f>
        <v>0</v>
      </c>
      <c r="V144" s="517">
        <f>IF($F144=0,0,((($F144/$E144)*'CRONOGRAMA ACTIVIDADES'!S$79)*($G144/$F144)))</f>
        <v>0</v>
      </c>
      <c r="W144" s="517">
        <f>IF($F144=0,0,((($F144/$E144)*'CRONOGRAMA ACTIVIDADES'!T$79)*($G144/$F144)))</f>
        <v>0</v>
      </c>
      <c r="X144" s="517">
        <f>IF($F144=0,0,((($F144/$E144)*'CRONOGRAMA ACTIVIDADES'!U$79)*($G144/$F144)))</f>
        <v>0</v>
      </c>
      <c r="Y144" s="517">
        <f>IF($F144=0,0,((($F144/$E144)*'CRONOGRAMA ACTIVIDADES'!V$79)*($G144/$F144)))</f>
        <v>0</v>
      </c>
      <c r="Z144" s="517">
        <f>IF($F144=0,0,((($F144/$E144)*'CRONOGRAMA ACTIVIDADES'!W$79)*($G144/$F144)))</f>
        <v>0</v>
      </c>
      <c r="AA144" s="517">
        <f>IF($F144=0,0,((($F144/$E144)*'CRONOGRAMA ACTIVIDADES'!X$79)*($G144/$F144)))</f>
        <v>0</v>
      </c>
      <c r="AB144" s="517">
        <f>IF($F144=0,0,((($F144/$E144)*'CRONOGRAMA ACTIVIDADES'!Y$79)*($G144/$F144)))</f>
        <v>0</v>
      </c>
      <c r="AC144" s="517">
        <f>IF($F144=0,0,((($F144/$E144)*'CRONOGRAMA ACTIVIDADES'!Z$79)*($G144/$F144)))</f>
        <v>0</v>
      </c>
      <c r="AD144" s="517">
        <f>IF($F144=0,0,((($F144/$E144)*'CRONOGRAMA ACTIVIDADES'!AA$79)*($G144/$F144)))</f>
        <v>0</v>
      </c>
      <c r="AE144" s="517">
        <f>IF($F144=0,0,((($F144/$E144)*'CRONOGRAMA ACTIVIDADES'!AB$79)*($G144/$F144)))</f>
        <v>0</v>
      </c>
      <c r="AF144" s="517">
        <f>IF($F144=0,0,((($F144/$E144)*'CRONOGRAMA ACTIVIDADES'!AC$79)*($G144/$F144)))</f>
        <v>0</v>
      </c>
      <c r="AG144" s="501">
        <f t="shared" si="45"/>
        <v>0</v>
      </c>
      <c r="AH144" s="520">
        <f>IF($F144=0,0,((($F144/$E144)*'CRONOGRAMA ACTIVIDADES'!AD$79)*($G144/$F144)))</f>
        <v>0</v>
      </c>
      <c r="AI144" s="517">
        <f>IF($F144=0,0,((($F144/$E144)*'CRONOGRAMA ACTIVIDADES'!AE$79)*($G144/$F144)))</f>
        <v>0</v>
      </c>
      <c r="AJ144" s="517">
        <f>IF($F144=0,0,((($F144/$E144)*'CRONOGRAMA ACTIVIDADES'!AF$79)*($G144/$F144)))</f>
        <v>0</v>
      </c>
      <c r="AK144" s="517">
        <f>IF($F144=0,0,((($F144/$E144)*'CRONOGRAMA ACTIVIDADES'!AG$79)*($G144/$F144)))</f>
        <v>0</v>
      </c>
      <c r="AL144" s="517">
        <f>IF($F144=0,0,((($F144/$E144)*'CRONOGRAMA ACTIVIDADES'!AH$79)*($G144/$F144)))</f>
        <v>0</v>
      </c>
      <c r="AM144" s="517">
        <f>IF($F144=0,0,((($F144/$E144)*'CRONOGRAMA ACTIVIDADES'!AI$79)*($G144/$F144)))</f>
        <v>0</v>
      </c>
      <c r="AN144" s="517">
        <f>IF($F144=0,0,((($F144/$E144)*'CRONOGRAMA ACTIVIDADES'!AJ$79)*($G144/$F144)))</f>
        <v>0</v>
      </c>
      <c r="AO144" s="517">
        <f>IF($F144=0,0,((($F144/$E144)*'CRONOGRAMA ACTIVIDADES'!AK$79)*($G144/$F144)))</f>
        <v>0</v>
      </c>
      <c r="AP144" s="517">
        <f>IF($F144=0,0,((($F144/$E144)*'CRONOGRAMA ACTIVIDADES'!AL$79)*($G144/$F144)))</f>
        <v>0</v>
      </c>
      <c r="AQ144" s="517">
        <f>IF($F144=0,0,((($F144/$E144)*'CRONOGRAMA ACTIVIDADES'!AM$79)*($G144/$F144)))</f>
        <v>0</v>
      </c>
      <c r="AR144" s="517">
        <f>IF($F144=0,0,((($F144/$E144)*'CRONOGRAMA ACTIVIDADES'!AN$79)*($G144/$F144)))</f>
        <v>0</v>
      </c>
      <c r="AS144" s="517">
        <f>IF($F144=0,0,((($F144/$E144)*'CRONOGRAMA ACTIVIDADES'!AO$79)*($G144/$F144)))</f>
        <v>0</v>
      </c>
      <c r="AT144" s="501">
        <f t="shared" si="46"/>
        <v>0</v>
      </c>
      <c r="AU144" s="504">
        <f>AS144+AR144+AQ144+AP144+AO144+AN144+AM144+AL144+AK144+AJ144+AI144+AH144+AF144+AE144+AD144+AC144+AB144+AA144+Z144+Y144+X144+W144+V144+U144+S144+R144+Q144+P144+O144+N144+M144+L144+K144+J144+I144+H144</f>
        <v>0</v>
      </c>
      <c r="AV144" s="470">
        <f t="shared" si="36"/>
        <v>0</v>
      </c>
    </row>
    <row r="145" spans="2:48" s="60" customFormat="1" ht="13.5">
      <c r="B145" s="494" t="str">
        <f>'FORMATO COSTEO C6'!C58</f>
        <v>6.3.4.3</v>
      </c>
      <c r="C145" s="515">
        <f>'FORMATO COSTEO C6'!B58</f>
        <v>0</v>
      </c>
      <c r="D145" s="590" t="str">
        <f>'FORMATO COSTEO C6'!D58</f>
        <v>Unidad medida</v>
      </c>
      <c r="E145" s="516">
        <f>'FORMATO COSTEO C6'!E58</f>
        <v>0</v>
      </c>
      <c r="F145" s="517">
        <f>'FORMATO COSTEO C6'!G58</f>
        <v>0</v>
      </c>
      <c r="G145" s="518">
        <f>'FORMATO COSTEO C6'!L58</f>
        <v>0</v>
      </c>
      <c r="H145" s="519">
        <f>IF($F145=0,0,((($F145/$E145)*'CRONOGRAMA ACTIVIDADES'!F$80)*($G145/$F145)))</f>
        <v>0</v>
      </c>
      <c r="I145" s="517">
        <f>IF($F145=0,0,((($F145/$E145)*'CRONOGRAMA ACTIVIDADES'!G$80)*($G145/$F145)))</f>
        <v>0</v>
      </c>
      <c r="J145" s="517">
        <f>IF($F145=0,0,((($F145/$E145)*'CRONOGRAMA ACTIVIDADES'!H$80)*($G145/$F145)))</f>
        <v>0</v>
      </c>
      <c r="K145" s="517">
        <f>IF($F145=0,0,((($F145/$E145)*'CRONOGRAMA ACTIVIDADES'!I$80)*($G145/$F145)))</f>
        <v>0</v>
      </c>
      <c r="L145" s="517">
        <f>IF($F145=0,0,((($F145/$E145)*'CRONOGRAMA ACTIVIDADES'!J$80)*($G145/$F145)))</f>
        <v>0</v>
      </c>
      <c r="M145" s="517">
        <f>IF($F145=0,0,((($F145/$E145)*'CRONOGRAMA ACTIVIDADES'!K$80)*($G145/$F145)))</f>
        <v>0</v>
      </c>
      <c r="N145" s="517">
        <f>IF($F145=0,0,((($F145/$E145)*'CRONOGRAMA ACTIVIDADES'!L$80)*($G145/$F145)))</f>
        <v>0</v>
      </c>
      <c r="O145" s="517">
        <f>IF($F145=0,0,((($F145/$E145)*'CRONOGRAMA ACTIVIDADES'!M$80)*($G145/$F145)))</f>
        <v>0</v>
      </c>
      <c r="P145" s="517">
        <f>IF($F145=0,0,((($F145/$E145)*'CRONOGRAMA ACTIVIDADES'!N$80)*($G145/$F145)))</f>
        <v>0</v>
      </c>
      <c r="Q145" s="517">
        <f>IF($F145=0,0,((($F145/$E145)*'CRONOGRAMA ACTIVIDADES'!O$80)*($G145/$F145)))</f>
        <v>0</v>
      </c>
      <c r="R145" s="517">
        <f>IF($F145=0,0,((($F145/$E145)*'CRONOGRAMA ACTIVIDADES'!P$80)*($G145/$F145)))</f>
        <v>0</v>
      </c>
      <c r="S145" s="517">
        <f>IF($F145=0,0,((($F145/$E145)*'CRONOGRAMA ACTIVIDADES'!Q$80)*($G145/$F145)))</f>
        <v>0</v>
      </c>
      <c r="T145" s="501">
        <f t="shared" si="44"/>
        <v>0</v>
      </c>
      <c r="U145" s="519">
        <f>IF($F145=0,0,((($F145/$E145)*'CRONOGRAMA ACTIVIDADES'!R$80)*($G145/$F145)))</f>
        <v>0</v>
      </c>
      <c r="V145" s="517">
        <f>IF($F145=0,0,((($F145/$E145)*'CRONOGRAMA ACTIVIDADES'!S$80)*($G145/$F145)))</f>
        <v>0</v>
      </c>
      <c r="W145" s="517">
        <f>IF($F145=0,0,((($F145/$E145)*'CRONOGRAMA ACTIVIDADES'!T$80)*($G145/$F145)))</f>
        <v>0</v>
      </c>
      <c r="X145" s="517">
        <f>IF($F145=0,0,((($F145/$E145)*'CRONOGRAMA ACTIVIDADES'!U$80)*($G145/$F145)))</f>
        <v>0</v>
      </c>
      <c r="Y145" s="517">
        <f>IF($F145=0,0,((($F145/$E145)*'CRONOGRAMA ACTIVIDADES'!V$80)*($G145/$F145)))</f>
        <v>0</v>
      </c>
      <c r="Z145" s="517">
        <f>IF($F145=0,0,((($F145/$E145)*'CRONOGRAMA ACTIVIDADES'!W$80)*($G145/$F145)))</f>
        <v>0</v>
      </c>
      <c r="AA145" s="517">
        <f>IF($F145=0,0,((($F145/$E145)*'CRONOGRAMA ACTIVIDADES'!X$80)*($G145/$F145)))</f>
        <v>0</v>
      </c>
      <c r="AB145" s="517">
        <f>IF($F145=0,0,((($F145/$E145)*'CRONOGRAMA ACTIVIDADES'!Y$80)*($G145/$F145)))</f>
        <v>0</v>
      </c>
      <c r="AC145" s="517">
        <f>IF($F145=0,0,((($F145/$E145)*'CRONOGRAMA ACTIVIDADES'!Z$80)*($G145/$F145)))</f>
        <v>0</v>
      </c>
      <c r="AD145" s="517">
        <f>IF($F145=0,0,((($F145/$E145)*'CRONOGRAMA ACTIVIDADES'!AA$80)*($G145/$F145)))</f>
        <v>0</v>
      </c>
      <c r="AE145" s="517">
        <f>IF($F145=0,0,((($F145/$E145)*'CRONOGRAMA ACTIVIDADES'!AB$80)*($G145/$F145)))</f>
        <v>0</v>
      </c>
      <c r="AF145" s="517">
        <f>IF($F145=0,0,((($F145/$E145)*'CRONOGRAMA ACTIVIDADES'!AC$80)*($G145/$F145)))</f>
        <v>0</v>
      </c>
      <c r="AG145" s="501">
        <f t="shared" si="45"/>
        <v>0</v>
      </c>
      <c r="AH145" s="520">
        <f>IF($F145=0,0,((($F145/$E145)*'CRONOGRAMA ACTIVIDADES'!AD$80)*($G145/$F145)))</f>
        <v>0</v>
      </c>
      <c r="AI145" s="517">
        <f>IF($F145=0,0,((($F145/$E145)*'CRONOGRAMA ACTIVIDADES'!AE$80)*($G145/$F145)))</f>
        <v>0</v>
      </c>
      <c r="AJ145" s="517">
        <f>IF($F145=0,0,((($F145/$E145)*'CRONOGRAMA ACTIVIDADES'!AF$80)*($G145/$F145)))</f>
        <v>0</v>
      </c>
      <c r="AK145" s="517">
        <f>IF($F145=0,0,((($F145/$E145)*'CRONOGRAMA ACTIVIDADES'!AG$80)*($G145/$F145)))</f>
        <v>0</v>
      </c>
      <c r="AL145" s="517">
        <f>IF($F145=0,0,((($F145/$E145)*'CRONOGRAMA ACTIVIDADES'!AH$80)*($G145/$F145)))</f>
        <v>0</v>
      </c>
      <c r="AM145" s="517">
        <f>IF($F145=0,0,((($F145/$E145)*'CRONOGRAMA ACTIVIDADES'!AI$80)*($G145/$F145)))</f>
        <v>0</v>
      </c>
      <c r="AN145" s="517">
        <f>IF($F145=0,0,((($F145/$E145)*'CRONOGRAMA ACTIVIDADES'!AJ$80)*($G145/$F145)))</f>
        <v>0</v>
      </c>
      <c r="AO145" s="517">
        <f>IF($F145=0,0,((($F145/$E145)*'CRONOGRAMA ACTIVIDADES'!AK$80)*($G145/$F145)))</f>
        <v>0</v>
      </c>
      <c r="AP145" s="517">
        <f>IF($F145=0,0,((($F145/$E145)*'CRONOGRAMA ACTIVIDADES'!AL$80)*($G145/$F145)))</f>
        <v>0</v>
      </c>
      <c r="AQ145" s="517">
        <f>IF($F145=0,0,((($F145/$E145)*'CRONOGRAMA ACTIVIDADES'!AM$80)*($G145/$F145)))</f>
        <v>0</v>
      </c>
      <c r="AR145" s="517">
        <f>IF($F145=0,0,((($F145/$E145)*'CRONOGRAMA ACTIVIDADES'!AN$80)*($G145/$F145)))</f>
        <v>0</v>
      </c>
      <c r="AS145" s="517">
        <f>IF($F145=0,0,((($F145/$E145)*'CRONOGRAMA ACTIVIDADES'!AO$80)*($G145/$F145)))</f>
        <v>0</v>
      </c>
      <c r="AT145" s="501">
        <f t="shared" si="46"/>
        <v>0</v>
      </c>
      <c r="AU145" s="504">
        <f>AS145+AR145+AQ145+AP145+AO145+AN145+AM145+AL145+AK145+AJ145+AI145+AH145+AF145+AE145+AD145+AC145+AB145+AA145+Z145+Y145+X145+W145+V145+U145+S145+R145+Q145+P145+O145+N145+M145+L145+K145+J145+I145+H145</f>
        <v>0</v>
      </c>
      <c r="AV145" s="470">
        <f t="shared" si="36"/>
        <v>0</v>
      </c>
    </row>
    <row r="146" spans="2:48" s="60" customFormat="1" ht="13.5">
      <c r="B146" s="536" t="str">
        <f>+'FORMATO COSTEO C6'!C59</f>
        <v>6.3.5</v>
      </c>
      <c r="C146" s="538" t="str">
        <f>+'FORMATO COSTEO C6'!B59</f>
        <v xml:space="preserve">Servicios básicos para oficina </v>
      </c>
      <c r="D146" s="534"/>
      <c r="E146" s="532"/>
      <c r="F146" s="526">
        <f>+'FORMATO COSTEO C6'!G59</f>
        <v>0</v>
      </c>
      <c r="G146" s="527">
        <f>+'FORMATO COSTEO C6'!L59</f>
        <v>0</v>
      </c>
      <c r="H146" s="528">
        <f>SUM(H147:H149)</f>
        <v>0</v>
      </c>
      <c r="I146" s="526">
        <f aca="true" t="shared" si="50" ref="I146:AU146">SUM(I147:I149)</f>
        <v>0</v>
      </c>
      <c r="J146" s="526">
        <f t="shared" si="50"/>
        <v>0</v>
      </c>
      <c r="K146" s="526">
        <f t="shared" si="50"/>
        <v>0</v>
      </c>
      <c r="L146" s="526">
        <f t="shared" si="50"/>
        <v>0</v>
      </c>
      <c r="M146" s="526">
        <f t="shared" si="50"/>
        <v>0</v>
      </c>
      <c r="N146" s="526">
        <f t="shared" si="50"/>
        <v>0</v>
      </c>
      <c r="O146" s="526">
        <f t="shared" si="50"/>
        <v>0</v>
      </c>
      <c r="P146" s="526">
        <f t="shared" si="50"/>
        <v>0</v>
      </c>
      <c r="Q146" s="526">
        <f t="shared" si="50"/>
        <v>0</v>
      </c>
      <c r="R146" s="526">
        <f t="shared" si="50"/>
        <v>0</v>
      </c>
      <c r="S146" s="526">
        <f t="shared" si="50"/>
        <v>0</v>
      </c>
      <c r="T146" s="529">
        <f t="shared" si="50"/>
        <v>0</v>
      </c>
      <c r="U146" s="528">
        <f t="shared" si="50"/>
        <v>0</v>
      </c>
      <c r="V146" s="526">
        <f t="shared" si="50"/>
        <v>0</v>
      </c>
      <c r="W146" s="526">
        <f t="shared" si="50"/>
        <v>0</v>
      </c>
      <c r="X146" s="526">
        <f t="shared" si="50"/>
        <v>0</v>
      </c>
      <c r="Y146" s="526">
        <f t="shared" si="50"/>
        <v>0</v>
      </c>
      <c r="Z146" s="526">
        <f t="shared" si="50"/>
        <v>0</v>
      </c>
      <c r="AA146" s="526">
        <f t="shared" si="50"/>
        <v>0</v>
      </c>
      <c r="AB146" s="526">
        <f t="shared" si="50"/>
        <v>0</v>
      </c>
      <c r="AC146" s="526">
        <f t="shared" si="50"/>
        <v>0</v>
      </c>
      <c r="AD146" s="526">
        <f t="shared" si="50"/>
        <v>0</v>
      </c>
      <c r="AE146" s="526">
        <f t="shared" si="50"/>
        <v>0</v>
      </c>
      <c r="AF146" s="526">
        <f t="shared" si="50"/>
        <v>0</v>
      </c>
      <c r="AG146" s="529">
        <f>SUM(AG147:AG149)</f>
        <v>0</v>
      </c>
      <c r="AH146" s="530">
        <f t="shared" si="50"/>
        <v>0</v>
      </c>
      <c r="AI146" s="526">
        <f t="shared" si="50"/>
        <v>0</v>
      </c>
      <c r="AJ146" s="526">
        <f t="shared" si="50"/>
        <v>0</v>
      </c>
      <c r="AK146" s="526">
        <f t="shared" si="50"/>
        <v>0</v>
      </c>
      <c r="AL146" s="526">
        <f t="shared" si="50"/>
        <v>0</v>
      </c>
      <c r="AM146" s="526">
        <f t="shared" si="50"/>
        <v>0</v>
      </c>
      <c r="AN146" s="526">
        <f t="shared" si="50"/>
        <v>0</v>
      </c>
      <c r="AO146" s="526">
        <f t="shared" si="50"/>
        <v>0</v>
      </c>
      <c r="AP146" s="526">
        <f t="shared" si="50"/>
        <v>0</v>
      </c>
      <c r="AQ146" s="526">
        <f t="shared" si="50"/>
        <v>0</v>
      </c>
      <c r="AR146" s="526">
        <f t="shared" si="50"/>
        <v>0</v>
      </c>
      <c r="AS146" s="526">
        <f t="shared" si="50"/>
        <v>0</v>
      </c>
      <c r="AT146" s="529">
        <f t="shared" si="50"/>
        <v>0</v>
      </c>
      <c r="AU146" s="531">
        <f t="shared" si="50"/>
        <v>0</v>
      </c>
      <c r="AV146" s="470">
        <f t="shared" si="36"/>
        <v>0</v>
      </c>
    </row>
    <row r="147" spans="2:48" s="60" customFormat="1" ht="13.5">
      <c r="B147" s="494" t="str">
        <f>'FORMATO COSTEO C6'!C60</f>
        <v>6.3.5.1</v>
      </c>
      <c r="C147" s="515">
        <f>'FORMATO COSTEO C6'!B60</f>
        <v>0</v>
      </c>
      <c r="D147" s="590" t="str">
        <f>'FORMATO COSTEO C6'!D60</f>
        <v>Unidad medida</v>
      </c>
      <c r="E147" s="516">
        <f>'FORMATO COSTEO C6'!E60</f>
        <v>0</v>
      </c>
      <c r="F147" s="517">
        <f>'FORMATO COSTEO C6'!G60</f>
        <v>0</v>
      </c>
      <c r="G147" s="518">
        <f>'FORMATO COSTEO C6'!L60</f>
        <v>0</v>
      </c>
      <c r="H147" s="519">
        <f>IF($F147=0,0,((($F147/$E147)*'CRONOGRAMA ACTIVIDADES'!F$82)*($G147/$F147)))</f>
        <v>0</v>
      </c>
      <c r="I147" s="517">
        <f>IF($F147=0,0,((($F147/$E147)*'CRONOGRAMA ACTIVIDADES'!G$82)*($G147/$F147)))</f>
        <v>0</v>
      </c>
      <c r="J147" s="517">
        <f>IF($F147=0,0,((($F147/$E147)*'CRONOGRAMA ACTIVIDADES'!H$82)*($G147/$F147)))</f>
        <v>0</v>
      </c>
      <c r="K147" s="517">
        <f>IF($F147=0,0,((($F147/$E147)*'CRONOGRAMA ACTIVIDADES'!I$82)*($G147/$F147)))</f>
        <v>0</v>
      </c>
      <c r="L147" s="517">
        <f>IF($F147=0,0,((($F147/$E147)*'CRONOGRAMA ACTIVIDADES'!J$82)*($G147/$F147)))</f>
        <v>0</v>
      </c>
      <c r="M147" s="517">
        <f>IF($F147=0,0,((($F147/$E147)*'CRONOGRAMA ACTIVIDADES'!K$82)*($G147/$F147)))</f>
        <v>0</v>
      </c>
      <c r="N147" s="517">
        <f>IF($F147=0,0,((($F147/$E147)*'CRONOGRAMA ACTIVIDADES'!L$82)*($G147/$F147)))</f>
        <v>0</v>
      </c>
      <c r="O147" s="517">
        <f>IF($F147=0,0,((($F147/$E147)*'CRONOGRAMA ACTIVIDADES'!M$82)*($G147/$F147)))</f>
        <v>0</v>
      </c>
      <c r="P147" s="517">
        <f>IF($F147=0,0,((($F147/$E147)*'CRONOGRAMA ACTIVIDADES'!N$82)*($G147/$F147)))</f>
        <v>0</v>
      </c>
      <c r="Q147" s="517">
        <f>IF($F147=0,0,((($F147/$E147)*'CRONOGRAMA ACTIVIDADES'!O$82)*($G147/$F147)))</f>
        <v>0</v>
      </c>
      <c r="R147" s="517">
        <f>IF($F147=0,0,((($F147/$E147)*'CRONOGRAMA ACTIVIDADES'!P$82)*($G147/$F147)))</f>
        <v>0</v>
      </c>
      <c r="S147" s="517">
        <f>IF($F147=0,0,((($F147/$E147)*'CRONOGRAMA ACTIVIDADES'!Q$82)*($G147/$F147)))</f>
        <v>0</v>
      </c>
      <c r="T147" s="501">
        <f t="shared" si="44"/>
        <v>0</v>
      </c>
      <c r="U147" s="519">
        <f>IF($F147=0,0,((($F147/$E147)*'CRONOGRAMA ACTIVIDADES'!R$82)*($G147/$F147)))</f>
        <v>0</v>
      </c>
      <c r="V147" s="517">
        <f>IF($F147=0,0,((($F147/$E147)*'CRONOGRAMA ACTIVIDADES'!S$82)*($G147/$F147)))</f>
        <v>0</v>
      </c>
      <c r="W147" s="517">
        <f>IF($F147=0,0,((($F147/$E147)*'CRONOGRAMA ACTIVIDADES'!T$82)*($G147/$F147)))</f>
        <v>0</v>
      </c>
      <c r="X147" s="517">
        <f>IF($F147=0,0,((($F147/$E147)*'CRONOGRAMA ACTIVIDADES'!U$82)*($G147/$F147)))</f>
        <v>0</v>
      </c>
      <c r="Y147" s="517">
        <f>IF($F147=0,0,((($F147/$E147)*'CRONOGRAMA ACTIVIDADES'!V$82)*($G147/$F147)))</f>
        <v>0</v>
      </c>
      <c r="Z147" s="517">
        <f>IF($F147=0,0,((($F147/$E147)*'CRONOGRAMA ACTIVIDADES'!W$82)*($G147/$F147)))</f>
        <v>0</v>
      </c>
      <c r="AA147" s="517">
        <f>IF($F147=0,0,((($F147/$E147)*'CRONOGRAMA ACTIVIDADES'!X$82)*($G147/$F147)))</f>
        <v>0</v>
      </c>
      <c r="AB147" s="517">
        <f>IF($F147=0,0,((($F147/$E147)*'CRONOGRAMA ACTIVIDADES'!Y$82)*($G147/$F147)))</f>
        <v>0</v>
      </c>
      <c r="AC147" s="517">
        <f>IF($F147=0,0,((($F147/$E147)*'CRONOGRAMA ACTIVIDADES'!Z$82)*($G147/$F147)))</f>
        <v>0</v>
      </c>
      <c r="AD147" s="517">
        <f>IF($F147=0,0,((($F147/$E147)*'CRONOGRAMA ACTIVIDADES'!AA$82)*($G147/$F147)))</f>
        <v>0</v>
      </c>
      <c r="AE147" s="517">
        <f>IF($F147=0,0,((($F147/$E147)*'CRONOGRAMA ACTIVIDADES'!AB$82)*($G147/$F147)))</f>
        <v>0</v>
      </c>
      <c r="AF147" s="517">
        <f>IF($F147=0,0,((($F147/$E147)*'CRONOGRAMA ACTIVIDADES'!AC$82)*($G147/$F147)))</f>
        <v>0</v>
      </c>
      <c r="AG147" s="501">
        <f t="shared" si="45"/>
        <v>0</v>
      </c>
      <c r="AH147" s="520">
        <f>IF($F147=0,0,((($F147/$E147)*'CRONOGRAMA ACTIVIDADES'!AD$82)*($G147/$F147)))</f>
        <v>0</v>
      </c>
      <c r="AI147" s="517">
        <f>IF($F147=0,0,((($F147/$E147)*'CRONOGRAMA ACTIVIDADES'!AE$82)*($G147/$F147)))</f>
        <v>0</v>
      </c>
      <c r="AJ147" s="517">
        <f>IF($F147=0,0,((($F147/$E147)*'CRONOGRAMA ACTIVIDADES'!AF$82)*($G147/$F147)))</f>
        <v>0</v>
      </c>
      <c r="AK147" s="517">
        <f>IF($F147=0,0,((($F147/$E147)*'CRONOGRAMA ACTIVIDADES'!AG$82)*($G147/$F147)))</f>
        <v>0</v>
      </c>
      <c r="AL147" s="517">
        <f>IF($F147=0,0,((($F147/$E147)*'CRONOGRAMA ACTIVIDADES'!AH$82)*($G147/$F147)))</f>
        <v>0</v>
      </c>
      <c r="AM147" s="517">
        <f>IF($F147=0,0,((($F147/$E147)*'CRONOGRAMA ACTIVIDADES'!AI$82)*($G147/$F147)))</f>
        <v>0</v>
      </c>
      <c r="AN147" s="517">
        <f>IF($F147=0,0,((($F147/$E147)*'CRONOGRAMA ACTIVIDADES'!AJ$82)*($G147/$F147)))</f>
        <v>0</v>
      </c>
      <c r="AO147" s="517">
        <f>IF($F147=0,0,((($F147/$E147)*'CRONOGRAMA ACTIVIDADES'!AK$82)*($G147/$F147)))</f>
        <v>0</v>
      </c>
      <c r="AP147" s="517">
        <f>IF($F147=0,0,((($F147/$E147)*'CRONOGRAMA ACTIVIDADES'!AL$82)*($G147/$F147)))</f>
        <v>0</v>
      </c>
      <c r="AQ147" s="517">
        <f>IF($F147=0,0,((($F147/$E147)*'CRONOGRAMA ACTIVIDADES'!AM$82)*($G147/$F147)))</f>
        <v>0</v>
      </c>
      <c r="AR147" s="517">
        <f>IF($F147=0,0,((($F147/$E147)*'CRONOGRAMA ACTIVIDADES'!AN$82)*($G147/$F147)))</f>
        <v>0</v>
      </c>
      <c r="AS147" s="517">
        <f>IF($F147=0,0,((($F147/$E147)*'CRONOGRAMA ACTIVIDADES'!AO$82)*($G147/$F147)))</f>
        <v>0</v>
      </c>
      <c r="AT147" s="501">
        <f t="shared" si="46"/>
        <v>0</v>
      </c>
      <c r="AU147" s="504">
        <f>AS147+AR147+AQ147+AP147+AO147+AN147+AM147+AL147+AK147+AJ147+AI147+AH147+AF147+AE147+AD147+AC147+AB147+AA147+Z147+Y147+X147+W147+V147+U147+S147+R147+Q147+P147+O147+N147+M147+L147+K147+J147+I147+H147</f>
        <v>0</v>
      </c>
      <c r="AV147" s="470">
        <f t="shared" si="36"/>
        <v>0</v>
      </c>
    </row>
    <row r="148" spans="2:48" s="60" customFormat="1" ht="13.5">
      <c r="B148" s="494" t="str">
        <f>'FORMATO COSTEO C6'!C61</f>
        <v>6.3.5.2</v>
      </c>
      <c r="C148" s="515">
        <f>'FORMATO COSTEO C6'!B61</f>
        <v>0</v>
      </c>
      <c r="D148" s="590" t="str">
        <f>'FORMATO COSTEO C6'!D61</f>
        <v>Unidad medida</v>
      </c>
      <c r="E148" s="516">
        <f>'FORMATO COSTEO C6'!E61</f>
        <v>0</v>
      </c>
      <c r="F148" s="517">
        <f>'FORMATO COSTEO C6'!G61</f>
        <v>0</v>
      </c>
      <c r="G148" s="518">
        <f>'FORMATO COSTEO C6'!L61</f>
        <v>0</v>
      </c>
      <c r="H148" s="519">
        <f>IF($F148=0,0,((($F148/$E148)*'CRONOGRAMA ACTIVIDADES'!F$83)*($G148/$F148)))</f>
        <v>0</v>
      </c>
      <c r="I148" s="517">
        <f>IF($F148=0,0,((($F148/$E148)*'CRONOGRAMA ACTIVIDADES'!G$83)*($G148/$F148)))</f>
        <v>0</v>
      </c>
      <c r="J148" s="517">
        <f>IF($F148=0,0,((($F148/$E148)*'CRONOGRAMA ACTIVIDADES'!H$83)*($G148/$F148)))</f>
        <v>0</v>
      </c>
      <c r="K148" s="517">
        <f>IF($F148=0,0,((($F148/$E148)*'CRONOGRAMA ACTIVIDADES'!I$83)*($G148/$F148)))</f>
        <v>0</v>
      </c>
      <c r="L148" s="517">
        <f>IF($F148=0,0,((($F148/$E148)*'CRONOGRAMA ACTIVIDADES'!J$83)*($G148/$F148)))</f>
        <v>0</v>
      </c>
      <c r="M148" s="517">
        <f>IF($F148=0,0,((($F148/$E148)*'CRONOGRAMA ACTIVIDADES'!K$83)*($G148/$F148)))</f>
        <v>0</v>
      </c>
      <c r="N148" s="517">
        <f>IF($F148=0,0,((($F148/$E148)*'CRONOGRAMA ACTIVIDADES'!L$83)*($G148/$F148)))</f>
        <v>0</v>
      </c>
      <c r="O148" s="517">
        <f>IF($F148=0,0,((($F148/$E148)*'CRONOGRAMA ACTIVIDADES'!M$83)*($G148/$F148)))</f>
        <v>0</v>
      </c>
      <c r="P148" s="517">
        <f>IF($F148=0,0,((($F148/$E148)*'CRONOGRAMA ACTIVIDADES'!N$83)*($G148/$F148)))</f>
        <v>0</v>
      </c>
      <c r="Q148" s="517">
        <f>IF($F148=0,0,((($F148/$E148)*'CRONOGRAMA ACTIVIDADES'!O$83)*($G148/$F148)))</f>
        <v>0</v>
      </c>
      <c r="R148" s="517">
        <f>IF($F148=0,0,((($F148/$E148)*'CRONOGRAMA ACTIVIDADES'!P$83)*($G148/$F148)))</f>
        <v>0</v>
      </c>
      <c r="S148" s="517">
        <f>IF($F148=0,0,((($F148/$E148)*'CRONOGRAMA ACTIVIDADES'!Q$83)*($G148/$F148)))</f>
        <v>0</v>
      </c>
      <c r="T148" s="501">
        <f t="shared" si="44"/>
        <v>0</v>
      </c>
      <c r="U148" s="519">
        <f>IF($F148=0,0,((($F148/$E148)*'CRONOGRAMA ACTIVIDADES'!R$83)*($G148/$F148)))</f>
        <v>0</v>
      </c>
      <c r="V148" s="517">
        <f>IF($F148=0,0,((($F148/$E148)*'CRONOGRAMA ACTIVIDADES'!S$83)*($G148/$F148)))</f>
        <v>0</v>
      </c>
      <c r="W148" s="517">
        <f>IF($F148=0,0,((($F148/$E148)*'CRONOGRAMA ACTIVIDADES'!T$83)*($G148/$F148)))</f>
        <v>0</v>
      </c>
      <c r="X148" s="517">
        <f>IF($F148=0,0,((($F148/$E148)*'CRONOGRAMA ACTIVIDADES'!U$83)*($G148/$F148)))</f>
        <v>0</v>
      </c>
      <c r="Y148" s="517">
        <f>IF($F148=0,0,((($F148/$E148)*'CRONOGRAMA ACTIVIDADES'!V$83)*($G148/$F148)))</f>
        <v>0</v>
      </c>
      <c r="Z148" s="517">
        <f>IF($F148=0,0,((($F148/$E148)*'CRONOGRAMA ACTIVIDADES'!W$83)*($G148/$F148)))</f>
        <v>0</v>
      </c>
      <c r="AA148" s="517">
        <f>IF($F148=0,0,((($F148/$E148)*'CRONOGRAMA ACTIVIDADES'!X$83)*($G148/$F148)))</f>
        <v>0</v>
      </c>
      <c r="AB148" s="517">
        <f>IF($F148=0,0,((($F148/$E148)*'CRONOGRAMA ACTIVIDADES'!Y$83)*($G148/$F148)))</f>
        <v>0</v>
      </c>
      <c r="AC148" s="517">
        <f>IF($F148=0,0,((($F148/$E148)*'CRONOGRAMA ACTIVIDADES'!Z$83)*($G148/$F148)))</f>
        <v>0</v>
      </c>
      <c r="AD148" s="517">
        <f>IF($F148=0,0,((($F148/$E148)*'CRONOGRAMA ACTIVIDADES'!AA$83)*($G148/$F148)))</f>
        <v>0</v>
      </c>
      <c r="AE148" s="517">
        <f>IF($F148=0,0,((($F148/$E148)*'CRONOGRAMA ACTIVIDADES'!AB$83)*($G148/$F148)))</f>
        <v>0</v>
      </c>
      <c r="AF148" s="517">
        <f>IF($F148=0,0,((($F148/$E148)*'CRONOGRAMA ACTIVIDADES'!AC$83)*($G148/$F148)))</f>
        <v>0</v>
      </c>
      <c r="AG148" s="501">
        <f t="shared" si="45"/>
        <v>0</v>
      </c>
      <c r="AH148" s="520">
        <f>IF($F148=0,0,((($F148/$E148)*'CRONOGRAMA ACTIVIDADES'!AD$83)*($G148/$F148)))</f>
        <v>0</v>
      </c>
      <c r="AI148" s="517">
        <f>IF($F148=0,0,((($F148/$E148)*'CRONOGRAMA ACTIVIDADES'!AE$83)*($G148/$F148)))</f>
        <v>0</v>
      </c>
      <c r="AJ148" s="517">
        <f>IF($F148=0,0,((($F148/$E148)*'CRONOGRAMA ACTIVIDADES'!AF$83)*($G148/$F148)))</f>
        <v>0</v>
      </c>
      <c r="AK148" s="517">
        <f>IF($F148=0,0,((($F148/$E148)*'CRONOGRAMA ACTIVIDADES'!AG$83)*($G148/$F148)))</f>
        <v>0</v>
      </c>
      <c r="AL148" s="517">
        <f>IF($F148=0,0,((($F148/$E148)*'CRONOGRAMA ACTIVIDADES'!AH$83)*($G148/$F148)))</f>
        <v>0</v>
      </c>
      <c r="AM148" s="517">
        <f>IF($F148=0,0,((($F148/$E148)*'CRONOGRAMA ACTIVIDADES'!AI$83)*($G148/$F148)))</f>
        <v>0</v>
      </c>
      <c r="AN148" s="517">
        <f>IF($F148=0,0,((($F148/$E148)*'CRONOGRAMA ACTIVIDADES'!AJ$83)*($G148/$F148)))</f>
        <v>0</v>
      </c>
      <c r="AO148" s="517">
        <f>IF($F148=0,0,((($F148/$E148)*'CRONOGRAMA ACTIVIDADES'!AK$83)*($G148/$F148)))</f>
        <v>0</v>
      </c>
      <c r="AP148" s="517">
        <f>IF($F148=0,0,((($F148/$E148)*'CRONOGRAMA ACTIVIDADES'!AL$83)*($G148/$F148)))</f>
        <v>0</v>
      </c>
      <c r="AQ148" s="517">
        <f>IF($F148=0,0,((($F148/$E148)*'CRONOGRAMA ACTIVIDADES'!AM$83)*($G148/$F148)))</f>
        <v>0</v>
      </c>
      <c r="AR148" s="517">
        <f>IF($F148=0,0,((($F148/$E148)*'CRONOGRAMA ACTIVIDADES'!AN$83)*($G148/$F148)))</f>
        <v>0</v>
      </c>
      <c r="AS148" s="517">
        <f>IF($F148=0,0,((($F148/$E148)*'CRONOGRAMA ACTIVIDADES'!AO$83)*($G148/$F148)))</f>
        <v>0</v>
      </c>
      <c r="AT148" s="501">
        <f t="shared" si="46"/>
        <v>0</v>
      </c>
      <c r="AU148" s="504">
        <f>AS148+AR148+AQ148+AP148+AO148+AN148+AM148+AL148+AK148+AJ148+AI148+AH148+AF148+AE148+AD148+AC148+AB148+AA148+Z148+Y148+X148+W148+V148+U148+S148+R148+Q148+P148+O148+N148+M148+L148+K148+J148+I148+H148</f>
        <v>0</v>
      </c>
      <c r="AV148" s="470">
        <f t="shared" si="36"/>
        <v>0</v>
      </c>
    </row>
    <row r="149" spans="2:48" s="60" customFormat="1" ht="13.5">
      <c r="B149" s="494" t="str">
        <f>'FORMATO COSTEO C6'!C62</f>
        <v>6.3.5.3</v>
      </c>
      <c r="C149" s="515">
        <f>'FORMATO COSTEO C6'!B62</f>
        <v>0</v>
      </c>
      <c r="D149" s="590" t="str">
        <f>'FORMATO COSTEO C6'!D62</f>
        <v>Unidad medida</v>
      </c>
      <c r="E149" s="516">
        <f>'FORMATO COSTEO C6'!E62</f>
        <v>0</v>
      </c>
      <c r="F149" s="517">
        <f>'FORMATO COSTEO C6'!G62</f>
        <v>0</v>
      </c>
      <c r="G149" s="518">
        <f>'FORMATO COSTEO C6'!L62</f>
        <v>0</v>
      </c>
      <c r="H149" s="519">
        <f>IF($F149=0,0,((($F149/$E149)*'CRONOGRAMA ACTIVIDADES'!F$84)*($G149/$F149)))</f>
        <v>0</v>
      </c>
      <c r="I149" s="517">
        <f>IF($F149=0,0,((($F149/$E149)*'CRONOGRAMA ACTIVIDADES'!G$84)*($G149/$F149)))</f>
        <v>0</v>
      </c>
      <c r="J149" s="517">
        <f>IF($F149=0,0,((($F149/$E149)*'CRONOGRAMA ACTIVIDADES'!H$84)*($G149/$F149)))</f>
        <v>0</v>
      </c>
      <c r="K149" s="517">
        <f>IF($F149=0,0,((($F149/$E149)*'CRONOGRAMA ACTIVIDADES'!I$84)*($G149/$F149)))</f>
        <v>0</v>
      </c>
      <c r="L149" s="517">
        <f>IF($F149=0,0,((($F149/$E149)*'CRONOGRAMA ACTIVIDADES'!J$84)*($G149/$F149)))</f>
        <v>0</v>
      </c>
      <c r="M149" s="517">
        <f>IF($F149=0,0,((($F149/$E149)*'CRONOGRAMA ACTIVIDADES'!K$84)*($G149/$F149)))</f>
        <v>0</v>
      </c>
      <c r="N149" s="517">
        <f>IF($F149=0,0,((($F149/$E149)*'CRONOGRAMA ACTIVIDADES'!L$84)*($G149/$F149)))</f>
        <v>0</v>
      </c>
      <c r="O149" s="517">
        <f>IF($F149=0,0,((($F149/$E149)*'CRONOGRAMA ACTIVIDADES'!M$84)*($G149/$F149)))</f>
        <v>0</v>
      </c>
      <c r="P149" s="517">
        <f>IF($F149=0,0,((($F149/$E149)*'CRONOGRAMA ACTIVIDADES'!N$84)*($G149/$F149)))</f>
        <v>0</v>
      </c>
      <c r="Q149" s="517">
        <f>IF($F149=0,0,((($F149/$E149)*'CRONOGRAMA ACTIVIDADES'!O$84)*($G149/$F149)))</f>
        <v>0</v>
      </c>
      <c r="R149" s="517">
        <f>IF($F149=0,0,((($F149/$E149)*'CRONOGRAMA ACTIVIDADES'!P$84)*($G149/$F149)))</f>
        <v>0</v>
      </c>
      <c r="S149" s="517">
        <f>IF($F149=0,0,((($F149/$E149)*'CRONOGRAMA ACTIVIDADES'!Q$84)*($G149/$F149)))</f>
        <v>0</v>
      </c>
      <c r="T149" s="501">
        <f t="shared" si="44"/>
        <v>0</v>
      </c>
      <c r="U149" s="519">
        <f>IF($F149=0,0,((($F149/$E149)*'CRONOGRAMA ACTIVIDADES'!R$84)*($G149/$F149)))</f>
        <v>0</v>
      </c>
      <c r="V149" s="517">
        <f>IF($F149=0,0,((($F149/$E149)*'CRONOGRAMA ACTIVIDADES'!S$84)*($G149/$F149)))</f>
        <v>0</v>
      </c>
      <c r="W149" s="517">
        <f>IF($F149=0,0,((($F149/$E149)*'CRONOGRAMA ACTIVIDADES'!T$84)*($G149/$F149)))</f>
        <v>0</v>
      </c>
      <c r="X149" s="517">
        <f>IF($F149=0,0,((($F149/$E149)*'CRONOGRAMA ACTIVIDADES'!U$84)*($G149/$F149)))</f>
        <v>0</v>
      </c>
      <c r="Y149" s="517">
        <f>IF($F149=0,0,((($F149/$E149)*'CRONOGRAMA ACTIVIDADES'!V$84)*($G149/$F149)))</f>
        <v>0</v>
      </c>
      <c r="Z149" s="517">
        <f>IF($F149=0,0,((($F149/$E149)*'CRONOGRAMA ACTIVIDADES'!W$84)*($G149/$F149)))</f>
        <v>0</v>
      </c>
      <c r="AA149" s="517">
        <f>IF($F149=0,0,((($F149/$E149)*'CRONOGRAMA ACTIVIDADES'!X$84)*($G149/$F149)))</f>
        <v>0</v>
      </c>
      <c r="AB149" s="517">
        <f>IF($F149=0,0,((($F149/$E149)*'CRONOGRAMA ACTIVIDADES'!Y$84)*($G149/$F149)))</f>
        <v>0</v>
      </c>
      <c r="AC149" s="517">
        <f>IF($F149=0,0,((($F149/$E149)*'CRONOGRAMA ACTIVIDADES'!Z$84)*($G149/$F149)))</f>
        <v>0</v>
      </c>
      <c r="AD149" s="517">
        <f>IF($F149=0,0,((($F149/$E149)*'CRONOGRAMA ACTIVIDADES'!AA$84)*($G149/$F149)))</f>
        <v>0</v>
      </c>
      <c r="AE149" s="517">
        <f>IF($F149=0,0,((($F149/$E149)*'CRONOGRAMA ACTIVIDADES'!AB$84)*($G149/$F149)))</f>
        <v>0</v>
      </c>
      <c r="AF149" s="517">
        <f>IF($F149=0,0,((($F149/$E149)*'CRONOGRAMA ACTIVIDADES'!AC$84)*($G149/$F149)))</f>
        <v>0</v>
      </c>
      <c r="AG149" s="501">
        <f t="shared" si="45"/>
        <v>0</v>
      </c>
      <c r="AH149" s="520">
        <f>IF($F149=0,0,((($F149/$E149)*'CRONOGRAMA ACTIVIDADES'!AD$84)*($G149/$F149)))</f>
        <v>0</v>
      </c>
      <c r="AI149" s="517">
        <f>IF($F149=0,0,((($F149/$E149)*'CRONOGRAMA ACTIVIDADES'!AE$84)*($G149/$F149)))</f>
        <v>0</v>
      </c>
      <c r="AJ149" s="517">
        <f>IF($F149=0,0,((($F149/$E149)*'CRONOGRAMA ACTIVIDADES'!AF$84)*($G149/$F149)))</f>
        <v>0</v>
      </c>
      <c r="AK149" s="517">
        <f>IF($F149=0,0,((($F149/$E149)*'CRONOGRAMA ACTIVIDADES'!AG$84)*($G149/$F149)))</f>
        <v>0</v>
      </c>
      <c r="AL149" s="517">
        <f>IF($F149=0,0,((($F149/$E149)*'CRONOGRAMA ACTIVIDADES'!AH$84)*($G149/$F149)))</f>
        <v>0</v>
      </c>
      <c r="AM149" s="517">
        <f>IF($F149=0,0,((($F149/$E149)*'CRONOGRAMA ACTIVIDADES'!AI$84)*($G149/$F149)))</f>
        <v>0</v>
      </c>
      <c r="AN149" s="517">
        <f>IF($F149=0,0,((($F149/$E149)*'CRONOGRAMA ACTIVIDADES'!AJ$84)*($G149/$F149)))</f>
        <v>0</v>
      </c>
      <c r="AO149" s="517">
        <f>IF($F149=0,0,((($F149/$E149)*'CRONOGRAMA ACTIVIDADES'!AK$84)*($G149/$F149)))</f>
        <v>0</v>
      </c>
      <c r="AP149" s="517">
        <f>IF($F149=0,0,((($F149/$E149)*'CRONOGRAMA ACTIVIDADES'!AL$84)*($G149/$F149)))</f>
        <v>0</v>
      </c>
      <c r="AQ149" s="517">
        <f>IF($F149=0,0,((($F149/$E149)*'CRONOGRAMA ACTIVIDADES'!AM$84)*($G149/$F149)))</f>
        <v>0</v>
      </c>
      <c r="AR149" s="517">
        <f>IF($F149=0,0,((($F149/$E149)*'CRONOGRAMA ACTIVIDADES'!AN$84)*($G149/$F149)))</f>
        <v>0</v>
      </c>
      <c r="AS149" s="517">
        <f>IF($F149=0,0,((($F149/$E149)*'CRONOGRAMA ACTIVIDADES'!AO$84)*($G149/$F149)))</f>
        <v>0</v>
      </c>
      <c r="AT149" s="501">
        <f t="shared" si="46"/>
        <v>0</v>
      </c>
      <c r="AU149" s="504">
        <f>AS149+AR149+AQ149+AP149+AO149+AN149+AM149+AL149+AK149+AJ149+AI149+AH149+AF149+AE149+AD149+AC149+AB149+AA149+Z149+Y149+X149+W149+V149+U149+S149+R149+Q149+P149+O149+N149+M149+L149+K149+J149+I149+H149</f>
        <v>0</v>
      </c>
      <c r="AV149" s="470">
        <f t="shared" si="36"/>
        <v>0</v>
      </c>
    </row>
    <row r="150" spans="2:48" s="60" customFormat="1" ht="13.5">
      <c r="B150" s="537" t="str">
        <f>+'FORMATO COSTEO C6'!C63</f>
        <v>6.3.6</v>
      </c>
      <c r="C150" s="538" t="str">
        <f>+'FORMATO COSTEO C6'!B63</f>
        <v>Materiales y suministros de oficina</v>
      </c>
      <c r="D150" s="534"/>
      <c r="E150" s="532"/>
      <c r="F150" s="526">
        <f>+'FORMATO COSTEO C6'!G63</f>
        <v>0</v>
      </c>
      <c r="G150" s="527">
        <f>+'FORMATO COSTEO C6'!L63</f>
        <v>0</v>
      </c>
      <c r="H150" s="528">
        <f>SUM(H151:H153)</f>
        <v>0</v>
      </c>
      <c r="I150" s="526">
        <f aca="true" t="shared" si="51" ref="I150:AU150">SUM(I151:I153)</f>
        <v>0</v>
      </c>
      <c r="J150" s="526">
        <f t="shared" si="51"/>
        <v>0</v>
      </c>
      <c r="K150" s="526">
        <f t="shared" si="51"/>
        <v>0</v>
      </c>
      <c r="L150" s="526">
        <f t="shared" si="51"/>
        <v>0</v>
      </c>
      <c r="M150" s="526">
        <f t="shared" si="51"/>
        <v>0</v>
      </c>
      <c r="N150" s="526">
        <f t="shared" si="51"/>
        <v>0</v>
      </c>
      <c r="O150" s="526">
        <f t="shared" si="51"/>
        <v>0</v>
      </c>
      <c r="P150" s="526">
        <f t="shared" si="51"/>
        <v>0</v>
      </c>
      <c r="Q150" s="526">
        <f t="shared" si="51"/>
        <v>0</v>
      </c>
      <c r="R150" s="526">
        <f t="shared" si="51"/>
        <v>0</v>
      </c>
      <c r="S150" s="526">
        <f t="shared" si="51"/>
        <v>0</v>
      </c>
      <c r="T150" s="529">
        <f t="shared" si="51"/>
        <v>0</v>
      </c>
      <c r="U150" s="528">
        <f t="shared" si="51"/>
        <v>0</v>
      </c>
      <c r="V150" s="526">
        <f t="shared" si="51"/>
        <v>0</v>
      </c>
      <c r="W150" s="526">
        <f t="shared" si="51"/>
        <v>0</v>
      </c>
      <c r="X150" s="526">
        <f t="shared" si="51"/>
        <v>0</v>
      </c>
      <c r="Y150" s="526">
        <f t="shared" si="51"/>
        <v>0</v>
      </c>
      <c r="Z150" s="526">
        <f t="shared" si="51"/>
        <v>0</v>
      </c>
      <c r="AA150" s="526">
        <f t="shared" si="51"/>
        <v>0</v>
      </c>
      <c r="AB150" s="526">
        <f t="shared" si="51"/>
        <v>0</v>
      </c>
      <c r="AC150" s="526">
        <f t="shared" si="51"/>
        <v>0</v>
      </c>
      <c r="AD150" s="526">
        <f t="shared" si="51"/>
        <v>0</v>
      </c>
      <c r="AE150" s="526">
        <f t="shared" si="51"/>
        <v>0</v>
      </c>
      <c r="AF150" s="526">
        <f t="shared" si="51"/>
        <v>0</v>
      </c>
      <c r="AG150" s="529">
        <f>SUM(AG151:AG153)</f>
        <v>0</v>
      </c>
      <c r="AH150" s="530">
        <f t="shared" si="51"/>
        <v>0</v>
      </c>
      <c r="AI150" s="526">
        <f t="shared" si="51"/>
        <v>0</v>
      </c>
      <c r="AJ150" s="526">
        <f t="shared" si="51"/>
        <v>0</v>
      </c>
      <c r="AK150" s="526">
        <f t="shared" si="51"/>
        <v>0</v>
      </c>
      <c r="AL150" s="526">
        <f t="shared" si="51"/>
        <v>0</v>
      </c>
      <c r="AM150" s="526">
        <f t="shared" si="51"/>
        <v>0</v>
      </c>
      <c r="AN150" s="526">
        <f t="shared" si="51"/>
        <v>0</v>
      </c>
      <c r="AO150" s="526">
        <f t="shared" si="51"/>
        <v>0</v>
      </c>
      <c r="AP150" s="526">
        <f t="shared" si="51"/>
        <v>0</v>
      </c>
      <c r="AQ150" s="526">
        <f t="shared" si="51"/>
        <v>0</v>
      </c>
      <c r="AR150" s="526">
        <f t="shared" si="51"/>
        <v>0</v>
      </c>
      <c r="AS150" s="526">
        <f t="shared" si="51"/>
        <v>0</v>
      </c>
      <c r="AT150" s="529">
        <f t="shared" si="51"/>
        <v>0</v>
      </c>
      <c r="AU150" s="531">
        <f t="shared" si="51"/>
        <v>0</v>
      </c>
      <c r="AV150" s="470">
        <f t="shared" si="36"/>
        <v>0</v>
      </c>
    </row>
    <row r="151" spans="2:48" s="60" customFormat="1" ht="13.5">
      <c r="B151" s="494" t="str">
        <f>'FORMATO COSTEO C6'!C64</f>
        <v>6.3.6.1</v>
      </c>
      <c r="C151" s="515">
        <f>'FORMATO COSTEO C6'!B64</f>
        <v>0</v>
      </c>
      <c r="D151" s="590" t="str">
        <f>'FORMATO COSTEO C6'!D64</f>
        <v>Unidad medida</v>
      </c>
      <c r="E151" s="516">
        <f>'FORMATO COSTEO C6'!E64</f>
        <v>0</v>
      </c>
      <c r="F151" s="517">
        <f>'FORMATO COSTEO C6'!G64</f>
        <v>0</v>
      </c>
      <c r="G151" s="518">
        <f>'FORMATO COSTEO C6'!L64</f>
        <v>0</v>
      </c>
      <c r="H151" s="519">
        <f>IF($F151=0,0,((($F151/$E151)*'CRONOGRAMA ACTIVIDADES'!F$86)*($G151/$F151)))</f>
        <v>0</v>
      </c>
      <c r="I151" s="517">
        <f>IF($F151=0,0,((($F151/$E151)*'CRONOGRAMA ACTIVIDADES'!G$86)*($G151/$F151)))</f>
        <v>0</v>
      </c>
      <c r="J151" s="517">
        <f>IF($F151=0,0,((($F151/$E151)*'CRONOGRAMA ACTIVIDADES'!H$86)*($G151/$F151)))</f>
        <v>0</v>
      </c>
      <c r="K151" s="517">
        <f>IF($F151=0,0,((($F151/$E151)*'CRONOGRAMA ACTIVIDADES'!I$86)*($G151/$F151)))</f>
        <v>0</v>
      </c>
      <c r="L151" s="517">
        <f>IF($F151=0,0,((($F151/$E151)*'CRONOGRAMA ACTIVIDADES'!J$86)*($G151/$F151)))</f>
        <v>0</v>
      </c>
      <c r="M151" s="517">
        <f>IF($F151=0,0,((($F151/$E151)*'CRONOGRAMA ACTIVIDADES'!K$86)*($G151/$F151)))</f>
        <v>0</v>
      </c>
      <c r="N151" s="517">
        <f>IF($F151=0,0,((($F151/$E151)*'CRONOGRAMA ACTIVIDADES'!L$86)*($G151/$F151)))</f>
        <v>0</v>
      </c>
      <c r="O151" s="517">
        <f>IF($F151=0,0,((($F151/$E151)*'CRONOGRAMA ACTIVIDADES'!M$86)*($G151/$F151)))</f>
        <v>0</v>
      </c>
      <c r="P151" s="517">
        <f>IF($F151=0,0,((($F151/$E151)*'CRONOGRAMA ACTIVIDADES'!N$86)*($G151/$F151)))</f>
        <v>0</v>
      </c>
      <c r="Q151" s="517">
        <f>IF($F151=0,0,((($F151/$E151)*'CRONOGRAMA ACTIVIDADES'!O$86)*($G151/$F151)))</f>
        <v>0</v>
      </c>
      <c r="R151" s="517">
        <f>IF($F151=0,0,((($F151/$E151)*'CRONOGRAMA ACTIVIDADES'!P$86)*($G151/$F151)))</f>
        <v>0</v>
      </c>
      <c r="S151" s="517">
        <f>IF($F151=0,0,((($F151/$E151)*'CRONOGRAMA ACTIVIDADES'!Q$86)*($G151/$F151)))</f>
        <v>0</v>
      </c>
      <c r="T151" s="501">
        <f t="shared" si="44"/>
        <v>0</v>
      </c>
      <c r="U151" s="519">
        <f>IF($F151=0,0,((($F151/$E151)*'CRONOGRAMA ACTIVIDADES'!R$86)*($G151/$F151)))</f>
        <v>0</v>
      </c>
      <c r="V151" s="517">
        <f>IF($F151=0,0,((($F151/$E151)*'CRONOGRAMA ACTIVIDADES'!S$86)*($G151/$F151)))</f>
        <v>0</v>
      </c>
      <c r="W151" s="517">
        <f>IF($F151=0,0,((($F151/$E151)*'CRONOGRAMA ACTIVIDADES'!T$86)*($G151/$F151)))</f>
        <v>0</v>
      </c>
      <c r="X151" s="517">
        <f>IF($F151=0,0,((($F151/$E151)*'CRONOGRAMA ACTIVIDADES'!U$86)*($G151/$F151)))</f>
        <v>0</v>
      </c>
      <c r="Y151" s="517">
        <f>IF($F151=0,0,((($F151/$E151)*'CRONOGRAMA ACTIVIDADES'!V$86)*($G151/$F151)))</f>
        <v>0</v>
      </c>
      <c r="Z151" s="517">
        <f>IF($F151=0,0,((($F151/$E151)*'CRONOGRAMA ACTIVIDADES'!W$86)*($G151/$F151)))</f>
        <v>0</v>
      </c>
      <c r="AA151" s="517">
        <f>IF($F151=0,0,((($F151/$E151)*'CRONOGRAMA ACTIVIDADES'!X$86)*($G151/$F151)))</f>
        <v>0</v>
      </c>
      <c r="AB151" s="517">
        <f>IF($F151=0,0,((($F151/$E151)*'CRONOGRAMA ACTIVIDADES'!Y$86)*($G151/$F151)))</f>
        <v>0</v>
      </c>
      <c r="AC151" s="517">
        <f>IF($F151=0,0,((($F151/$E151)*'CRONOGRAMA ACTIVIDADES'!Z$86)*($G151/$F151)))</f>
        <v>0</v>
      </c>
      <c r="AD151" s="517">
        <f>IF($F151=0,0,((($F151/$E151)*'CRONOGRAMA ACTIVIDADES'!AA$86)*($G151/$F151)))</f>
        <v>0</v>
      </c>
      <c r="AE151" s="517">
        <f>IF($F151=0,0,((($F151/$E151)*'CRONOGRAMA ACTIVIDADES'!AB$86)*($G151/$F151)))</f>
        <v>0</v>
      </c>
      <c r="AF151" s="517">
        <f>IF($F151=0,0,((($F151/$E151)*'CRONOGRAMA ACTIVIDADES'!AC$86)*($G151/$F151)))</f>
        <v>0</v>
      </c>
      <c r="AG151" s="501">
        <f t="shared" si="45"/>
        <v>0</v>
      </c>
      <c r="AH151" s="520">
        <f>IF($F151=0,0,((($F151/$E151)*'CRONOGRAMA ACTIVIDADES'!AD$86)*($G151/$F151)))</f>
        <v>0</v>
      </c>
      <c r="AI151" s="517">
        <f>IF($F151=0,0,((($F151/$E151)*'CRONOGRAMA ACTIVIDADES'!AE$86)*($G151/$F151)))</f>
        <v>0</v>
      </c>
      <c r="AJ151" s="517">
        <f>IF($F151=0,0,((($F151/$E151)*'CRONOGRAMA ACTIVIDADES'!AF$86)*($G151/$F151)))</f>
        <v>0</v>
      </c>
      <c r="AK151" s="517">
        <f>IF($F151=0,0,((($F151/$E151)*'CRONOGRAMA ACTIVIDADES'!AG$86)*($G151/$F151)))</f>
        <v>0</v>
      </c>
      <c r="AL151" s="517">
        <f>IF($F151=0,0,((($F151/$E151)*'CRONOGRAMA ACTIVIDADES'!AH$86)*($G151/$F151)))</f>
        <v>0</v>
      </c>
      <c r="AM151" s="517">
        <f>IF($F151=0,0,((($F151/$E151)*'CRONOGRAMA ACTIVIDADES'!AI$86)*($G151/$F151)))</f>
        <v>0</v>
      </c>
      <c r="AN151" s="517">
        <f>IF($F151=0,0,((($F151/$E151)*'CRONOGRAMA ACTIVIDADES'!AJ$86)*($G151/$F151)))</f>
        <v>0</v>
      </c>
      <c r="AO151" s="517">
        <f>IF($F151=0,0,((($F151/$E151)*'CRONOGRAMA ACTIVIDADES'!AK$86)*($G151/$F151)))</f>
        <v>0</v>
      </c>
      <c r="AP151" s="517">
        <f>IF($F151=0,0,((($F151/$E151)*'CRONOGRAMA ACTIVIDADES'!AL$86)*($G151/$F151)))</f>
        <v>0</v>
      </c>
      <c r="AQ151" s="517">
        <f>IF($F151=0,0,((($F151/$E151)*'CRONOGRAMA ACTIVIDADES'!AM$86)*($G151/$F151)))</f>
        <v>0</v>
      </c>
      <c r="AR151" s="517">
        <f>IF($F151=0,0,((($F151/$E151)*'CRONOGRAMA ACTIVIDADES'!AN$86)*($G151/$F151)))</f>
        <v>0</v>
      </c>
      <c r="AS151" s="517">
        <f>IF($F151=0,0,((($F151/$E151)*'CRONOGRAMA ACTIVIDADES'!AO$86)*($G151/$F151)))</f>
        <v>0</v>
      </c>
      <c r="AT151" s="501">
        <f t="shared" si="46"/>
        <v>0</v>
      </c>
      <c r="AU151" s="504">
        <f>AS151+AR151+AQ151+AP151+AO151+AN151+AM151+AL151+AK151+AJ151+AI151+AH151+AF151+AE151+AD151+AC151+AB151+AA151+Z151+Y151+X151+W151+V151+U151+S151+R151+Q151+P151+O151+N151+M151+L151+K151+J151+I151+H151</f>
        <v>0</v>
      </c>
      <c r="AV151" s="470">
        <f t="shared" si="36"/>
        <v>0</v>
      </c>
    </row>
    <row r="152" spans="2:48" s="60" customFormat="1" ht="13.5">
      <c r="B152" s="494" t="str">
        <f>'FORMATO COSTEO C6'!C65</f>
        <v>6.3.6.2</v>
      </c>
      <c r="C152" s="515">
        <f>'FORMATO COSTEO C6'!B65</f>
        <v>0</v>
      </c>
      <c r="D152" s="590" t="str">
        <f>'FORMATO COSTEO C6'!D65</f>
        <v>Unidad medida</v>
      </c>
      <c r="E152" s="516">
        <f>'FORMATO COSTEO C6'!E65</f>
        <v>0</v>
      </c>
      <c r="F152" s="517">
        <f>'FORMATO COSTEO C6'!G65</f>
        <v>0</v>
      </c>
      <c r="G152" s="518">
        <f>'FORMATO COSTEO C6'!L65</f>
        <v>0</v>
      </c>
      <c r="H152" s="519">
        <f>IF($F152=0,0,((($F152/$E152)*'CRONOGRAMA ACTIVIDADES'!F$87)*($G152/$F152)))</f>
        <v>0</v>
      </c>
      <c r="I152" s="517">
        <f>IF($F152=0,0,((($F152/$E152)*'CRONOGRAMA ACTIVIDADES'!G$87)*($G152/$F152)))</f>
        <v>0</v>
      </c>
      <c r="J152" s="517">
        <f>IF($F152=0,0,((($F152/$E152)*'CRONOGRAMA ACTIVIDADES'!H$87)*($G152/$F152)))</f>
        <v>0</v>
      </c>
      <c r="K152" s="517">
        <f>IF($F152=0,0,((($F152/$E152)*'CRONOGRAMA ACTIVIDADES'!I$87)*($G152/$F152)))</f>
        <v>0</v>
      </c>
      <c r="L152" s="517">
        <f>IF($F152=0,0,((($F152/$E152)*'CRONOGRAMA ACTIVIDADES'!J$87)*($G152/$F152)))</f>
        <v>0</v>
      </c>
      <c r="M152" s="517">
        <f>IF($F152=0,0,((($F152/$E152)*'CRONOGRAMA ACTIVIDADES'!K$87)*($G152/$F152)))</f>
        <v>0</v>
      </c>
      <c r="N152" s="517">
        <f>IF($F152=0,0,((($F152/$E152)*'CRONOGRAMA ACTIVIDADES'!L$87)*($G152/$F152)))</f>
        <v>0</v>
      </c>
      <c r="O152" s="517">
        <f>IF($F152=0,0,((($F152/$E152)*'CRONOGRAMA ACTIVIDADES'!M$87)*($G152/$F152)))</f>
        <v>0</v>
      </c>
      <c r="P152" s="517">
        <f>IF($F152=0,0,((($F152/$E152)*'CRONOGRAMA ACTIVIDADES'!N$87)*($G152/$F152)))</f>
        <v>0</v>
      </c>
      <c r="Q152" s="517">
        <f>IF($F152=0,0,((($F152/$E152)*'CRONOGRAMA ACTIVIDADES'!O$87)*($G152/$F152)))</f>
        <v>0</v>
      </c>
      <c r="R152" s="517">
        <f>IF($F152=0,0,((($F152/$E152)*'CRONOGRAMA ACTIVIDADES'!P$87)*($G152/$F152)))</f>
        <v>0</v>
      </c>
      <c r="S152" s="517">
        <f>IF($F152=0,0,((($F152/$E152)*'CRONOGRAMA ACTIVIDADES'!Q$87)*($G152/$F152)))</f>
        <v>0</v>
      </c>
      <c r="T152" s="501">
        <f t="shared" si="44"/>
        <v>0</v>
      </c>
      <c r="U152" s="519">
        <f>IF($F152=0,0,((($F152/$E152)*'CRONOGRAMA ACTIVIDADES'!R$87)*($G152/$F152)))</f>
        <v>0</v>
      </c>
      <c r="V152" s="517">
        <f>IF($F152=0,0,((($F152/$E152)*'CRONOGRAMA ACTIVIDADES'!S$87)*($G152/$F152)))</f>
        <v>0</v>
      </c>
      <c r="W152" s="517">
        <f>IF($F152=0,0,((($F152/$E152)*'CRONOGRAMA ACTIVIDADES'!T$87)*($G152/$F152)))</f>
        <v>0</v>
      </c>
      <c r="X152" s="517">
        <f>IF($F152=0,0,((($F152/$E152)*'CRONOGRAMA ACTIVIDADES'!U$87)*($G152/$F152)))</f>
        <v>0</v>
      </c>
      <c r="Y152" s="517">
        <f>IF($F152=0,0,((($F152/$E152)*'CRONOGRAMA ACTIVIDADES'!V$87)*($G152/$F152)))</f>
        <v>0</v>
      </c>
      <c r="Z152" s="517">
        <f>IF($F152=0,0,((($F152/$E152)*'CRONOGRAMA ACTIVIDADES'!W$87)*($G152/$F152)))</f>
        <v>0</v>
      </c>
      <c r="AA152" s="517">
        <f>IF($F152=0,0,((($F152/$E152)*'CRONOGRAMA ACTIVIDADES'!X$87)*($G152/$F152)))</f>
        <v>0</v>
      </c>
      <c r="AB152" s="517">
        <f>IF($F152=0,0,((($F152/$E152)*'CRONOGRAMA ACTIVIDADES'!Y$87)*($G152/$F152)))</f>
        <v>0</v>
      </c>
      <c r="AC152" s="517">
        <f>IF($F152=0,0,((($F152/$E152)*'CRONOGRAMA ACTIVIDADES'!Z$87)*($G152/$F152)))</f>
        <v>0</v>
      </c>
      <c r="AD152" s="517">
        <f>IF($F152=0,0,((($F152/$E152)*'CRONOGRAMA ACTIVIDADES'!AA$87)*($G152/$F152)))</f>
        <v>0</v>
      </c>
      <c r="AE152" s="517">
        <f>IF($F152=0,0,((($F152/$E152)*'CRONOGRAMA ACTIVIDADES'!AB$87)*($G152/$F152)))</f>
        <v>0</v>
      </c>
      <c r="AF152" s="517">
        <f>IF($F152=0,0,((($F152/$E152)*'CRONOGRAMA ACTIVIDADES'!AC$87)*($G152/$F152)))</f>
        <v>0</v>
      </c>
      <c r="AG152" s="501">
        <f t="shared" si="45"/>
        <v>0</v>
      </c>
      <c r="AH152" s="520">
        <f>IF($F152=0,0,((($F152/$E152)*'CRONOGRAMA ACTIVIDADES'!AD$87)*($G152/$F152)))</f>
        <v>0</v>
      </c>
      <c r="AI152" s="517">
        <f>IF($F152=0,0,((($F152/$E152)*'CRONOGRAMA ACTIVIDADES'!AE$87)*($G152/$F152)))</f>
        <v>0</v>
      </c>
      <c r="AJ152" s="517">
        <f>IF($F152=0,0,((($F152/$E152)*'CRONOGRAMA ACTIVIDADES'!AF$87)*($G152/$F152)))</f>
        <v>0</v>
      </c>
      <c r="AK152" s="517">
        <f>IF($F152=0,0,((($F152/$E152)*'CRONOGRAMA ACTIVIDADES'!AG$87)*($G152/$F152)))</f>
        <v>0</v>
      </c>
      <c r="AL152" s="517">
        <f>IF($F152=0,0,((($F152/$E152)*'CRONOGRAMA ACTIVIDADES'!AH$87)*($G152/$F152)))</f>
        <v>0</v>
      </c>
      <c r="AM152" s="517">
        <f>IF($F152=0,0,((($F152/$E152)*'CRONOGRAMA ACTIVIDADES'!AI$87)*($G152/$F152)))</f>
        <v>0</v>
      </c>
      <c r="AN152" s="517">
        <f>IF($F152=0,0,((($F152/$E152)*'CRONOGRAMA ACTIVIDADES'!AJ$87)*($G152/$F152)))</f>
        <v>0</v>
      </c>
      <c r="AO152" s="517">
        <f>IF($F152=0,0,((($F152/$E152)*'CRONOGRAMA ACTIVIDADES'!AK$87)*($G152/$F152)))</f>
        <v>0</v>
      </c>
      <c r="AP152" s="517">
        <f>IF($F152=0,0,((($F152/$E152)*'CRONOGRAMA ACTIVIDADES'!AL$87)*($G152/$F152)))</f>
        <v>0</v>
      </c>
      <c r="AQ152" s="517">
        <f>IF($F152=0,0,((($F152/$E152)*'CRONOGRAMA ACTIVIDADES'!AM$87)*($G152/$F152)))</f>
        <v>0</v>
      </c>
      <c r="AR152" s="517">
        <f>IF($F152=0,0,((($F152/$E152)*'CRONOGRAMA ACTIVIDADES'!AN$87)*($G152/$F152)))</f>
        <v>0</v>
      </c>
      <c r="AS152" s="517">
        <f>IF($F152=0,0,((($F152/$E152)*'CRONOGRAMA ACTIVIDADES'!AO$87)*($G152/$F152)))</f>
        <v>0</v>
      </c>
      <c r="AT152" s="501">
        <f t="shared" si="46"/>
        <v>0</v>
      </c>
      <c r="AU152" s="504">
        <f>AS152+AR152+AQ152+AP152+AO152+AN152+AM152+AL152+AK152+AJ152+AI152+AH152+AF152+AE152+AD152+AC152+AB152+AA152+Z152+Y152+X152+W152+V152+U152+S152+R152+Q152+P152+O152+N152+M152+L152+K152+J152+I152+H152</f>
        <v>0</v>
      </c>
      <c r="AV152" s="470">
        <f t="shared" si="36"/>
        <v>0</v>
      </c>
    </row>
    <row r="153" spans="2:48" s="60" customFormat="1" ht="13.5">
      <c r="B153" s="494" t="str">
        <f>'FORMATO COSTEO C6'!C66</f>
        <v>6.3.6.3</v>
      </c>
      <c r="C153" s="515">
        <f>'FORMATO COSTEO C6'!B66</f>
        <v>0</v>
      </c>
      <c r="D153" s="590" t="str">
        <f>'FORMATO COSTEO C6'!D66</f>
        <v>Unidad medida</v>
      </c>
      <c r="E153" s="516">
        <f>'FORMATO COSTEO C6'!E66</f>
        <v>0</v>
      </c>
      <c r="F153" s="517">
        <f>'FORMATO COSTEO C6'!G66</f>
        <v>0</v>
      </c>
      <c r="G153" s="518">
        <f>'FORMATO COSTEO C6'!L66</f>
        <v>0</v>
      </c>
      <c r="H153" s="519">
        <f>IF($F153=0,0,((($F153/$E153)*'CRONOGRAMA ACTIVIDADES'!F$88)*($G153/$F153)))</f>
        <v>0</v>
      </c>
      <c r="I153" s="517">
        <f>IF($F153=0,0,((($F153/$E153)*'CRONOGRAMA ACTIVIDADES'!G$88)*($G153/$F153)))</f>
        <v>0</v>
      </c>
      <c r="J153" s="517">
        <f>IF($F153=0,0,((($F153/$E153)*'CRONOGRAMA ACTIVIDADES'!H$88)*($G153/$F153)))</f>
        <v>0</v>
      </c>
      <c r="K153" s="517">
        <f>IF($F153=0,0,((($F153/$E153)*'CRONOGRAMA ACTIVIDADES'!I$88)*($G153/$F153)))</f>
        <v>0</v>
      </c>
      <c r="L153" s="517">
        <f>IF($F153=0,0,((($F153/$E153)*'CRONOGRAMA ACTIVIDADES'!J$88)*($G153/$F153)))</f>
        <v>0</v>
      </c>
      <c r="M153" s="517">
        <f>IF($F153=0,0,((($F153/$E153)*'CRONOGRAMA ACTIVIDADES'!K$88)*($G153/$F153)))</f>
        <v>0</v>
      </c>
      <c r="N153" s="517">
        <f>IF($F153=0,0,((($F153/$E153)*'CRONOGRAMA ACTIVIDADES'!L$88)*($G153/$F153)))</f>
        <v>0</v>
      </c>
      <c r="O153" s="517">
        <f>IF($F153=0,0,((($F153/$E153)*'CRONOGRAMA ACTIVIDADES'!M$88)*($G153/$F153)))</f>
        <v>0</v>
      </c>
      <c r="P153" s="517">
        <f>IF($F153=0,0,((($F153/$E153)*'CRONOGRAMA ACTIVIDADES'!N$88)*($G153/$F153)))</f>
        <v>0</v>
      </c>
      <c r="Q153" s="517">
        <f>IF($F153=0,0,((($F153/$E153)*'CRONOGRAMA ACTIVIDADES'!O$88)*($G153/$F153)))</f>
        <v>0</v>
      </c>
      <c r="R153" s="517">
        <f>IF($F153=0,0,((($F153/$E153)*'CRONOGRAMA ACTIVIDADES'!P$88)*($G153/$F153)))</f>
        <v>0</v>
      </c>
      <c r="S153" s="517">
        <f>IF($F153=0,0,((($F153/$E153)*'CRONOGRAMA ACTIVIDADES'!Q$88)*($G153/$F153)))</f>
        <v>0</v>
      </c>
      <c r="T153" s="501">
        <f t="shared" si="44"/>
        <v>0</v>
      </c>
      <c r="U153" s="519">
        <f>IF($F153=0,0,((($F153/$E153)*'CRONOGRAMA ACTIVIDADES'!R$88)*($G153/$F153)))</f>
        <v>0</v>
      </c>
      <c r="V153" s="517">
        <f>IF($F153=0,0,((($F153/$E153)*'CRONOGRAMA ACTIVIDADES'!S$88)*($G153/$F153)))</f>
        <v>0</v>
      </c>
      <c r="W153" s="517">
        <f>IF($F153=0,0,((($F153/$E153)*'CRONOGRAMA ACTIVIDADES'!T$88)*($G153/$F153)))</f>
        <v>0</v>
      </c>
      <c r="X153" s="517">
        <f>IF($F153=0,0,((($F153/$E153)*'CRONOGRAMA ACTIVIDADES'!U$88)*($G153/$F153)))</f>
        <v>0</v>
      </c>
      <c r="Y153" s="517">
        <f>IF($F153=0,0,((($F153/$E153)*'CRONOGRAMA ACTIVIDADES'!V$88)*($G153/$F153)))</f>
        <v>0</v>
      </c>
      <c r="Z153" s="517">
        <f>IF($F153=0,0,((($F153/$E153)*'CRONOGRAMA ACTIVIDADES'!W$88)*($G153/$F153)))</f>
        <v>0</v>
      </c>
      <c r="AA153" s="517">
        <f>IF($F153=0,0,((($F153/$E153)*'CRONOGRAMA ACTIVIDADES'!X$88)*($G153/$F153)))</f>
        <v>0</v>
      </c>
      <c r="AB153" s="517">
        <f>IF($F153=0,0,((($F153/$E153)*'CRONOGRAMA ACTIVIDADES'!Y$88)*($G153/$F153)))</f>
        <v>0</v>
      </c>
      <c r="AC153" s="517">
        <f>IF($F153=0,0,((($F153/$E153)*'CRONOGRAMA ACTIVIDADES'!Z$88)*($G153/$F153)))</f>
        <v>0</v>
      </c>
      <c r="AD153" s="517">
        <f>IF($F153=0,0,((($F153/$E153)*'CRONOGRAMA ACTIVIDADES'!AA$88)*($G153/$F153)))</f>
        <v>0</v>
      </c>
      <c r="AE153" s="517">
        <f>IF($F153=0,0,((($F153/$E153)*'CRONOGRAMA ACTIVIDADES'!AB$88)*($G153/$F153)))</f>
        <v>0</v>
      </c>
      <c r="AF153" s="517">
        <f>IF($F153=0,0,((($F153/$E153)*'CRONOGRAMA ACTIVIDADES'!AC$88)*($G153/$F153)))</f>
        <v>0</v>
      </c>
      <c r="AG153" s="501">
        <f t="shared" si="45"/>
        <v>0</v>
      </c>
      <c r="AH153" s="520">
        <f>IF($F153=0,0,((($F153/$E153)*'CRONOGRAMA ACTIVIDADES'!AD$88)*($G153/$F153)))</f>
        <v>0</v>
      </c>
      <c r="AI153" s="517">
        <f>IF($F153=0,0,((($F153/$E153)*'CRONOGRAMA ACTIVIDADES'!AE$88)*($G153/$F153)))</f>
        <v>0</v>
      </c>
      <c r="AJ153" s="517">
        <f>IF($F153=0,0,((($F153/$E153)*'CRONOGRAMA ACTIVIDADES'!AF$88)*($G153/$F153)))</f>
        <v>0</v>
      </c>
      <c r="AK153" s="517">
        <f>IF($F153=0,0,((($F153/$E153)*'CRONOGRAMA ACTIVIDADES'!AG$88)*($G153/$F153)))</f>
        <v>0</v>
      </c>
      <c r="AL153" s="517">
        <f>IF($F153=0,0,((($F153/$E153)*'CRONOGRAMA ACTIVIDADES'!AH$88)*($G153/$F153)))</f>
        <v>0</v>
      </c>
      <c r="AM153" s="517">
        <f>IF($F153=0,0,((($F153/$E153)*'CRONOGRAMA ACTIVIDADES'!AI$88)*($G153/$F153)))</f>
        <v>0</v>
      </c>
      <c r="AN153" s="517">
        <f>IF($F153=0,0,((($F153/$E153)*'CRONOGRAMA ACTIVIDADES'!AJ$88)*($G153/$F153)))</f>
        <v>0</v>
      </c>
      <c r="AO153" s="517">
        <f>IF($F153=0,0,((($F153/$E153)*'CRONOGRAMA ACTIVIDADES'!AK$88)*($G153/$F153)))</f>
        <v>0</v>
      </c>
      <c r="AP153" s="517">
        <f>IF($F153=0,0,((($F153/$E153)*'CRONOGRAMA ACTIVIDADES'!AL$88)*($G153/$F153)))</f>
        <v>0</v>
      </c>
      <c r="AQ153" s="517">
        <f>IF($F153=0,0,((($F153/$E153)*'CRONOGRAMA ACTIVIDADES'!AM$88)*($G153/$F153)))</f>
        <v>0</v>
      </c>
      <c r="AR153" s="517">
        <f>IF($F153=0,0,((($F153/$E153)*'CRONOGRAMA ACTIVIDADES'!AN$88)*($G153/$F153)))</f>
        <v>0</v>
      </c>
      <c r="AS153" s="517">
        <f>IF($F153=0,0,((($F153/$E153)*'CRONOGRAMA ACTIVIDADES'!AO$88)*($G153/$F153)))</f>
        <v>0</v>
      </c>
      <c r="AT153" s="501">
        <f t="shared" si="46"/>
        <v>0</v>
      </c>
      <c r="AU153" s="504">
        <f>AS153+AR153+AQ153+AP153+AO153+AN153+AM153+AL153+AK153+AJ153+AI153+AH153+AF153+AE153+AD153+AC153+AB153+AA153+Z153+Y153+X153+W153+V153+U153+S153+R153+Q153+P153+O153+N153+M153+L153+K153+J153+I153+H153</f>
        <v>0</v>
      </c>
      <c r="AV153" s="470">
        <f t="shared" si="36"/>
        <v>0</v>
      </c>
    </row>
    <row r="154" spans="2:48" s="60" customFormat="1" ht="13.5">
      <c r="B154" s="537" t="str">
        <f>+'FORMATO COSTEO C6'!C67</f>
        <v>6.3.7</v>
      </c>
      <c r="C154" s="538" t="str">
        <f>+'FORMATO COSTEO C6'!B67</f>
        <v>Coordinaciones con FONDOEMPLEO</v>
      </c>
      <c r="D154" s="534"/>
      <c r="E154" s="532"/>
      <c r="F154" s="526">
        <f>+'FORMATO COSTEO C6'!G67</f>
        <v>0</v>
      </c>
      <c r="G154" s="527">
        <f>+'FORMATO COSTEO C6'!L67</f>
        <v>0</v>
      </c>
      <c r="H154" s="528">
        <f>SUM(H155:H157)</f>
        <v>0</v>
      </c>
      <c r="I154" s="526">
        <f aca="true" t="shared" si="52" ref="I154:AU154">SUM(I155:I157)</f>
        <v>0</v>
      </c>
      <c r="J154" s="526">
        <f t="shared" si="52"/>
        <v>0</v>
      </c>
      <c r="K154" s="526">
        <f t="shared" si="52"/>
        <v>0</v>
      </c>
      <c r="L154" s="526">
        <f t="shared" si="52"/>
        <v>0</v>
      </c>
      <c r="M154" s="526">
        <f t="shared" si="52"/>
        <v>0</v>
      </c>
      <c r="N154" s="526">
        <f t="shared" si="52"/>
        <v>0</v>
      </c>
      <c r="O154" s="526">
        <f t="shared" si="52"/>
        <v>0</v>
      </c>
      <c r="P154" s="526">
        <f t="shared" si="52"/>
        <v>0</v>
      </c>
      <c r="Q154" s="526">
        <f t="shared" si="52"/>
        <v>0</v>
      </c>
      <c r="R154" s="526">
        <f t="shared" si="52"/>
        <v>0</v>
      </c>
      <c r="S154" s="526">
        <f t="shared" si="52"/>
        <v>0</v>
      </c>
      <c r="T154" s="529">
        <f t="shared" si="52"/>
        <v>0</v>
      </c>
      <c r="U154" s="528">
        <f t="shared" si="52"/>
        <v>0</v>
      </c>
      <c r="V154" s="526">
        <f t="shared" si="52"/>
        <v>0</v>
      </c>
      <c r="W154" s="526">
        <f t="shared" si="52"/>
        <v>0</v>
      </c>
      <c r="X154" s="526">
        <f t="shared" si="52"/>
        <v>0</v>
      </c>
      <c r="Y154" s="526">
        <f t="shared" si="52"/>
        <v>0</v>
      </c>
      <c r="Z154" s="526">
        <f t="shared" si="52"/>
        <v>0</v>
      </c>
      <c r="AA154" s="526">
        <f t="shared" si="52"/>
        <v>0</v>
      </c>
      <c r="AB154" s="526">
        <f t="shared" si="52"/>
        <v>0</v>
      </c>
      <c r="AC154" s="526">
        <f t="shared" si="52"/>
        <v>0</v>
      </c>
      <c r="AD154" s="526">
        <f t="shared" si="52"/>
        <v>0</v>
      </c>
      <c r="AE154" s="526">
        <f t="shared" si="52"/>
        <v>0</v>
      </c>
      <c r="AF154" s="526">
        <f t="shared" si="52"/>
        <v>0</v>
      </c>
      <c r="AG154" s="529">
        <f>SUM(AG155:AG157)</f>
        <v>0</v>
      </c>
      <c r="AH154" s="530">
        <f t="shared" si="52"/>
        <v>0</v>
      </c>
      <c r="AI154" s="526">
        <f t="shared" si="52"/>
        <v>0</v>
      </c>
      <c r="AJ154" s="526">
        <f t="shared" si="52"/>
        <v>0</v>
      </c>
      <c r="AK154" s="526">
        <f t="shared" si="52"/>
        <v>0</v>
      </c>
      <c r="AL154" s="526">
        <f t="shared" si="52"/>
        <v>0</v>
      </c>
      <c r="AM154" s="526">
        <f t="shared" si="52"/>
        <v>0</v>
      </c>
      <c r="AN154" s="526">
        <f t="shared" si="52"/>
        <v>0</v>
      </c>
      <c r="AO154" s="526">
        <f t="shared" si="52"/>
        <v>0</v>
      </c>
      <c r="AP154" s="526">
        <f t="shared" si="52"/>
        <v>0</v>
      </c>
      <c r="AQ154" s="526">
        <f t="shared" si="52"/>
        <v>0</v>
      </c>
      <c r="AR154" s="526">
        <f t="shared" si="52"/>
        <v>0</v>
      </c>
      <c r="AS154" s="526">
        <f t="shared" si="52"/>
        <v>0</v>
      </c>
      <c r="AT154" s="529">
        <f t="shared" si="52"/>
        <v>0</v>
      </c>
      <c r="AU154" s="531">
        <f t="shared" si="52"/>
        <v>0</v>
      </c>
      <c r="AV154" s="470">
        <f t="shared" si="36"/>
        <v>0</v>
      </c>
    </row>
    <row r="155" spans="2:48" s="60" customFormat="1" ht="13.5">
      <c r="B155" s="494" t="str">
        <f>'FORMATO COSTEO C6'!C68</f>
        <v>6.3.7.1</v>
      </c>
      <c r="C155" s="515">
        <f>'FORMATO COSTEO C6'!B68</f>
        <v>0</v>
      </c>
      <c r="D155" s="590" t="str">
        <f>'FORMATO COSTEO C6'!D68</f>
        <v>Unidad medida</v>
      </c>
      <c r="E155" s="516">
        <f>'FORMATO COSTEO C6'!E68</f>
        <v>0</v>
      </c>
      <c r="F155" s="517">
        <f>'FORMATO COSTEO C6'!G68</f>
        <v>0</v>
      </c>
      <c r="G155" s="518">
        <f>'FORMATO COSTEO C6'!L68</f>
        <v>0</v>
      </c>
      <c r="H155" s="519">
        <f>IF($F155=0,0,((($F155/$E155)*'CRONOGRAMA ACTIVIDADES'!F$90)*($G155/$F155)))</f>
        <v>0</v>
      </c>
      <c r="I155" s="517">
        <f>IF($F155=0,0,((($F155/$E155)*'CRONOGRAMA ACTIVIDADES'!G$90)*($G155/$F155)))</f>
        <v>0</v>
      </c>
      <c r="J155" s="517">
        <f>IF($F155=0,0,((($F155/$E155)*'CRONOGRAMA ACTIVIDADES'!H$90)*($G155/$F155)))</f>
        <v>0</v>
      </c>
      <c r="K155" s="517">
        <f>IF($F155=0,0,((($F155/$E155)*'CRONOGRAMA ACTIVIDADES'!I$90)*($G155/$F155)))</f>
        <v>0</v>
      </c>
      <c r="L155" s="517">
        <f>IF($F155=0,0,((($F155/$E155)*'CRONOGRAMA ACTIVIDADES'!J$90)*($G155/$F155)))</f>
        <v>0</v>
      </c>
      <c r="M155" s="517">
        <f>IF($F155=0,0,((($F155/$E155)*'CRONOGRAMA ACTIVIDADES'!K$90)*($G155/$F155)))</f>
        <v>0</v>
      </c>
      <c r="N155" s="517">
        <f>IF($F155=0,0,((($F155/$E155)*'CRONOGRAMA ACTIVIDADES'!L$90)*($G155/$F155)))</f>
        <v>0</v>
      </c>
      <c r="O155" s="517">
        <f>IF($F155=0,0,((($F155/$E155)*'CRONOGRAMA ACTIVIDADES'!M$90)*($G155/$F155)))</f>
        <v>0</v>
      </c>
      <c r="P155" s="517">
        <f>IF($F155=0,0,((($F155/$E155)*'CRONOGRAMA ACTIVIDADES'!N$90)*($G155/$F155)))</f>
        <v>0</v>
      </c>
      <c r="Q155" s="517">
        <f>IF($F155=0,0,((($F155/$E155)*'CRONOGRAMA ACTIVIDADES'!O$90)*($G155/$F155)))</f>
        <v>0</v>
      </c>
      <c r="R155" s="517">
        <f>IF($F155=0,0,((($F155/$E155)*'CRONOGRAMA ACTIVIDADES'!P$90)*($G155/$F155)))</f>
        <v>0</v>
      </c>
      <c r="S155" s="517">
        <f>IF($F155=0,0,((($F155/$E155)*'CRONOGRAMA ACTIVIDADES'!Q$90)*($G155/$F155)))</f>
        <v>0</v>
      </c>
      <c r="T155" s="501">
        <f t="shared" si="44"/>
        <v>0</v>
      </c>
      <c r="U155" s="519">
        <f>IF($F155=0,0,((($F155/$E155)*'CRONOGRAMA ACTIVIDADES'!R$90)*($G155/$F155)))</f>
        <v>0</v>
      </c>
      <c r="V155" s="517">
        <f>IF($F155=0,0,((($F155/$E155)*'CRONOGRAMA ACTIVIDADES'!S$90)*($G155/$F155)))</f>
        <v>0</v>
      </c>
      <c r="W155" s="517">
        <f>IF($F155=0,0,((($F155/$E155)*'CRONOGRAMA ACTIVIDADES'!T$90)*($G155/$F155)))</f>
        <v>0</v>
      </c>
      <c r="X155" s="517">
        <f>IF($F155=0,0,((($F155/$E155)*'CRONOGRAMA ACTIVIDADES'!U$90)*($G155/$F155)))</f>
        <v>0</v>
      </c>
      <c r="Y155" s="517">
        <f>IF($F155=0,0,((($F155/$E155)*'CRONOGRAMA ACTIVIDADES'!V$90)*($G155/$F155)))</f>
        <v>0</v>
      </c>
      <c r="Z155" s="517">
        <f>IF($F155=0,0,((($F155/$E155)*'CRONOGRAMA ACTIVIDADES'!W$90)*($G155/$F155)))</f>
        <v>0</v>
      </c>
      <c r="AA155" s="517">
        <f>IF($F155=0,0,((($F155/$E155)*'CRONOGRAMA ACTIVIDADES'!X$90)*($G155/$F155)))</f>
        <v>0</v>
      </c>
      <c r="AB155" s="517">
        <f>IF($F155=0,0,((($F155/$E155)*'CRONOGRAMA ACTIVIDADES'!Y$90)*($G155/$F155)))</f>
        <v>0</v>
      </c>
      <c r="AC155" s="517">
        <f>IF($F155=0,0,((($F155/$E155)*'CRONOGRAMA ACTIVIDADES'!Z$90)*($G155/$F155)))</f>
        <v>0</v>
      </c>
      <c r="AD155" s="517">
        <f>IF($F155=0,0,((($F155/$E155)*'CRONOGRAMA ACTIVIDADES'!AA$90)*($G155/$F155)))</f>
        <v>0</v>
      </c>
      <c r="AE155" s="517">
        <f>IF($F155=0,0,((($F155/$E155)*'CRONOGRAMA ACTIVIDADES'!AB$90)*($G155/$F155)))</f>
        <v>0</v>
      </c>
      <c r="AF155" s="517">
        <f>IF($F155=0,0,((($F155/$E155)*'CRONOGRAMA ACTIVIDADES'!AC$90)*($G155/$F155)))</f>
        <v>0</v>
      </c>
      <c r="AG155" s="501">
        <f t="shared" si="45"/>
        <v>0</v>
      </c>
      <c r="AH155" s="520">
        <f>IF($F155=0,0,((($F155/$E155)*'CRONOGRAMA ACTIVIDADES'!AD$90)*($G155/$F155)))</f>
        <v>0</v>
      </c>
      <c r="AI155" s="517">
        <f>IF($F155=0,0,((($F155/$E155)*'CRONOGRAMA ACTIVIDADES'!AE$90)*($G155/$F155)))</f>
        <v>0</v>
      </c>
      <c r="AJ155" s="517">
        <f>IF($F155=0,0,((($F155/$E155)*'CRONOGRAMA ACTIVIDADES'!AF$90)*($G155/$F155)))</f>
        <v>0</v>
      </c>
      <c r="AK155" s="517">
        <f>IF($F155=0,0,((($F155/$E155)*'CRONOGRAMA ACTIVIDADES'!AG$90)*($G155/$F155)))</f>
        <v>0</v>
      </c>
      <c r="AL155" s="517">
        <f>IF($F155=0,0,((($F155/$E155)*'CRONOGRAMA ACTIVIDADES'!AH$90)*($G155/$F155)))</f>
        <v>0</v>
      </c>
      <c r="AM155" s="517">
        <f>IF($F155=0,0,((($F155/$E155)*'CRONOGRAMA ACTIVIDADES'!AI$90)*($G155/$F155)))</f>
        <v>0</v>
      </c>
      <c r="AN155" s="517">
        <f>IF($F155=0,0,((($F155/$E155)*'CRONOGRAMA ACTIVIDADES'!AJ$90)*($G155/$F155)))</f>
        <v>0</v>
      </c>
      <c r="AO155" s="517">
        <f>IF($F155=0,0,((($F155/$E155)*'CRONOGRAMA ACTIVIDADES'!AK$90)*($G155/$F155)))</f>
        <v>0</v>
      </c>
      <c r="AP155" s="517">
        <f>IF($F155=0,0,((($F155/$E155)*'CRONOGRAMA ACTIVIDADES'!AL$90)*($G155/$F155)))</f>
        <v>0</v>
      </c>
      <c r="AQ155" s="517">
        <f>IF($F155=0,0,((($F155/$E155)*'CRONOGRAMA ACTIVIDADES'!AM$90)*($G155/$F155)))</f>
        <v>0</v>
      </c>
      <c r="AR155" s="517">
        <f>IF($F155=0,0,((($F155/$E155)*'CRONOGRAMA ACTIVIDADES'!AN$90)*($G155/$F155)))</f>
        <v>0</v>
      </c>
      <c r="AS155" s="517">
        <f>IF($F155=0,0,((($F155/$E155)*'CRONOGRAMA ACTIVIDADES'!AO$90)*($G155/$F155)))</f>
        <v>0</v>
      </c>
      <c r="AT155" s="501">
        <f t="shared" si="46"/>
        <v>0</v>
      </c>
      <c r="AU155" s="504">
        <f>AS155+AR155+AQ155+AP155+AO155+AN155+AM155+AL155+AK155+AJ155+AI155+AH155+AF155+AE155+AD155+AC155+AB155+AA155+Z155+Y155+X155+W155+V155+U155+S155+R155+Q155+P155+O155+N155+M155+L155+K155+J155+I155+H155</f>
        <v>0</v>
      </c>
      <c r="AV155" s="470">
        <f t="shared" si="36"/>
        <v>0</v>
      </c>
    </row>
    <row r="156" spans="2:48" s="60" customFormat="1" ht="13.5">
      <c r="B156" s="494" t="str">
        <f>'FORMATO COSTEO C6'!C69</f>
        <v>6.3.7.2</v>
      </c>
      <c r="C156" s="515">
        <f>'FORMATO COSTEO C6'!B69</f>
        <v>0</v>
      </c>
      <c r="D156" s="590" t="str">
        <f>'FORMATO COSTEO C6'!D69</f>
        <v>Unidad medida</v>
      </c>
      <c r="E156" s="516">
        <f>'FORMATO COSTEO C6'!E69</f>
        <v>0</v>
      </c>
      <c r="F156" s="517">
        <f>'FORMATO COSTEO C6'!G69</f>
        <v>0</v>
      </c>
      <c r="G156" s="518">
        <f>'FORMATO COSTEO C6'!L69</f>
        <v>0</v>
      </c>
      <c r="H156" s="519">
        <f>IF($F156=0,0,((($F156/$E156)*'CRONOGRAMA ACTIVIDADES'!F$91)*($G156/$F156)))</f>
        <v>0</v>
      </c>
      <c r="I156" s="517">
        <f>IF($F156=0,0,((($F156/$E156)*'CRONOGRAMA ACTIVIDADES'!G$91)*($G156/$F156)))</f>
        <v>0</v>
      </c>
      <c r="J156" s="517">
        <f>IF($F156=0,0,((($F156/$E156)*'CRONOGRAMA ACTIVIDADES'!H$91)*($G156/$F156)))</f>
        <v>0</v>
      </c>
      <c r="K156" s="517">
        <f>IF($F156=0,0,((($F156/$E156)*'CRONOGRAMA ACTIVIDADES'!I$91)*($G156/$F156)))</f>
        <v>0</v>
      </c>
      <c r="L156" s="517">
        <f>IF($F156=0,0,((($F156/$E156)*'CRONOGRAMA ACTIVIDADES'!J$91)*($G156/$F156)))</f>
        <v>0</v>
      </c>
      <c r="M156" s="517">
        <f>IF($F156=0,0,((($F156/$E156)*'CRONOGRAMA ACTIVIDADES'!K$91)*($G156/$F156)))</f>
        <v>0</v>
      </c>
      <c r="N156" s="517">
        <f>IF($F156=0,0,((($F156/$E156)*'CRONOGRAMA ACTIVIDADES'!L$91)*($G156/$F156)))</f>
        <v>0</v>
      </c>
      <c r="O156" s="517">
        <f>IF($F156=0,0,((($F156/$E156)*'CRONOGRAMA ACTIVIDADES'!M$91)*($G156/$F156)))</f>
        <v>0</v>
      </c>
      <c r="P156" s="517">
        <f>IF($F156=0,0,((($F156/$E156)*'CRONOGRAMA ACTIVIDADES'!N$91)*($G156/$F156)))</f>
        <v>0</v>
      </c>
      <c r="Q156" s="517">
        <f>IF($F156=0,0,((($F156/$E156)*'CRONOGRAMA ACTIVIDADES'!O$91)*($G156/$F156)))</f>
        <v>0</v>
      </c>
      <c r="R156" s="517">
        <f>IF($F156=0,0,((($F156/$E156)*'CRONOGRAMA ACTIVIDADES'!P$91)*($G156/$F156)))</f>
        <v>0</v>
      </c>
      <c r="S156" s="517">
        <f>IF($F156=0,0,((($F156/$E156)*'CRONOGRAMA ACTIVIDADES'!Q$91)*($G156/$F156)))</f>
        <v>0</v>
      </c>
      <c r="T156" s="501">
        <f t="shared" si="44"/>
        <v>0</v>
      </c>
      <c r="U156" s="519">
        <f>IF($F156=0,0,((($F156/$E156)*'CRONOGRAMA ACTIVIDADES'!R$91)*($G156/$F156)))</f>
        <v>0</v>
      </c>
      <c r="V156" s="517">
        <f>IF($F156=0,0,((($F156/$E156)*'CRONOGRAMA ACTIVIDADES'!S$91)*($G156/$F156)))</f>
        <v>0</v>
      </c>
      <c r="W156" s="517">
        <f>IF($F156=0,0,((($F156/$E156)*'CRONOGRAMA ACTIVIDADES'!T$91)*($G156/$F156)))</f>
        <v>0</v>
      </c>
      <c r="X156" s="517">
        <f>IF($F156=0,0,((($F156/$E156)*'CRONOGRAMA ACTIVIDADES'!U$91)*($G156/$F156)))</f>
        <v>0</v>
      </c>
      <c r="Y156" s="517">
        <f>IF($F156=0,0,((($F156/$E156)*'CRONOGRAMA ACTIVIDADES'!V$91)*($G156/$F156)))</f>
        <v>0</v>
      </c>
      <c r="Z156" s="517">
        <f>IF($F156=0,0,((($F156/$E156)*'CRONOGRAMA ACTIVIDADES'!W$91)*($G156/$F156)))</f>
        <v>0</v>
      </c>
      <c r="AA156" s="517">
        <f>IF($F156=0,0,((($F156/$E156)*'CRONOGRAMA ACTIVIDADES'!X$91)*($G156/$F156)))</f>
        <v>0</v>
      </c>
      <c r="AB156" s="517">
        <f>IF($F156=0,0,((($F156/$E156)*'CRONOGRAMA ACTIVIDADES'!Y$91)*($G156/$F156)))</f>
        <v>0</v>
      </c>
      <c r="AC156" s="517">
        <f>IF($F156=0,0,((($F156/$E156)*'CRONOGRAMA ACTIVIDADES'!Z$91)*($G156/$F156)))</f>
        <v>0</v>
      </c>
      <c r="AD156" s="517">
        <f>IF($F156=0,0,((($F156/$E156)*'CRONOGRAMA ACTIVIDADES'!AA$91)*($G156/$F156)))</f>
        <v>0</v>
      </c>
      <c r="AE156" s="517">
        <f>IF($F156=0,0,((($F156/$E156)*'CRONOGRAMA ACTIVIDADES'!AB$91)*($G156/$F156)))</f>
        <v>0</v>
      </c>
      <c r="AF156" s="517">
        <f>IF($F156=0,0,((($F156/$E156)*'CRONOGRAMA ACTIVIDADES'!AC$91)*($G156/$F156)))</f>
        <v>0</v>
      </c>
      <c r="AG156" s="501">
        <f t="shared" si="45"/>
        <v>0</v>
      </c>
      <c r="AH156" s="520">
        <f>IF($F156=0,0,((($F156/$E156)*'CRONOGRAMA ACTIVIDADES'!AD$91)*($G156/$F156)))</f>
        <v>0</v>
      </c>
      <c r="AI156" s="517">
        <f>IF($F156=0,0,((($F156/$E156)*'CRONOGRAMA ACTIVIDADES'!AE$91)*($G156/$F156)))</f>
        <v>0</v>
      </c>
      <c r="AJ156" s="517">
        <f>IF($F156=0,0,((($F156/$E156)*'CRONOGRAMA ACTIVIDADES'!AF$91)*($G156/$F156)))</f>
        <v>0</v>
      </c>
      <c r="AK156" s="517">
        <f>IF($F156=0,0,((($F156/$E156)*'CRONOGRAMA ACTIVIDADES'!AG$91)*($G156/$F156)))</f>
        <v>0</v>
      </c>
      <c r="AL156" s="517">
        <f>IF($F156=0,0,((($F156/$E156)*'CRONOGRAMA ACTIVIDADES'!AH$91)*($G156/$F156)))</f>
        <v>0</v>
      </c>
      <c r="AM156" s="517">
        <f>IF($F156=0,0,((($F156/$E156)*'CRONOGRAMA ACTIVIDADES'!AI$91)*($G156/$F156)))</f>
        <v>0</v>
      </c>
      <c r="AN156" s="517">
        <f>IF($F156=0,0,((($F156/$E156)*'CRONOGRAMA ACTIVIDADES'!AJ$91)*($G156/$F156)))</f>
        <v>0</v>
      </c>
      <c r="AO156" s="517">
        <f>IF($F156=0,0,((($F156/$E156)*'CRONOGRAMA ACTIVIDADES'!AK$91)*($G156/$F156)))</f>
        <v>0</v>
      </c>
      <c r="AP156" s="517">
        <f>IF($F156=0,0,((($F156/$E156)*'CRONOGRAMA ACTIVIDADES'!AL$91)*($G156/$F156)))</f>
        <v>0</v>
      </c>
      <c r="AQ156" s="517">
        <f>IF($F156=0,0,((($F156/$E156)*'CRONOGRAMA ACTIVIDADES'!AM$91)*($G156/$F156)))</f>
        <v>0</v>
      </c>
      <c r="AR156" s="517">
        <f>IF($F156=0,0,((($F156/$E156)*'CRONOGRAMA ACTIVIDADES'!AN$91)*($G156/$F156)))</f>
        <v>0</v>
      </c>
      <c r="AS156" s="517">
        <f>IF($F156=0,0,((($F156/$E156)*'CRONOGRAMA ACTIVIDADES'!AO$91)*($G156/$F156)))</f>
        <v>0</v>
      </c>
      <c r="AT156" s="501">
        <f t="shared" si="46"/>
        <v>0</v>
      </c>
      <c r="AU156" s="504">
        <f>AS156+AR156+AQ156+AP156+AO156+AN156+AM156+AL156+AK156+AJ156+AI156+AH156+AF156+AE156+AD156+AC156+AB156+AA156+Z156+Y156+X156+W156+V156+U156+S156+R156+Q156+P156+O156+N156+M156+L156+K156+J156+I156+H156</f>
        <v>0</v>
      </c>
      <c r="AV156" s="470">
        <f t="shared" si="36"/>
        <v>0</v>
      </c>
    </row>
    <row r="157" spans="2:48" s="60" customFormat="1" ht="13.5">
      <c r="B157" s="494" t="str">
        <f>'FORMATO COSTEO C6'!C70</f>
        <v>6.3.7.3</v>
      </c>
      <c r="C157" s="515">
        <f>'FORMATO COSTEO C6'!B70</f>
        <v>0</v>
      </c>
      <c r="D157" s="590" t="str">
        <f>'FORMATO COSTEO C6'!D70</f>
        <v>Unidad medida</v>
      </c>
      <c r="E157" s="516">
        <f>'FORMATO COSTEO C6'!E70</f>
        <v>0</v>
      </c>
      <c r="F157" s="517">
        <f>'FORMATO COSTEO C6'!G70</f>
        <v>0</v>
      </c>
      <c r="G157" s="518">
        <f>'FORMATO COSTEO C6'!L70</f>
        <v>0</v>
      </c>
      <c r="H157" s="519">
        <f>IF($F157=0,0,((($F157/$E157)*'CRONOGRAMA ACTIVIDADES'!F$92)*($G157/$F157)))</f>
        <v>0</v>
      </c>
      <c r="I157" s="517">
        <f>IF($F157=0,0,((($F157/$E157)*'CRONOGRAMA ACTIVIDADES'!G$92)*($G157/$F157)))</f>
        <v>0</v>
      </c>
      <c r="J157" s="517">
        <f>IF($F157=0,0,((($F157/$E157)*'CRONOGRAMA ACTIVIDADES'!H$92)*($G157/$F157)))</f>
        <v>0</v>
      </c>
      <c r="K157" s="517">
        <f>IF($F157=0,0,((($F157/$E157)*'CRONOGRAMA ACTIVIDADES'!I$92)*($G157/$F157)))</f>
        <v>0</v>
      </c>
      <c r="L157" s="517">
        <f>IF($F157=0,0,((($F157/$E157)*'CRONOGRAMA ACTIVIDADES'!J$92)*($G157/$F157)))</f>
        <v>0</v>
      </c>
      <c r="M157" s="517">
        <f>IF($F157=0,0,((($F157/$E157)*'CRONOGRAMA ACTIVIDADES'!K$92)*($G157/$F157)))</f>
        <v>0</v>
      </c>
      <c r="N157" s="517">
        <f>IF($F157=0,0,((($F157/$E157)*'CRONOGRAMA ACTIVIDADES'!L$92)*($G157/$F157)))</f>
        <v>0</v>
      </c>
      <c r="O157" s="517">
        <f>IF($F157=0,0,((($F157/$E157)*'CRONOGRAMA ACTIVIDADES'!M$92)*($G157/$F157)))</f>
        <v>0</v>
      </c>
      <c r="P157" s="517">
        <f>IF($F157=0,0,((($F157/$E157)*'CRONOGRAMA ACTIVIDADES'!N$92)*($G157/$F157)))</f>
        <v>0</v>
      </c>
      <c r="Q157" s="517">
        <f>IF($F157=0,0,((($F157/$E157)*'CRONOGRAMA ACTIVIDADES'!O$92)*($G157/$F157)))</f>
        <v>0</v>
      </c>
      <c r="R157" s="517">
        <f>IF($F157=0,0,((($F157/$E157)*'CRONOGRAMA ACTIVIDADES'!P$92)*($G157/$F157)))</f>
        <v>0</v>
      </c>
      <c r="S157" s="517">
        <f>IF($F157=0,0,((($F157/$E157)*'CRONOGRAMA ACTIVIDADES'!Q$92)*($G157/$F157)))</f>
        <v>0</v>
      </c>
      <c r="T157" s="501">
        <f t="shared" si="44"/>
        <v>0</v>
      </c>
      <c r="U157" s="519">
        <f>IF($F157=0,0,((($F157/$E157)*'CRONOGRAMA ACTIVIDADES'!R$92)*($G157/$F157)))</f>
        <v>0</v>
      </c>
      <c r="V157" s="517">
        <f>IF($F157=0,0,((($F157/$E157)*'CRONOGRAMA ACTIVIDADES'!S$92)*($G157/$F157)))</f>
        <v>0</v>
      </c>
      <c r="W157" s="517">
        <f>IF($F157=0,0,((($F157/$E157)*'CRONOGRAMA ACTIVIDADES'!T$92)*($G157/$F157)))</f>
        <v>0</v>
      </c>
      <c r="X157" s="517">
        <f>IF($F157=0,0,((($F157/$E157)*'CRONOGRAMA ACTIVIDADES'!U$92)*($G157/$F157)))</f>
        <v>0</v>
      </c>
      <c r="Y157" s="517">
        <f>IF($F157=0,0,((($F157/$E157)*'CRONOGRAMA ACTIVIDADES'!V$92)*($G157/$F157)))</f>
        <v>0</v>
      </c>
      <c r="Z157" s="517">
        <f>IF($F157=0,0,((($F157/$E157)*'CRONOGRAMA ACTIVIDADES'!W$92)*($G157/$F157)))</f>
        <v>0</v>
      </c>
      <c r="AA157" s="517">
        <f>IF($F157=0,0,((($F157/$E157)*'CRONOGRAMA ACTIVIDADES'!X$92)*($G157/$F157)))</f>
        <v>0</v>
      </c>
      <c r="AB157" s="517">
        <f>IF($F157=0,0,((($F157/$E157)*'CRONOGRAMA ACTIVIDADES'!Y$92)*($G157/$F157)))</f>
        <v>0</v>
      </c>
      <c r="AC157" s="517">
        <f>IF($F157=0,0,((($F157/$E157)*'CRONOGRAMA ACTIVIDADES'!Z$92)*($G157/$F157)))</f>
        <v>0</v>
      </c>
      <c r="AD157" s="517">
        <f>IF($F157=0,0,((($F157/$E157)*'CRONOGRAMA ACTIVIDADES'!AA$92)*($G157/$F157)))</f>
        <v>0</v>
      </c>
      <c r="AE157" s="517">
        <f>IF($F157=0,0,((($F157/$E157)*'CRONOGRAMA ACTIVIDADES'!AB$92)*($G157/$F157)))</f>
        <v>0</v>
      </c>
      <c r="AF157" s="517">
        <f>IF($F157=0,0,((($F157/$E157)*'CRONOGRAMA ACTIVIDADES'!AC$92)*($G157/$F157)))</f>
        <v>0</v>
      </c>
      <c r="AG157" s="501">
        <f t="shared" si="45"/>
        <v>0</v>
      </c>
      <c r="AH157" s="520">
        <f>IF($F157=0,0,((($F157/$E157)*'CRONOGRAMA ACTIVIDADES'!AD$92)*($G157/$F157)))</f>
        <v>0</v>
      </c>
      <c r="AI157" s="517">
        <f>IF($F157=0,0,((($F157/$E157)*'CRONOGRAMA ACTIVIDADES'!AE$92)*($G157/$F157)))</f>
        <v>0</v>
      </c>
      <c r="AJ157" s="517">
        <f>IF($F157=0,0,((($F157/$E157)*'CRONOGRAMA ACTIVIDADES'!AF$92)*($G157/$F157)))</f>
        <v>0</v>
      </c>
      <c r="AK157" s="517">
        <f>IF($F157=0,0,((($F157/$E157)*'CRONOGRAMA ACTIVIDADES'!AG$92)*($G157/$F157)))</f>
        <v>0</v>
      </c>
      <c r="AL157" s="517">
        <f>IF($F157=0,0,((($F157/$E157)*'CRONOGRAMA ACTIVIDADES'!AH$92)*($G157/$F157)))</f>
        <v>0</v>
      </c>
      <c r="AM157" s="517">
        <f>IF($F157=0,0,((($F157/$E157)*'CRONOGRAMA ACTIVIDADES'!AI$92)*($G157/$F157)))</f>
        <v>0</v>
      </c>
      <c r="AN157" s="517">
        <f>IF($F157=0,0,((($F157/$E157)*'CRONOGRAMA ACTIVIDADES'!AJ$92)*($G157/$F157)))</f>
        <v>0</v>
      </c>
      <c r="AO157" s="517">
        <f>IF($F157=0,0,((($F157/$E157)*'CRONOGRAMA ACTIVIDADES'!AK$92)*($G157/$F157)))</f>
        <v>0</v>
      </c>
      <c r="AP157" s="517">
        <f>IF($F157=0,0,((($F157/$E157)*'CRONOGRAMA ACTIVIDADES'!AL$92)*($G157/$F157)))</f>
        <v>0</v>
      </c>
      <c r="AQ157" s="517">
        <f>IF($F157=0,0,((($F157/$E157)*'CRONOGRAMA ACTIVIDADES'!AM$92)*($G157/$F157)))</f>
        <v>0</v>
      </c>
      <c r="AR157" s="517">
        <f>IF($F157=0,0,((($F157/$E157)*'CRONOGRAMA ACTIVIDADES'!AN$92)*($G157/$F157)))</f>
        <v>0</v>
      </c>
      <c r="AS157" s="517">
        <f>IF($F157=0,0,((($F157/$E157)*'CRONOGRAMA ACTIVIDADES'!AO$92)*($G157/$F157)))</f>
        <v>0</v>
      </c>
      <c r="AT157" s="501">
        <f t="shared" si="46"/>
        <v>0</v>
      </c>
      <c r="AU157" s="504">
        <f>AS157+AR157+AQ157+AP157+AO157+AN157+AM157+AL157+AK157+AJ157+AI157+AH157+AF157+AE157+AD157+AC157+AB157+AA157+Z157+Y157+X157+W157+V157+U157+S157+R157+Q157+P157+O157+N157+M157+L157+K157+J157+I157+H157</f>
        <v>0</v>
      </c>
      <c r="AV157" s="470">
        <f t="shared" si="36"/>
        <v>0</v>
      </c>
    </row>
    <row r="158" spans="2:48" s="60" customFormat="1" ht="30" customHeight="1" thickBot="1">
      <c r="B158" s="1849" t="s">
        <v>197</v>
      </c>
      <c r="C158" s="1850"/>
      <c r="D158" s="1850"/>
      <c r="E158" s="1850"/>
      <c r="F158" s="539">
        <f>+F12+F106</f>
        <v>0</v>
      </c>
      <c r="G158" s="540">
        <f aca="true" t="shared" si="53" ref="G158:AT158">+G12+G106</f>
        <v>0</v>
      </c>
      <c r="H158" s="541">
        <f t="shared" si="53"/>
        <v>0</v>
      </c>
      <c r="I158" s="539">
        <f t="shared" si="53"/>
        <v>0</v>
      </c>
      <c r="J158" s="539">
        <f t="shared" si="53"/>
        <v>0</v>
      </c>
      <c r="K158" s="539">
        <f t="shared" si="53"/>
        <v>0</v>
      </c>
      <c r="L158" s="539">
        <f t="shared" si="53"/>
        <v>0</v>
      </c>
      <c r="M158" s="539">
        <f t="shared" si="53"/>
        <v>0</v>
      </c>
      <c r="N158" s="539">
        <f t="shared" si="53"/>
        <v>0</v>
      </c>
      <c r="O158" s="539">
        <f t="shared" si="53"/>
        <v>0</v>
      </c>
      <c r="P158" s="539">
        <f t="shared" si="53"/>
        <v>0</v>
      </c>
      <c r="Q158" s="539">
        <f t="shared" si="53"/>
        <v>0</v>
      </c>
      <c r="R158" s="539">
        <f t="shared" si="53"/>
        <v>0</v>
      </c>
      <c r="S158" s="539">
        <f t="shared" si="53"/>
        <v>0</v>
      </c>
      <c r="T158" s="542">
        <f t="shared" si="53"/>
        <v>0</v>
      </c>
      <c r="U158" s="543">
        <f t="shared" si="53"/>
        <v>0</v>
      </c>
      <c r="V158" s="539">
        <f t="shared" si="53"/>
        <v>0</v>
      </c>
      <c r="W158" s="539">
        <f t="shared" si="53"/>
        <v>0</v>
      </c>
      <c r="X158" s="539">
        <f t="shared" si="53"/>
        <v>0</v>
      </c>
      <c r="Y158" s="539">
        <f t="shared" si="53"/>
        <v>0</v>
      </c>
      <c r="Z158" s="539">
        <f t="shared" si="53"/>
        <v>0</v>
      </c>
      <c r="AA158" s="539">
        <f t="shared" si="53"/>
        <v>0</v>
      </c>
      <c r="AB158" s="539">
        <f t="shared" si="53"/>
        <v>0</v>
      </c>
      <c r="AC158" s="539">
        <f t="shared" si="53"/>
        <v>0</v>
      </c>
      <c r="AD158" s="539">
        <f t="shared" si="53"/>
        <v>0</v>
      </c>
      <c r="AE158" s="539">
        <f t="shared" si="53"/>
        <v>0</v>
      </c>
      <c r="AF158" s="539">
        <f t="shared" si="53"/>
        <v>0</v>
      </c>
      <c r="AG158" s="540">
        <f t="shared" si="53"/>
        <v>0</v>
      </c>
      <c r="AH158" s="541">
        <f t="shared" si="53"/>
        <v>0</v>
      </c>
      <c r="AI158" s="539">
        <f t="shared" si="53"/>
        <v>0</v>
      </c>
      <c r="AJ158" s="539">
        <f t="shared" si="53"/>
        <v>0</v>
      </c>
      <c r="AK158" s="539">
        <f t="shared" si="53"/>
        <v>0</v>
      </c>
      <c r="AL158" s="539">
        <f t="shared" si="53"/>
        <v>0</v>
      </c>
      <c r="AM158" s="539">
        <f t="shared" si="53"/>
        <v>0</v>
      </c>
      <c r="AN158" s="539">
        <f t="shared" si="53"/>
        <v>0</v>
      </c>
      <c r="AO158" s="539">
        <f t="shared" si="53"/>
        <v>0</v>
      </c>
      <c r="AP158" s="539">
        <f t="shared" si="53"/>
        <v>0</v>
      </c>
      <c r="AQ158" s="539">
        <f t="shared" si="53"/>
        <v>0</v>
      </c>
      <c r="AR158" s="539">
        <f t="shared" si="53"/>
        <v>0</v>
      </c>
      <c r="AS158" s="539">
        <f t="shared" si="53"/>
        <v>0</v>
      </c>
      <c r="AT158" s="542">
        <f t="shared" si="53"/>
        <v>0</v>
      </c>
      <c r="AU158" s="544">
        <f>+AU12+AU106</f>
        <v>0</v>
      </c>
      <c r="AV158" s="470">
        <f>+G158-AU158</f>
        <v>0</v>
      </c>
    </row>
    <row r="159" spans="2:48" s="60" customFormat="1" ht="10.5" customHeight="1" thickBot="1">
      <c r="B159" s="545"/>
      <c r="C159" s="545"/>
      <c r="D159" s="545"/>
      <c r="E159" s="545"/>
      <c r="F159" s="546"/>
      <c r="G159" s="546"/>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1"/>
      <c r="AL159" s="591"/>
      <c r="AM159" s="591"/>
      <c r="AN159" s="591"/>
      <c r="AO159" s="591"/>
      <c r="AP159" s="591"/>
      <c r="AQ159" s="591"/>
      <c r="AR159" s="591"/>
      <c r="AS159" s="591"/>
      <c r="AT159" s="591"/>
      <c r="AU159" s="547"/>
      <c r="AV159" s="470"/>
    </row>
    <row r="160" spans="2:48" s="60" customFormat="1" ht="13.5" customHeight="1">
      <c r="B160" s="548">
        <f>+'FORMATO COSTEO C6'!C78</f>
        <v>6.4</v>
      </c>
      <c r="C160" s="549" t="str">
        <f>+'FORMATO COSTEO C6'!D78</f>
        <v>Gastos administrativos del proyecto</v>
      </c>
      <c r="D160" s="550" t="str">
        <f>+'FORMATO COSTEO C6'!D80</f>
        <v>Mes</v>
      </c>
      <c r="E160" s="551">
        <f>+'FORMATO COSTEO C6'!E80</f>
        <v>0</v>
      </c>
      <c r="F160" s="552">
        <f>+'FORMATO COSTEO C6'!G81</f>
        <v>0</v>
      </c>
      <c r="G160" s="592">
        <f>+'FORMATO COSTEO C6'!L81</f>
        <v>0</v>
      </c>
      <c r="H160" s="593">
        <f>IF($F160=0,0,((($F160/$E160)*'CRONOGRAMA ACTIVIDADES'!F$93)*($G160/$F160)))</f>
        <v>0</v>
      </c>
      <c r="I160" s="594">
        <f>IF($F160=0,0,((($F160/$E160)*'CRONOGRAMA ACTIVIDADES'!G$93)*($G160/$F160)))</f>
        <v>0</v>
      </c>
      <c r="J160" s="594">
        <f>IF($F160=0,0,((($F160/$E160)*'CRONOGRAMA ACTIVIDADES'!H$93)*($G160/$F160)))</f>
        <v>0</v>
      </c>
      <c r="K160" s="594">
        <f>IF($F160=0,0,((($F160/$E160)*'CRONOGRAMA ACTIVIDADES'!I$93)*($G160/$F160)))</f>
        <v>0</v>
      </c>
      <c r="L160" s="594">
        <f>IF($F160=0,0,((($F160/$E160)*'CRONOGRAMA ACTIVIDADES'!J$93)*($G160/$F160)))</f>
        <v>0</v>
      </c>
      <c r="M160" s="594">
        <f>IF($F160=0,0,((($F160/$E160)*'CRONOGRAMA ACTIVIDADES'!K$93)*($G160/$F160)))</f>
        <v>0</v>
      </c>
      <c r="N160" s="594">
        <f>IF($F160=0,0,((($F160/$E160)*'CRONOGRAMA ACTIVIDADES'!L$93)*($G160/$F160)))</f>
        <v>0</v>
      </c>
      <c r="O160" s="594">
        <f>IF($F160=0,0,((($F160/$E160)*'CRONOGRAMA ACTIVIDADES'!M$93)*($G160/$F160)))</f>
        <v>0</v>
      </c>
      <c r="P160" s="594">
        <f>IF($F160=0,0,((($F160/$E160)*'CRONOGRAMA ACTIVIDADES'!N$93)*($G160/$F160)))</f>
        <v>0</v>
      </c>
      <c r="Q160" s="594">
        <f>IF($F160=0,0,((($F160/$E160)*'CRONOGRAMA ACTIVIDADES'!O$93)*($G160/$F160)))</f>
        <v>0</v>
      </c>
      <c r="R160" s="594">
        <f>IF($F160=0,0,((($F160/$E160)*'CRONOGRAMA ACTIVIDADES'!P$93)*($G160/$F160)))</f>
        <v>0</v>
      </c>
      <c r="S160" s="594">
        <f>IF($F160=0,0,((($F160/$E160)*'CRONOGRAMA ACTIVIDADES'!Q$93)*($G160/$F160)))</f>
        <v>0</v>
      </c>
      <c r="T160" s="595">
        <f>H160+I160+J160+K160+L160+M160+N160+O160+P160+Q160+R160+S160</f>
        <v>0</v>
      </c>
      <c r="U160" s="596">
        <f>IF($F160=0,0,((($F160/$E160)*'CRONOGRAMA ACTIVIDADES'!R$93)*($G160/$F160)))</f>
        <v>0</v>
      </c>
      <c r="V160" s="594">
        <f>IF($F160=0,0,((($F160/$E160)*'CRONOGRAMA ACTIVIDADES'!S$93)*($G160/$F160)))</f>
        <v>0</v>
      </c>
      <c r="W160" s="594">
        <f>IF($F160=0,0,((($F160/$E160)*'CRONOGRAMA ACTIVIDADES'!T$93)*($G160/$F160)))</f>
        <v>0</v>
      </c>
      <c r="X160" s="594">
        <f>IF($F160=0,0,((($F160/$E160)*'CRONOGRAMA ACTIVIDADES'!U$93)*($G160/$F160)))</f>
        <v>0</v>
      </c>
      <c r="Y160" s="594">
        <f>IF($F160=0,0,((($F160/$E160)*'CRONOGRAMA ACTIVIDADES'!V$93)*($G160/$F160)))</f>
        <v>0</v>
      </c>
      <c r="Z160" s="594">
        <f>IF($F160=0,0,((($F160/$E160)*'CRONOGRAMA ACTIVIDADES'!W$93)*($G160/$F160)))</f>
        <v>0</v>
      </c>
      <c r="AA160" s="594">
        <f>IF($F160=0,0,((($F160/$E160)*'CRONOGRAMA ACTIVIDADES'!X$93)*($G160/$F160)))</f>
        <v>0</v>
      </c>
      <c r="AB160" s="594">
        <f>IF($F160=0,0,((($F160/$E160)*'CRONOGRAMA ACTIVIDADES'!Y$93)*($G160/$F160)))</f>
        <v>0</v>
      </c>
      <c r="AC160" s="594">
        <f>IF($F160=0,0,((($F160/$E160)*'CRONOGRAMA ACTIVIDADES'!Z$93)*($G160/$F160)))</f>
        <v>0</v>
      </c>
      <c r="AD160" s="594">
        <f>IF($F160=0,0,((($F160/$E160)*'CRONOGRAMA ACTIVIDADES'!AA$93)*($G160/$F160)))</f>
        <v>0</v>
      </c>
      <c r="AE160" s="594">
        <f>IF($F160=0,0,((($F160/$E160)*'CRONOGRAMA ACTIVIDADES'!AB$93)*($G160/$F160)))</f>
        <v>0</v>
      </c>
      <c r="AF160" s="594">
        <f>IF($F160=0,0,((($F160/$E160)*'CRONOGRAMA ACTIVIDADES'!AC$93)*($G160/$F160)))</f>
        <v>0</v>
      </c>
      <c r="AG160" s="597">
        <f>U160+V160+W160+X160+Y160+Z160+AA160+AB160+AC160+AD160+AE160+AF160</f>
        <v>0</v>
      </c>
      <c r="AH160" s="593">
        <f>IF($F160=0,0,((($F160/$E160)*'CRONOGRAMA ACTIVIDADES'!AD$93)*($G160/$F160)))</f>
        <v>0</v>
      </c>
      <c r="AI160" s="594">
        <f>IF($F160=0,0,((($F160/$E160)*'CRONOGRAMA ACTIVIDADES'!AE$93)*($G160/$F160)))</f>
        <v>0</v>
      </c>
      <c r="AJ160" s="594">
        <f>IF($F160=0,0,((($F160/$E160)*'CRONOGRAMA ACTIVIDADES'!AF$93)*($G160/$F160)))</f>
        <v>0</v>
      </c>
      <c r="AK160" s="594">
        <f>IF($F160=0,0,((($F160/$E160)*'CRONOGRAMA ACTIVIDADES'!AG$93)*($G160/$F160)))</f>
        <v>0</v>
      </c>
      <c r="AL160" s="594">
        <f>IF($F160=0,0,((($F160/$E160)*'CRONOGRAMA ACTIVIDADES'!AH$93)*($G160/$F160)))</f>
        <v>0</v>
      </c>
      <c r="AM160" s="594">
        <f>IF($F160=0,0,((($F160/$E160)*'CRONOGRAMA ACTIVIDADES'!AI$93)*($G160/$F160)))</f>
        <v>0</v>
      </c>
      <c r="AN160" s="594">
        <f>IF($F160=0,0,((($F160/$E160)*'CRONOGRAMA ACTIVIDADES'!AJ$93)*($G160/$F160)))</f>
        <v>0</v>
      </c>
      <c r="AO160" s="594">
        <f>IF($F160=0,0,((($F160/$E160)*'CRONOGRAMA ACTIVIDADES'!AK$93)*($G160/$F160)))</f>
        <v>0</v>
      </c>
      <c r="AP160" s="594">
        <f>IF($F160=0,0,((($F160/$E160)*'CRONOGRAMA ACTIVIDADES'!AL$93)*($G160/$F160)))</f>
        <v>0</v>
      </c>
      <c r="AQ160" s="594">
        <f>IF($F160=0,0,((($F160/$E160)*'CRONOGRAMA ACTIVIDADES'!AM$93)*($G160/$F160)))</f>
        <v>0</v>
      </c>
      <c r="AR160" s="594">
        <f>IF($F160=0,0,((($F160/$E160)*'CRONOGRAMA ACTIVIDADES'!AN$93)*($G160/$F160)))</f>
        <v>0</v>
      </c>
      <c r="AS160" s="594">
        <f>IF($F160=0,0,((($F160/$E160)*'CRONOGRAMA ACTIVIDADES'!AO$93)*($G160/$F160)))</f>
        <v>0</v>
      </c>
      <c r="AT160" s="595">
        <f>AH160+AI160+AJ160+AK160+AL160+AM160+AN160+AO160+AP160+AQ160+AR160+AS160</f>
        <v>0</v>
      </c>
      <c r="AU160" s="598">
        <f>AS160+AR160+AQ160+AP160+AO160+AN160+AM160+AL160+AK160+AJ160+AI160+AH160+AF160+AE160+AD160+AC160+AB160+AA160+Z160+Y160+X160+W160+V160+U160+S160+R160+Q160+P160+O160+N160+M160+L160+K160+J160+I160+H160</f>
        <v>0</v>
      </c>
      <c r="AV160" s="470">
        <f aca="true" t="shared" si="54" ref="AV160:AV165">+G160-AU160</f>
        <v>0</v>
      </c>
    </row>
    <row r="161" spans="2:48" s="60" customFormat="1" ht="13.5">
      <c r="B161" s="473">
        <f>'FORMATO COSTEO C6'!C82</f>
        <v>6.5</v>
      </c>
      <c r="C161" s="474" t="str">
        <f>'FORMATO COSTEO C6'!D82</f>
        <v>Línea de base y evaluaciones del proyecto</v>
      </c>
      <c r="D161" s="475" t="str">
        <f>+'FORMATO COSTEO C6'!D84</f>
        <v>Documento</v>
      </c>
      <c r="E161" s="476">
        <f>+'FORMATO COSTEO C6'!E84</f>
        <v>0</v>
      </c>
      <c r="F161" s="477">
        <f>+'FORMATO COSTEO C6'!G85</f>
        <v>0</v>
      </c>
      <c r="G161" s="478">
        <f>+'FORMATO COSTEO C6'!L85</f>
        <v>0</v>
      </c>
      <c r="H161" s="479"/>
      <c r="I161" s="477">
        <v>0</v>
      </c>
      <c r="J161" s="477"/>
      <c r="K161" s="477"/>
      <c r="L161" s="477"/>
      <c r="M161" s="477"/>
      <c r="N161" s="477"/>
      <c r="O161" s="477"/>
      <c r="P161" s="477"/>
      <c r="Q161" s="477"/>
      <c r="R161" s="477"/>
      <c r="S161" s="477"/>
      <c r="T161" s="480">
        <f>H161+I161+J161+K161+L161+M161+N161+O161+P161+Q161+R161+S161</f>
        <v>0</v>
      </c>
      <c r="U161" s="481"/>
      <c r="V161" s="477"/>
      <c r="W161" s="477"/>
      <c r="X161" s="477"/>
      <c r="Y161" s="477"/>
      <c r="Z161" s="477"/>
      <c r="AA161" s="477"/>
      <c r="AB161" s="477"/>
      <c r="AC161" s="477"/>
      <c r="AD161" s="477"/>
      <c r="AE161" s="477"/>
      <c r="AF161" s="477"/>
      <c r="AG161" s="478">
        <f>U161+V161+W161+X161+Y161+Z161+AA161+AB161+AC161+AD161+AE161+AF161</f>
        <v>0</v>
      </c>
      <c r="AH161" s="479"/>
      <c r="AI161" s="477"/>
      <c r="AJ161" s="477"/>
      <c r="AK161" s="477"/>
      <c r="AL161" s="477"/>
      <c r="AM161" s="477"/>
      <c r="AN161" s="477"/>
      <c r="AO161" s="477"/>
      <c r="AP161" s="477"/>
      <c r="AQ161" s="477"/>
      <c r="AR161" s="477">
        <v>0</v>
      </c>
      <c r="AS161" s="477"/>
      <c r="AT161" s="480">
        <f>AH161+AI161+AJ161+AK161+AL161+AM161+AN161+AO161+AP161+AQ161+AR161+AS161</f>
        <v>0</v>
      </c>
      <c r="AU161" s="482">
        <f>+G161</f>
        <v>0</v>
      </c>
      <c r="AV161" s="470">
        <f t="shared" si="54"/>
        <v>0</v>
      </c>
    </row>
    <row r="162" spans="2:48" s="60" customFormat="1" ht="13.5">
      <c r="B162" s="473">
        <f>'FORMATO COSTEO C6'!C86</f>
        <v>6.6</v>
      </c>
      <c r="C162" s="474" t="str">
        <f>'FORMATO COSTEO C6'!D86</f>
        <v>Imprevistos</v>
      </c>
      <c r="D162" s="558" t="str">
        <f>+'FORMATO COSTEO C6'!D88</f>
        <v>Mes</v>
      </c>
      <c r="E162" s="476">
        <f>+'FORMATO COSTEO C6'!E88</f>
        <v>0</v>
      </c>
      <c r="F162" s="477">
        <f>+'FORMATO COSTEO C6'!G89</f>
        <v>0</v>
      </c>
      <c r="G162" s="478">
        <f>+'FORMATO COSTEO C6'!L89</f>
        <v>0</v>
      </c>
      <c r="H162" s="479">
        <f>IF($F162=0,0,((($F162/$E162)*'CRONOGRAMA ACTIVIDADES'!F$95)*($G162/$F162)))</f>
        <v>0</v>
      </c>
      <c r="I162" s="477">
        <f>IF($F162=0,0,((($F162/$E162)*'CRONOGRAMA ACTIVIDADES'!G$95)*($G162/$F162)))</f>
        <v>0</v>
      </c>
      <c r="J162" s="477">
        <f>IF($F162=0,0,((($F162/$E162)*'CRONOGRAMA ACTIVIDADES'!H$95)*($G162/$F162)))</f>
        <v>0</v>
      </c>
      <c r="K162" s="477">
        <f>IF($F162=0,0,((($F162/$E162)*'CRONOGRAMA ACTIVIDADES'!I$95)*($G162/$F162)))</f>
        <v>0</v>
      </c>
      <c r="L162" s="477">
        <f>IF($F162=0,0,((($F162/$E162)*'CRONOGRAMA ACTIVIDADES'!J$95)*($G162/$F162)))</f>
        <v>0</v>
      </c>
      <c r="M162" s="477">
        <f>IF($F162=0,0,((($F162/$E162)*'CRONOGRAMA ACTIVIDADES'!K$95)*($G162/$F162)))</f>
        <v>0</v>
      </c>
      <c r="N162" s="477">
        <f>IF($F162=0,0,((($F162/$E162)*'CRONOGRAMA ACTIVIDADES'!L$95)*($G162/$F162)))</f>
        <v>0</v>
      </c>
      <c r="O162" s="477">
        <f>IF($F162=0,0,((($F162/$E162)*'CRONOGRAMA ACTIVIDADES'!M$95)*($G162/$F162)))</f>
        <v>0</v>
      </c>
      <c r="P162" s="477">
        <f>IF($F162=0,0,((($F162/$E162)*'CRONOGRAMA ACTIVIDADES'!N$95)*($G162/$F162)))</f>
        <v>0</v>
      </c>
      <c r="Q162" s="477">
        <f>IF($F162=0,0,((($F162/$E162)*'CRONOGRAMA ACTIVIDADES'!O$95)*($G162/$F162)))</f>
        <v>0</v>
      </c>
      <c r="R162" s="477">
        <f>IF($F162=0,0,((($F162/$E162)*'CRONOGRAMA ACTIVIDADES'!P$95)*($G162/$F162)))</f>
        <v>0</v>
      </c>
      <c r="S162" s="477">
        <f>IF($F162=0,0,((($F162/$E162)*'CRONOGRAMA ACTIVIDADES'!Q$95)*($G162/$F162)))</f>
        <v>0</v>
      </c>
      <c r="T162" s="480">
        <f>H162+I162+J162+K162+L162+M162+N162+O162+P162+Q162+R162+S162</f>
        <v>0</v>
      </c>
      <c r="U162" s="481">
        <f>IF($F162=0,0,((($F162/$E162)*'CRONOGRAMA ACTIVIDADES'!R$95)*($G162/$F162)))</f>
        <v>0</v>
      </c>
      <c r="V162" s="477">
        <f>IF($F162=0,0,((($F162/$E162)*'CRONOGRAMA ACTIVIDADES'!S$95)*($G162/$F162)))</f>
        <v>0</v>
      </c>
      <c r="W162" s="477">
        <f>IF($F162=0,0,((($F162/$E162)*'CRONOGRAMA ACTIVIDADES'!T$95)*($G162/$F162)))</f>
        <v>0</v>
      </c>
      <c r="X162" s="477">
        <f>IF($F162=0,0,((($F162/$E162)*'CRONOGRAMA ACTIVIDADES'!U$95)*($G162/$F162)))</f>
        <v>0</v>
      </c>
      <c r="Y162" s="477">
        <f>IF($F162=0,0,((($F162/$E162)*'CRONOGRAMA ACTIVIDADES'!V$95)*($G162/$F162)))</f>
        <v>0</v>
      </c>
      <c r="Z162" s="477">
        <f>IF($F162=0,0,((($F162/$E162)*'CRONOGRAMA ACTIVIDADES'!W$95)*($G162/$F162)))</f>
        <v>0</v>
      </c>
      <c r="AA162" s="477">
        <f>IF($F162=0,0,((($F162/$E162)*'CRONOGRAMA ACTIVIDADES'!X$95)*($G162/$F162)))</f>
        <v>0</v>
      </c>
      <c r="AB162" s="477">
        <f>IF($F162=0,0,((($F162/$E162)*'CRONOGRAMA ACTIVIDADES'!Y$95)*($G162/$F162)))</f>
        <v>0</v>
      </c>
      <c r="AC162" s="477">
        <f>IF($F162=0,0,((($F162/$E162)*'CRONOGRAMA ACTIVIDADES'!Z$95)*($G162/$F162)))</f>
        <v>0</v>
      </c>
      <c r="AD162" s="477">
        <f>IF($F162=0,0,((($F162/$E162)*'CRONOGRAMA ACTIVIDADES'!AA$95)*($G162/$F162)))</f>
        <v>0</v>
      </c>
      <c r="AE162" s="477">
        <f>IF($F162=0,0,((($F162/$E162)*'CRONOGRAMA ACTIVIDADES'!AB$95)*($G162/$F162)))</f>
        <v>0</v>
      </c>
      <c r="AF162" s="477">
        <f>IF($F162=0,0,((($F162/$E162)*'CRONOGRAMA ACTIVIDADES'!AC$95)*($G162/$F162)))</f>
        <v>0</v>
      </c>
      <c r="AG162" s="478">
        <f>U162+V162+W162+X162+Y162+Z162+AA162+AB162+AC162+AD162+AE162+AF162</f>
        <v>0</v>
      </c>
      <c r="AH162" s="479">
        <f>IF($F162=0,0,((($F162/$E162)*'CRONOGRAMA ACTIVIDADES'!AD$95)*($G162/$F162)))</f>
        <v>0</v>
      </c>
      <c r="AI162" s="477">
        <f>IF($F162=0,0,((($F162/$E162)*'CRONOGRAMA ACTIVIDADES'!AE$95)*($G162/$F162)))</f>
        <v>0</v>
      </c>
      <c r="AJ162" s="477">
        <f>IF($F162=0,0,((($F162/$E162)*'CRONOGRAMA ACTIVIDADES'!AF$95)*($G162/$F162)))</f>
        <v>0</v>
      </c>
      <c r="AK162" s="477">
        <f>IF($F162=0,0,((($F162/$E162)*'CRONOGRAMA ACTIVIDADES'!AG$95)*($G162/$F162)))</f>
        <v>0</v>
      </c>
      <c r="AL162" s="477">
        <f>IF($F162=0,0,((($F162/$E162)*'CRONOGRAMA ACTIVIDADES'!AH$95)*($G162/$F162)))</f>
        <v>0</v>
      </c>
      <c r="AM162" s="477">
        <f>IF($F162=0,0,((($F162/$E162)*'CRONOGRAMA ACTIVIDADES'!AI$95)*($G162/$F162)))</f>
        <v>0</v>
      </c>
      <c r="AN162" s="477">
        <f>IF($F162=0,0,((($F162/$E162)*'CRONOGRAMA ACTIVIDADES'!AJ$95)*($G162/$F162)))</f>
        <v>0</v>
      </c>
      <c r="AO162" s="477">
        <f>IF($F162=0,0,((($F162/$E162)*'CRONOGRAMA ACTIVIDADES'!AK$95)*($G162/$F162)))</f>
        <v>0</v>
      </c>
      <c r="AP162" s="477">
        <f>IF($F162=0,0,((($F162/$E162)*'CRONOGRAMA ACTIVIDADES'!AL$95)*($G162/$F162)))</f>
        <v>0</v>
      </c>
      <c r="AQ162" s="477">
        <f>IF($F162=0,0,((($F162/$E162)*'CRONOGRAMA ACTIVIDADES'!AM$95)*($G162/$F162)))</f>
        <v>0</v>
      </c>
      <c r="AR162" s="477">
        <f>IF($F162=0,0,((($F162/$E162)*'CRONOGRAMA ACTIVIDADES'!AN$95)*($G162/$F162)))</f>
        <v>0</v>
      </c>
      <c r="AS162" s="477">
        <f>IF($F162=0,0,((($F162/$E162)*'CRONOGRAMA ACTIVIDADES'!AO$95)*($G162/$F162)))</f>
        <v>0</v>
      </c>
      <c r="AT162" s="480">
        <f>AH162+AI162+AJ162+AK162+AL162+AM162+AN162+AO162+AP162+AQ162+AR162+AS162</f>
        <v>0</v>
      </c>
      <c r="AU162" s="482">
        <f>AS162+AR162+AQ162+AP162+AO162+AN162+AM162+AL162+AK162+AJ162+AI162+AH162+AF162+AE162+AD162+AC162+AB162+AA162+Z162+Y162+X162+W162+V162+U162+S162+R162+Q162+P162+O162+N162+M162+L162+K162+J162+I162+H162</f>
        <v>0</v>
      </c>
      <c r="AV162" s="470">
        <f t="shared" si="54"/>
        <v>0</v>
      </c>
    </row>
    <row r="163" spans="2:48" s="60" customFormat="1" ht="13.5">
      <c r="B163" s="473">
        <f>'FORMATO COSTEO C6'!C90</f>
        <v>6.7</v>
      </c>
      <c r="C163" s="474" t="str">
        <f>'FORMATO COSTEO C6'!D90</f>
        <v>Supervisión interna</v>
      </c>
      <c r="D163" s="558" t="str">
        <f>+'FORMATO COSTEO C6'!D92</f>
        <v>Visita</v>
      </c>
      <c r="E163" s="476">
        <f>+'FORMATO COSTEO C6'!E92</f>
        <v>0</v>
      </c>
      <c r="F163" s="477">
        <f>+'FORMATO COSTEO C6'!G93</f>
        <v>0</v>
      </c>
      <c r="G163" s="478">
        <f>+'FORMATO COSTEO C6'!L93</f>
        <v>0</v>
      </c>
      <c r="H163" s="479">
        <f>IF($F163=0,0,((($F163/$E163)*'CRONOGRAMA ACTIVIDADES'!F$96)*($G163/$F163)))</f>
        <v>0</v>
      </c>
      <c r="I163" s="477">
        <f>IF($F163=0,0,((($F163/$E163)*'CRONOGRAMA ACTIVIDADES'!G$96)*($G163/$F163)))</f>
        <v>0</v>
      </c>
      <c r="J163" s="477">
        <f>IF($F163=0,0,((($F163/$E163)*'CRONOGRAMA ACTIVIDADES'!H$96)*($G163/$F163)))</f>
        <v>0</v>
      </c>
      <c r="K163" s="477">
        <f>IF($F163=0,0,((($F163/$E163)*'CRONOGRAMA ACTIVIDADES'!I$96)*($G163/$F163)))</f>
        <v>0</v>
      </c>
      <c r="L163" s="477">
        <f>IF($F163=0,0,((($F163/$E163)*'CRONOGRAMA ACTIVIDADES'!J$96)*($G163/$F163)))</f>
        <v>0</v>
      </c>
      <c r="M163" s="477">
        <f>IF($F163=0,0,((($F163/$E163)*'CRONOGRAMA ACTIVIDADES'!K$96)*($G163/$F163)))</f>
        <v>0</v>
      </c>
      <c r="N163" s="477">
        <f>IF($F163=0,0,((($F163/$E163)*'CRONOGRAMA ACTIVIDADES'!L$96)*($G163/$F163)))</f>
        <v>0</v>
      </c>
      <c r="O163" s="477">
        <f>IF($F163=0,0,((($F163/$E163)*'CRONOGRAMA ACTIVIDADES'!M$96)*($G163/$F163)))</f>
        <v>0</v>
      </c>
      <c r="P163" s="477">
        <f>IF($F163=0,0,((($F163/$E163)*'CRONOGRAMA ACTIVIDADES'!N$96)*($G163/$F163)))</f>
        <v>0</v>
      </c>
      <c r="Q163" s="477">
        <f>IF($F163=0,0,((($F163/$E163)*'CRONOGRAMA ACTIVIDADES'!O$96)*($G163/$F163)))</f>
        <v>0</v>
      </c>
      <c r="R163" s="477">
        <f>IF($F163=0,0,((($F163/$E163)*'CRONOGRAMA ACTIVIDADES'!P$96)*($G163/$F163)))</f>
        <v>0</v>
      </c>
      <c r="S163" s="477">
        <f>IF($F163=0,0,((($F163/$E163)*'CRONOGRAMA ACTIVIDADES'!Q$96)*($G163/$F163)))</f>
        <v>0</v>
      </c>
      <c r="T163" s="480">
        <f>H163+I163+J163+K163+L163+M163+N163+O163+P163+Q163+R163+S163</f>
        <v>0</v>
      </c>
      <c r="U163" s="481">
        <f>IF($F163=0,0,((($F163/$E163)*'CRONOGRAMA ACTIVIDADES'!R$96)*($G163/$F163)))</f>
        <v>0</v>
      </c>
      <c r="V163" s="477">
        <f>IF($F163=0,0,((($F163/$E163)*'CRONOGRAMA ACTIVIDADES'!S$96)*($G163/$F163)))</f>
        <v>0</v>
      </c>
      <c r="W163" s="477">
        <f>IF($F163=0,0,((($F163/$E163)*'CRONOGRAMA ACTIVIDADES'!T$96)*($G163/$F163)))</f>
        <v>0</v>
      </c>
      <c r="X163" s="477">
        <f>IF($F163=0,0,((($F163/$E163)*'CRONOGRAMA ACTIVIDADES'!U$96)*($G163/$F163)))</f>
        <v>0</v>
      </c>
      <c r="Y163" s="477">
        <f>IF($F163=0,0,((($F163/$E163)*'CRONOGRAMA ACTIVIDADES'!V$96)*($G163/$F163)))</f>
        <v>0</v>
      </c>
      <c r="Z163" s="477">
        <f>IF($F163=0,0,((($F163/$E163)*'CRONOGRAMA ACTIVIDADES'!W$96)*($G163/$F163)))</f>
        <v>0</v>
      </c>
      <c r="AA163" s="477">
        <f>IF($F163=0,0,((($F163/$E163)*'CRONOGRAMA ACTIVIDADES'!X$96)*($G163/$F163)))</f>
        <v>0</v>
      </c>
      <c r="AB163" s="477">
        <f>IF($F163=0,0,((($F163/$E163)*'CRONOGRAMA ACTIVIDADES'!Y$96)*($G163/$F163)))</f>
        <v>0</v>
      </c>
      <c r="AC163" s="477">
        <f>IF($F163=0,0,((($F163/$E163)*'CRONOGRAMA ACTIVIDADES'!Z$96)*($G163/$F163)))</f>
        <v>0</v>
      </c>
      <c r="AD163" s="477">
        <f>IF($F163=0,0,((($F163/$E163)*'CRONOGRAMA ACTIVIDADES'!AA$96)*($G163/$F163)))</f>
        <v>0</v>
      </c>
      <c r="AE163" s="477">
        <f>IF($F163=0,0,((($F163/$E163)*'CRONOGRAMA ACTIVIDADES'!AB$96)*($G163/$F163)))</f>
        <v>0</v>
      </c>
      <c r="AF163" s="477">
        <f>IF($F163=0,0,((($F163/$E163)*'CRONOGRAMA ACTIVIDADES'!AC$96)*($G163/$F163)))</f>
        <v>0</v>
      </c>
      <c r="AG163" s="478">
        <f>U163+V163+W163+X163+Y163+Z163+AA163+AB163+AC163+AD163+AE163+AF163</f>
        <v>0</v>
      </c>
      <c r="AH163" s="479">
        <f>IF($F163=0,0,((($F163/$E163)*'CRONOGRAMA ACTIVIDADES'!AD$96)*($G163/$F163)))</f>
        <v>0</v>
      </c>
      <c r="AI163" s="477">
        <f>IF($F163=0,0,((($F163/$E163)*'CRONOGRAMA ACTIVIDADES'!AE$96)*($G163/$F163)))</f>
        <v>0</v>
      </c>
      <c r="AJ163" s="477">
        <f>IF($F163=0,0,((($F163/$E163)*'CRONOGRAMA ACTIVIDADES'!AF$96)*($G163/$F163)))</f>
        <v>0</v>
      </c>
      <c r="AK163" s="477">
        <f>IF($F163=0,0,((($F163/$E163)*'CRONOGRAMA ACTIVIDADES'!AG$96)*($G163/$F163)))</f>
        <v>0</v>
      </c>
      <c r="AL163" s="477">
        <f>IF($F163=0,0,((($F163/$E163)*'CRONOGRAMA ACTIVIDADES'!AH$96)*($G163/$F163)))</f>
        <v>0</v>
      </c>
      <c r="AM163" s="477">
        <f>IF($F163=0,0,((($F163/$E163)*'CRONOGRAMA ACTIVIDADES'!AI$96)*($G163/$F163)))</f>
        <v>0</v>
      </c>
      <c r="AN163" s="477">
        <f>IF($F163=0,0,((($F163/$E163)*'CRONOGRAMA ACTIVIDADES'!AJ$96)*($G163/$F163)))</f>
        <v>0</v>
      </c>
      <c r="AO163" s="477">
        <f>IF($F163=0,0,((($F163/$E163)*'CRONOGRAMA ACTIVIDADES'!AK$96)*($G163/$F163)))</f>
        <v>0</v>
      </c>
      <c r="AP163" s="477">
        <f>IF($F163=0,0,((($F163/$E163)*'CRONOGRAMA ACTIVIDADES'!AL$96)*($G163/$F163)))</f>
        <v>0</v>
      </c>
      <c r="AQ163" s="477">
        <f>IF($F163=0,0,((($F163/$E163)*'CRONOGRAMA ACTIVIDADES'!AM$96)*($G163/$F163)))</f>
        <v>0</v>
      </c>
      <c r="AR163" s="477">
        <f>IF($F163=0,0,((($F163/$E163)*'CRONOGRAMA ACTIVIDADES'!AN$96)*($G163/$F163)))</f>
        <v>0</v>
      </c>
      <c r="AS163" s="477">
        <f>IF($F163=0,0,((($F163/$E163)*'CRONOGRAMA ACTIVIDADES'!AO$96)*($G163/$F163)))</f>
        <v>0</v>
      </c>
      <c r="AT163" s="480">
        <f>AH163+AI163+AJ163+AK163+AL163+AM163+AN163+AO163+AP163+AQ163+AR163+AS163</f>
        <v>0</v>
      </c>
      <c r="AU163" s="482">
        <f>AS163+AR163+AQ163+AP163+AO163+AN163+AM163+AL163+AK163+AJ163+AI163+AH163+AF163+AE163+AD163+AC163+AB163+AA163+Z163+Y163+X163+W163+V163+U163+S163+R163+Q163+P163+O163+N163+M163+L163+K163+J163+I163+H163</f>
        <v>0</v>
      </c>
      <c r="AV163" s="470">
        <f t="shared" si="54"/>
        <v>0</v>
      </c>
    </row>
    <row r="164" spans="2:48" s="60" customFormat="1" ht="30" customHeight="1">
      <c r="B164" s="1853" t="s">
        <v>201</v>
      </c>
      <c r="C164" s="1854"/>
      <c r="D164" s="1854"/>
      <c r="E164" s="1854"/>
      <c r="F164" s="559">
        <f aca="true" t="shared" si="55" ref="F164:AS164">+F160+F161+F162+F163</f>
        <v>0</v>
      </c>
      <c r="G164" s="560">
        <f t="shared" si="55"/>
        <v>0</v>
      </c>
      <c r="H164" s="599">
        <f t="shared" si="55"/>
        <v>0</v>
      </c>
      <c r="I164" s="559">
        <f t="shared" si="55"/>
        <v>0</v>
      </c>
      <c r="J164" s="559">
        <f t="shared" si="55"/>
        <v>0</v>
      </c>
      <c r="K164" s="559">
        <f t="shared" si="55"/>
        <v>0</v>
      </c>
      <c r="L164" s="559">
        <f t="shared" si="55"/>
        <v>0</v>
      </c>
      <c r="M164" s="559">
        <f t="shared" si="55"/>
        <v>0</v>
      </c>
      <c r="N164" s="559">
        <f t="shared" si="55"/>
        <v>0</v>
      </c>
      <c r="O164" s="559">
        <f t="shared" si="55"/>
        <v>0</v>
      </c>
      <c r="P164" s="559">
        <f t="shared" si="55"/>
        <v>0</v>
      </c>
      <c r="Q164" s="559">
        <f t="shared" si="55"/>
        <v>0</v>
      </c>
      <c r="R164" s="559">
        <f t="shared" si="55"/>
        <v>0</v>
      </c>
      <c r="S164" s="559">
        <f t="shared" si="55"/>
        <v>0</v>
      </c>
      <c r="T164" s="600">
        <f>T160+T161+T162+T163</f>
        <v>0</v>
      </c>
      <c r="U164" s="562">
        <f t="shared" si="55"/>
        <v>0</v>
      </c>
      <c r="V164" s="559">
        <f t="shared" si="55"/>
        <v>0</v>
      </c>
      <c r="W164" s="559">
        <f t="shared" si="55"/>
        <v>0</v>
      </c>
      <c r="X164" s="559">
        <f t="shared" si="55"/>
        <v>0</v>
      </c>
      <c r="Y164" s="559">
        <f t="shared" si="55"/>
        <v>0</v>
      </c>
      <c r="Z164" s="559">
        <f t="shared" si="55"/>
        <v>0</v>
      </c>
      <c r="AA164" s="559">
        <f t="shared" si="55"/>
        <v>0</v>
      </c>
      <c r="AB164" s="559">
        <f t="shared" si="55"/>
        <v>0</v>
      </c>
      <c r="AC164" s="559">
        <f t="shared" si="55"/>
        <v>0</v>
      </c>
      <c r="AD164" s="559">
        <f t="shared" si="55"/>
        <v>0</v>
      </c>
      <c r="AE164" s="559">
        <f t="shared" si="55"/>
        <v>0</v>
      </c>
      <c r="AF164" s="559">
        <f t="shared" si="55"/>
        <v>0</v>
      </c>
      <c r="AG164" s="560">
        <f>AG160+AG161+AG162+AG163</f>
        <v>0</v>
      </c>
      <c r="AH164" s="599">
        <f t="shared" si="55"/>
        <v>0</v>
      </c>
      <c r="AI164" s="559">
        <f t="shared" si="55"/>
        <v>0</v>
      </c>
      <c r="AJ164" s="559">
        <f t="shared" si="55"/>
        <v>0</v>
      </c>
      <c r="AK164" s="559">
        <f t="shared" si="55"/>
        <v>0</v>
      </c>
      <c r="AL164" s="559">
        <f t="shared" si="55"/>
        <v>0</v>
      </c>
      <c r="AM164" s="559">
        <f t="shared" si="55"/>
        <v>0</v>
      </c>
      <c r="AN164" s="559">
        <f t="shared" si="55"/>
        <v>0</v>
      </c>
      <c r="AO164" s="559">
        <f t="shared" si="55"/>
        <v>0</v>
      </c>
      <c r="AP164" s="559">
        <f t="shared" si="55"/>
        <v>0</v>
      </c>
      <c r="AQ164" s="559">
        <f t="shared" si="55"/>
        <v>0</v>
      </c>
      <c r="AR164" s="559">
        <f t="shared" si="55"/>
        <v>0</v>
      </c>
      <c r="AS164" s="559">
        <f t="shared" si="55"/>
        <v>0</v>
      </c>
      <c r="AT164" s="600">
        <f>AT160+AT161+AT162+AT163</f>
        <v>0</v>
      </c>
      <c r="AU164" s="601">
        <f>AU160+AU161+AU162+AU163</f>
        <v>0</v>
      </c>
      <c r="AV164" s="470">
        <f t="shared" si="54"/>
        <v>0</v>
      </c>
    </row>
    <row r="165" spans="2:48" s="60" customFormat="1" ht="30" customHeight="1" thickBot="1">
      <c r="B165" s="1847" t="s">
        <v>202</v>
      </c>
      <c r="C165" s="1848"/>
      <c r="D165" s="1848"/>
      <c r="E165" s="1848"/>
      <c r="F165" s="563">
        <f aca="true" t="shared" si="56" ref="F165:AS165">+F164+F158</f>
        <v>0</v>
      </c>
      <c r="G165" s="564">
        <f t="shared" si="56"/>
        <v>0</v>
      </c>
      <c r="H165" s="602">
        <f t="shared" si="56"/>
        <v>0</v>
      </c>
      <c r="I165" s="563">
        <f t="shared" si="56"/>
        <v>0</v>
      </c>
      <c r="J165" s="563">
        <f t="shared" si="56"/>
        <v>0</v>
      </c>
      <c r="K165" s="563">
        <f t="shared" si="56"/>
        <v>0</v>
      </c>
      <c r="L165" s="563">
        <f t="shared" si="56"/>
        <v>0</v>
      </c>
      <c r="M165" s="563">
        <f t="shared" si="56"/>
        <v>0</v>
      </c>
      <c r="N165" s="563">
        <f t="shared" si="56"/>
        <v>0</v>
      </c>
      <c r="O165" s="563">
        <f t="shared" si="56"/>
        <v>0</v>
      </c>
      <c r="P165" s="563">
        <f t="shared" si="56"/>
        <v>0</v>
      </c>
      <c r="Q165" s="563">
        <f t="shared" si="56"/>
        <v>0</v>
      </c>
      <c r="R165" s="563">
        <f t="shared" si="56"/>
        <v>0</v>
      </c>
      <c r="S165" s="563">
        <f t="shared" si="56"/>
        <v>0</v>
      </c>
      <c r="T165" s="603">
        <f>T164+T158</f>
        <v>0</v>
      </c>
      <c r="U165" s="566">
        <f t="shared" si="56"/>
        <v>0</v>
      </c>
      <c r="V165" s="563">
        <f t="shared" si="56"/>
        <v>0</v>
      </c>
      <c r="W165" s="563">
        <f t="shared" si="56"/>
        <v>0</v>
      </c>
      <c r="X165" s="563">
        <f t="shared" si="56"/>
        <v>0</v>
      </c>
      <c r="Y165" s="563">
        <f t="shared" si="56"/>
        <v>0</v>
      </c>
      <c r="Z165" s="563">
        <f t="shared" si="56"/>
        <v>0</v>
      </c>
      <c r="AA165" s="563">
        <f t="shared" si="56"/>
        <v>0</v>
      </c>
      <c r="AB165" s="563">
        <f t="shared" si="56"/>
        <v>0</v>
      </c>
      <c r="AC165" s="563">
        <f t="shared" si="56"/>
        <v>0</v>
      </c>
      <c r="AD165" s="563">
        <f t="shared" si="56"/>
        <v>0</v>
      </c>
      <c r="AE165" s="563">
        <f t="shared" si="56"/>
        <v>0</v>
      </c>
      <c r="AF165" s="563">
        <f t="shared" si="56"/>
        <v>0</v>
      </c>
      <c r="AG165" s="564">
        <f>AG164+AG158</f>
        <v>0</v>
      </c>
      <c r="AH165" s="602">
        <f t="shared" si="56"/>
        <v>0</v>
      </c>
      <c r="AI165" s="563">
        <f t="shared" si="56"/>
        <v>0</v>
      </c>
      <c r="AJ165" s="563">
        <f t="shared" si="56"/>
        <v>0</v>
      </c>
      <c r="AK165" s="563">
        <f t="shared" si="56"/>
        <v>0</v>
      </c>
      <c r="AL165" s="563">
        <f t="shared" si="56"/>
        <v>0</v>
      </c>
      <c r="AM165" s="563">
        <f t="shared" si="56"/>
        <v>0</v>
      </c>
      <c r="AN165" s="563">
        <f t="shared" si="56"/>
        <v>0</v>
      </c>
      <c r="AO165" s="563">
        <f t="shared" si="56"/>
        <v>0</v>
      </c>
      <c r="AP165" s="563">
        <f t="shared" si="56"/>
        <v>0</v>
      </c>
      <c r="AQ165" s="563">
        <f t="shared" si="56"/>
        <v>0</v>
      </c>
      <c r="AR165" s="563">
        <f t="shared" si="56"/>
        <v>0</v>
      </c>
      <c r="AS165" s="563">
        <f t="shared" si="56"/>
        <v>0</v>
      </c>
      <c r="AT165" s="603">
        <f>AT164+AT158</f>
        <v>0</v>
      </c>
      <c r="AU165" s="604">
        <f>AU164+AU158</f>
        <v>0</v>
      </c>
      <c r="AV165" s="470">
        <f t="shared" si="54"/>
        <v>0</v>
      </c>
    </row>
    <row r="166" spans="2:48" s="60" customFormat="1" ht="13.5">
      <c r="B166" s="583"/>
      <c r="C166" s="584"/>
      <c r="D166" s="585"/>
      <c r="E166" s="586"/>
      <c r="F166" s="587"/>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470"/>
    </row>
    <row r="167" spans="2:48" s="60" customFormat="1" ht="13.5">
      <c r="B167" s="58"/>
      <c r="C167" s="58"/>
      <c r="D167" s="61"/>
      <c r="E167" s="588"/>
      <c r="F167" s="62"/>
      <c r="G167" s="59">
        <f>+G165-G161</f>
        <v>0</v>
      </c>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470"/>
    </row>
    <row r="168" spans="3:48" ht="10.5">
      <c r="C168" s="1"/>
      <c r="F168" s="356"/>
      <c r="T168" s="5" t="e">
        <f>+#REF!+#REF!+#REF!+#REF!</f>
        <v>#REF!</v>
      </c>
      <c r="AG168" s="5" t="e">
        <f>+#REF!+#REF!+#REF!+#REF!</f>
        <v>#REF!</v>
      </c>
      <c r="AT168" s="5" t="e">
        <f>+#REF!+#REF!+#REF!+#REF!</f>
        <v>#REF!</v>
      </c>
      <c r="AV168" s="348"/>
    </row>
    <row r="169" spans="3:48" ht="10.5">
      <c r="C169" s="1"/>
      <c r="F169" s="356"/>
      <c r="AU169" s="5" t="e">
        <f>+#REF!+#REF!+AT168</f>
        <v>#REF!</v>
      </c>
      <c r="AV169" s="348"/>
    </row>
    <row r="170" spans="3:48" ht="10.5">
      <c r="C170" s="1"/>
      <c r="F170" s="356"/>
      <c r="AV170" s="348"/>
    </row>
    <row r="171" spans="3:48" ht="10.5">
      <c r="C171" s="1"/>
      <c r="AV171" s="348"/>
    </row>
    <row r="172" spans="3:48" ht="10.5">
      <c r="C172" s="1"/>
      <c r="F172" s="356"/>
      <c r="AV172" s="348"/>
    </row>
    <row r="173" spans="3:48" ht="10.5">
      <c r="C173" s="1"/>
      <c r="F173" s="356"/>
      <c r="AV173" s="348"/>
    </row>
    <row r="174" spans="3:48" ht="10.5">
      <c r="C174" s="1"/>
      <c r="F174" s="356"/>
      <c r="AV174" s="348"/>
    </row>
    <row r="175" spans="3:48" ht="10.5">
      <c r="C175" s="1"/>
      <c r="F175" s="356"/>
      <c r="AV175" s="348"/>
    </row>
    <row r="176" spans="3:48" ht="10.5">
      <c r="C176" s="1"/>
      <c r="F176" s="356"/>
      <c r="AV176" s="348"/>
    </row>
    <row r="177" spans="3:48" ht="10.5">
      <c r="C177" s="1"/>
      <c r="F177" s="356"/>
      <c r="AV177" s="348"/>
    </row>
    <row r="178" ht="10.5">
      <c r="AV178" s="348"/>
    </row>
    <row r="179" ht="10.5">
      <c r="AV179" s="348"/>
    </row>
    <row r="180" ht="10.5">
      <c r="AV180" s="348"/>
    </row>
    <row r="181" ht="10.5">
      <c r="AV181" s="348"/>
    </row>
    <row r="182" ht="10.5">
      <c r="AV182" s="348"/>
    </row>
    <row r="183" ht="10.5">
      <c r="AV183" s="348"/>
    </row>
    <row r="184" ht="10.5">
      <c r="AV184" s="348"/>
    </row>
    <row r="185" ht="10.5">
      <c r="AV185" s="348"/>
    </row>
    <row r="186" ht="10.5">
      <c r="AV186" s="348"/>
    </row>
    <row r="187" ht="10.5">
      <c r="AV187" s="348"/>
    </row>
    <row r="188" ht="10.5">
      <c r="AV188" s="348"/>
    </row>
    <row r="189" ht="10.5">
      <c r="AV189" s="348"/>
    </row>
    <row r="190" ht="10.5">
      <c r="AV190" s="348"/>
    </row>
    <row r="191" ht="10.5">
      <c r="AV191" s="348"/>
    </row>
    <row r="192" ht="10.5">
      <c r="AV192" s="348"/>
    </row>
    <row r="193" ht="10.5">
      <c r="AV193" s="348"/>
    </row>
    <row r="194" ht="10.5">
      <c r="AV194" s="348"/>
    </row>
    <row r="195" ht="10.5">
      <c r="AV195" s="348"/>
    </row>
    <row r="196" ht="10.5">
      <c r="AV196" s="348"/>
    </row>
    <row r="197" ht="10.5">
      <c r="AV197" s="348"/>
    </row>
    <row r="198" ht="10.5">
      <c r="AV198" s="348"/>
    </row>
    <row r="199" ht="10.5">
      <c r="AV199" s="348"/>
    </row>
    <row r="200" ht="10.5">
      <c r="AV200" s="348"/>
    </row>
    <row r="201" ht="10.5">
      <c r="AV201" s="348"/>
    </row>
    <row r="202" ht="10.5">
      <c r="AV202" s="348"/>
    </row>
    <row r="203" ht="10.5">
      <c r="AV203" s="348"/>
    </row>
    <row r="204" ht="10.5">
      <c r="AV204" s="348"/>
    </row>
    <row r="205" ht="10.5">
      <c r="AV205" s="348"/>
    </row>
    <row r="206" ht="10.5">
      <c r="AV206" s="348"/>
    </row>
    <row r="207" ht="10.5">
      <c r="AV207" s="348"/>
    </row>
    <row r="208" ht="10.5">
      <c r="AV208" s="348"/>
    </row>
    <row r="209" ht="10.5">
      <c r="AV209" s="348"/>
    </row>
    <row r="210" ht="10.5">
      <c r="AV210" s="348"/>
    </row>
    <row r="211" ht="10.5">
      <c r="AV211" s="348"/>
    </row>
    <row r="212" ht="10.5">
      <c r="AV212" s="348"/>
    </row>
    <row r="213" ht="10.5">
      <c r="AV213" s="348"/>
    </row>
    <row r="214" ht="10.5">
      <c r="AV214" s="348"/>
    </row>
    <row r="215" ht="10.5">
      <c r="AV215" s="348"/>
    </row>
    <row r="216" ht="10.5">
      <c r="AV216" s="348"/>
    </row>
    <row r="217" ht="10.5">
      <c r="AV217" s="348"/>
    </row>
    <row r="218" ht="10.5">
      <c r="AV218" s="348"/>
    </row>
    <row r="219" ht="10.5">
      <c r="AV219" s="348"/>
    </row>
    <row r="220" ht="10.5">
      <c r="AV220" s="348"/>
    </row>
    <row r="221" ht="10.5">
      <c r="AV221" s="348"/>
    </row>
    <row r="222" ht="10.5">
      <c r="AV222" s="348"/>
    </row>
    <row r="223" ht="10.5">
      <c r="AV223" s="348"/>
    </row>
    <row r="224" ht="10.5">
      <c r="AV224" s="348"/>
    </row>
    <row r="225" ht="10.5">
      <c r="AV225" s="348"/>
    </row>
    <row r="226" ht="10.5">
      <c r="AV226" s="348"/>
    </row>
    <row r="227" ht="10.5">
      <c r="AV227" s="348"/>
    </row>
    <row r="228" ht="10.5">
      <c r="AV228" s="348"/>
    </row>
    <row r="229" ht="10.5">
      <c r="AV229" s="348"/>
    </row>
    <row r="230" ht="10.5">
      <c r="AV230" s="348"/>
    </row>
    <row r="231" ht="10.5">
      <c r="AV231" s="348"/>
    </row>
    <row r="232" ht="10.5">
      <c r="AV232" s="348"/>
    </row>
    <row r="233" ht="10.5">
      <c r="AV233" s="348"/>
    </row>
    <row r="234" ht="10.5">
      <c r="AV234" s="348"/>
    </row>
    <row r="235" ht="10.5">
      <c r="AV235" s="348"/>
    </row>
    <row r="236" ht="10.5">
      <c r="AV236" s="348"/>
    </row>
    <row r="237" ht="10.5">
      <c r="AV237" s="348"/>
    </row>
    <row r="238" ht="10.5">
      <c r="AV238" s="348"/>
    </row>
    <row r="239" ht="10.5">
      <c r="AV239" s="348"/>
    </row>
    <row r="240" ht="10.5">
      <c r="AV240" s="348"/>
    </row>
    <row r="241" ht="10.5">
      <c r="AV241" s="348"/>
    </row>
    <row r="242" ht="10.5">
      <c r="AV242" s="348"/>
    </row>
    <row r="243" ht="10.5">
      <c r="AV243" s="348"/>
    </row>
    <row r="244" ht="10.5">
      <c r="AV244" s="348"/>
    </row>
    <row r="245" ht="10.5">
      <c r="AV245" s="348"/>
    </row>
    <row r="246" ht="10.5">
      <c r="AV246" s="348"/>
    </row>
    <row r="247" ht="10.5">
      <c r="AV247" s="348"/>
    </row>
    <row r="248" ht="10.5">
      <c r="AV248" s="348"/>
    </row>
    <row r="249" ht="10.5">
      <c r="AV249" s="348"/>
    </row>
    <row r="250" ht="10.5">
      <c r="AV250" s="348"/>
    </row>
    <row r="251" ht="10.5">
      <c r="AV251" s="348"/>
    </row>
    <row r="252" ht="10.5">
      <c r="AV252" s="348"/>
    </row>
    <row r="253" ht="10.5">
      <c r="AV253" s="348"/>
    </row>
    <row r="254" ht="10.5">
      <c r="AV254" s="348"/>
    </row>
    <row r="255" ht="10.5">
      <c r="AV255" s="348"/>
    </row>
  </sheetData>
  <sheetProtection password="C553" sheet="1" objects="1" scenarios="1" formatColumns="0" formatRows="0"/>
  <mergeCells count="23">
    <mergeCell ref="B1:AU1"/>
    <mergeCell ref="B4:J4"/>
    <mergeCell ref="B6:C6"/>
    <mergeCell ref="B7:C7"/>
    <mergeCell ref="D6:M6"/>
    <mergeCell ref="D7:M7"/>
    <mergeCell ref="AU10:AU11"/>
    <mergeCell ref="B158:E158"/>
    <mergeCell ref="B8:C8"/>
    <mergeCell ref="D8:F8"/>
    <mergeCell ref="B9:AU9"/>
    <mergeCell ref="B10:C11"/>
    <mergeCell ref="D10:D11"/>
    <mergeCell ref="E10:E11"/>
    <mergeCell ref="F10:F11"/>
    <mergeCell ref="G10:G11"/>
    <mergeCell ref="G8:J8"/>
    <mergeCell ref="K8:M8"/>
    <mergeCell ref="B164:E164"/>
    <mergeCell ref="B165:E165"/>
    <mergeCell ref="AH10:AS10"/>
    <mergeCell ref="H10:T10"/>
    <mergeCell ref="U10:AG10"/>
  </mergeCells>
  <conditionalFormatting sqref="AV12:AV157 AV159:AV165">
    <cfRule type="cellIs" priority="2" dxfId="0" operator="notEqual">
      <formula>0</formula>
    </cfRule>
  </conditionalFormatting>
  <conditionalFormatting sqref="AV158">
    <cfRule type="cellIs" priority="1" dxfId="0" operator="notEqual">
      <formula>0</formula>
    </cfRule>
  </conditionalFormatting>
  <printOptions horizontalCentered="1"/>
  <pageMargins left="0.3937007874015748" right="0.1968503937007874" top="0.5905511811023623" bottom="0.5905511811023623" header="0" footer="0.1968503937007874"/>
  <pageSetup firstPageNumber="1" useFirstPageNumber="1" fitToHeight="3" horizontalDpi="600" verticalDpi="600" orientation="landscape" paperSize="9" scale="60" r:id="rId1"/>
  <headerFooter alignWithMargins="0">
    <oddFooter>&amp;C&amp;"Arial,Normal"&amp;10C -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W255"/>
  <sheetViews>
    <sheetView showGridLines="0" zoomScale="90" zoomScaleNormal="90" zoomScaleSheetLayoutView="100" workbookViewId="0" topLeftCell="A149">
      <selection activeCell="A158" sqref="A158:XFD158"/>
    </sheetView>
  </sheetViews>
  <sheetFormatPr defaultColWidth="11.421875" defaultRowHeight="10.5" outlineLevelRow="1" outlineLevelCol="2"/>
  <cols>
    <col min="1" max="1" width="5.7109375" style="341" customWidth="1"/>
    <col min="2" max="2" width="6.7109375" style="1" customWidth="1"/>
    <col min="3" max="3" width="35.7109375" style="357" customWidth="1"/>
    <col min="4" max="4" width="12.7109375" style="355" customWidth="1" outlineLevel="1"/>
    <col min="5" max="5" width="9.7109375" style="360" customWidth="1" outlineLevel="1"/>
    <col min="6" max="6" width="9.7109375" style="5" customWidth="1"/>
    <col min="7" max="7" width="12.7109375" style="5" customWidth="1"/>
    <col min="8" max="19" width="9.7109375" style="5" customWidth="1" outlineLevel="2"/>
    <col min="20" max="20" width="9.7109375" style="5" customWidth="1"/>
    <col min="21" max="32" width="9.7109375" style="5" customWidth="1" outlineLevel="2"/>
    <col min="33" max="33" width="9.7109375" style="5" customWidth="1"/>
    <col min="34" max="45" width="9.7109375" style="5" customWidth="1" outlineLevel="2"/>
    <col min="46" max="46" width="9.7109375" style="5" customWidth="1"/>
    <col min="47" max="47" width="11.7109375" style="5" customWidth="1"/>
    <col min="48" max="16384" width="11.421875" style="341" customWidth="1"/>
  </cols>
  <sheetData>
    <row r="1" spans="2:47" ht="15" customHeight="1">
      <c r="B1" s="1855" t="s">
        <v>239</v>
      </c>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c r="AC1" s="1855"/>
      <c r="AD1" s="1855"/>
      <c r="AE1" s="1855"/>
      <c r="AF1" s="1855"/>
      <c r="AG1" s="1855"/>
      <c r="AH1" s="1855"/>
      <c r="AI1" s="1855"/>
      <c r="AJ1" s="1855"/>
      <c r="AK1" s="1855"/>
      <c r="AL1" s="1855"/>
      <c r="AM1" s="1855"/>
      <c r="AN1" s="1855"/>
      <c r="AO1" s="1855"/>
      <c r="AP1" s="1855"/>
      <c r="AQ1" s="1855"/>
      <c r="AR1" s="1855"/>
      <c r="AS1" s="1855"/>
      <c r="AT1" s="1855"/>
      <c r="AU1" s="1855"/>
    </row>
    <row r="2" spans="2:47" s="358" customFormat="1" ht="15" customHeight="1">
      <c r="B2" s="255" t="s">
        <v>49</v>
      </c>
      <c r="C2" s="254"/>
      <c r="D2" s="244"/>
      <c r="E2" s="244"/>
      <c r="F2" s="260"/>
      <c r="G2" s="378"/>
      <c r="H2" s="255" t="str">
        <f>+'INFORMACION GENERAL PROYECTO'!$F$2</f>
        <v>Línea 2. Certificación de Competencias Laborales</v>
      </c>
      <c r="I2" s="378"/>
      <c r="J2" s="378"/>
      <c r="K2" s="378"/>
      <c r="L2" s="378"/>
      <c r="M2" s="378"/>
      <c r="N2" s="378"/>
      <c r="O2" s="378"/>
      <c r="P2" s="378"/>
      <c r="Q2" s="378"/>
      <c r="R2" s="378"/>
      <c r="S2" s="378"/>
      <c r="T2" s="410"/>
      <c r="U2" s="378"/>
      <c r="V2" s="378"/>
      <c r="W2" s="378"/>
      <c r="X2" s="378"/>
      <c r="Y2" s="378"/>
      <c r="Z2" s="378"/>
      <c r="AA2" s="378"/>
      <c r="AB2" s="378"/>
      <c r="AC2" s="378"/>
      <c r="AD2" s="378"/>
      <c r="AE2" s="378"/>
      <c r="AF2" s="378"/>
      <c r="AG2" s="410"/>
      <c r="AH2" s="378"/>
      <c r="AI2" s="378"/>
      <c r="AJ2" s="378"/>
      <c r="AK2" s="378"/>
      <c r="AL2" s="378"/>
      <c r="AM2" s="378"/>
      <c r="AN2" s="378"/>
      <c r="AO2" s="378"/>
      <c r="AP2" s="378"/>
      <c r="AQ2" s="378"/>
      <c r="AR2" s="378"/>
      <c r="AS2" s="378"/>
      <c r="AT2" s="378"/>
      <c r="AU2" s="378"/>
    </row>
    <row r="3" spans="2:47" ht="10.5" customHeight="1">
      <c r="B3" s="379"/>
      <c r="C3" s="379"/>
      <c r="D3" s="409"/>
      <c r="E3" s="379"/>
      <c r="F3" s="379"/>
      <c r="G3" s="379"/>
      <c r="H3" s="379"/>
      <c r="I3" s="379"/>
      <c r="J3" s="379"/>
      <c r="K3" s="379"/>
      <c r="L3" s="379"/>
      <c r="M3" s="379"/>
      <c r="N3" s="379"/>
      <c r="O3" s="379"/>
      <c r="P3" s="379"/>
      <c r="Q3" s="379"/>
      <c r="R3" s="379"/>
      <c r="S3" s="379"/>
      <c r="T3" s="409"/>
      <c r="U3" s="379"/>
      <c r="V3" s="379"/>
      <c r="W3" s="379"/>
      <c r="X3" s="379"/>
      <c r="Y3" s="379"/>
      <c r="Z3" s="379"/>
      <c r="AA3" s="379"/>
      <c r="AB3" s="379"/>
      <c r="AC3" s="379"/>
      <c r="AD3" s="379"/>
      <c r="AE3" s="379"/>
      <c r="AF3" s="379"/>
      <c r="AG3" s="409"/>
      <c r="AH3" s="379"/>
      <c r="AI3" s="379"/>
      <c r="AJ3" s="379"/>
      <c r="AK3" s="379"/>
      <c r="AL3" s="379"/>
      <c r="AM3" s="379"/>
      <c r="AN3" s="379"/>
      <c r="AO3" s="379"/>
      <c r="AP3" s="379"/>
      <c r="AQ3" s="379"/>
      <c r="AR3" s="379"/>
      <c r="AS3" s="379"/>
      <c r="AT3" s="379"/>
      <c r="AU3" s="379"/>
    </row>
    <row r="4" spans="2:47" ht="30" customHeight="1">
      <c r="B4" s="1864" t="s">
        <v>508</v>
      </c>
      <c r="C4" s="1864"/>
      <c r="D4" s="1864"/>
      <c r="E4" s="1864"/>
      <c r="F4" s="1864"/>
      <c r="G4" s="1864"/>
      <c r="H4" s="1864"/>
      <c r="I4" s="1864"/>
      <c r="J4" s="1864"/>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2:47" ht="10.5" customHeight="1" thickBot="1">
      <c r="B5" s="66"/>
      <c r="C5" s="66"/>
      <c r="D5" s="329"/>
      <c r="E5" s="329"/>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row>
    <row r="6" spans="2:47" s="60" customFormat="1" ht="30" customHeight="1">
      <c r="B6" s="1858" t="s">
        <v>341</v>
      </c>
      <c r="C6" s="1859"/>
      <c r="D6" s="1869" t="str">
        <f>+'INFORMACION GENERAL PROYECTO'!D6</f>
        <v>[TÍTULO DEL PROYECTO]</v>
      </c>
      <c r="E6" s="1869"/>
      <c r="F6" s="1869"/>
      <c r="G6" s="1869"/>
      <c r="H6" s="1869"/>
      <c r="I6" s="1869"/>
      <c r="J6" s="1869"/>
      <c r="K6" s="1869"/>
      <c r="L6" s="1869"/>
      <c r="M6" s="1870"/>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row>
    <row r="7" spans="2:47" s="60" customFormat="1" ht="30" customHeight="1">
      <c r="B7" s="1865" t="s">
        <v>342</v>
      </c>
      <c r="C7" s="1866"/>
      <c r="D7" s="1871" t="str">
        <f>+'INFORMACION GENERAL PROYECTO'!D7</f>
        <v>[INSTITUCIÓN EJECUTORA]</v>
      </c>
      <c r="E7" s="1871"/>
      <c r="F7" s="1871"/>
      <c r="G7" s="1871"/>
      <c r="H7" s="1871"/>
      <c r="I7" s="1871"/>
      <c r="J7" s="1871"/>
      <c r="K7" s="1871"/>
      <c r="L7" s="1871"/>
      <c r="M7" s="1872"/>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row>
    <row r="8" spans="2:47" s="60" customFormat="1" ht="15" customHeight="1" thickBot="1">
      <c r="B8" s="1867" t="s">
        <v>356</v>
      </c>
      <c r="C8" s="1868"/>
      <c r="D8" s="1860">
        <f>+'INFORMACION GENERAL PROYECTO'!H8</f>
        <v>0</v>
      </c>
      <c r="E8" s="1860"/>
      <c r="F8" s="1860"/>
      <c r="G8" s="1841" t="s">
        <v>345</v>
      </c>
      <c r="H8" s="1846"/>
      <c r="I8" s="1846"/>
      <c r="J8" s="1842"/>
      <c r="K8" s="1882">
        <f>+'INFORMACION GENERAL PROYECTO'!H24</f>
        <v>0.03287671232876713</v>
      </c>
      <c r="L8" s="1883"/>
      <c r="M8" s="188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row>
    <row r="9" spans="2:48" s="60" customFormat="1" ht="10.5" customHeight="1" thickBot="1">
      <c r="B9" s="567"/>
      <c r="C9" s="568"/>
      <c r="D9" s="569"/>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70"/>
    </row>
    <row r="10" spans="2:47" s="454" customFormat="1" ht="15" customHeight="1">
      <c r="B10" s="1828" t="s">
        <v>272</v>
      </c>
      <c r="C10" s="1851"/>
      <c r="D10" s="1791" t="s">
        <v>357</v>
      </c>
      <c r="E10" s="1791" t="s">
        <v>358</v>
      </c>
      <c r="F10" s="1791" t="s">
        <v>274</v>
      </c>
      <c r="G10" s="1829" t="str">
        <f>+'INFORMACION GENERAL PROYECTO'!C16</f>
        <v>[INSTITUCIÓN APORTANTE 4]</v>
      </c>
      <c r="H10" s="1885" t="s">
        <v>53</v>
      </c>
      <c r="I10" s="1886"/>
      <c r="J10" s="1886"/>
      <c r="K10" s="1886"/>
      <c r="L10" s="1886"/>
      <c r="M10" s="1886"/>
      <c r="N10" s="1886"/>
      <c r="O10" s="1886"/>
      <c r="P10" s="1886"/>
      <c r="Q10" s="1886"/>
      <c r="R10" s="1886"/>
      <c r="S10" s="1886"/>
      <c r="T10" s="1887"/>
      <c r="U10" s="1888" t="s">
        <v>54</v>
      </c>
      <c r="V10" s="1886"/>
      <c r="W10" s="1886"/>
      <c r="X10" s="1886"/>
      <c r="Y10" s="1886"/>
      <c r="Z10" s="1886"/>
      <c r="AA10" s="1886"/>
      <c r="AB10" s="1886"/>
      <c r="AC10" s="1886"/>
      <c r="AD10" s="1886"/>
      <c r="AE10" s="1886"/>
      <c r="AF10" s="1886"/>
      <c r="AG10" s="1889"/>
      <c r="AH10" s="1861" t="s">
        <v>55</v>
      </c>
      <c r="AI10" s="1862"/>
      <c r="AJ10" s="1862"/>
      <c r="AK10" s="1862"/>
      <c r="AL10" s="1862"/>
      <c r="AM10" s="1862"/>
      <c r="AN10" s="1862"/>
      <c r="AO10" s="1862"/>
      <c r="AP10" s="1862"/>
      <c r="AQ10" s="1862"/>
      <c r="AR10" s="1862"/>
      <c r="AS10" s="1862"/>
      <c r="AT10" s="1863"/>
      <c r="AU10" s="1856" t="s">
        <v>46</v>
      </c>
    </row>
    <row r="11" spans="2:47" s="454" customFormat="1" ht="15" customHeight="1">
      <c r="B11" s="1830"/>
      <c r="C11" s="1852"/>
      <c r="D11" s="1792"/>
      <c r="E11" s="1792"/>
      <c r="F11" s="1792"/>
      <c r="G11" s="1831" t="str">
        <f>+'INFORMACION GENERAL PROYECTO'!B11</f>
        <v>APORTE FONDOEMPLEO</v>
      </c>
      <c r="H11" s="455">
        <f>'CRONOGRAMA PRODUCTOS'!H31</f>
        <v>0</v>
      </c>
      <c r="I11" s="456">
        <f>'CRONOGRAMA PRODUCTOS'!I31</f>
        <v>31</v>
      </c>
      <c r="J11" s="456">
        <f>'CRONOGRAMA PRODUCTOS'!J31</f>
        <v>62</v>
      </c>
      <c r="K11" s="456">
        <f>'CRONOGRAMA PRODUCTOS'!K31</f>
        <v>93</v>
      </c>
      <c r="L11" s="456">
        <f>'CRONOGRAMA PRODUCTOS'!L31</f>
        <v>123</v>
      </c>
      <c r="M11" s="456">
        <f>'CRONOGRAMA PRODUCTOS'!M31</f>
        <v>154</v>
      </c>
      <c r="N11" s="456">
        <f>'CRONOGRAMA PRODUCTOS'!N31</f>
        <v>184</v>
      </c>
      <c r="O11" s="456">
        <f>'CRONOGRAMA PRODUCTOS'!O31</f>
        <v>215</v>
      </c>
      <c r="P11" s="456">
        <f>'CRONOGRAMA PRODUCTOS'!P31</f>
        <v>246</v>
      </c>
      <c r="Q11" s="456">
        <f>'CRONOGRAMA PRODUCTOS'!Q31</f>
        <v>276</v>
      </c>
      <c r="R11" s="456">
        <f>'CRONOGRAMA PRODUCTOS'!R31</f>
        <v>307</v>
      </c>
      <c r="S11" s="456">
        <f>'CRONOGRAMA PRODUCTOS'!S31</f>
        <v>337</v>
      </c>
      <c r="T11" s="457" t="s">
        <v>496</v>
      </c>
      <c r="U11" s="458">
        <f>'CRONOGRAMA PRODUCTOS'!T31</f>
        <v>368</v>
      </c>
      <c r="V11" s="456">
        <f>'CRONOGRAMA PRODUCTOS'!U31</f>
        <v>399</v>
      </c>
      <c r="W11" s="456">
        <f>'CRONOGRAMA PRODUCTOS'!V31</f>
        <v>427</v>
      </c>
      <c r="X11" s="456">
        <f>'CRONOGRAMA PRODUCTOS'!W31</f>
        <v>458</v>
      </c>
      <c r="Y11" s="456">
        <f>'CRONOGRAMA PRODUCTOS'!X31</f>
        <v>488</v>
      </c>
      <c r="Z11" s="456">
        <f>'CRONOGRAMA PRODUCTOS'!Y31</f>
        <v>519</v>
      </c>
      <c r="AA11" s="456">
        <f>'CRONOGRAMA PRODUCTOS'!Z31</f>
        <v>549</v>
      </c>
      <c r="AB11" s="456">
        <f>'CRONOGRAMA PRODUCTOS'!AA31</f>
        <v>580</v>
      </c>
      <c r="AC11" s="456">
        <f>'CRONOGRAMA PRODUCTOS'!AB31</f>
        <v>611</v>
      </c>
      <c r="AD11" s="456">
        <f>'CRONOGRAMA PRODUCTOS'!AC31</f>
        <v>641</v>
      </c>
      <c r="AE11" s="456">
        <f>'CRONOGRAMA PRODUCTOS'!AD31</f>
        <v>672</v>
      </c>
      <c r="AF11" s="456">
        <f>'CRONOGRAMA PRODUCTOS'!AE31</f>
        <v>702</v>
      </c>
      <c r="AG11" s="459" t="s">
        <v>496</v>
      </c>
      <c r="AH11" s="455">
        <f>'CRONOGRAMA PRODUCTOS'!AF31</f>
        <v>733</v>
      </c>
      <c r="AI11" s="456">
        <f>'CRONOGRAMA PRODUCTOS'!AG31</f>
        <v>764</v>
      </c>
      <c r="AJ11" s="456">
        <f>'CRONOGRAMA PRODUCTOS'!AH31</f>
        <v>792</v>
      </c>
      <c r="AK11" s="456">
        <f>'CRONOGRAMA PRODUCTOS'!AI31</f>
        <v>823</v>
      </c>
      <c r="AL11" s="456">
        <f>'CRONOGRAMA PRODUCTOS'!AJ31</f>
        <v>853</v>
      </c>
      <c r="AM11" s="456">
        <f>'CRONOGRAMA PRODUCTOS'!AK31</f>
        <v>884</v>
      </c>
      <c r="AN11" s="456">
        <f>'CRONOGRAMA PRODUCTOS'!AL31</f>
        <v>914</v>
      </c>
      <c r="AO11" s="456">
        <f>'CRONOGRAMA PRODUCTOS'!AM31</f>
        <v>945</v>
      </c>
      <c r="AP11" s="456">
        <f>'CRONOGRAMA PRODUCTOS'!AN31</f>
        <v>976</v>
      </c>
      <c r="AQ11" s="456">
        <f>'CRONOGRAMA PRODUCTOS'!AO31</f>
        <v>1006</v>
      </c>
      <c r="AR11" s="456">
        <f>'CRONOGRAMA PRODUCTOS'!AP31</f>
        <v>1037</v>
      </c>
      <c r="AS11" s="456">
        <f>'CRONOGRAMA PRODUCTOS'!AQ31</f>
        <v>1067</v>
      </c>
      <c r="AT11" s="457" t="s">
        <v>496</v>
      </c>
      <c r="AU11" s="1857"/>
    </row>
    <row r="12" spans="2:49" s="472" customFormat="1" ht="30" customHeight="1">
      <c r="B12" s="460">
        <f>'FORMATO COSTEO C1'!$C$12</f>
        <v>1</v>
      </c>
      <c r="C12" s="461">
        <f>'FORMATO COSTEO C1'!D$12</f>
        <v>0</v>
      </c>
      <c r="D12" s="462"/>
      <c r="E12" s="463"/>
      <c r="F12" s="464">
        <f>+F13+F44+F75</f>
        <v>0</v>
      </c>
      <c r="G12" s="465">
        <f>+G13+G44+G75</f>
        <v>0</v>
      </c>
      <c r="H12" s="466">
        <f>+H13+H44+H75</f>
        <v>0</v>
      </c>
      <c r="I12" s="464">
        <f aca="true" t="shared" si="0" ref="I12:AS12">+I13+I44+I75</f>
        <v>0</v>
      </c>
      <c r="J12" s="464">
        <f t="shared" si="0"/>
        <v>0</v>
      </c>
      <c r="K12" s="464">
        <f t="shared" si="0"/>
        <v>0</v>
      </c>
      <c r="L12" s="464">
        <f t="shared" si="0"/>
        <v>0</v>
      </c>
      <c r="M12" s="464">
        <f t="shared" si="0"/>
        <v>0</v>
      </c>
      <c r="N12" s="464">
        <f t="shared" si="0"/>
        <v>0</v>
      </c>
      <c r="O12" s="464">
        <f t="shared" si="0"/>
        <v>0</v>
      </c>
      <c r="P12" s="464">
        <f t="shared" si="0"/>
        <v>0</v>
      </c>
      <c r="Q12" s="464">
        <f t="shared" si="0"/>
        <v>0</v>
      </c>
      <c r="R12" s="464">
        <f t="shared" si="0"/>
        <v>0</v>
      </c>
      <c r="S12" s="464">
        <f t="shared" si="0"/>
        <v>0</v>
      </c>
      <c r="T12" s="467">
        <f>+T13+T44+T75</f>
        <v>0</v>
      </c>
      <c r="U12" s="468">
        <f t="shared" si="0"/>
        <v>0</v>
      </c>
      <c r="V12" s="464">
        <f t="shared" si="0"/>
        <v>0</v>
      </c>
      <c r="W12" s="464">
        <f t="shared" si="0"/>
        <v>0</v>
      </c>
      <c r="X12" s="464">
        <f t="shared" si="0"/>
        <v>0</v>
      </c>
      <c r="Y12" s="464">
        <f t="shared" si="0"/>
        <v>0</v>
      </c>
      <c r="Z12" s="464">
        <f t="shared" si="0"/>
        <v>0</v>
      </c>
      <c r="AA12" s="464">
        <f t="shared" si="0"/>
        <v>0</v>
      </c>
      <c r="AB12" s="464">
        <f t="shared" si="0"/>
        <v>0</v>
      </c>
      <c r="AC12" s="464">
        <f t="shared" si="0"/>
        <v>0</v>
      </c>
      <c r="AD12" s="464">
        <f t="shared" si="0"/>
        <v>0</v>
      </c>
      <c r="AE12" s="464">
        <f t="shared" si="0"/>
        <v>0</v>
      </c>
      <c r="AF12" s="464">
        <f t="shared" si="0"/>
        <v>0</v>
      </c>
      <c r="AG12" s="465">
        <f>+AG13+AG44+AG75</f>
        <v>0</v>
      </c>
      <c r="AH12" s="466">
        <f t="shared" si="0"/>
        <v>0</v>
      </c>
      <c r="AI12" s="464">
        <f t="shared" si="0"/>
        <v>0</v>
      </c>
      <c r="AJ12" s="464">
        <f t="shared" si="0"/>
        <v>0</v>
      </c>
      <c r="AK12" s="464">
        <f t="shared" si="0"/>
        <v>0</v>
      </c>
      <c r="AL12" s="464">
        <f t="shared" si="0"/>
        <v>0</v>
      </c>
      <c r="AM12" s="464">
        <f t="shared" si="0"/>
        <v>0</v>
      </c>
      <c r="AN12" s="464">
        <f t="shared" si="0"/>
        <v>0</v>
      </c>
      <c r="AO12" s="464">
        <f t="shared" si="0"/>
        <v>0</v>
      </c>
      <c r="AP12" s="464">
        <f t="shared" si="0"/>
        <v>0</v>
      </c>
      <c r="AQ12" s="464">
        <f t="shared" si="0"/>
        <v>0</v>
      </c>
      <c r="AR12" s="464">
        <f t="shared" si="0"/>
        <v>0</v>
      </c>
      <c r="AS12" s="464">
        <f t="shared" si="0"/>
        <v>0</v>
      </c>
      <c r="AT12" s="467">
        <f>+AT13+AT44+AT75</f>
        <v>0</v>
      </c>
      <c r="AU12" s="469">
        <f>+AU13+AU44+AU75</f>
        <v>0</v>
      </c>
      <c r="AV12" s="470">
        <f aca="true" t="shared" si="1" ref="AV12:AV75">+G12-AU12</f>
        <v>0</v>
      </c>
      <c r="AW12" s="471"/>
    </row>
    <row r="13" spans="2:48" s="483" customFormat="1" ht="12.75" customHeight="1" outlineLevel="1">
      <c r="B13" s="473">
        <f>'FORMATO COSTEO C1'!C$13</f>
        <v>1.1</v>
      </c>
      <c r="C13" s="474">
        <f>'FORMATO COSTEO C1'!D$13</f>
        <v>0</v>
      </c>
      <c r="D13" s="475"/>
      <c r="E13" s="476"/>
      <c r="F13" s="477">
        <f>+F14+F20+F26+F32+F38</f>
        <v>0</v>
      </c>
      <c r="G13" s="478">
        <f aca="true" t="shared" si="2" ref="G13:P13">+G14+G20+G26+G32+G38</f>
        <v>0</v>
      </c>
      <c r="H13" s="479">
        <f t="shared" si="2"/>
        <v>0</v>
      </c>
      <c r="I13" s="477">
        <f>+I14+I20+I26+I32+I38</f>
        <v>0</v>
      </c>
      <c r="J13" s="477">
        <f>+J14+J20+J26+J32+J38</f>
        <v>0</v>
      </c>
      <c r="K13" s="477">
        <f>+K14+K20+K26+K32+K38</f>
        <v>0</v>
      </c>
      <c r="L13" s="477">
        <f>+L14+L20+L26+L32+L38</f>
        <v>0</v>
      </c>
      <c r="M13" s="477">
        <f>+M14+M20+M26+M32+M38</f>
        <v>0</v>
      </c>
      <c r="N13" s="477">
        <f t="shared" si="2"/>
        <v>0</v>
      </c>
      <c r="O13" s="477">
        <f t="shared" si="2"/>
        <v>0</v>
      </c>
      <c r="P13" s="477">
        <f t="shared" si="2"/>
        <v>0</v>
      </c>
      <c r="Q13" s="477">
        <f>+Q14+Q20+Q26+Q32+Q38</f>
        <v>0</v>
      </c>
      <c r="R13" s="477">
        <f>+R14+R20+R26+R32+R38</f>
        <v>0</v>
      </c>
      <c r="S13" s="477">
        <f>+S14+S20+S26+S32+S38</f>
        <v>0</v>
      </c>
      <c r="T13" s="480">
        <f>+T14+T20+T26+T32+T38</f>
        <v>0</v>
      </c>
      <c r="U13" s="481">
        <f aca="true" t="shared" si="3" ref="U13:AS13">+U14+U20+U26+U32+U38</f>
        <v>0</v>
      </c>
      <c r="V13" s="477">
        <f t="shared" si="3"/>
        <v>0</v>
      </c>
      <c r="W13" s="477">
        <f t="shared" si="3"/>
        <v>0</v>
      </c>
      <c r="X13" s="477">
        <f t="shared" si="3"/>
        <v>0</v>
      </c>
      <c r="Y13" s="477">
        <f t="shared" si="3"/>
        <v>0</v>
      </c>
      <c r="Z13" s="477">
        <f t="shared" si="3"/>
        <v>0</v>
      </c>
      <c r="AA13" s="477">
        <f t="shared" si="3"/>
        <v>0</v>
      </c>
      <c r="AB13" s="477">
        <f t="shared" si="3"/>
        <v>0</v>
      </c>
      <c r="AC13" s="477">
        <f t="shared" si="3"/>
        <v>0</v>
      </c>
      <c r="AD13" s="477">
        <f t="shared" si="3"/>
        <v>0</v>
      </c>
      <c r="AE13" s="477">
        <f t="shared" si="3"/>
        <v>0</v>
      </c>
      <c r="AF13" s="477">
        <f t="shared" si="3"/>
        <v>0</v>
      </c>
      <c r="AG13" s="478">
        <f>+AG14+AG20+AG26+AG32+AG38</f>
        <v>0</v>
      </c>
      <c r="AH13" s="479">
        <f t="shared" si="3"/>
        <v>0</v>
      </c>
      <c r="AI13" s="477">
        <f t="shared" si="3"/>
        <v>0</v>
      </c>
      <c r="AJ13" s="477">
        <f t="shared" si="3"/>
        <v>0</v>
      </c>
      <c r="AK13" s="477">
        <f t="shared" si="3"/>
        <v>0</v>
      </c>
      <c r="AL13" s="477">
        <f t="shared" si="3"/>
        <v>0</v>
      </c>
      <c r="AM13" s="477">
        <f t="shared" si="3"/>
        <v>0</v>
      </c>
      <c r="AN13" s="477">
        <f t="shared" si="3"/>
        <v>0</v>
      </c>
      <c r="AO13" s="477">
        <f t="shared" si="3"/>
        <v>0</v>
      </c>
      <c r="AP13" s="477">
        <f t="shared" si="3"/>
        <v>0</v>
      </c>
      <c r="AQ13" s="477">
        <f t="shared" si="3"/>
        <v>0</v>
      </c>
      <c r="AR13" s="477">
        <f t="shared" si="3"/>
        <v>0</v>
      </c>
      <c r="AS13" s="477">
        <f t="shared" si="3"/>
        <v>0</v>
      </c>
      <c r="AT13" s="480">
        <f>+AT14+AT20+AT26+AT32+AT38</f>
        <v>0</v>
      </c>
      <c r="AU13" s="482">
        <f>+AU14+AU20+AU26+AU32+AU38</f>
        <v>0</v>
      </c>
      <c r="AV13" s="470">
        <f t="shared" si="1"/>
        <v>0</v>
      </c>
    </row>
    <row r="14" spans="2:48" s="472" customFormat="1" ht="12.75" customHeight="1">
      <c r="B14" s="484" t="str">
        <f>+'FORMATO COSTEO C1'!C$14</f>
        <v>1.1.1</v>
      </c>
      <c r="C14" s="485">
        <f>+'FORMATO COSTEO C1'!$B$14</f>
        <v>0</v>
      </c>
      <c r="D14" s="486" t="str">
        <f>+'FORMATO COSTEO C1'!$D$14</f>
        <v>Unidad medida</v>
      </c>
      <c r="E14" s="487">
        <f>+'FORMATO COSTEO C1'!$E$14</f>
        <v>0</v>
      </c>
      <c r="F14" s="488">
        <f>SUM(F15:F19)</f>
        <v>0</v>
      </c>
      <c r="G14" s="489">
        <f aca="true" t="shared" si="4" ref="G14:P14">SUM(G15:G19)</f>
        <v>0</v>
      </c>
      <c r="H14" s="490">
        <f t="shared" si="4"/>
        <v>0</v>
      </c>
      <c r="I14" s="488">
        <f>SUM(I15:I19)</f>
        <v>0</v>
      </c>
      <c r="J14" s="488">
        <f>SUM(J15:J19)</f>
        <v>0</v>
      </c>
      <c r="K14" s="488">
        <f>SUM(K15:K19)</f>
        <v>0</v>
      </c>
      <c r="L14" s="488">
        <f>SUM(L15:L19)</f>
        <v>0</v>
      </c>
      <c r="M14" s="488">
        <f>SUM(M15:M19)</f>
        <v>0</v>
      </c>
      <c r="N14" s="488">
        <f t="shared" si="4"/>
        <v>0</v>
      </c>
      <c r="O14" s="488">
        <f t="shared" si="4"/>
        <v>0</v>
      </c>
      <c r="P14" s="488">
        <f t="shared" si="4"/>
        <v>0</v>
      </c>
      <c r="Q14" s="488">
        <f>SUM(Q15:Q19)</f>
        <v>0</v>
      </c>
      <c r="R14" s="488">
        <f>SUM(R15:R19)</f>
        <v>0</v>
      </c>
      <c r="S14" s="488">
        <f>SUM(S15:S19)</f>
        <v>0</v>
      </c>
      <c r="T14" s="491">
        <f>SUM(T15:T19)</f>
        <v>0</v>
      </c>
      <c r="U14" s="492">
        <f aca="true" t="shared" si="5" ref="U14:AU14">SUM(U15:U19)</f>
        <v>0</v>
      </c>
      <c r="V14" s="488">
        <f t="shared" si="5"/>
        <v>0</v>
      </c>
      <c r="W14" s="488">
        <f t="shared" si="5"/>
        <v>0</v>
      </c>
      <c r="X14" s="488">
        <f t="shared" si="5"/>
        <v>0</v>
      </c>
      <c r="Y14" s="488">
        <f t="shared" si="5"/>
        <v>0</v>
      </c>
      <c r="Z14" s="488">
        <f t="shared" si="5"/>
        <v>0</v>
      </c>
      <c r="AA14" s="488">
        <f t="shared" si="5"/>
        <v>0</v>
      </c>
      <c r="AB14" s="488">
        <f t="shared" si="5"/>
        <v>0</v>
      </c>
      <c r="AC14" s="488">
        <f t="shared" si="5"/>
        <v>0</v>
      </c>
      <c r="AD14" s="488">
        <f t="shared" si="5"/>
        <v>0</v>
      </c>
      <c r="AE14" s="488">
        <f t="shared" si="5"/>
        <v>0</v>
      </c>
      <c r="AF14" s="488">
        <f t="shared" si="5"/>
        <v>0</v>
      </c>
      <c r="AG14" s="489">
        <f>SUM(AG15:AG19)</f>
        <v>0</v>
      </c>
      <c r="AH14" s="490">
        <f t="shared" si="5"/>
        <v>0</v>
      </c>
      <c r="AI14" s="488">
        <f t="shared" si="5"/>
        <v>0</v>
      </c>
      <c r="AJ14" s="488">
        <f t="shared" si="5"/>
        <v>0</v>
      </c>
      <c r="AK14" s="488">
        <f t="shared" si="5"/>
        <v>0</v>
      </c>
      <c r="AL14" s="488">
        <f t="shared" si="5"/>
        <v>0</v>
      </c>
      <c r="AM14" s="488">
        <f t="shared" si="5"/>
        <v>0</v>
      </c>
      <c r="AN14" s="488">
        <f t="shared" si="5"/>
        <v>0</v>
      </c>
      <c r="AO14" s="488">
        <f t="shared" si="5"/>
        <v>0</v>
      </c>
      <c r="AP14" s="488">
        <f t="shared" si="5"/>
        <v>0</v>
      </c>
      <c r="AQ14" s="488">
        <f t="shared" si="5"/>
        <v>0</v>
      </c>
      <c r="AR14" s="488">
        <f t="shared" si="5"/>
        <v>0</v>
      </c>
      <c r="AS14" s="488">
        <f t="shared" si="5"/>
        <v>0</v>
      </c>
      <c r="AT14" s="491">
        <f t="shared" si="5"/>
        <v>0</v>
      </c>
      <c r="AU14" s="493">
        <f t="shared" si="5"/>
        <v>0</v>
      </c>
      <c r="AV14" s="470">
        <f t="shared" si="1"/>
        <v>0</v>
      </c>
    </row>
    <row r="15" spans="2:48" s="472" customFormat="1" ht="12.75" customHeight="1">
      <c r="B15" s="494" t="str">
        <f>+'FORMATO COSTEO C1'!C$16</f>
        <v>1.1.1.1</v>
      </c>
      <c r="C15" s="495" t="str">
        <f>+'FORMATO COSTEO C1'!B$16</f>
        <v>Categoría de gasto</v>
      </c>
      <c r="D15" s="496"/>
      <c r="E15" s="497"/>
      <c r="F15" s="498">
        <f>+'FORMATO COSTEO C1'!G16</f>
        <v>0</v>
      </c>
      <c r="G15" s="499">
        <f>+'FORMATO COSTEO C1'!M16</f>
        <v>0</v>
      </c>
      <c r="H15" s="500">
        <f>IF($F15=0,0,((($F15/$E$14)*'CRONOGRAMA ACTIVIDADES'!F$18)*($G15/$F15)))</f>
        <v>0</v>
      </c>
      <c r="I15" s="498">
        <f>IF($F15=0,0,((($F15/$E$14)*'CRONOGRAMA ACTIVIDADES'!G$18)*($G15/$F15)))</f>
        <v>0</v>
      </c>
      <c r="J15" s="498">
        <f>IF($F15=0,0,((($F15/$E$14)*'CRONOGRAMA ACTIVIDADES'!H$18)*($G15/$F15)))</f>
        <v>0</v>
      </c>
      <c r="K15" s="498">
        <f>IF($F15=0,0,((($F15/$E$14)*'CRONOGRAMA ACTIVIDADES'!I$18)*($G15/$F15)))</f>
        <v>0</v>
      </c>
      <c r="L15" s="498">
        <f>IF($F15=0,0,((($F15/$E$14)*'CRONOGRAMA ACTIVIDADES'!J$18)*($G15/$F15)))</f>
        <v>0</v>
      </c>
      <c r="M15" s="498">
        <f>IF($F15=0,0,((($F15/$E$14)*'CRONOGRAMA ACTIVIDADES'!K$18)*($G15/$F15)))</f>
        <v>0</v>
      </c>
      <c r="N15" s="498">
        <f>IF($F15=0,0,((($F15/$E$14)*'CRONOGRAMA ACTIVIDADES'!L$18)*($G15/$F15)))</f>
        <v>0</v>
      </c>
      <c r="O15" s="498">
        <f>IF($F15=0,0,((($F15/$E$14)*'CRONOGRAMA ACTIVIDADES'!M$18)*($G15/$F15)))</f>
        <v>0</v>
      </c>
      <c r="P15" s="498">
        <f>IF($F15=0,0,((($F15/$E$14)*'CRONOGRAMA ACTIVIDADES'!N$18)*($G15/$F15)))</f>
        <v>0</v>
      </c>
      <c r="Q15" s="498">
        <f>IF($F15=0,0,((($F15/$E$14)*'CRONOGRAMA ACTIVIDADES'!O$18)*($G15/$F15)))</f>
        <v>0</v>
      </c>
      <c r="R15" s="498">
        <f>IF($F15=0,0,((($F15/$E$14)*'CRONOGRAMA ACTIVIDADES'!P$18)*($G15/$F15)))</f>
        <v>0</v>
      </c>
      <c r="S15" s="498">
        <f>IF($F15=0,0,((($F15/$E$14)*'CRONOGRAMA ACTIVIDADES'!Q$18)*($G15/$F15)))</f>
        <v>0</v>
      </c>
      <c r="T15" s="501">
        <f>H15+I15+J15+K15+L15+M15+N15+O15+P15+Q15+R15+S15</f>
        <v>0</v>
      </c>
      <c r="U15" s="502">
        <f>IF($F15=0,0,((($F15/$E$14)*'CRONOGRAMA ACTIVIDADES'!R$18)*($G15/$F15)))</f>
        <v>0</v>
      </c>
      <c r="V15" s="498">
        <f>IF($F15=0,0,((($F15/$E$14)*'CRONOGRAMA ACTIVIDADES'!S$18)*($G15/$F15)))</f>
        <v>0</v>
      </c>
      <c r="W15" s="498">
        <f>IF($F15=0,0,((($F15/$E$14)*'CRONOGRAMA ACTIVIDADES'!T$18)*($G15/$F15)))</f>
        <v>0</v>
      </c>
      <c r="X15" s="498">
        <f>IF($F15=0,0,((($F15/$E$14)*'CRONOGRAMA ACTIVIDADES'!U$18)*($G15/$F15)))</f>
        <v>0</v>
      </c>
      <c r="Y15" s="498">
        <f>IF($F15=0,0,((($F15/$E$14)*'CRONOGRAMA ACTIVIDADES'!V$18)*($G15/$F15)))</f>
        <v>0</v>
      </c>
      <c r="Z15" s="498">
        <f>IF($F15=0,0,((($F15/$E$14)*'CRONOGRAMA ACTIVIDADES'!W$18)*($G15/$F15)))</f>
        <v>0</v>
      </c>
      <c r="AA15" s="498">
        <f>IF($F15=0,0,((($F15/$E$14)*'CRONOGRAMA ACTIVIDADES'!X$18)*($G15/$F15)))</f>
        <v>0</v>
      </c>
      <c r="AB15" s="498">
        <f>IF($F15=0,0,((($F15/$E$14)*'CRONOGRAMA ACTIVIDADES'!Y$18)*($G15/$F15)))</f>
        <v>0</v>
      </c>
      <c r="AC15" s="498">
        <f>IF($F15=0,0,((($F15/$E$14)*'CRONOGRAMA ACTIVIDADES'!Z$18)*($G15/$F15)))</f>
        <v>0</v>
      </c>
      <c r="AD15" s="498">
        <f>IF($F15=0,0,((($F15/$E$14)*'CRONOGRAMA ACTIVIDADES'!AA$18)*($G15/$F15)))</f>
        <v>0</v>
      </c>
      <c r="AE15" s="498">
        <f>IF($F15=0,0,((($F15/$E$14)*'CRONOGRAMA ACTIVIDADES'!AB$18)*($G15/$F15)))</f>
        <v>0</v>
      </c>
      <c r="AF15" s="498">
        <f>IF($F15=0,0,((($F15/$E$14)*'CRONOGRAMA ACTIVIDADES'!AC$18)*($G15/$F15)))</f>
        <v>0</v>
      </c>
      <c r="AG15" s="499">
        <f>U15+V15+W15+X15+Y15+Z15+AA15+AB15+AC15+AD15+AE15+AF15</f>
        <v>0</v>
      </c>
      <c r="AH15" s="503">
        <f>IF($F15=0,0,((($F15/$E$14)*'CRONOGRAMA ACTIVIDADES'!AD$18)*($G15/$F15)))</f>
        <v>0</v>
      </c>
      <c r="AI15" s="498">
        <f>IF($F15=0,0,((($F15/$E$14)*'CRONOGRAMA ACTIVIDADES'!AE$18)*($G15/$F15)))</f>
        <v>0</v>
      </c>
      <c r="AJ15" s="498">
        <f>IF($F15=0,0,((($F15/$E$14)*'CRONOGRAMA ACTIVIDADES'!AF$18)*($G15/$F15)))</f>
        <v>0</v>
      </c>
      <c r="AK15" s="498">
        <f>IF($F15=0,0,((($F15/$E$14)*'CRONOGRAMA ACTIVIDADES'!AG$18)*($G15/$F15)))</f>
        <v>0</v>
      </c>
      <c r="AL15" s="498">
        <f>IF($F15=0,0,((($F15/$E$14)*'CRONOGRAMA ACTIVIDADES'!AH$18)*($G15/$F15)))</f>
        <v>0</v>
      </c>
      <c r="AM15" s="498">
        <f>IF($F15=0,0,((($F15/$E$14)*'CRONOGRAMA ACTIVIDADES'!AI$18)*($G15/$F15)))</f>
        <v>0</v>
      </c>
      <c r="AN15" s="498">
        <f>IF($F15=0,0,((($F15/$E$14)*'CRONOGRAMA ACTIVIDADES'!AJ$18)*($G15/$F15)))</f>
        <v>0</v>
      </c>
      <c r="AO15" s="498">
        <f>IF($F15=0,0,((($F15/$E$14)*'CRONOGRAMA ACTIVIDADES'!AK$18)*($G15/$F15)))</f>
        <v>0</v>
      </c>
      <c r="AP15" s="498">
        <f>IF($F15=0,0,((($F15/$E$14)*'CRONOGRAMA ACTIVIDADES'!AL$18)*($G15/$F15)))</f>
        <v>0</v>
      </c>
      <c r="AQ15" s="498">
        <f>IF($F15=0,0,((($F15/$E$14)*'CRONOGRAMA ACTIVIDADES'!AM$18)*($G15/$F15)))</f>
        <v>0</v>
      </c>
      <c r="AR15" s="498">
        <f>IF($F15=0,0,((($F15/$E$14)*'CRONOGRAMA ACTIVIDADES'!AN$18)*($G15/$F15)))</f>
        <v>0</v>
      </c>
      <c r="AS15" s="498">
        <f>IF($F15=0,0,((($F15/$E$14)*'CRONOGRAMA ACTIVIDADES'!AO$18)*($G15/$F15)))</f>
        <v>0</v>
      </c>
      <c r="AT15" s="501">
        <f>AH15+AI15+AJ15+AK15+AL15+AM15+AN15+AO15+AP15+AQ15+AR15+AS15</f>
        <v>0</v>
      </c>
      <c r="AU15" s="571">
        <f>AS15+AR15+AQ15+AP15+AO15+AN15+AM15+AL15+AK15+AJ15+AI15+AH15+AF15+AE15+AD15+AC15+AB15+AA15+Z15+Y15+X15+W15+V15+U15+S15+R15+Q15+P15+O15+N15+M15+L15+K15+J15+I15+H15</f>
        <v>0</v>
      </c>
      <c r="AV15" s="470">
        <f t="shared" si="1"/>
        <v>0</v>
      </c>
    </row>
    <row r="16" spans="2:48" s="472" customFormat="1" ht="12.75" customHeight="1">
      <c r="B16" s="494" t="str">
        <f>'FORMATO COSTEO C1'!C$22</f>
        <v>1.1.1.2</v>
      </c>
      <c r="C16" s="495" t="str">
        <f>+'FORMATO COSTEO C1'!B$22</f>
        <v>Categoría de gasto</v>
      </c>
      <c r="D16" s="496"/>
      <c r="E16" s="497"/>
      <c r="F16" s="498">
        <f>+'FORMATO COSTEO C1'!G22</f>
        <v>0</v>
      </c>
      <c r="G16" s="499">
        <f>+'FORMATO COSTEO C1'!M22</f>
        <v>0</v>
      </c>
      <c r="H16" s="503">
        <f>IF($F16=0,0,((($F16/$E$14)*'CRONOGRAMA ACTIVIDADES'!F$18)*($G16/$F16)))</f>
        <v>0</v>
      </c>
      <c r="I16" s="498">
        <f>IF($F16=0,0,((($F16/$E$14)*'CRONOGRAMA ACTIVIDADES'!G$18)*($G16/$F16)))</f>
        <v>0</v>
      </c>
      <c r="J16" s="498">
        <f>IF($F16=0,0,((($F16/$E$14)*'CRONOGRAMA ACTIVIDADES'!H$18)*($G16/$F16)))</f>
        <v>0</v>
      </c>
      <c r="K16" s="498">
        <f>IF($F16=0,0,((($F16/$E$14)*'CRONOGRAMA ACTIVIDADES'!I$18)*($G16/$F16)))</f>
        <v>0</v>
      </c>
      <c r="L16" s="498">
        <f>IF($F16=0,0,((($F16/$E$14)*'CRONOGRAMA ACTIVIDADES'!J$18)*($G16/$F16)))</f>
        <v>0</v>
      </c>
      <c r="M16" s="498">
        <f>IF($F16=0,0,((($F16/$E$14)*'CRONOGRAMA ACTIVIDADES'!K$18)*($G16/$F16)))</f>
        <v>0</v>
      </c>
      <c r="N16" s="498">
        <f>IF($F16=0,0,((($F16/$E$14)*'CRONOGRAMA ACTIVIDADES'!L$18)*($G16/$F16)))</f>
        <v>0</v>
      </c>
      <c r="O16" s="498">
        <f>IF($F16=0,0,((($F16/$E$14)*'CRONOGRAMA ACTIVIDADES'!M$18)*($G16/$F16)))</f>
        <v>0</v>
      </c>
      <c r="P16" s="498">
        <f>IF($F16=0,0,((($F16/$E$14)*'CRONOGRAMA ACTIVIDADES'!N$18)*($G16/$F16)))</f>
        <v>0</v>
      </c>
      <c r="Q16" s="498">
        <f>IF($F16=0,0,((($F16/$E$14)*'CRONOGRAMA ACTIVIDADES'!O$18)*($G16/$F16)))</f>
        <v>0</v>
      </c>
      <c r="R16" s="498">
        <f>IF($F16=0,0,((($F16/$E$14)*'CRONOGRAMA ACTIVIDADES'!P$18)*($G16/$F16)))</f>
        <v>0</v>
      </c>
      <c r="S16" s="498">
        <f>IF($F16=0,0,((($F16/$E$14)*'CRONOGRAMA ACTIVIDADES'!Q$18)*($G16/$F16)))</f>
        <v>0</v>
      </c>
      <c r="T16" s="501">
        <f>H16+I16+J16+K16+L16+M16+N16+O16+P16+Q16+R16+S16</f>
        <v>0</v>
      </c>
      <c r="U16" s="502">
        <f>IF($F16=0,0,((($F16/$E$14)*'CRONOGRAMA ACTIVIDADES'!R$18)*($G16/$F16)))</f>
        <v>0</v>
      </c>
      <c r="V16" s="498">
        <f>IF($F16=0,0,((($F16/$E$14)*'CRONOGRAMA ACTIVIDADES'!S$18)*($G16/$F16)))</f>
        <v>0</v>
      </c>
      <c r="W16" s="498">
        <f>IF($F16=0,0,((($F16/$E$14)*'CRONOGRAMA ACTIVIDADES'!T$18)*($G16/$F16)))</f>
        <v>0</v>
      </c>
      <c r="X16" s="498">
        <f>IF($F16=0,0,((($F16/$E$14)*'CRONOGRAMA ACTIVIDADES'!U$18)*($G16/$F16)))</f>
        <v>0</v>
      </c>
      <c r="Y16" s="498">
        <f>IF($F16=0,0,((($F16/$E$14)*'CRONOGRAMA ACTIVIDADES'!V$18)*($G16/$F16)))</f>
        <v>0</v>
      </c>
      <c r="Z16" s="498">
        <f>IF($F16=0,0,((($F16/$E$14)*'CRONOGRAMA ACTIVIDADES'!W$18)*($G16/$F16)))</f>
        <v>0</v>
      </c>
      <c r="AA16" s="498">
        <f>IF($F16=0,0,((($F16/$E$14)*'CRONOGRAMA ACTIVIDADES'!X$18)*($G16/$F16)))</f>
        <v>0</v>
      </c>
      <c r="AB16" s="498">
        <f>IF($F16=0,0,((($F16/$E$14)*'CRONOGRAMA ACTIVIDADES'!Y$18)*($G16/$F16)))</f>
        <v>0</v>
      </c>
      <c r="AC16" s="498">
        <f>IF($F16=0,0,((($F16/$E$14)*'CRONOGRAMA ACTIVIDADES'!Z$18)*($G16/$F16)))</f>
        <v>0</v>
      </c>
      <c r="AD16" s="498">
        <f>IF($F16=0,0,((($F16/$E$14)*'CRONOGRAMA ACTIVIDADES'!AA$18)*($G16/$F16)))</f>
        <v>0</v>
      </c>
      <c r="AE16" s="498">
        <f>IF($F16=0,0,((($F16/$E$14)*'CRONOGRAMA ACTIVIDADES'!AB$18)*($G16/$F16)))</f>
        <v>0</v>
      </c>
      <c r="AF16" s="498">
        <f>IF($F16=0,0,((($F16/$E$14)*'CRONOGRAMA ACTIVIDADES'!AC$18)*($G16/$F16)))</f>
        <v>0</v>
      </c>
      <c r="AG16" s="499">
        <f>U16+V16+W16+X16+Y16+Z16+AA16+AB16+AC16+AD16+AE16+AF16</f>
        <v>0</v>
      </c>
      <c r="AH16" s="503">
        <f>IF($F16=0,0,((($F16/$E$14)*'CRONOGRAMA ACTIVIDADES'!AD$18)*($G16/$F16)))</f>
        <v>0</v>
      </c>
      <c r="AI16" s="498">
        <f>IF($F16=0,0,((($F16/$E$14)*'CRONOGRAMA ACTIVIDADES'!AE$18)*($G16/$F16)))</f>
        <v>0</v>
      </c>
      <c r="AJ16" s="498">
        <f>IF($F16=0,0,((($F16/$E$14)*'CRONOGRAMA ACTIVIDADES'!AF$18)*($G16/$F16)))</f>
        <v>0</v>
      </c>
      <c r="AK16" s="498">
        <f>IF($F16=0,0,((($F16/$E$14)*'CRONOGRAMA ACTIVIDADES'!AG$18)*($G16/$F16)))</f>
        <v>0</v>
      </c>
      <c r="AL16" s="498">
        <f>IF($F16=0,0,((($F16/$E$14)*'CRONOGRAMA ACTIVIDADES'!AH$18)*($G16/$F16)))</f>
        <v>0</v>
      </c>
      <c r="AM16" s="498">
        <f>IF($F16=0,0,((($F16/$E$14)*'CRONOGRAMA ACTIVIDADES'!AI$18)*($G16/$F16)))</f>
        <v>0</v>
      </c>
      <c r="AN16" s="498">
        <f>IF($F16=0,0,((($F16/$E$14)*'CRONOGRAMA ACTIVIDADES'!AJ$18)*($G16/$F16)))</f>
        <v>0</v>
      </c>
      <c r="AO16" s="498">
        <f>IF($F16=0,0,((($F16/$E$14)*'CRONOGRAMA ACTIVIDADES'!AK$18)*($G16/$F16)))</f>
        <v>0</v>
      </c>
      <c r="AP16" s="498">
        <f>IF($F16=0,0,((($F16/$E$14)*'CRONOGRAMA ACTIVIDADES'!AL$18)*($G16/$F16)))</f>
        <v>0</v>
      </c>
      <c r="AQ16" s="498">
        <f>IF($F16=0,0,((($F16/$E$14)*'CRONOGRAMA ACTIVIDADES'!AM$18)*($G16/$F16)))</f>
        <v>0</v>
      </c>
      <c r="AR16" s="498">
        <f>IF($F16=0,0,((($F16/$E$14)*'CRONOGRAMA ACTIVIDADES'!AN$18)*($G16/$F16)))</f>
        <v>0</v>
      </c>
      <c r="AS16" s="498">
        <f>IF($F16=0,0,((($F16/$E$14)*'CRONOGRAMA ACTIVIDADES'!AO$18)*($G16/$F16)))</f>
        <v>0</v>
      </c>
      <c r="AT16" s="501">
        <f>AH16+AI16+AJ16+AK16+AL16+AM16+AN16+AO16+AP16+AQ16+AR16+AS16</f>
        <v>0</v>
      </c>
      <c r="AU16" s="571">
        <f>AS16+AR16+AQ16+AP16+AO16+AN16+AM16+AL16+AK16+AJ16+AI16+AH16+AF16+AE16+AD16+AC16+AB16+AA16+Z16+Y16+X16+W16+V16+U16+S16+R16+Q16+P16+O16+N16+M16+L16+K16+J16+I16+H16</f>
        <v>0</v>
      </c>
      <c r="AV16" s="470">
        <f t="shared" si="1"/>
        <v>0</v>
      </c>
    </row>
    <row r="17" spans="2:48" s="472" customFormat="1" ht="12.75" customHeight="1">
      <c r="B17" s="494" t="str">
        <f>'FORMATO COSTEO C1'!C$28</f>
        <v>1.1.1.3</v>
      </c>
      <c r="C17" s="495" t="str">
        <f>+'FORMATO COSTEO C1'!B$28</f>
        <v>Categoría de gasto</v>
      </c>
      <c r="D17" s="496"/>
      <c r="E17" s="497"/>
      <c r="F17" s="498">
        <f>+'FORMATO COSTEO C1'!G28</f>
        <v>0</v>
      </c>
      <c r="G17" s="499">
        <f>+'FORMATO COSTEO C1'!M28</f>
        <v>0</v>
      </c>
      <c r="H17" s="503">
        <f>IF($F17=0,0,((($F17/$E$14)*'CRONOGRAMA ACTIVIDADES'!F$18)*($G17/$F17)))</f>
        <v>0</v>
      </c>
      <c r="I17" s="498">
        <f>IF($F17=0,0,((($F17/$E$14)*'CRONOGRAMA ACTIVIDADES'!G$18)*($G17/$F17)))</f>
        <v>0</v>
      </c>
      <c r="J17" s="498">
        <f>IF($F17=0,0,((($F17/$E$14)*'CRONOGRAMA ACTIVIDADES'!H$18)*($G17/$F17)))</f>
        <v>0</v>
      </c>
      <c r="K17" s="498">
        <f>IF($F17=0,0,((($F17/$E$14)*'CRONOGRAMA ACTIVIDADES'!I$18)*($G17/$F17)))</f>
        <v>0</v>
      </c>
      <c r="L17" s="498">
        <f>IF($F17=0,0,((($F17/$E$14)*'CRONOGRAMA ACTIVIDADES'!J$18)*($G17/$F17)))</f>
        <v>0</v>
      </c>
      <c r="M17" s="498">
        <f>IF($F17=0,0,((($F17/$E$14)*'CRONOGRAMA ACTIVIDADES'!K$18)*($G17/$F17)))</f>
        <v>0</v>
      </c>
      <c r="N17" s="498">
        <f>IF($F17=0,0,((($F17/$E$14)*'CRONOGRAMA ACTIVIDADES'!L$18)*($G17/$F17)))</f>
        <v>0</v>
      </c>
      <c r="O17" s="498">
        <f>IF($F17=0,0,((($F17/$E$14)*'CRONOGRAMA ACTIVIDADES'!M$18)*($G17/$F17)))</f>
        <v>0</v>
      </c>
      <c r="P17" s="498">
        <f>IF($F17=0,0,((($F17/$E$14)*'CRONOGRAMA ACTIVIDADES'!N$18)*($G17/$F17)))</f>
        <v>0</v>
      </c>
      <c r="Q17" s="498">
        <f>IF($F17=0,0,((($F17/$E$14)*'CRONOGRAMA ACTIVIDADES'!O$18)*($G17/$F17)))</f>
        <v>0</v>
      </c>
      <c r="R17" s="498">
        <f>IF($F17=0,0,((($F17/$E$14)*'CRONOGRAMA ACTIVIDADES'!P$18)*($G17/$F17)))</f>
        <v>0</v>
      </c>
      <c r="S17" s="498">
        <f>IF($F17=0,0,((($F17/$E$14)*'CRONOGRAMA ACTIVIDADES'!Q$18)*($G17/$F17)))</f>
        <v>0</v>
      </c>
      <c r="T17" s="501">
        <f>H17+I17+J17+K17+L17+M17+N17+O17+P17+Q17+R17+S17</f>
        <v>0</v>
      </c>
      <c r="U17" s="502">
        <f>IF($F17=0,0,((($F17/$E$14)*'CRONOGRAMA ACTIVIDADES'!R$18)*($G17/$F17)))</f>
        <v>0</v>
      </c>
      <c r="V17" s="498">
        <f>IF($F17=0,0,((($F17/$E$14)*'CRONOGRAMA ACTIVIDADES'!S$18)*($G17/$F17)))</f>
        <v>0</v>
      </c>
      <c r="W17" s="498">
        <f>IF($F17=0,0,((($F17/$E$14)*'CRONOGRAMA ACTIVIDADES'!T$18)*($G17/$F17)))</f>
        <v>0</v>
      </c>
      <c r="X17" s="498">
        <f>IF($F17=0,0,((($F17/$E$14)*'CRONOGRAMA ACTIVIDADES'!U$18)*($G17/$F17)))</f>
        <v>0</v>
      </c>
      <c r="Y17" s="498">
        <f>IF($F17=0,0,((($F17/$E$14)*'CRONOGRAMA ACTIVIDADES'!V$18)*($G17/$F17)))</f>
        <v>0</v>
      </c>
      <c r="Z17" s="498">
        <f>IF($F17=0,0,((($F17/$E$14)*'CRONOGRAMA ACTIVIDADES'!W$18)*($G17/$F17)))</f>
        <v>0</v>
      </c>
      <c r="AA17" s="498">
        <f>IF($F17=0,0,((($F17/$E$14)*'CRONOGRAMA ACTIVIDADES'!X$18)*($G17/$F17)))</f>
        <v>0</v>
      </c>
      <c r="AB17" s="498">
        <f>IF($F17=0,0,((($F17/$E$14)*'CRONOGRAMA ACTIVIDADES'!Y$18)*($G17/$F17)))</f>
        <v>0</v>
      </c>
      <c r="AC17" s="498">
        <f>IF($F17=0,0,((($F17/$E$14)*'CRONOGRAMA ACTIVIDADES'!Z$18)*($G17/$F17)))</f>
        <v>0</v>
      </c>
      <c r="AD17" s="498">
        <f>IF($F17=0,0,((($F17/$E$14)*'CRONOGRAMA ACTIVIDADES'!AA$18)*($G17/$F17)))</f>
        <v>0</v>
      </c>
      <c r="AE17" s="498">
        <f>IF($F17=0,0,((($F17/$E$14)*'CRONOGRAMA ACTIVIDADES'!AB$18)*($G17/$F17)))</f>
        <v>0</v>
      </c>
      <c r="AF17" s="498">
        <f>IF($F17=0,0,((($F17/$E$14)*'CRONOGRAMA ACTIVIDADES'!AC$18)*($G17/$F17)))</f>
        <v>0</v>
      </c>
      <c r="AG17" s="499">
        <f>U17+V17+W17+X17+Y17+Z17+AA17+AB17+AC17+AD17+AE17+AF17</f>
        <v>0</v>
      </c>
      <c r="AH17" s="503">
        <f>IF($F17=0,0,((($F17/$E$14)*'CRONOGRAMA ACTIVIDADES'!AD$18)*($G17/$F17)))</f>
        <v>0</v>
      </c>
      <c r="AI17" s="498">
        <f>IF($F17=0,0,((($F17/$E$14)*'CRONOGRAMA ACTIVIDADES'!AE$18)*($G17/$F17)))</f>
        <v>0</v>
      </c>
      <c r="AJ17" s="498">
        <f>IF($F17=0,0,((($F17/$E$14)*'CRONOGRAMA ACTIVIDADES'!AF$18)*($G17/$F17)))</f>
        <v>0</v>
      </c>
      <c r="AK17" s="498">
        <f>IF($F17=0,0,((($F17/$E$14)*'CRONOGRAMA ACTIVIDADES'!AG$18)*($G17/$F17)))</f>
        <v>0</v>
      </c>
      <c r="AL17" s="498">
        <f>IF($F17=0,0,((($F17/$E$14)*'CRONOGRAMA ACTIVIDADES'!AH$18)*($G17/$F17)))</f>
        <v>0</v>
      </c>
      <c r="AM17" s="498">
        <f>IF($F17=0,0,((($F17/$E$14)*'CRONOGRAMA ACTIVIDADES'!AI$18)*($G17/$F17)))</f>
        <v>0</v>
      </c>
      <c r="AN17" s="498">
        <f>IF($F17=0,0,((($F17/$E$14)*'CRONOGRAMA ACTIVIDADES'!AJ$18)*($G17/$F17)))</f>
        <v>0</v>
      </c>
      <c r="AO17" s="498">
        <f>IF($F17=0,0,((($F17/$E$14)*'CRONOGRAMA ACTIVIDADES'!AK$18)*($G17/$F17)))</f>
        <v>0</v>
      </c>
      <c r="AP17" s="498">
        <f>IF($F17=0,0,((($F17/$E$14)*'CRONOGRAMA ACTIVIDADES'!AL$18)*($G17/$F17)))</f>
        <v>0</v>
      </c>
      <c r="AQ17" s="498">
        <f>IF($F17=0,0,((($F17/$E$14)*'CRONOGRAMA ACTIVIDADES'!AM$18)*($G17/$F17)))</f>
        <v>0</v>
      </c>
      <c r="AR17" s="498">
        <f>IF($F17=0,0,((($F17/$E$14)*'CRONOGRAMA ACTIVIDADES'!AN$18)*($G17/$F17)))</f>
        <v>0</v>
      </c>
      <c r="AS17" s="498">
        <f>IF($F17=0,0,((($F17/$E$14)*'CRONOGRAMA ACTIVIDADES'!AO$18)*($G17/$F17)))</f>
        <v>0</v>
      </c>
      <c r="AT17" s="501">
        <f>AH17+AI17+AJ17+AK17+AL17+AM17+AN17+AO17+AP17+AQ17+AR17+AS17</f>
        <v>0</v>
      </c>
      <c r="AU17" s="571">
        <f>AS17+AR17+AQ17+AP17+AO17+AN17+AM17+AL17+AK17+AJ17+AI17+AH17+AF17+AE17+AD17+AC17+AB17+AA17+Z17+Y17+X17+W17+V17+U17+S17+R17+Q17+P17+O17+N17+M17+L17+K17+J17+I17+H17</f>
        <v>0</v>
      </c>
      <c r="AV17" s="470">
        <f t="shared" si="1"/>
        <v>0</v>
      </c>
    </row>
    <row r="18" spans="2:48" s="472" customFormat="1" ht="12.75" customHeight="1">
      <c r="B18" s="494" t="str">
        <f>+'FORMATO COSTEO C1'!C$34</f>
        <v>1.1.1.4</v>
      </c>
      <c r="C18" s="495" t="str">
        <f>+'FORMATO COSTEO C1'!B$34</f>
        <v>Categoría de gasto</v>
      </c>
      <c r="D18" s="496"/>
      <c r="E18" s="497"/>
      <c r="F18" s="498">
        <f>+'FORMATO COSTEO C1'!G34</f>
        <v>0</v>
      </c>
      <c r="G18" s="499">
        <f>+'FORMATO COSTEO C1'!M34</f>
        <v>0</v>
      </c>
      <c r="H18" s="503">
        <f>IF($F18=0,0,((($F18/$E$14)*'CRONOGRAMA ACTIVIDADES'!F$18)*($G18/$F18)))</f>
        <v>0</v>
      </c>
      <c r="I18" s="498">
        <f>IF($F18=0,0,((($F18/$E$14)*'CRONOGRAMA ACTIVIDADES'!G$18)*($G18/$F18)))</f>
        <v>0</v>
      </c>
      <c r="J18" s="498">
        <f>IF($F18=0,0,((($F18/$E$14)*'CRONOGRAMA ACTIVIDADES'!H$18)*($G18/$F18)))</f>
        <v>0</v>
      </c>
      <c r="K18" s="498">
        <f>IF($F18=0,0,((($F18/$E$14)*'CRONOGRAMA ACTIVIDADES'!I$18)*($G18/$F18)))</f>
        <v>0</v>
      </c>
      <c r="L18" s="498">
        <f>IF($F18=0,0,((($F18/$E$14)*'CRONOGRAMA ACTIVIDADES'!J$18)*($G18/$F18)))</f>
        <v>0</v>
      </c>
      <c r="M18" s="498">
        <f>IF($F18=0,0,((($F18/$E$14)*'CRONOGRAMA ACTIVIDADES'!K$18)*($G18/$F18)))</f>
        <v>0</v>
      </c>
      <c r="N18" s="498">
        <f>IF($F18=0,0,((($F18/$E$14)*'CRONOGRAMA ACTIVIDADES'!L$18)*($G18/$F18)))</f>
        <v>0</v>
      </c>
      <c r="O18" s="498">
        <f>IF($F18=0,0,((($F18/$E$14)*'CRONOGRAMA ACTIVIDADES'!M$18)*($G18/$F18)))</f>
        <v>0</v>
      </c>
      <c r="P18" s="498">
        <f>IF($F18=0,0,((($F18/$E$14)*'CRONOGRAMA ACTIVIDADES'!N$18)*($G18/$F18)))</f>
        <v>0</v>
      </c>
      <c r="Q18" s="498">
        <f>IF($F18=0,0,((($F18/$E$14)*'CRONOGRAMA ACTIVIDADES'!O$18)*($G18/$F18)))</f>
        <v>0</v>
      </c>
      <c r="R18" s="498">
        <f>IF($F18=0,0,((($F18/$E$14)*'CRONOGRAMA ACTIVIDADES'!P$18)*($G18/$F18)))</f>
        <v>0</v>
      </c>
      <c r="S18" s="498">
        <f>IF($F18=0,0,((($F18/$E$14)*'CRONOGRAMA ACTIVIDADES'!Q$18)*($G18/$F18)))</f>
        <v>0</v>
      </c>
      <c r="T18" s="501">
        <f>H18+I18+J18+K18+L18+M18+N18+O18+P18+Q18+R18+S18</f>
        <v>0</v>
      </c>
      <c r="U18" s="502">
        <f>IF($F18=0,0,((($F18/$E$14)*'CRONOGRAMA ACTIVIDADES'!R$18)*($G18/$F18)))</f>
        <v>0</v>
      </c>
      <c r="V18" s="498">
        <f>IF($F18=0,0,((($F18/$E$14)*'CRONOGRAMA ACTIVIDADES'!S$18)*($G18/$F18)))</f>
        <v>0</v>
      </c>
      <c r="W18" s="498">
        <f>IF($F18=0,0,((($F18/$E$14)*'CRONOGRAMA ACTIVIDADES'!T$18)*($G18/$F18)))</f>
        <v>0</v>
      </c>
      <c r="X18" s="498">
        <f>IF($F18=0,0,((($F18/$E$14)*'CRONOGRAMA ACTIVIDADES'!U$18)*($G18/$F18)))</f>
        <v>0</v>
      </c>
      <c r="Y18" s="498">
        <f>IF($F18=0,0,((($F18/$E$14)*'CRONOGRAMA ACTIVIDADES'!V$18)*($G18/$F18)))</f>
        <v>0</v>
      </c>
      <c r="Z18" s="498">
        <f>IF($F18=0,0,((($F18/$E$14)*'CRONOGRAMA ACTIVIDADES'!W$18)*($G18/$F18)))</f>
        <v>0</v>
      </c>
      <c r="AA18" s="498">
        <f>IF($F18=0,0,((($F18/$E$14)*'CRONOGRAMA ACTIVIDADES'!X$18)*($G18/$F18)))</f>
        <v>0</v>
      </c>
      <c r="AB18" s="498">
        <f>IF($F18=0,0,((($F18/$E$14)*'CRONOGRAMA ACTIVIDADES'!Y$18)*($G18/$F18)))</f>
        <v>0</v>
      </c>
      <c r="AC18" s="498">
        <f>IF($F18=0,0,((($F18/$E$14)*'CRONOGRAMA ACTIVIDADES'!Z$18)*($G18/$F18)))</f>
        <v>0</v>
      </c>
      <c r="AD18" s="498">
        <f>IF($F18=0,0,((($F18/$E$14)*'CRONOGRAMA ACTIVIDADES'!AA$18)*($G18/$F18)))</f>
        <v>0</v>
      </c>
      <c r="AE18" s="498">
        <f>IF($F18=0,0,((($F18/$E$14)*'CRONOGRAMA ACTIVIDADES'!AB$18)*($G18/$F18)))</f>
        <v>0</v>
      </c>
      <c r="AF18" s="498">
        <f>IF($F18=0,0,((($F18/$E$14)*'CRONOGRAMA ACTIVIDADES'!AC$18)*($G18/$F18)))</f>
        <v>0</v>
      </c>
      <c r="AG18" s="499">
        <f>U18+V18+W18+X18+Y18+Z18+AA18+AB18+AC18+AD18+AE18+AF18</f>
        <v>0</v>
      </c>
      <c r="AH18" s="503">
        <f>IF($F18=0,0,((($F18/$E$14)*'CRONOGRAMA ACTIVIDADES'!AD$18)*($G18/$F18)))</f>
        <v>0</v>
      </c>
      <c r="AI18" s="498">
        <f>IF($F18=0,0,((($F18/$E$14)*'CRONOGRAMA ACTIVIDADES'!AE$18)*($G18/$F18)))</f>
        <v>0</v>
      </c>
      <c r="AJ18" s="498">
        <f>IF($F18=0,0,((($F18/$E$14)*'CRONOGRAMA ACTIVIDADES'!AF$18)*($G18/$F18)))</f>
        <v>0</v>
      </c>
      <c r="AK18" s="498">
        <f>IF($F18=0,0,((($F18/$E$14)*'CRONOGRAMA ACTIVIDADES'!AG$18)*($G18/$F18)))</f>
        <v>0</v>
      </c>
      <c r="AL18" s="498">
        <f>IF($F18=0,0,((($F18/$E$14)*'CRONOGRAMA ACTIVIDADES'!AH$18)*($G18/$F18)))</f>
        <v>0</v>
      </c>
      <c r="AM18" s="498">
        <f>IF($F18=0,0,((($F18/$E$14)*'CRONOGRAMA ACTIVIDADES'!AI$18)*($G18/$F18)))</f>
        <v>0</v>
      </c>
      <c r="AN18" s="498">
        <f>IF($F18=0,0,((($F18/$E$14)*'CRONOGRAMA ACTIVIDADES'!AJ$18)*($G18/$F18)))</f>
        <v>0</v>
      </c>
      <c r="AO18" s="498">
        <f>IF($F18=0,0,((($F18/$E$14)*'CRONOGRAMA ACTIVIDADES'!AK$18)*($G18/$F18)))</f>
        <v>0</v>
      </c>
      <c r="AP18" s="498">
        <f>IF($F18=0,0,((($F18/$E$14)*'CRONOGRAMA ACTIVIDADES'!AL$18)*($G18/$F18)))</f>
        <v>0</v>
      </c>
      <c r="AQ18" s="498">
        <f>IF($F18=0,0,((($F18/$E$14)*'CRONOGRAMA ACTIVIDADES'!AM$18)*($G18/$F18)))</f>
        <v>0</v>
      </c>
      <c r="AR18" s="498">
        <f>IF($F18=0,0,((($F18/$E$14)*'CRONOGRAMA ACTIVIDADES'!AN$18)*($G18/$F18)))</f>
        <v>0</v>
      </c>
      <c r="AS18" s="498">
        <f>IF($F18=0,0,((($F18/$E$14)*'CRONOGRAMA ACTIVIDADES'!AO$18)*($G18/$F18)))</f>
        <v>0</v>
      </c>
      <c r="AT18" s="501">
        <f>AH18+AI18+AJ18+AK18+AL18+AM18+AN18+AO18+AP18+AQ18+AR18+AS18</f>
        <v>0</v>
      </c>
      <c r="AU18" s="571">
        <f>AS18+AR18+AQ18+AP18+AO18+AN18+AM18+AL18+AK18+AJ18+AI18+AH18+AF18+AE18+AD18+AC18+AB18+AA18+Z18+Y18+X18+W18+V18+U18+S18+R18+Q18+P18+O18+N18+M18+L18+K18+J18+I18+H18</f>
        <v>0</v>
      </c>
      <c r="AV18" s="470">
        <f t="shared" si="1"/>
        <v>0</v>
      </c>
    </row>
    <row r="19" spans="2:48" s="472" customFormat="1" ht="12.75" customHeight="1">
      <c r="B19" s="494" t="str">
        <f>'FORMATO COSTEO C1'!C$40</f>
        <v>1.1.1.5</v>
      </c>
      <c r="C19" s="495" t="str">
        <f>+'FORMATO COSTEO C1'!B$40</f>
        <v>Categoría de gasto</v>
      </c>
      <c r="D19" s="496"/>
      <c r="E19" s="497"/>
      <c r="F19" s="498">
        <f>+'FORMATO COSTEO C1'!G40</f>
        <v>0</v>
      </c>
      <c r="G19" s="499">
        <f>+'FORMATO COSTEO C1'!M40</f>
        <v>0</v>
      </c>
      <c r="H19" s="503">
        <f>IF($F19=0,0,((($F19/$E$14)*'CRONOGRAMA ACTIVIDADES'!F$18)*($G19/$F19)))</f>
        <v>0</v>
      </c>
      <c r="I19" s="498">
        <f>IF($F19=0,0,((($F19/$E$14)*'CRONOGRAMA ACTIVIDADES'!G$18)*($G19/$F19)))</f>
        <v>0</v>
      </c>
      <c r="J19" s="498">
        <f>IF($F19=0,0,((($F19/$E$14)*'CRONOGRAMA ACTIVIDADES'!H$18)*($G19/$F19)))</f>
        <v>0</v>
      </c>
      <c r="K19" s="498">
        <f>IF($F19=0,0,((($F19/$E$14)*'CRONOGRAMA ACTIVIDADES'!I$18)*($G19/$F19)))</f>
        <v>0</v>
      </c>
      <c r="L19" s="498">
        <f>IF($F19=0,0,((($F19/$E$14)*'CRONOGRAMA ACTIVIDADES'!J$18)*($G19/$F19)))</f>
        <v>0</v>
      </c>
      <c r="M19" s="498">
        <f>IF($F19=0,0,((($F19/$E$14)*'CRONOGRAMA ACTIVIDADES'!K$18)*($G19/$F19)))</f>
        <v>0</v>
      </c>
      <c r="N19" s="498">
        <f>IF($F19=0,0,((($F19/$E$14)*'CRONOGRAMA ACTIVIDADES'!L$18)*($G19/$F19)))</f>
        <v>0</v>
      </c>
      <c r="O19" s="498">
        <f>IF($F19=0,0,((($F19/$E$14)*'CRONOGRAMA ACTIVIDADES'!M$18)*($G19/$F19)))</f>
        <v>0</v>
      </c>
      <c r="P19" s="498">
        <f>IF($F19=0,0,((($F19/$E$14)*'CRONOGRAMA ACTIVIDADES'!N$18)*($G19/$F19)))</f>
        <v>0</v>
      </c>
      <c r="Q19" s="498">
        <f>IF($F19=0,0,((($F19/$E$14)*'CRONOGRAMA ACTIVIDADES'!O$18)*($G19/$F19)))</f>
        <v>0</v>
      </c>
      <c r="R19" s="498">
        <f>IF($F19=0,0,((($F19/$E$14)*'CRONOGRAMA ACTIVIDADES'!P$18)*($G19/$F19)))</f>
        <v>0</v>
      </c>
      <c r="S19" s="498">
        <f>IF($F19=0,0,((($F19/$E$14)*'CRONOGRAMA ACTIVIDADES'!Q$18)*($G19/$F19)))</f>
        <v>0</v>
      </c>
      <c r="T19" s="501">
        <f>H19+I19+J19+K19+L19+M19+N19+O19+P19+Q19+R19+S19</f>
        <v>0</v>
      </c>
      <c r="U19" s="502">
        <f>IF($F19=0,0,((($F19/$E$14)*'CRONOGRAMA ACTIVIDADES'!R$18)*($G19/$F19)))</f>
        <v>0</v>
      </c>
      <c r="V19" s="498">
        <f>IF($F19=0,0,((($F19/$E$14)*'CRONOGRAMA ACTIVIDADES'!S$18)*($G19/$F19)))</f>
        <v>0</v>
      </c>
      <c r="W19" s="498">
        <f>IF($F19=0,0,((($F19/$E$14)*'CRONOGRAMA ACTIVIDADES'!T$18)*($G19/$F19)))</f>
        <v>0</v>
      </c>
      <c r="X19" s="498">
        <f>IF($F19=0,0,((($F19/$E$14)*'CRONOGRAMA ACTIVIDADES'!U$18)*($G19/$F19)))</f>
        <v>0</v>
      </c>
      <c r="Y19" s="498">
        <f>IF($F19=0,0,((($F19/$E$14)*'CRONOGRAMA ACTIVIDADES'!V$18)*($G19/$F19)))</f>
        <v>0</v>
      </c>
      <c r="Z19" s="498">
        <f>IF($F19=0,0,((($F19/$E$14)*'CRONOGRAMA ACTIVIDADES'!W$18)*($G19/$F19)))</f>
        <v>0</v>
      </c>
      <c r="AA19" s="498">
        <f>IF($F19=0,0,((($F19/$E$14)*'CRONOGRAMA ACTIVIDADES'!X$18)*($G19/$F19)))</f>
        <v>0</v>
      </c>
      <c r="AB19" s="498">
        <f>IF($F19=0,0,((($F19/$E$14)*'CRONOGRAMA ACTIVIDADES'!Y$18)*($G19/$F19)))</f>
        <v>0</v>
      </c>
      <c r="AC19" s="498">
        <f>IF($F19=0,0,((($F19/$E$14)*'CRONOGRAMA ACTIVIDADES'!Z$18)*($G19/$F19)))</f>
        <v>0</v>
      </c>
      <c r="AD19" s="498">
        <f>IF($F19=0,0,((($F19/$E$14)*'CRONOGRAMA ACTIVIDADES'!AA$18)*($G19/$F19)))</f>
        <v>0</v>
      </c>
      <c r="AE19" s="498">
        <f>IF($F19=0,0,((($F19/$E$14)*'CRONOGRAMA ACTIVIDADES'!AB$18)*($G19/$F19)))</f>
        <v>0</v>
      </c>
      <c r="AF19" s="498">
        <f>IF($F19=0,0,((($F19/$E$14)*'CRONOGRAMA ACTIVIDADES'!AC$18)*($G19/$F19)))</f>
        <v>0</v>
      </c>
      <c r="AG19" s="499">
        <f>U19+V19+W19+X19+Y19+Z19+AA19+AB19+AC19+AD19+AE19+AF19</f>
        <v>0</v>
      </c>
      <c r="AH19" s="503">
        <f>IF($F19=0,0,((($F19/$E$14)*'CRONOGRAMA ACTIVIDADES'!AD$18)*($G19/$F19)))</f>
        <v>0</v>
      </c>
      <c r="AI19" s="498">
        <f>IF($F19=0,0,((($F19/$E$14)*'CRONOGRAMA ACTIVIDADES'!AE$18)*($G19/$F19)))</f>
        <v>0</v>
      </c>
      <c r="AJ19" s="498">
        <f>IF($F19=0,0,((($F19/$E$14)*'CRONOGRAMA ACTIVIDADES'!AF$18)*($G19/$F19)))</f>
        <v>0</v>
      </c>
      <c r="AK19" s="498">
        <f>IF($F19=0,0,((($F19/$E$14)*'CRONOGRAMA ACTIVIDADES'!AG$18)*($G19/$F19)))</f>
        <v>0</v>
      </c>
      <c r="AL19" s="498">
        <f>IF($F19=0,0,((($F19/$E$14)*'CRONOGRAMA ACTIVIDADES'!AH$18)*($G19/$F19)))</f>
        <v>0</v>
      </c>
      <c r="AM19" s="498">
        <f>IF($F19=0,0,((($F19/$E$14)*'CRONOGRAMA ACTIVIDADES'!AI$18)*($G19/$F19)))</f>
        <v>0</v>
      </c>
      <c r="AN19" s="498">
        <f>IF($F19=0,0,((($F19/$E$14)*'CRONOGRAMA ACTIVIDADES'!AJ$18)*($G19/$F19)))</f>
        <v>0</v>
      </c>
      <c r="AO19" s="498">
        <f>IF($F19=0,0,((($F19/$E$14)*'CRONOGRAMA ACTIVIDADES'!AK$18)*($G19/$F19)))</f>
        <v>0</v>
      </c>
      <c r="AP19" s="498">
        <f>IF($F19=0,0,((($F19/$E$14)*'CRONOGRAMA ACTIVIDADES'!AL$18)*($G19/$F19)))</f>
        <v>0</v>
      </c>
      <c r="AQ19" s="498">
        <f>IF($F19=0,0,((($F19/$E$14)*'CRONOGRAMA ACTIVIDADES'!AM$18)*($G19/$F19)))</f>
        <v>0</v>
      </c>
      <c r="AR19" s="498">
        <f>IF($F19=0,0,((($F19/$E$14)*'CRONOGRAMA ACTIVIDADES'!AN$18)*($G19/$F19)))</f>
        <v>0</v>
      </c>
      <c r="AS19" s="498">
        <f>IF($F19=0,0,((($F19/$E$14)*'CRONOGRAMA ACTIVIDADES'!AO$18)*($G19/$F19)))</f>
        <v>0</v>
      </c>
      <c r="AT19" s="501">
        <f>AH19+AI19+AJ19+AK19+AL19+AM19+AN19+AO19+AP19+AQ19+AR19+AS19</f>
        <v>0</v>
      </c>
      <c r="AU19" s="571">
        <f>AS19+AR19+AQ19+AP19+AO19+AN19+AM19+AL19+AK19+AJ19+AI19+AH19+AF19+AE19+AD19+AC19+AB19+AA19+Z19+Y19+X19+W19+V19+U19+S19+R19+Q19+P19+O19+N19+M19+L19+K19+J19+I19+H19</f>
        <v>0</v>
      </c>
      <c r="AV19" s="470">
        <f t="shared" si="1"/>
        <v>0</v>
      </c>
    </row>
    <row r="20" spans="2:48" s="472" customFormat="1" ht="12.75" customHeight="1">
      <c r="B20" s="484" t="str">
        <f>+'FORMATO COSTEO C1'!C$46</f>
        <v>1.1.2</v>
      </c>
      <c r="C20" s="505">
        <f>+'FORMATO COSTEO C1'!B$46</f>
        <v>0</v>
      </c>
      <c r="D20" s="486" t="str">
        <f>+'FORMATO COSTEO C1'!D$46</f>
        <v>Unidad medida</v>
      </c>
      <c r="E20" s="487">
        <f>+'FORMATO COSTEO C1'!E$46</f>
        <v>0</v>
      </c>
      <c r="F20" s="488">
        <f>SUM(F21:F25)</f>
        <v>0</v>
      </c>
      <c r="G20" s="489">
        <f aca="true" t="shared" si="6" ref="G20:P20">SUM(G21:G25)</f>
        <v>0</v>
      </c>
      <c r="H20" s="490">
        <f t="shared" si="6"/>
        <v>0</v>
      </c>
      <c r="I20" s="488">
        <f>SUM(I21:I25)</f>
        <v>0</v>
      </c>
      <c r="J20" s="488">
        <f>SUM(J21:J25)</f>
        <v>0</v>
      </c>
      <c r="K20" s="488">
        <f>SUM(K21:K25)</f>
        <v>0</v>
      </c>
      <c r="L20" s="488">
        <f>SUM(L21:L25)</f>
        <v>0</v>
      </c>
      <c r="M20" s="488">
        <f>SUM(M21:M25)</f>
        <v>0</v>
      </c>
      <c r="N20" s="488">
        <f t="shared" si="6"/>
        <v>0</v>
      </c>
      <c r="O20" s="488">
        <f t="shared" si="6"/>
        <v>0</v>
      </c>
      <c r="P20" s="488">
        <f t="shared" si="6"/>
        <v>0</v>
      </c>
      <c r="Q20" s="488">
        <f>SUM(Q21:Q25)</f>
        <v>0</v>
      </c>
      <c r="R20" s="488">
        <f>SUM(R21:R25)</f>
        <v>0</v>
      </c>
      <c r="S20" s="488">
        <f>SUM(S21:S25)</f>
        <v>0</v>
      </c>
      <c r="T20" s="491">
        <f>SUM(T21:T25)</f>
        <v>0</v>
      </c>
      <c r="U20" s="492">
        <f aca="true" t="shared" si="7" ref="U20:AS20">SUM(U21:U25)</f>
        <v>0</v>
      </c>
      <c r="V20" s="488">
        <f t="shared" si="7"/>
        <v>0</v>
      </c>
      <c r="W20" s="488">
        <f t="shared" si="7"/>
        <v>0</v>
      </c>
      <c r="X20" s="488">
        <f t="shared" si="7"/>
        <v>0</v>
      </c>
      <c r="Y20" s="488">
        <f t="shared" si="7"/>
        <v>0</v>
      </c>
      <c r="Z20" s="488">
        <f t="shared" si="7"/>
        <v>0</v>
      </c>
      <c r="AA20" s="488">
        <f t="shared" si="7"/>
        <v>0</v>
      </c>
      <c r="AB20" s="488">
        <f t="shared" si="7"/>
        <v>0</v>
      </c>
      <c r="AC20" s="488">
        <f t="shared" si="7"/>
        <v>0</v>
      </c>
      <c r="AD20" s="488">
        <f t="shared" si="7"/>
        <v>0</v>
      </c>
      <c r="AE20" s="488">
        <f t="shared" si="7"/>
        <v>0</v>
      </c>
      <c r="AF20" s="488">
        <f t="shared" si="7"/>
        <v>0</v>
      </c>
      <c r="AG20" s="489">
        <f t="shared" si="7"/>
        <v>0</v>
      </c>
      <c r="AH20" s="490">
        <f t="shared" si="7"/>
        <v>0</v>
      </c>
      <c r="AI20" s="488">
        <f t="shared" si="7"/>
        <v>0</v>
      </c>
      <c r="AJ20" s="488">
        <f t="shared" si="7"/>
        <v>0</v>
      </c>
      <c r="AK20" s="488">
        <f t="shared" si="7"/>
        <v>0</v>
      </c>
      <c r="AL20" s="488">
        <f t="shared" si="7"/>
        <v>0</v>
      </c>
      <c r="AM20" s="488">
        <f t="shared" si="7"/>
        <v>0</v>
      </c>
      <c r="AN20" s="488">
        <f t="shared" si="7"/>
        <v>0</v>
      </c>
      <c r="AO20" s="488">
        <f t="shared" si="7"/>
        <v>0</v>
      </c>
      <c r="AP20" s="488">
        <f t="shared" si="7"/>
        <v>0</v>
      </c>
      <c r="AQ20" s="488">
        <f t="shared" si="7"/>
        <v>0</v>
      </c>
      <c r="AR20" s="488">
        <f t="shared" si="7"/>
        <v>0</v>
      </c>
      <c r="AS20" s="488">
        <f t="shared" si="7"/>
        <v>0</v>
      </c>
      <c r="AT20" s="491">
        <f>SUM(AT21:AT25)</f>
        <v>0</v>
      </c>
      <c r="AU20" s="493">
        <f>SUM(AU21:AU25)</f>
        <v>0</v>
      </c>
      <c r="AV20" s="470">
        <f t="shared" si="1"/>
        <v>0</v>
      </c>
    </row>
    <row r="21" spans="2:48" s="472" customFormat="1" ht="12.75" customHeight="1">
      <c r="B21" s="494" t="str">
        <f>+'FORMATO COSTEO C1'!C$48</f>
        <v>1.1.2.1</v>
      </c>
      <c r="C21" s="495" t="str">
        <f>+'FORMATO COSTEO C1'!B$48</f>
        <v>Categoría de gasto</v>
      </c>
      <c r="D21" s="506"/>
      <c r="E21" s="507"/>
      <c r="F21" s="498">
        <f>+'FORMATO COSTEO C1'!G48</f>
        <v>0</v>
      </c>
      <c r="G21" s="499">
        <f>+'FORMATO COSTEO C1'!M48</f>
        <v>0</v>
      </c>
      <c r="H21" s="500">
        <f>IF($F21=0,0,((($F21/$E$20)*'CRONOGRAMA ACTIVIDADES'!F$19)*($G21/$F21)))</f>
        <v>0</v>
      </c>
      <c r="I21" s="498">
        <f>IF($F21=0,0,((($F21/$E$20)*'CRONOGRAMA ACTIVIDADES'!G$19)*($G21/$F21)))</f>
        <v>0</v>
      </c>
      <c r="J21" s="498">
        <f>IF($F21=0,0,((($F21/$E$20)*'CRONOGRAMA ACTIVIDADES'!H$19)*($G21/$F21)))</f>
        <v>0</v>
      </c>
      <c r="K21" s="498">
        <f>IF($F21=0,0,((($F21/$E$20)*'CRONOGRAMA ACTIVIDADES'!I$19)*($G21/$F21)))</f>
        <v>0</v>
      </c>
      <c r="L21" s="498">
        <f>IF($F21=0,0,((($F21/$E$20)*'CRONOGRAMA ACTIVIDADES'!J$19)*($G21/$F21)))</f>
        <v>0</v>
      </c>
      <c r="M21" s="498">
        <f>IF($F21=0,0,((($F21/$E$20)*'CRONOGRAMA ACTIVIDADES'!K$19)*($G21/$F21)))</f>
        <v>0</v>
      </c>
      <c r="N21" s="498">
        <f>IF($F21=0,0,((($F21/$E$20)*'CRONOGRAMA ACTIVIDADES'!L$19)*($G21/$F21)))</f>
        <v>0</v>
      </c>
      <c r="O21" s="498">
        <f>IF($F21=0,0,((($F21/$E$20)*'CRONOGRAMA ACTIVIDADES'!M$19)*($G21/$F21)))</f>
        <v>0</v>
      </c>
      <c r="P21" s="498">
        <f>IF($F21=0,0,((($F21/$E$20)*'CRONOGRAMA ACTIVIDADES'!N$19)*($G21/$F21)))</f>
        <v>0</v>
      </c>
      <c r="Q21" s="498">
        <f>IF($F21=0,0,((($F21/$E$20)*'CRONOGRAMA ACTIVIDADES'!O$19)*($G21/$F21)))</f>
        <v>0</v>
      </c>
      <c r="R21" s="498">
        <f>IF($F21=0,0,((($F21/$E$20)*'CRONOGRAMA ACTIVIDADES'!P$19)*($G21/$F21)))</f>
        <v>0</v>
      </c>
      <c r="S21" s="498">
        <f>IF($F21=0,0,((($F21/$E$20)*'CRONOGRAMA ACTIVIDADES'!Q$19)*($G21/$F21)))</f>
        <v>0</v>
      </c>
      <c r="T21" s="501">
        <f>H21+I21+J21+K21+L21+M21+N21+O21+P21+Q21+R21+S21</f>
        <v>0</v>
      </c>
      <c r="U21" s="502">
        <f>IF($F21=0,0,((($F21/$E$20)*'CRONOGRAMA ACTIVIDADES'!R$19)*($G21/$F21)))</f>
        <v>0</v>
      </c>
      <c r="V21" s="498">
        <f>IF($F21=0,0,((($F21/$E$20)*'CRONOGRAMA ACTIVIDADES'!S$19)*($G21/$F21)))</f>
        <v>0</v>
      </c>
      <c r="W21" s="498">
        <f>IF($F21=0,0,((($F21/$E$20)*'CRONOGRAMA ACTIVIDADES'!T$19)*($G21/$F21)))</f>
        <v>0</v>
      </c>
      <c r="X21" s="498">
        <f>IF($F21=0,0,((($F21/$E$20)*'CRONOGRAMA ACTIVIDADES'!U$19)*($G21/$F21)))</f>
        <v>0</v>
      </c>
      <c r="Y21" s="498">
        <f>IF($F21=0,0,((($F21/$E$20)*'CRONOGRAMA ACTIVIDADES'!V$19)*($G21/$F21)))</f>
        <v>0</v>
      </c>
      <c r="Z21" s="498">
        <f>IF($F21=0,0,((($F21/$E$20)*'CRONOGRAMA ACTIVIDADES'!W$19)*($G21/$F21)))</f>
        <v>0</v>
      </c>
      <c r="AA21" s="498">
        <f>IF($F21=0,0,((($F21/$E$20)*'CRONOGRAMA ACTIVIDADES'!X$19)*($G21/$F21)))</f>
        <v>0</v>
      </c>
      <c r="AB21" s="498">
        <f>IF($F21=0,0,((($F21/$E$20)*'CRONOGRAMA ACTIVIDADES'!Y$19)*($G21/$F21)))</f>
        <v>0</v>
      </c>
      <c r="AC21" s="498">
        <f>IF($F21=0,0,((($F21/$E$20)*'CRONOGRAMA ACTIVIDADES'!Z$19)*($G21/$F21)))</f>
        <v>0</v>
      </c>
      <c r="AD21" s="498">
        <f>IF($F21=0,0,((($F21/$E$20)*'CRONOGRAMA ACTIVIDADES'!AA$19)*($G21/$F21)))</f>
        <v>0</v>
      </c>
      <c r="AE21" s="498">
        <f>IF($F21=0,0,((($F21/$E$20)*'CRONOGRAMA ACTIVIDADES'!AB$19)*($G21/$F21)))</f>
        <v>0</v>
      </c>
      <c r="AF21" s="498">
        <f>IF($F21=0,0,((($F21/$E$20)*'CRONOGRAMA ACTIVIDADES'!AC$19)*($G21/$F21)))</f>
        <v>0</v>
      </c>
      <c r="AG21" s="499">
        <f>U21+V21+W21+X21+Y21+Z21+AA21+AB21+AC21+AD21+AE21+AF21</f>
        <v>0</v>
      </c>
      <c r="AH21" s="503">
        <f>IF($F21=0,0,((($F21/$E$20)*'CRONOGRAMA ACTIVIDADES'!AD$19)*($G21/$F21)))</f>
        <v>0</v>
      </c>
      <c r="AI21" s="498">
        <f>IF($F21=0,0,((($F21/$E$20)*'CRONOGRAMA ACTIVIDADES'!AE$19)*($G21/$F21)))</f>
        <v>0</v>
      </c>
      <c r="AJ21" s="498">
        <f>IF($F21=0,0,((($F21/$E$20)*'CRONOGRAMA ACTIVIDADES'!AF$19)*($G21/$F21)))</f>
        <v>0</v>
      </c>
      <c r="AK21" s="498">
        <f>IF($F21=0,0,((($F21/$E$20)*'CRONOGRAMA ACTIVIDADES'!AG$19)*($G21/$F21)))</f>
        <v>0</v>
      </c>
      <c r="AL21" s="498">
        <f>IF($F21=0,0,((($F21/$E$20)*'CRONOGRAMA ACTIVIDADES'!AH$19)*($G21/$F21)))</f>
        <v>0</v>
      </c>
      <c r="AM21" s="498">
        <f>IF($F21=0,0,((($F21/$E$20)*'CRONOGRAMA ACTIVIDADES'!AI$19)*($G21/$F21)))</f>
        <v>0</v>
      </c>
      <c r="AN21" s="498">
        <f>IF($F21=0,0,((($F21/$E$20)*'CRONOGRAMA ACTIVIDADES'!AJ$19)*($G21/$F21)))</f>
        <v>0</v>
      </c>
      <c r="AO21" s="498">
        <f>IF($F21=0,0,((($F21/$E$20)*'CRONOGRAMA ACTIVIDADES'!AK$19)*($G21/$F21)))</f>
        <v>0</v>
      </c>
      <c r="AP21" s="498">
        <f>IF($F21=0,0,((($F21/$E$20)*'CRONOGRAMA ACTIVIDADES'!AL$19)*($G21/$F21)))</f>
        <v>0</v>
      </c>
      <c r="AQ21" s="498">
        <f>IF($F21=0,0,((($F21/$E$20)*'CRONOGRAMA ACTIVIDADES'!AM$19)*($G21/$F21)))</f>
        <v>0</v>
      </c>
      <c r="AR21" s="498">
        <f>IF($F21=0,0,((($F21/$E$20)*'CRONOGRAMA ACTIVIDADES'!AN$19)*($G21/$F21)))</f>
        <v>0</v>
      </c>
      <c r="AS21" s="498">
        <f>IF($F21=0,0,((($F21/$E$20)*'CRONOGRAMA ACTIVIDADES'!AO$19)*($G21/$F21)))</f>
        <v>0</v>
      </c>
      <c r="AT21" s="501">
        <f>AH21+AI21+AJ21+AK21+AL21+AM21+AN21+AO21+AP21+AQ21+AR21+AS21</f>
        <v>0</v>
      </c>
      <c r="AU21" s="571">
        <f>AS21+AR21+AQ21+AP21+AO21+AN21+AM21+AL21+AK21+AJ21+AI21+AH21+AF21+AE21+AD21+AC21+AB21+AA21+Z21+Y21+X21+W21+V21+U21+S21+R21+Q21+P21+O21+N21+M21+L21+K21+J21+I21+H21</f>
        <v>0</v>
      </c>
      <c r="AV21" s="470">
        <f t="shared" si="1"/>
        <v>0</v>
      </c>
    </row>
    <row r="22" spans="2:48" s="472" customFormat="1" ht="12.75" customHeight="1">
      <c r="B22" s="494" t="str">
        <f>+'FORMATO COSTEO C1'!C$54</f>
        <v>1.1.2.2</v>
      </c>
      <c r="C22" s="495" t="str">
        <f>+'FORMATO COSTEO C1'!B$54</f>
        <v>Categoría de gasto</v>
      </c>
      <c r="D22" s="506"/>
      <c r="E22" s="507"/>
      <c r="F22" s="498">
        <f>+'FORMATO COSTEO C1'!G54</f>
        <v>0</v>
      </c>
      <c r="G22" s="499">
        <f>+'FORMATO COSTEO C1'!M54</f>
        <v>0</v>
      </c>
      <c r="H22" s="503">
        <f>IF($F22=0,0,((($F22/$E$20)*'CRONOGRAMA ACTIVIDADES'!F$19)*($G22/$F22)))</f>
        <v>0</v>
      </c>
      <c r="I22" s="498">
        <f>IF($F22=0,0,((($F22/$E$20)*'CRONOGRAMA ACTIVIDADES'!G$19)*($G22/$F22)))</f>
        <v>0</v>
      </c>
      <c r="J22" s="498">
        <f>IF($F22=0,0,((($F22/$E$20)*'CRONOGRAMA ACTIVIDADES'!H$19)*($G22/$F22)))</f>
        <v>0</v>
      </c>
      <c r="K22" s="498">
        <f>IF($F22=0,0,((($F22/$E$20)*'CRONOGRAMA ACTIVIDADES'!I$19)*($G22/$F22)))</f>
        <v>0</v>
      </c>
      <c r="L22" s="498">
        <f>IF($F22=0,0,((($F22/$E$20)*'CRONOGRAMA ACTIVIDADES'!J$19)*($G22/$F22)))</f>
        <v>0</v>
      </c>
      <c r="M22" s="498">
        <f>IF($F22=0,0,((($F22/$E$20)*'CRONOGRAMA ACTIVIDADES'!K$19)*($G22/$F22)))</f>
        <v>0</v>
      </c>
      <c r="N22" s="498">
        <f>IF($F22=0,0,((($F22/$E$20)*'CRONOGRAMA ACTIVIDADES'!L$19)*($G22/$F22)))</f>
        <v>0</v>
      </c>
      <c r="O22" s="498">
        <f>IF($F22=0,0,((($F22/$E$20)*'CRONOGRAMA ACTIVIDADES'!M$19)*($G22/$F22)))</f>
        <v>0</v>
      </c>
      <c r="P22" s="498">
        <f>IF($F22=0,0,((($F22/$E$20)*'CRONOGRAMA ACTIVIDADES'!N$19)*($G22/$F22)))</f>
        <v>0</v>
      </c>
      <c r="Q22" s="498">
        <f>IF($F22=0,0,((($F22/$E$20)*'CRONOGRAMA ACTIVIDADES'!O$19)*($G22/$F22)))</f>
        <v>0</v>
      </c>
      <c r="R22" s="498">
        <f>IF($F22=0,0,((($F22/$E$20)*'CRONOGRAMA ACTIVIDADES'!P$19)*($G22/$F22)))</f>
        <v>0</v>
      </c>
      <c r="S22" s="498">
        <f>IF($F22=0,0,((($F22/$E$20)*'CRONOGRAMA ACTIVIDADES'!Q$19)*($G22/$F22)))</f>
        <v>0</v>
      </c>
      <c r="T22" s="501">
        <f>H22+I22+J22+K22+L22+M22+N22+O22+P22+Q22+R22+S22</f>
        <v>0</v>
      </c>
      <c r="U22" s="502">
        <f>IF($F22=0,0,((($F22/$E$20)*'CRONOGRAMA ACTIVIDADES'!R$19)*($G22/$F22)))</f>
        <v>0</v>
      </c>
      <c r="V22" s="498">
        <f>IF($F22=0,0,((($F22/$E$20)*'CRONOGRAMA ACTIVIDADES'!S$19)*($G22/$F22)))</f>
        <v>0</v>
      </c>
      <c r="W22" s="498">
        <f>IF($F22=0,0,((($F22/$E$20)*'CRONOGRAMA ACTIVIDADES'!T$19)*($G22/$F22)))</f>
        <v>0</v>
      </c>
      <c r="X22" s="498">
        <f>IF($F22=0,0,((($F22/$E$20)*'CRONOGRAMA ACTIVIDADES'!U$19)*($G22/$F22)))</f>
        <v>0</v>
      </c>
      <c r="Y22" s="498">
        <f>IF($F22=0,0,((($F22/$E$20)*'CRONOGRAMA ACTIVIDADES'!V$19)*($G22/$F22)))</f>
        <v>0</v>
      </c>
      <c r="Z22" s="498">
        <f>IF($F22=0,0,((($F22/$E$20)*'CRONOGRAMA ACTIVIDADES'!W$19)*($G22/$F22)))</f>
        <v>0</v>
      </c>
      <c r="AA22" s="498">
        <f>IF($F22=0,0,((($F22/$E$20)*'CRONOGRAMA ACTIVIDADES'!X$19)*($G22/$F22)))</f>
        <v>0</v>
      </c>
      <c r="AB22" s="498">
        <f>IF($F22=0,0,((($F22/$E$20)*'CRONOGRAMA ACTIVIDADES'!Y$19)*($G22/$F22)))</f>
        <v>0</v>
      </c>
      <c r="AC22" s="498">
        <f>IF($F22=0,0,((($F22/$E$20)*'CRONOGRAMA ACTIVIDADES'!Z$19)*($G22/$F22)))</f>
        <v>0</v>
      </c>
      <c r="AD22" s="498">
        <f>IF($F22=0,0,((($F22/$E$20)*'CRONOGRAMA ACTIVIDADES'!AA$19)*($G22/$F22)))</f>
        <v>0</v>
      </c>
      <c r="AE22" s="498">
        <f>IF($F22=0,0,((($F22/$E$20)*'CRONOGRAMA ACTIVIDADES'!AB$19)*($G22/$F22)))</f>
        <v>0</v>
      </c>
      <c r="AF22" s="498">
        <f>IF($F22=0,0,((($F22/$E$20)*'CRONOGRAMA ACTIVIDADES'!AC$19)*($G22/$F22)))</f>
        <v>0</v>
      </c>
      <c r="AG22" s="499">
        <f>U22+V22+W22+X22+Y22+Z22+AA22+AB22+AC22+AD22+AE22+AF22</f>
        <v>0</v>
      </c>
      <c r="AH22" s="503">
        <f>IF($F22=0,0,((($F22/$E$20)*'CRONOGRAMA ACTIVIDADES'!AD$19)*($G22/$F22)))</f>
        <v>0</v>
      </c>
      <c r="AI22" s="498">
        <f>IF($F22=0,0,((($F22/$E$20)*'CRONOGRAMA ACTIVIDADES'!AE$19)*($G22/$F22)))</f>
        <v>0</v>
      </c>
      <c r="AJ22" s="498">
        <f>IF($F22=0,0,((($F22/$E$20)*'CRONOGRAMA ACTIVIDADES'!AF$19)*($G22/$F22)))</f>
        <v>0</v>
      </c>
      <c r="AK22" s="498">
        <f>IF($F22=0,0,((($F22/$E$20)*'CRONOGRAMA ACTIVIDADES'!AG$19)*($G22/$F22)))</f>
        <v>0</v>
      </c>
      <c r="AL22" s="498">
        <f>IF($F22=0,0,((($F22/$E$20)*'CRONOGRAMA ACTIVIDADES'!AH$19)*($G22/$F22)))</f>
        <v>0</v>
      </c>
      <c r="AM22" s="498">
        <f>IF($F22=0,0,((($F22/$E$20)*'CRONOGRAMA ACTIVIDADES'!AI$19)*($G22/$F22)))</f>
        <v>0</v>
      </c>
      <c r="AN22" s="498">
        <f>IF($F22=0,0,((($F22/$E$20)*'CRONOGRAMA ACTIVIDADES'!AJ$19)*($G22/$F22)))</f>
        <v>0</v>
      </c>
      <c r="AO22" s="498">
        <f>IF($F22=0,0,((($F22/$E$20)*'CRONOGRAMA ACTIVIDADES'!AK$19)*($G22/$F22)))</f>
        <v>0</v>
      </c>
      <c r="AP22" s="498">
        <f>IF($F22=0,0,((($F22/$E$20)*'CRONOGRAMA ACTIVIDADES'!AL$19)*($G22/$F22)))</f>
        <v>0</v>
      </c>
      <c r="AQ22" s="498">
        <f>IF($F22=0,0,((($F22/$E$20)*'CRONOGRAMA ACTIVIDADES'!AM$19)*($G22/$F22)))</f>
        <v>0</v>
      </c>
      <c r="AR22" s="498">
        <f>IF($F22=0,0,((($F22/$E$20)*'CRONOGRAMA ACTIVIDADES'!AN$19)*($G22/$F22)))</f>
        <v>0</v>
      </c>
      <c r="AS22" s="498">
        <f>IF($F22=0,0,((($F22/$E$20)*'CRONOGRAMA ACTIVIDADES'!AO$19)*($G22/$F22)))</f>
        <v>0</v>
      </c>
      <c r="AT22" s="501">
        <f>AH22+AI22+AJ22+AK22+AL22+AM22+AN22+AO22+AP22+AQ22+AR22+AS22</f>
        <v>0</v>
      </c>
      <c r="AU22" s="571">
        <f>AS22+AR22+AQ22+AP22+AO22+AN22+AM22+AL22+AK22+AJ22+AI22+AH22+AF22+AE22+AD22+AC22+AB22+AA22+Z22+Y22+X22+W22+V22+U22+S22+R22+Q22+P22+O22+N22+M22+L22+K22+J22+I22+H22</f>
        <v>0</v>
      </c>
      <c r="AV22" s="470">
        <f t="shared" si="1"/>
        <v>0</v>
      </c>
    </row>
    <row r="23" spans="2:48" s="472" customFormat="1" ht="12.75" customHeight="1">
      <c r="B23" s="494" t="str">
        <f>+'FORMATO COSTEO C1'!C$60</f>
        <v>1.1.2.3.</v>
      </c>
      <c r="C23" s="495" t="str">
        <f>+'FORMATO COSTEO C1'!B$60</f>
        <v>Categoría de gasto</v>
      </c>
      <c r="D23" s="506"/>
      <c r="E23" s="507"/>
      <c r="F23" s="498">
        <f>+'FORMATO COSTEO C1'!G60</f>
        <v>0</v>
      </c>
      <c r="G23" s="499">
        <f>+'FORMATO COSTEO C1'!M60</f>
        <v>0</v>
      </c>
      <c r="H23" s="503">
        <f>IF($F23=0,0,((($F23/$E$20)*'CRONOGRAMA ACTIVIDADES'!F$19)*($G23/$F23)))</f>
        <v>0</v>
      </c>
      <c r="I23" s="498">
        <f>IF($F23=0,0,((($F23/$E$20)*'CRONOGRAMA ACTIVIDADES'!G$19)*($G23/$F23)))</f>
        <v>0</v>
      </c>
      <c r="J23" s="498">
        <f>IF($F23=0,0,((($F23/$E$20)*'CRONOGRAMA ACTIVIDADES'!H$19)*($G23/$F23)))</f>
        <v>0</v>
      </c>
      <c r="K23" s="498">
        <f>IF($F23=0,0,((($F23/$E$20)*'CRONOGRAMA ACTIVIDADES'!I$19)*($G23/$F23)))</f>
        <v>0</v>
      </c>
      <c r="L23" s="498">
        <f>IF($F23=0,0,((($F23/$E$20)*'CRONOGRAMA ACTIVIDADES'!J$19)*($G23/$F23)))</f>
        <v>0</v>
      </c>
      <c r="M23" s="498">
        <f>IF($F23=0,0,((($F23/$E$20)*'CRONOGRAMA ACTIVIDADES'!K$19)*($G23/$F23)))</f>
        <v>0</v>
      </c>
      <c r="N23" s="498">
        <f>IF($F23=0,0,((($F23/$E$20)*'CRONOGRAMA ACTIVIDADES'!L$19)*($G23/$F23)))</f>
        <v>0</v>
      </c>
      <c r="O23" s="498">
        <f>IF($F23=0,0,((($F23/$E$20)*'CRONOGRAMA ACTIVIDADES'!M$19)*($G23/$F23)))</f>
        <v>0</v>
      </c>
      <c r="P23" s="498">
        <f>IF($F23=0,0,((($F23/$E$20)*'CRONOGRAMA ACTIVIDADES'!N$19)*($G23/$F23)))</f>
        <v>0</v>
      </c>
      <c r="Q23" s="498">
        <f>IF($F23=0,0,((($F23/$E$20)*'CRONOGRAMA ACTIVIDADES'!O$19)*($G23/$F23)))</f>
        <v>0</v>
      </c>
      <c r="R23" s="498">
        <f>IF($F23=0,0,((($F23/$E$20)*'CRONOGRAMA ACTIVIDADES'!P$19)*($G23/$F23)))</f>
        <v>0</v>
      </c>
      <c r="S23" s="498">
        <f>IF($F23=0,0,((($F23/$E$20)*'CRONOGRAMA ACTIVIDADES'!Q$19)*($G23/$F23)))</f>
        <v>0</v>
      </c>
      <c r="T23" s="501">
        <f>H23+I23+J23+K23+L23+M23+N23+O23+P23+Q23+R23+S23</f>
        <v>0</v>
      </c>
      <c r="U23" s="502">
        <f>IF($F23=0,0,((($F23/$E$20)*'CRONOGRAMA ACTIVIDADES'!R$19)*($G23/$F23)))</f>
        <v>0</v>
      </c>
      <c r="V23" s="498">
        <f>IF($F23=0,0,((($F23/$E$20)*'CRONOGRAMA ACTIVIDADES'!S$19)*($G23/$F23)))</f>
        <v>0</v>
      </c>
      <c r="W23" s="498">
        <f>IF($F23=0,0,((($F23/$E$20)*'CRONOGRAMA ACTIVIDADES'!T$19)*($G23/$F23)))</f>
        <v>0</v>
      </c>
      <c r="X23" s="498">
        <f>IF($F23=0,0,((($F23/$E$20)*'CRONOGRAMA ACTIVIDADES'!U$19)*($G23/$F23)))</f>
        <v>0</v>
      </c>
      <c r="Y23" s="498">
        <f>IF($F23=0,0,((($F23/$E$20)*'CRONOGRAMA ACTIVIDADES'!V$19)*($G23/$F23)))</f>
        <v>0</v>
      </c>
      <c r="Z23" s="498">
        <f>IF($F23=0,0,((($F23/$E$20)*'CRONOGRAMA ACTIVIDADES'!W$19)*($G23/$F23)))</f>
        <v>0</v>
      </c>
      <c r="AA23" s="498">
        <f>IF($F23=0,0,((($F23/$E$20)*'CRONOGRAMA ACTIVIDADES'!X$19)*($G23/$F23)))</f>
        <v>0</v>
      </c>
      <c r="AB23" s="498">
        <f>IF($F23=0,0,((($F23/$E$20)*'CRONOGRAMA ACTIVIDADES'!Y$19)*($G23/$F23)))</f>
        <v>0</v>
      </c>
      <c r="AC23" s="498">
        <f>IF($F23=0,0,((($F23/$E$20)*'CRONOGRAMA ACTIVIDADES'!Z$19)*($G23/$F23)))</f>
        <v>0</v>
      </c>
      <c r="AD23" s="498">
        <f>IF($F23=0,0,((($F23/$E$20)*'CRONOGRAMA ACTIVIDADES'!AA$19)*($G23/$F23)))</f>
        <v>0</v>
      </c>
      <c r="AE23" s="498">
        <f>IF($F23=0,0,((($F23/$E$20)*'CRONOGRAMA ACTIVIDADES'!AB$19)*($G23/$F23)))</f>
        <v>0</v>
      </c>
      <c r="AF23" s="498">
        <f>IF($F23=0,0,((($F23/$E$20)*'CRONOGRAMA ACTIVIDADES'!AC$19)*($G23/$F23)))</f>
        <v>0</v>
      </c>
      <c r="AG23" s="499">
        <f>U23+V23+W23+X23+Y23+Z23+AA23+AB23+AC23+AD23+AE23+AF23</f>
        <v>0</v>
      </c>
      <c r="AH23" s="503">
        <f>IF($F23=0,0,((($F23/$E$20)*'CRONOGRAMA ACTIVIDADES'!AD$19)*($G23/$F23)))</f>
        <v>0</v>
      </c>
      <c r="AI23" s="498">
        <f>IF($F23=0,0,((($F23/$E$20)*'CRONOGRAMA ACTIVIDADES'!AE$19)*($G23/$F23)))</f>
        <v>0</v>
      </c>
      <c r="AJ23" s="498">
        <f>IF($F23=0,0,((($F23/$E$20)*'CRONOGRAMA ACTIVIDADES'!AF$19)*($G23/$F23)))</f>
        <v>0</v>
      </c>
      <c r="AK23" s="498">
        <f>IF($F23=0,0,((($F23/$E$20)*'CRONOGRAMA ACTIVIDADES'!AG$19)*($G23/$F23)))</f>
        <v>0</v>
      </c>
      <c r="AL23" s="498">
        <f>IF($F23=0,0,((($F23/$E$20)*'CRONOGRAMA ACTIVIDADES'!AH$19)*($G23/$F23)))</f>
        <v>0</v>
      </c>
      <c r="AM23" s="498">
        <f>IF($F23=0,0,((($F23/$E$20)*'CRONOGRAMA ACTIVIDADES'!AI$19)*($G23/$F23)))</f>
        <v>0</v>
      </c>
      <c r="AN23" s="498">
        <f>IF($F23=0,0,((($F23/$E$20)*'CRONOGRAMA ACTIVIDADES'!AJ$19)*($G23/$F23)))</f>
        <v>0</v>
      </c>
      <c r="AO23" s="498">
        <f>IF($F23=0,0,((($F23/$E$20)*'CRONOGRAMA ACTIVIDADES'!AK$19)*($G23/$F23)))</f>
        <v>0</v>
      </c>
      <c r="AP23" s="498">
        <f>IF($F23=0,0,((($F23/$E$20)*'CRONOGRAMA ACTIVIDADES'!AL$19)*($G23/$F23)))</f>
        <v>0</v>
      </c>
      <c r="AQ23" s="498">
        <f>IF($F23=0,0,((($F23/$E$20)*'CRONOGRAMA ACTIVIDADES'!AM$19)*($G23/$F23)))</f>
        <v>0</v>
      </c>
      <c r="AR23" s="498">
        <f>IF($F23=0,0,((($F23/$E$20)*'CRONOGRAMA ACTIVIDADES'!AN$19)*($G23/$F23)))</f>
        <v>0</v>
      </c>
      <c r="AS23" s="498">
        <f>IF($F23=0,0,((($F23/$E$20)*'CRONOGRAMA ACTIVIDADES'!AO$19)*($G23/$F23)))</f>
        <v>0</v>
      </c>
      <c r="AT23" s="501">
        <f>AH23+AI23+AJ23+AK23+AL23+AM23+AN23+AO23+AP23+AQ23+AR23+AS23</f>
        <v>0</v>
      </c>
      <c r="AU23" s="571">
        <f>AS23+AR23+AQ23+AP23+AO23+AN23+AM23+AL23+AK23+AJ23+AI23+AH23+AF23+AE23+AD23+AC23+AB23+AA23+Z23+Y23+X23+W23+V23+U23+S23+R23+Q23+P23+O23+N23+M23+L23+K23+J23+I23+H23</f>
        <v>0</v>
      </c>
      <c r="AV23" s="470">
        <f t="shared" si="1"/>
        <v>0</v>
      </c>
    </row>
    <row r="24" spans="2:48" s="472" customFormat="1" ht="12.75" customHeight="1">
      <c r="B24" s="494" t="str">
        <f>+'FORMATO COSTEO C1'!C$66</f>
        <v>1.1.2.4</v>
      </c>
      <c r="C24" s="495" t="str">
        <f>+'FORMATO COSTEO C1'!B$66</f>
        <v>Categoría de gasto</v>
      </c>
      <c r="D24" s="506"/>
      <c r="E24" s="507"/>
      <c r="F24" s="498">
        <f>+'FORMATO COSTEO C1'!G66</f>
        <v>0</v>
      </c>
      <c r="G24" s="499">
        <f>+'FORMATO COSTEO C1'!M66</f>
        <v>0</v>
      </c>
      <c r="H24" s="503">
        <f>IF($F24=0,0,((($F24/$E$20)*'CRONOGRAMA ACTIVIDADES'!F$19)*($G24/$F24)))</f>
        <v>0</v>
      </c>
      <c r="I24" s="498">
        <f>IF($F24=0,0,((($F24/$E$20)*'CRONOGRAMA ACTIVIDADES'!G$19)*($G24/$F24)))</f>
        <v>0</v>
      </c>
      <c r="J24" s="498">
        <f>IF($F24=0,0,((($F24/$E$20)*'CRONOGRAMA ACTIVIDADES'!H$19)*($G24/$F24)))</f>
        <v>0</v>
      </c>
      <c r="K24" s="498">
        <f>IF($F24=0,0,((($F24/$E$20)*'CRONOGRAMA ACTIVIDADES'!I$19)*($G24/$F24)))</f>
        <v>0</v>
      </c>
      <c r="L24" s="498">
        <f>IF($F24=0,0,((($F24/$E$20)*'CRONOGRAMA ACTIVIDADES'!J$19)*($G24/$F24)))</f>
        <v>0</v>
      </c>
      <c r="M24" s="498">
        <f>IF($F24=0,0,((($F24/$E$20)*'CRONOGRAMA ACTIVIDADES'!K$19)*($G24/$F24)))</f>
        <v>0</v>
      </c>
      <c r="N24" s="498">
        <f>IF($F24=0,0,((($F24/$E$20)*'CRONOGRAMA ACTIVIDADES'!L$19)*($G24/$F24)))</f>
        <v>0</v>
      </c>
      <c r="O24" s="498">
        <f>IF($F24=0,0,((($F24/$E$20)*'CRONOGRAMA ACTIVIDADES'!M$19)*($G24/$F24)))</f>
        <v>0</v>
      </c>
      <c r="P24" s="498">
        <f>IF($F24=0,0,((($F24/$E$20)*'CRONOGRAMA ACTIVIDADES'!N$19)*($G24/$F24)))</f>
        <v>0</v>
      </c>
      <c r="Q24" s="498">
        <f>IF($F24=0,0,((($F24/$E$20)*'CRONOGRAMA ACTIVIDADES'!O$19)*($G24/$F24)))</f>
        <v>0</v>
      </c>
      <c r="R24" s="498">
        <f>IF($F24=0,0,((($F24/$E$20)*'CRONOGRAMA ACTIVIDADES'!P$19)*($G24/$F24)))</f>
        <v>0</v>
      </c>
      <c r="S24" s="498">
        <f>IF($F24=0,0,((($F24/$E$20)*'CRONOGRAMA ACTIVIDADES'!Q$19)*($G24/$F24)))</f>
        <v>0</v>
      </c>
      <c r="T24" s="501">
        <f>H24+I24+J24+K24+L24+M24+N24+O24+P24+Q24+R24+S24</f>
        <v>0</v>
      </c>
      <c r="U24" s="502">
        <f>IF($F24=0,0,((($F24/$E$20)*'CRONOGRAMA ACTIVIDADES'!R$19)*($G24/$F24)))</f>
        <v>0</v>
      </c>
      <c r="V24" s="498">
        <f>IF($F24=0,0,((($F24/$E$20)*'CRONOGRAMA ACTIVIDADES'!S$19)*($G24/$F24)))</f>
        <v>0</v>
      </c>
      <c r="W24" s="498">
        <f>IF($F24=0,0,((($F24/$E$20)*'CRONOGRAMA ACTIVIDADES'!T$19)*($G24/$F24)))</f>
        <v>0</v>
      </c>
      <c r="X24" s="498">
        <f>IF($F24=0,0,((($F24/$E$20)*'CRONOGRAMA ACTIVIDADES'!U$19)*($G24/$F24)))</f>
        <v>0</v>
      </c>
      <c r="Y24" s="498">
        <f>IF($F24=0,0,((($F24/$E$20)*'CRONOGRAMA ACTIVIDADES'!V$19)*($G24/$F24)))</f>
        <v>0</v>
      </c>
      <c r="Z24" s="498">
        <f>IF($F24=0,0,((($F24/$E$20)*'CRONOGRAMA ACTIVIDADES'!W$19)*($G24/$F24)))</f>
        <v>0</v>
      </c>
      <c r="AA24" s="498">
        <f>IF($F24=0,0,((($F24/$E$20)*'CRONOGRAMA ACTIVIDADES'!X$19)*($G24/$F24)))</f>
        <v>0</v>
      </c>
      <c r="AB24" s="498">
        <f>IF($F24=0,0,((($F24/$E$20)*'CRONOGRAMA ACTIVIDADES'!Y$19)*($G24/$F24)))</f>
        <v>0</v>
      </c>
      <c r="AC24" s="498">
        <f>IF($F24=0,0,((($F24/$E$20)*'CRONOGRAMA ACTIVIDADES'!Z$19)*($G24/$F24)))</f>
        <v>0</v>
      </c>
      <c r="AD24" s="498">
        <f>IF($F24=0,0,((($F24/$E$20)*'CRONOGRAMA ACTIVIDADES'!AA$19)*($G24/$F24)))</f>
        <v>0</v>
      </c>
      <c r="AE24" s="498">
        <f>IF($F24=0,0,((($F24/$E$20)*'CRONOGRAMA ACTIVIDADES'!AB$19)*($G24/$F24)))</f>
        <v>0</v>
      </c>
      <c r="AF24" s="498">
        <f>IF($F24=0,0,((($F24/$E$20)*'CRONOGRAMA ACTIVIDADES'!AC$19)*($G24/$F24)))</f>
        <v>0</v>
      </c>
      <c r="AG24" s="499">
        <f>U24+V24+W24+X24+Y24+Z24+AA24+AB24+AC24+AD24+AE24+AF24</f>
        <v>0</v>
      </c>
      <c r="AH24" s="503">
        <f>IF($F24=0,0,((($F24/$E$20)*'CRONOGRAMA ACTIVIDADES'!AD$19)*($G24/$F24)))</f>
        <v>0</v>
      </c>
      <c r="AI24" s="498">
        <f>IF($F24=0,0,((($F24/$E$20)*'CRONOGRAMA ACTIVIDADES'!AE$19)*($G24/$F24)))</f>
        <v>0</v>
      </c>
      <c r="AJ24" s="498">
        <f>IF($F24=0,0,((($F24/$E$20)*'CRONOGRAMA ACTIVIDADES'!AF$19)*($G24/$F24)))</f>
        <v>0</v>
      </c>
      <c r="AK24" s="498">
        <f>IF($F24=0,0,((($F24/$E$20)*'CRONOGRAMA ACTIVIDADES'!AG$19)*($G24/$F24)))</f>
        <v>0</v>
      </c>
      <c r="AL24" s="498">
        <f>IF($F24=0,0,((($F24/$E$20)*'CRONOGRAMA ACTIVIDADES'!AH$19)*($G24/$F24)))</f>
        <v>0</v>
      </c>
      <c r="AM24" s="498">
        <f>IF($F24=0,0,((($F24/$E$20)*'CRONOGRAMA ACTIVIDADES'!AI$19)*($G24/$F24)))</f>
        <v>0</v>
      </c>
      <c r="AN24" s="498">
        <f>IF($F24=0,0,((($F24/$E$20)*'CRONOGRAMA ACTIVIDADES'!AJ$19)*($G24/$F24)))</f>
        <v>0</v>
      </c>
      <c r="AO24" s="498">
        <f>IF($F24=0,0,((($F24/$E$20)*'CRONOGRAMA ACTIVIDADES'!AK$19)*($G24/$F24)))</f>
        <v>0</v>
      </c>
      <c r="AP24" s="498">
        <f>IF($F24=0,0,((($F24/$E$20)*'CRONOGRAMA ACTIVIDADES'!AL$19)*($G24/$F24)))</f>
        <v>0</v>
      </c>
      <c r="AQ24" s="498">
        <f>IF($F24=0,0,((($F24/$E$20)*'CRONOGRAMA ACTIVIDADES'!AM$19)*($G24/$F24)))</f>
        <v>0</v>
      </c>
      <c r="AR24" s="498">
        <f>IF($F24=0,0,((($F24/$E$20)*'CRONOGRAMA ACTIVIDADES'!AN$19)*($G24/$F24)))</f>
        <v>0</v>
      </c>
      <c r="AS24" s="498">
        <f>IF($F24=0,0,((($F24/$E$20)*'CRONOGRAMA ACTIVIDADES'!AO$19)*($G24/$F24)))</f>
        <v>0</v>
      </c>
      <c r="AT24" s="501">
        <f>AH24+AI24+AJ24+AK24+AL24+AM24+AN24+AO24+AP24+AQ24+AR24+AS24</f>
        <v>0</v>
      </c>
      <c r="AU24" s="571">
        <f>AS24+AR24+AQ24+AP24+AO24+AN24+AM24+AL24+AK24+AJ24+AI24+AH24+AF24+AE24+AD24+AC24+AB24+AA24+Z24+Y24+X24+W24+V24+U24+S24+R24+Q24+P24+O24+N24+M24+L24+K24+J24+I24+H24</f>
        <v>0</v>
      </c>
      <c r="AV24" s="470">
        <f t="shared" si="1"/>
        <v>0</v>
      </c>
    </row>
    <row r="25" spans="2:48" s="472" customFormat="1" ht="12.75" customHeight="1">
      <c r="B25" s="494" t="str">
        <f>+'FORMATO COSTEO C1'!C$72</f>
        <v>1.1.2.5</v>
      </c>
      <c r="C25" s="495" t="str">
        <f>+'FORMATO COSTEO C1'!B$72</f>
        <v>Categoría de gasto</v>
      </c>
      <c r="D25" s="506"/>
      <c r="E25" s="507"/>
      <c r="F25" s="498">
        <f>+'FORMATO COSTEO C1'!G72</f>
        <v>0</v>
      </c>
      <c r="G25" s="499">
        <f>+'FORMATO COSTEO C1'!M72</f>
        <v>0</v>
      </c>
      <c r="H25" s="503">
        <f>IF($F25=0,0,((($F25/$E$20)*'CRONOGRAMA ACTIVIDADES'!F$19)*($G25/$F25)))</f>
        <v>0</v>
      </c>
      <c r="I25" s="498">
        <f>IF($F25=0,0,((($F25/$E$20)*'CRONOGRAMA ACTIVIDADES'!G$19)*($G25/$F25)))</f>
        <v>0</v>
      </c>
      <c r="J25" s="498">
        <f>IF($F25=0,0,((($F25/$E$20)*'CRONOGRAMA ACTIVIDADES'!H$19)*($G25/$F25)))</f>
        <v>0</v>
      </c>
      <c r="K25" s="498">
        <f>IF($F25=0,0,((($F25/$E$20)*'CRONOGRAMA ACTIVIDADES'!I$19)*($G25/$F25)))</f>
        <v>0</v>
      </c>
      <c r="L25" s="498">
        <f>IF($F25=0,0,((($F25/$E$20)*'CRONOGRAMA ACTIVIDADES'!J$19)*($G25/$F25)))</f>
        <v>0</v>
      </c>
      <c r="M25" s="498">
        <f>IF($F25=0,0,((($F25/$E$20)*'CRONOGRAMA ACTIVIDADES'!K$19)*($G25/$F25)))</f>
        <v>0</v>
      </c>
      <c r="N25" s="498">
        <f>IF($F25=0,0,((($F25/$E$20)*'CRONOGRAMA ACTIVIDADES'!L$19)*($G25/$F25)))</f>
        <v>0</v>
      </c>
      <c r="O25" s="498">
        <f>IF($F25=0,0,((($F25/$E$20)*'CRONOGRAMA ACTIVIDADES'!M$19)*($G25/$F25)))</f>
        <v>0</v>
      </c>
      <c r="P25" s="498">
        <f>IF($F25=0,0,((($F25/$E$20)*'CRONOGRAMA ACTIVIDADES'!N$19)*($G25/$F25)))</f>
        <v>0</v>
      </c>
      <c r="Q25" s="498">
        <f>IF($F25=0,0,((($F25/$E$20)*'CRONOGRAMA ACTIVIDADES'!O$19)*($G25/$F25)))</f>
        <v>0</v>
      </c>
      <c r="R25" s="498">
        <f>IF($F25=0,0,((($F25/$E$20)*'CRONOGRAMA ACTIVIDADES'!P$19)*($G25/$F25)))</f>
        <v>0</v>
      </c>
      <c r="S25" s="498">
        <f>IF($F25=0,0,((($F25/$E$20)*'CRONOGRAMA ACTIVIDADES'!Q$19)*($G25/$F25)))</f>
        <v>0</v>
      </c>
      <c r="T25" s="501">
        <f>H25+I25+J25+K25+L25+M25+N25+O25+P25+Q25+R25+S25</f>
        <v>0</v>
      </c>
      <c r="U25" s="502">
        <f>IF($F25=0,0,((($F25/$E$20)*'CRONOGRAMA ACTIVIDADES'!R$19)*($G25/$F25)))</f>
        <v>0</v>
      </c>
      <c r="V25" s="498">
        <f>IF($F25=0,0,((($F25/$E$20)*'CRONOGRAMA ACTIVIDADES'!S$19)*($G25/$F25)))</f>
        <v>0</v>
      </c>
      <c r="W25" s="498">
        <f>IF($F25=0,0,((($F25/$E$20)*'CRONOGRAMA ACTIVIDADES'!T$19)*($G25/$F25)))</f>
        <v>0</v>
      </c>
      <c r="X25" s="498">
        <f>IF($F25=0,0,((($F25/$E$20)*'CRONOGRAMA ACTIVIDADES'!U$19)*($G25/$F25)))</f>
        <v>0</v>
      </c>
      <c r="Y25" s="498">
        <f>IF($F25=0,0,((($F25/$E$20)*'CRONOGRAMA ACTIVIDADES'!V$19)*($G25/$F25)))</f>
        <v>0</v>
      </c>
      <c r="Z25" s="498">
        <f>IF($F25=0,0,((($F25/$E$20)*'CRONOGRAMA ACTIVIDADES'!W$19)*($G25/$F25)))</f>
        <v>0</v>
      </c>
      <c r="AA25" s="498">
        <f>IF($F25=0,0,((($F25/$E$20)*'CRONOGRAMA ACTIVIDADES'!X$19)*($G25/$F25)))</f>
        <v>0</v>
      </c>
      <c r="AB25" s="498">
        <f>IF($F25=0,0,((($F25/$E$20)*'CRONOGRAMA ACTIVIDADES'!Y$19)*($G25/$F25)))</f>
        <v>0</v>
      </c>
      <c r="AC25" s="498">
        <f>IF($F25=0,0,((($F25/$E$20)*'CRONOGRAMA ACTIVIDADES'!Z$19)*($G25/$F25)))</f>
        <v>0</v>
      </c>
      <c r="AD25" s="498">
        <f>IF($F25=0,0,((($F25/$E$20)*'CRONOGRAMA ACTIVIDADES'!AA$19)*($G25/$F25)))</f>
        <v>0</v>
      </c>
      <c r="AE25" s="498">
        <f>IF($F25=0,0,((($F25/$E$20)*'CRONOGRAMA ACTIVIDADES'!AB$19)*($G25/$F25)))</f>
        <v>0</v>
      </c>
      <c r="AF25" s="498">
        <f>IF($F25=0,0,((($F25/$E$20)*'CRONOGRAMA ACTIVIDADES'!AC$19)*($G25/$F25)))</f>
        <v>0</v>
      </c>
      <c r="AG25" s="499">
        <f>U25+V25+W25+X25+Y25+Z25+AA25+AB25+AC25+AD25+AE25+AF25</f>
        <v>0</v>
      </c>
      <c r="AH25" s="503">
        <f>IF($F25=0,0,((($F25/$E$20)*'CRONOGRAMA ACTIVIDADES'!AD$19)*($G25/$F25)))</f>
        <v>0</v>
      </c>
      <c r="AI25" s="498">
        <f>IF($F25=0,0,((($F25/$E$20)*'CRONOGRAMA ACTIVIDADES'!AE$19)*($G25/$F25)))</f>
        <v>0</v>
      </c>
      <c r="AJ25" s="498">
        <f>IF($F25=0,0,((($F25/$E$20)*'CRONOGRAMA ACTIVIDADES'!AF$19)*($G25/$F25)))</f>
        <v>0</v>
      </c>
      <c r="AK25" s="498">
        <f>IF($F25=0,0,((($F25/$E$20)*'CRONOGRAMA ACTIVIDADES'!AG$19)*($G25/$F25)))</f>
        <v>0</v>
      </c>
      <c r="AL25" s="498">
        <f>IF($F25=0,0,((($F25/$E$20)*'CRONOGRAMA ACTIVIDADES'!AH$19)*($G25/$F25)))</f>
        <v>0</v>
      </c>
      <c r="AM25" s="498">
        <f>IF($F25=0,0,((($F25/$E$20)*'CRONOGRAMA ACTIVIDADES'!AI$19)*($G25/$F25)))</f>
        <v>0</v>
      </c>
      <c r="AN25" s="498">
        <f>IF($F25=0,0,((($F25/$E$20)*'CRONOGRAMA ACTIVIDADES'!AJ$19)*($G25/$F25)))</f>
        <v>0</v>
      </c>
      <c r="AO25" s="498">
        <f>IF($F25=0,0,((($F25/$E$20)*'CRONOGRAMA ACTIVIDADES'!AK$19)*($G25/$F25)))</f>
        <v>0</v>
      </c>
      <c r="AP25" s="498">
        <f>IF($F25=0,0,((($F25/$E$20)*'CRONOGRAMA ACTIVIDADES'!AL$19)*($G25/$F25)))</f>
        <v>0</v>
      </c>
      <c r="AQ25" s="498">
        <f>IF($F25=0,0,((($F25/$E$20)*'CRONOGRAMA ACTIVIDADES'!AM$19)*($G25/$F25)))</f>
        <v>0</v>
      </c>
      <c r="AR25" s="498">
        <f>IF($F25=0,0,((($F25/$E$20)*'CRONOGRAMA ACTIVIDADES'!AN$19)*($G25/$F25)))</f>
        <v>0</v>
      </c>
      <c r="AS25" s="498">
        <f>IF($F25=0,0,((($F25/$E$20)*'CRONOGRAMA ACTIVIDADES'!AO$19)*($G25/$F25)))</f>
        <v>0</v>
      </c>
      <c r="AT25" s="501">
        <f>AH25+AI25+AJ25+AK25+AL25+AM25+AN25+AO25+AP25+AQ25+AR25+AS25</f>
        <v>0</v>
      </c>
      <c r="AU25" s="571">
        <f>AS25+AR25+AQ25+AP25+AO25+AN25+AM25+AL25+AK25+AJ25+AI25+AH25+AF25+AE25+AD25+AC25+AB25+AA25+Z25+Y25+X25+W25+V25+U25+S25+R25+Q25+P25+O25+N25+M25+L25+K25+J25+I25+H25</f>
        <v>0</v>
      </c>
      <c r="AV25" s="470">
        <f t="shared" si="1"/>
        <v>0</v>
      </c>
    </row>
    <row r="26" spans="2:48" s="472" customFormat="1" ht="12.75" customHeight="1">
      <c r="B26" s="484" t="str">
        <f>+'FORMATO COSTEO C1'!C$78</f>
        <v>1.1.3</v>
      </c>
      <c r="C26" s="508">
        <f>+'FORMATO COSTEO C1'!B$78</f>
        <v>0</v>
      </c>
      <c r="D26" s="486" t="str">
        <f>+'FORMATO COSTEO C1'!D$78</f>
        <v>Unidad medida</v>
      </c>
      <c r="E26" s="487">
        <f>+'FORMATO COSTEO C1'!E$78</f>
        <v>0</v>
      </c>
      <c r="F26" s="488">
        <f>SUM(F27:F31)</f>
        <v>0</v>
      </c>
      <c r="G26" s="489">
        <f aca="true" t="shared" si="8" ref="G26:P26">SUM(G27:G31)</f>
        <v>0</v>
      </c>
      <c r="H26" s="490">
        <f t="shared" si="8"/>
        <v>0</v>
      </c>
      <c r="I26" s="488">
        <f>SUM(I27:I31)</f>
        <v>0</v>
      </c>
      <c r="J26" s="488">
        <f>SUM(J27:J31)</f>
        <v>0</v>
      </c>
      <c r="K26" s="488">
        <f>SUM(K27:K31)</f>
        <v>0</v>
      </c>
      <c r="L26" s="488">
        <f>SUM(L27:L31)</f>
        <v>0</v>
      </c>
      <c r="M26" s="488">
        <f>SUM(M27:M31)</f>
        <v>0</v>
      </c>
      <c r="N26" s="488">
        <f t="shared" si="8"/>
        <v>0</v>
      </c>
      <c r="O26" s="488">
        <f t="shared" si="8"/>
        <v>0</v>
      </c>
      <c r="P26" s="488">
        <f t="shared" si="8"/>
        <v>0</v>
      </c>
      <c r="Q26" s="488">
        <f>SUM(Q27:Q31)</f>
        <v>0</v>
      </c>
      <c r="R26" s="488">
        <f>SUM(R27:R31)</f>
        <v>0</v>
      </c>
      <c r="S26" s="488">
        <f>SUM(S27:S31)</f>
        <v>0</v>
      </c>
      <c r="T26" s="491">
        <f>SUM(T27:T31)</f>
        <v>0</v>
      </c>
      <c r="U26" s="492">
        <f aca="true" t="shared" si="9" ref="U26:AS26">SUM(U27:U31)</f>
        <v>0</v>
      </c>
      <c r="V26" s="488">
        <f t="shared" si="9"/>
        <v>0</v>
      </c>
      <c r="W26" s="488">
        <f t="shared" si="9"/>
        <v>0</v>
      </c>
      <c r="X26" s="488">
        <f t="shared" si="9"/>
        <v>0</v>
      </c>
      <c r="Y26" s="488">
        <f t="shared" si="9"/>
        <v>0</v>
      </c>
      <c r="Z26" s="488">
        <f t="shared" si="9"/>
        <v>0</v>
      </c>
      <c r="AA26" s="488">
        <f t="shared" si="9"/>
        <v>0</v>
      </c>
      <c r="AB26" s="488">
        <f t="shared" si="9"/>
        <v>0</v>
      </c>
      <c r="AC26" s="488">
        <f t="shared" si="9"/>
        <v>0</v>
      </c>
      <c r="AD26" s="488">
        <f t="shared" si="9"/>
        <v>0</v>
      </c>
      <c r="AE26" s="488">
        <f t="shared" si="9"/>
        <v>0</v>
      </c>
      <c r="AF26" s="488">
        <f t="shared" si="9"/>
        <v>0</v>
      </c>
      <c r="AG26" s="489">
        <f t="shared" si="9"/>
        <v>0</v>
      </c>
      <c r="AH26" s="490">
        <f t="shared" si="9"/>
        <v>0</v>
      </c>
      <c r="AI26" s="488">
        <f t="shared" si="9"/>
        <v>0</v>
      </c>
      <c r="AJ26" s="488">
        <f t="shared" si="9"/>
        <v>0</v>
      </c>
      <c r="AK26" s="488">
        <f t="shared" si="9"/>
        <v>0</v>
      </c>
      <c r="AL26" s="488">
        <f t="shared" si="9"/>
        <v>0</v>
      </c>
      <c r="AM26" s="488">
        <f t="shared" si="9"/>
        <v>0</v>
      </c>
      <c r="AN26" s="488">
        <f t="shared" si="9"/>
        <v>0</v>
      </c>
      <c r="AO26" s="488">
        <f t="shared" si="9"/>
        <v>0</v>
      </c>
      <c r="AP26" s="488">
        <f t="shared" si="9"/>
        <v>0</v>
      </c>
      <c r="AQ26" s="488">
        <f t="shared" si="9"/>
        <v>0</v>
      </c>
      <c r="AR26" s="488">
        <f t="shared" si="9"/>
        <v>0</v>
      </c>
      <c r="AS26" s="488">
        <f t="shared" si="9"/>
        <v>0</v>
      </c>
      <c r="AT26" s="491">
        <f>SUM(AT27:AT31)</f>
        <v>0</v>
      </c>
      <c r="AU26" s="493">
        <f>SUM(AU27:AU31)</f>
        <v>0</v>
      </c>
      <c r="AV26" s="470">
        <f t="shared" si="1"/>
        <v>0</v>
      </c>
    </row>
    <row r="27" spans="2:48" s="472" customFormat="1" ht="12.75" customHeight="1">
      <c r="B27" s="494" t="str">
        <f>+'FORMATO COSTEO C1'!C$80</f>
        <v>1.1.3.1</v>
      </c>
      <c r="C27" s="495" t="str">
        <f>+'FORMATO COSTEO C1'!B$80</f>
        <v>Categoría de gasto</v>
      </c>
      <c r="D27" s="506"/>
      <c r="E27" s="507"/>
      <c r="F27" s="498">
        <f>+'FORMATO COSTEO C1'!G80</f>
        <v>0</v>
      </c>
      <c r="G27" s="499">
        <f>+'FORMATO COSTEO C1'!M80</f>
        <v>0</v>
      </c>
      <c r="H27" s="500">
        <f>IF($F27=0,0,((($F27/$E$26)*'CRONOGRAMA ACTIVIDADES'!F$20)*($G27/$F27)))</f>
        <v>0</v>
      </c>
      <c r="I27" s="498">
        <f>IF($F27=0,0,((($F27/$E$26)*'CRONOGRAMA ACTIVIDADES'!G$20)*($G27/$F27)))</f>
        <v>0</v>
      </c>
      <c r="J27" s="498">
        <f>IF($F27=0,0,((($F27/$E$26)*'CRONOGRAMA ACTIVIDADES'!H$20)*($G27/$F27)))</f>
        <v>0</v>
      </c>
      <c r="K27" s="498">
        <f>IF($F27=0,0,((($F27/$E$26)*'CRONOGRAMA ACTIVIDADES'!I$20)*($G27/$F27)))</f>
        <v>0</v>
      </c>
      <c r="L27" s="498">
        <f>IF($F27=0,0,((($F27/$E$26)*'CRONOGRAMA ACTIVIDADES'!J$20)*($G27/$F27)))</f>
        <v>0</v>
      </c>
      <c r="M27" s="498">
        <f>IF($F27=0,0,((($F27/$E$26)*'CRONOGRAMA ACTIVIDADES'!K$20)*($G27/$F27)))</f>
        <v>0</v>
      </c>
      <c r="N27" s="498">
        <f>IF($F27=0,0,((($F27/$E$26)*'CRONOGRAMA ACTIVIDADES'!L$20)*($G27/$F27)))</f>
        <v>0</v>
      </c>
      <c r="O27" s="498">
        <f>IF($F27=0,0,((($F27/$E$26)*'CRONOGRAMA ACTIVIDADES'!M$20)*($G27/$F27)))</f>
        <v>0</v>
      </c>
      <c r="P27" s="498">
        <f>IF($F27=0,0,((($F27/$E$26)*'CRONOGRAMA ACTIVIDADES'!N$20)*($G27/$F27)))</f>
        <v>0</v>
      </c>
      <c r="Q27" s="498">
        <f>IF($F27=0,0,((($F27/$E$26)*'CRONOGRAMA ACTIVIDADES'!O$20)*($G27/$F27)))</f>
        <v>0</v>
      </c>
      <c r="R27" s="498">
        <f>IF($F27=0,0,((($F27/$E$26)*'CRONOGRAMA ACTIVIDADES'!P$20)*($G27/$F27)))</f>
        <v>0</v>
      </c>
      <c r="S27" s="498">
        <f>IF($F27=0,0,((($F27/$E$26)*'CRONOGRAMA ACTIVIDADES'!Q$20)*($G27/$F27)))</f>
        <v>0</v>
      </c>
      <c r="T27" s="501">
        <f>H27+I27+J27+K27+L27+M27+N27+O27+P27+Q27+R27+S27</f>
        <v>0</v>
      </c>
      <c r="U27" s="502">
        <f>IF($F27=0,0,((($F27/$E$26)*'CRONOGRAMA ACTIVIDADES'!R$20)*($G27/$F27)))</f>
        <v>0</v>
      </c>
      <c r="V27" s="498">
        <f>IF($F27=0,0,((($F27/$E$26)*'CRONOGRAMA ACTIVIDADES'!S$20)*($G27/$F27)))</f>
        <v>0</v>
      </c>
      <c r="W27" s="498">
        <f>IF($F27=0,0,((($F27/$E$26)*'CRONOGRAMA ACTIVIDADES'!T$20)*($G27/$F27)))</f>
        <v>0</v>
      </c>
      <c r="X27" s="498">
        <f>IF($F27=0,0,((($F27/$E$26)*'CRONOGRAMA ACTIVIDADES'!U$20)*($G27/$F27)))</f>
        <v>0</v>
      </c>
      <c r="Y27" s="498">
        <f>IF($F27=0,0,((($F27/$E$26)*'CRONOGRAMA ACTIVIDADES'!V$20)*($G27/$F27)))</f>
        <v>0</v>
      </c>
      <c r="Z27" s="498">
        <f>IF($F27=0,0,((($F27/$E$26)*'CRONOGRAMA ACTIVIDADES'!W$20)*($G27/$F27)))</f>
        <v>0</v>
      </c>
      <c r="AA27" s="498">
        <f>IF($F27=0,0,((($F27/$E$26)*'CRONOGRAMA ACTIVIDADES'!X$20)*($G27/$F27)))</f>
        <v>0</v>
      </c>
      <c r="AB27" s="498">
        <f>IF($F27=0,0,((($F27/$E$26)*'CRONOGRAMA ACTIVIDADES'!Y$20)*($G27/$F27)))</f>
        <v>0</v>
      </c>
      <c r="AC27" s="498">
        <f>IF($F27=0,0,((($F27/$E$26)*'CRONOGRAMA ACTIVIDADES'!Z$20)*($G27/$F27)))</f>
        <v>0</v>
      </c>
      <c r="AD27" s="498">
        <f>IF($F27=0,0,((($F27/$E$26)*'CRONOGRAMA ACTIVIDADES'!AA$20)*($G27/$F27)))</f>
        <v>0</v>
      </c>
      <c r="AE27" s="498">
        <f>IF($F27=0,0,((($F27/$E$26)*'CRONOGRAMA ACTIVIDADES'!AB$20)*($G27/$F27)))</f>
        <v>0</v>
      </c>
      <c r="AF27" s="498">
        <f>IF($F27=0,0,((($F27/$E$26)*'CRONOGRAMA ACTIVIDADES'!AC$20)*($G27/$F27)))</f>
        <v>0</v>
      </c>
      <c r="AG27" s="499">
        <f>U27+V27+W27+X27+Y27+Z27+AA27+AB27+AC27+AD27+AE27+AF27</f>
        <v>0</v>
      </c>
      <c r="AH27" s="503">
        <f>IF($F27=0,0,((($F27/$E$26)*'CRONOGRAMA ACTIVIDADES'!AD$20)*($G27/$F27)))</f>
        <v>0</v>
      </c>
      <c r="AI27" s="498">
        <f>IF($F27=0,0,((($F27/$E$26)*'CRONOGRAMA ACTIVIDADES'!AE$20)*($G27/$F27)))</f>
        <v>0</v>
      </c>
      <c r="AJ27" s="498">
        <f>IF($F27=0,0,((($F27/$E$26)*'CRONOGRAMA ACTIVIDADES'!AF$20)*($G27/$F27)))</f>
        <v>0</v>
      </c>
      <c r="AK27" s="498">
        <f>IF($F27=0,0,((($F27/$E$26)*'CRONOGRAMA ACTIVIDADES'!AG$20)*($G27/$F27)))</f>
        <v>0</v>
      </c>
      <c r="AL27" s="498">
        <f>IF($F27=0,0,((($F27/$E$26)*'CRONOGRAMA ACTIVIDADES'!AH$20)*($G27/$F27)))</f>
        <v>0</v>
      </c>
      <c r="AM27" s="498">
        <f>IF($F27=0,0,((($F27/$E$26)*'CRONOGRAMA ACTIVIDADES'!AI$20)*($G27/$F27)))</f>
        <v>0</v>
      </c>
      <c r="AN27" s="498">
        <f>IF($F27=0,0,((($F27/$E$26)*'CRONOGRAMA ACTIVIDADES'!AJ$20)*($G27/$F27)))</f>
        <v>0</v>
      </c>
      <c r="AO27" s="498">
        <f>IF($F27=0,0,((($F27/$E$26)*'CRONOGRAMA ACTIVIDADES'!AK$20)*($G27/$F27)))</f>
        <v>0</v>
      </c>
      <c r="AP27" s="498">
        <f>IF($F27=0,0,((($F27/$E$26)*'CRONOGRAMA ACTIVIDADES'!AL$20)*($G27/$F27)))</f>
        <v>0</v>
      </c>
      <c r="AQ27" s="498">
        <f>IF($F27=0,0,((($F27/$E$26)*'CRONOGRAMA ACTIVIDADES'!AM$20)*($G27/$F27)))</f>
        <v>0</v>
      </c>
      <c r="AR27" s="498">
        <f>IF($F27=0,0,((($F27/$E$26)*'CRONOGRAMA ACTIVIDADES'!AN$20)*($G27/$F27)))</f>
        <v>0</v>
      </c>
      <c r="AS27" s="498">
        <f>IF($F27=0,0,((($F27/$E$26)*'CRONOGRAMA ACTIVIDADES'!AO$20)*($G27/$F27)))</f>
        <v>0</v>
      </c>
      <c r="AT27" s="501">
        <f>AH27+AI27+AJ27+AK27+AL27+AM27+AN27+AO27+AP27+AQ27+AR27+AS27</f>
        <v>0</v>
      </c>
      <c r="AU27" s="571">
        <f>AS27+AR27+AQ27+AP27+AO27+AN27+AM27+AL27+AK27+AJ27+AI27+AH27+AF27+AE27+AD27+AC27+AB27+AA27+Z27+Y27+X27+W27+V27+U27+S27+R27+Q27+P27+O27+N27+M27+L27+K27+J27+I27+H27</f>
        <v>0</v>
      </c>
      <c r="AV27" s="470">
        <f t="shared" si="1"/>
        <v>0</v>
      </c>
    </row>
    <row r="28" spans="2:48" s="472" customFormat="1" ht="12.75" customHeight="1">
      <c r="B28" s="494" t="str">
        <f>+'FORMATO COSTEO C1'!C$86</f>
        <v>1.1.3.2</v>
      </c>
      <c r="C28" s="495" t="str">
        <f>+'FORMATO COSTEO C1'!B$86</f>
        <v>Categoría de gasto</v>
      </c>
      <c r="D28" s="506"/>
      <c r="E28" s="507"/>
      <c r="F28" s="498">
        <f>+'FORMATO COSTEO C1'!G86</f>
        <v>0</v>
      </c>
      <c r="G28" s="499">
        <f>+'FORMATO COSTEO C1'!M86</f>
        <v>0</v>
      </c>
      <c r="H28" s="503">
        <f>IF($F28=0,0,((($F28/$E$26)*'CRONOGRAMA ACTIVIDADES'!F$20)*($G28/$F28)))</f>
        <v>0</v>
      </c>
      <c r="I28" s="498">
        <f>IF($F28=0,0,((($F28/$E$26)*'CRONOGRAMA ACTIVIDADES'!G$20)*($G28/$F28)))</f>
        <v>0</v>
      </c>
      <c r="J28" s="498">
        <f>IF($F28=0,0,((($F28/$E$26)*'CRONOGRAMA ACTIVIDADES'!H$20)*($G28/$F28)))</f>
        <v>0</v>
      </c>
      <c r="K28" s="498">
        <f>IF($F28=0,0,((($F28/$E$26)*'CRONOGRAMA ACTIVIDADES'!I$20)*($G28/$F28)))</f>
        <v>0</v>
      </c>
      <c r="L28" s="498">
        <f>IF($F28=0,0,((($F28/$E$26)*'CRONOGRAMA ACTIVIDADES'!J$20)*($G28/$F28)))</f>
        <v>0</v>
      </c>
      <c r="M28" s="498">
        <f>IF($F28=0,0,((($F28/$E$26)*'CRONOGRAMA ACTIVIDADES'!K$20)*($G28/$F28)))</f>
        <v>0</v>
      </c>
      <c r="N28" s="498">
        <f>IF($F28=0,0,((($F28/$E$26)*'CRONOGRAMA ACTIVIDADES'!L$20)*($G28/$F28)))</f>
        <v>0</v>
      </c>
      <c r="O28" s="498">
        <f>IF($F28=0,0,((($F28/$E$26)*'CRONOGRAMA ACTIVIDADES'!M$20)*($G28/$F28)))</f>
        <v>0</v>
      </c>
      <c r="P28" s="498">
        <f>IF($F28=0,0,((($F28/$E$26)*'CRONOGRAMA ACTIVIDADES'!N$20)*($G28/$F28)))</f>
        <v>0</v>
      </c>
      <c r="Q28" s="498">
        <f>IF($F28=0,0,((($F28/$E$26)*'CRONOGRAMA ACTIVIDADES'!O$20)*($G28/$F28)))</f>
        <v>0</v>
      </c>
      <c r="R28" s="498">
        <f>IF($F28=0,0,((($F28/$E$26)*'CRONOGRAMA ACTIVIDADES'!P$20)*($G28/$F28)))</f>
        <v>0</v>
      </c>
      <c r="S28" s="498">
        <f>IF($F28=0,0,((($F28/$E$26)*'CRONOGRAMA ACTIVIDADES'!Q$20)*($G28/$F28)))</f>
        <v>0</v>
      </c>
      <c r="T28" s="501">
        <f>H28+I28+J28+K28+L28+M28+N28+O28+P28+Q28+R28+S28</f>
        <v>0</v>
      </c>
      <c r="U28" s="502">
        <f>IF($F28=0,0,((($F28/$E$26)*'CRONOGRAMA ACTIVIDADES'!R$20)*($G28/$F28)))</f>
        <v>0</v>
      </c>
      <c r="V28" s="498">
        <f>IF($F28=0,0,((($F28/$E$26)*'CRONOGRAMA ACTIVIDADES'!S$20)*($G28/$F28)))</f>
        <v>0</v>
      </c>
      <c r="W28" s="498">
        <f>IF($F28=0,0,((($F28/$E$26)*'CRONOGRAMA ACTIVIDADES'!T$20)*($G28/$F28)))</f>
        <v>0</v>
      </c>
      <c r="X28" s="498">
        <f>IF($F28=0,0,((($F28/$E$26)*'CRONOGRAMA ACTIVIDADES'!U$20)*($G28/$F28)))</f>
        <v>0</v>
      </c>
      <c r="Y28" s="498">
        <f>IF($F28=0,0,((($F28/$E$26)*'CRONOGRAMA ACTIVIDADES'!V$20)*($G28/$F28)))</f>
        <v>0</v>
      </c>
      <c r="Z28" s="498">
        <f>IF($F28=0,0,((($F28/$E$26)*'CRONOGRAMA ACTIVIDADES'!W$20)*($G28/$F28)))</f>
        <v>0</v>
      </c>
      <c r="AA28" s="498">
        <f>IF($F28=0,0,((($F28/$E$26)*'CRONOGRAMA ACTIVIDADES'!X$20)*($G28/$F28)))</f>
        <v>0</v>
      </c>
      <c r="AB28" s="498">
        <f>IF($F28=0,0,((($F28/$E$26)*'CRONOGRAMA ACTIVIDADES'!Y$20)*($G28/$F28)))</f>
        <v>0</v>
      </c>
      <c r="AC28" s="498">
        <f>IF($F28=0,0,((($F28/$E$26)*'CRONOGRAMA ACTIVIDADES'!Z$20)*($G28/$F28)))</f>
        <v>0</v>
      </c>
      <c r="AD28" s="498">
        <f>IF($F28=0,0,((($F28/$E$26)*'CRONOGRAMA ACTIVIDADES'!AA$20)*($G28/$F28)))</f>
        <v>0</v>
      </c>
      <c r="AE28" s="498">
        <f>IF($F28=0,0,((($F28/$E$26)*'CRONOGRAMA ACTIVIDADES'!AB$20)*($G28/$F28)))</f>
        <v>0</v>
      </c>
      <c r="AF28" s="498">
        <f>IF($F28=0,0,((($F28/$E$26)*'CRONOGRAMA ACTIVIDADES'!AC$20)*($G28/$F28)))</f>
        <v>0</v>
      </c>
      <c r="AG28" s="499">
        <f>U28+V28+W28+X28+Y28+Z28+AA28+AB28+AC28+AD28+AE28+AF28</f>
        <v>0</v>
      </c>
      <c r="AH28" s="503">
        <f>IF($F28=0,0,((($F28/$E$26)*'CRONOGRAMA ACTIVIDADES'!AD$20)*($G28/$F28)))</f>
        <v>0</v>
      </c>
      <c r="AI28" s="498">
        <f>IF($F28=0,0,((($F28/$E$26)*'CRONOGRAMA ACTIVIDADES'!AE$20)*($G28/$F28)))</f>
        <v>0</v>
      </c>
      <c r="AJ28" s="498">
        <f>IF($F28=0,0,((($F28/$E$26)*'CRONOGRAMA ACTIVIDADES'!AF$20)*($G28/$F28)))</f>
        <v>0</v>
      </c>
      <c r="AK28" s="498">
        <f>IF($F28=0,0,((($F28/$E$26)*'CRONOGRAMA ACTIVIDADES'!AG$20)*($G28/$F28)))</f>
        <v>0</v>
      </c>
      <c r="AL28" s="498">
        <f>IF($F28=0,0,((($F28/$E$26)*'CRONOGRAMA ACTIVIDADES'!AH$20)*($G28/$F28)))</f>
        <v>0</v>
      </c>
      <c r="AM28" s="498">
        <f>IF($F28=0,0,((($F28/$E$26)*'CRONOGRAMA ACTIVIDADES'!AI$20)*($G28/$F28)))</f>
        <v>0</v>
      </c>
      <c r="AN28" s="498">
        <f>IF($F28=0,0,((($F28/$E$26)*'CRONOGRAMA ACTIVIDADES'!AJ$20)*($G28/$F28)))</f>
        <v>0</v>
      </c>
      <c r="AO28" s="498">
        <f>IF($F28=0,0,((($F28/$E$26)*'CRONOGRAMA ACTIVIDADES'!AK$20)*($G28/$F28)))</f>
        <v>0</v>
      </c>
      <c r="AP28" s="498">
        <f>IF($F28=0,0,((($F28/$E$26)*'CRONOGRAMA ACTIVIDADES'!AL$20)*($G28/$F28)))</f>
        <v>0</v>
      </c>
      <c r="AQ28" s="498">
        <f>IF($F28=0,0,((($F28/$E$26)*'CRONOGRAMA ACTIVIDADES'!AM$20)*($G28/$F28)))</f>
        <v>0</v>
      </c>
      <c r="AR28" s="498">
        <f>IF($F28=0,0,((($F28/$E$26)*'CRONOGRAMA ACTIVIDADES'!AN$20)*($G28/$F28)))</f>
        <v>0</v>
      </c>
      <c r="AS28" s="498">
        <f>IF($F28=0,0,((($F28/$E$26)*'CRONOGRAMA ACTIVIDADES'!AO$20)*($G28/$F28)))</f>
        <v>0</v>
      </c>
      <c r="AT28" s="501">
        <f>AH28+AI28+AJ28+AK28+AL28+AM28+AN28+AO28+AP28+AQ28+AR28+AS28</f>
        <v>0</v>
      </c>
      <c r="AU28" s="571">
        <f>AS28+AR28+AQ28+AP28+AO28+AN28+AM28+AL28+AK28+AJ28+AI28+AH28+AF28+AE28+AD28+AC28+AB28+AA28+Z28+Y28+X28+W28+V28+U28+S28+R28+Q28+P28+O28+N28+M28+L28+K28+J28+I28+H28</f>
        <v>0</v>
      </c>
      <c r="AV28" s="470">
        <f t="shared" si="1"/>
        <v>0</v>
      </c>
    </row>
    <row r="29" spans="2:48" s="472" customFormat="1" ht="12.75" customHeight="1">
      <c r="B29" s="494" t="str">
        <f>+'FORMATO COSTEO C1'!C$92</f>
        <v>1.1.3.3</v>
      </c>
      <c r="C29" s="495" t="str">
        <f>+'FORMATO COSTEO C1'!B$92</f>
        <v>Categoría de gasto</v>
      </c>
      <c r="D29" s="506"/>
      <c r="E29" s="507"/>
      <c r="F29" s="498">
        <f>+'FORMATO COSTEO C1'!G92</f>
        <v>0</v>
      </c>
      <c r="G29" s="499">
        <f>+'FORMATO COSTEO C1'!M92</f>
        <v>0</v>
      </c>
      <c r="H29" s="503">
        <f>IF($F29=0,0,((($F29/$E$26)*'CRONOGRAMA ACTIVIDADES'!F$20)*($G29/$F29)))</f>
        <v>0</v>
      </c>
      <c r="I29" s="498">
        <f>IF($F29=0,0,((($F29/$E$26)*'CRONOGRAMA ACTIVIDADES'!G$20)*($G29/$F29)))</f>
        <v>0</v>
      </c>
      <c r="J29" s="498">
        <f>IF($F29=0,0,((($F29/$E$26)*'CRONOGRAMA ACTIVIDADES'!H$20)*($G29/$F29)))</f>
        <v>0</v>
      </c>
      <c r="K29" s="498">
        <f>IF($F29=0,0,((($F29/$E$26)*'CRONOGRAMA ACTIVIDADES'!I$20)*($G29/$F29)))</f>
        <v>0</v>
      </c>
      <c r="L29" s="498">
        <f>IF($F29=0,0,((($F29/$E$26)*'CRONOGRAMA ACTIVIDADES'!J$20)*($G29/$F29)))</f>
        <v>0</v>
      </c>
      <c r="M29" s="498">
        <f>IF($F29=0,0,((($F29/$E$26)*'CRONOGRAMA ACTIVIDADES'!K$20)*($G29/$F29)))</f>
        <v>0</v>
      </c>
      <c r="N29" s="498">
        <f>IF($F29=0,0,((($F29/$E$26)*'CRONOGRAMA ACTIVIDADES'!L$20)*($G29/$F29)))</f>
        <v>0</v>
      </c>
      <c r="O29" s="498">
        <f>IF($F29=0,0,((($F29/$E$26)*'CRONOGRAMA ACTIVIDADES'!M$20)*($G29/$F29)))</f>
        <v>0</v>
      </c>
      <c r="P29" s="498">
        <f>IF($F29=0,0,((($F29/$E$26)*'CRONOGRAMA ACTIVIDADES'!N$20)*($G29/$F29)))</f>
        <v>0</v>
      </c>
      <c r="Q29" s="498">
        <f>IF($F29=0,0,((($F29/$E$26)*'CRONOGRAMA ACTIVIDADES'!O$20)*($G29/$F29)))</f>
        <v>0</v>
      </c>
      <c r="R29" s="498">
        <f>IF($F29=0,0,((($F29/$E$26)*'CRONOGRAMA ACTIVIDADES'!P$20)*($G29/$F29)))</f>
        <v>0</v>
      </c>
      <c r="S29" s="498">
        <f>IF($F29=0,0,((($F29/$E$26)*'CRONOGRAMA ACTIVIDADES'!Q$20)*($G29/$F29)))</f>
        <v>0</v>
      </c>
      <c r="T29" s="501">
        <f>H29+I29+J29+K29+L29+M29+N29+O29+P29+Q29+R29+S29</f>
        <v>0</v>
      </c>
      <c r="U29" s="502">
        <f>IF($F29=0,0,((($F29/$E$26)*'CRONOGRAMA ACTIVIDADES'!R$20)*($G29/$F29)))</f>
        <v>0</v>
      </c>
      <c r="V29" s="498">
        <f>IF($F29=0,0,((($F29/$E$26)*'CRONOGRAMA ACTIVIDADES'!S$20)*($G29/$F29)))</f>
        <v>0</v>
      </c>
      <c r="W29" s="498">
        <f>IF($F29=0,0,((($F29/$E$26)*'CRONOGRAMA ACTIVIDADES'!T$20)*($G29/$F29)))</f>
        <v>0</v>
      </c>
      <c r="X29" s="498">
        <f>IF($F29=0,0,((($F29/$E$26)*'CRONOGRAMA ACTIVIDADES'!U$20)*($G29/$F29)))</f>
        <v>0</v>
      </c>
      <c r="Y29" s="498">
        <f>IF($F29=0,0,((($F29/$E$26)*'CRONOGRAMA ACTIVIDADES'!V$20)*($G29/$F29)))</f>
        <v>0</v>
      </c>
      <c r="Z29" s="498">
        <f>IF($F29=0,0,((($F29/$E$26)*'CRONOGRAMA ACTIVIDADES'!W$20)*($G29/$F29)))</f>
        <v>0</v>
      </c>
      <c r="AA29" s="498">
        <f>IF($F29=0,0,((($F29/$E$26)*'CRONOGRAMA ACTIVIDADES'!X$20)*($G29/$F29)))</f>
        <v>0</v>
      </c>
      <c r="AB29" s="498">
        <f>IF($F29=0,0,((($F29/$E$26)*'CRONOGRAMA ACTIVIDADES'!Y$20)*($G29/$F29)))</f>
        <v>0</v>
      </c>
      <c r="AC29" s="498">
        <f>IF($F29=0,0,((($F29/$E$26)*'CRONOGRAMA ACTIVIDADES'!Z$20)*($G29/$F29)))</f>
        <v>0</v>
      </c>
      <c r="AD29" s="498">
        <f>IF($F29=0,0,((($F29/$E$26)*'CRONOGRAMA ACTIVIDADES'!AA$20)*($G29/$F29)))</f>
        <v>0</v>
      </c>
      <c r="AE29" s="498">
        <f>IF($F29=0,0,((($F29/$E$26)*'CRONOGRAMA ACTIVIDADES'!AB$20)*($G29/$F29)))</f>
        <v>0</v>
      </c>
      <c r="AF29" s="498">
        <f>IF($F29=0,0,((($F29/$E$26)*'CRONOGRAMA ACTIVIDADES'!AC$20)*($G29/$F29)))</f>
        <v>0</v>
      </c>
      <c r="AG29" s="499">
        <f>U29+V29+W29+X29+Y29+Z29+AA29+AB29+AC29+AD29+AE29+AF29</f>
        <v>0</v>
      </c>
      <c r="AH29" s="503">
        <f>IF($F29=0,0,((($F29/$E$26)*'CRONOGRAMA ACTIVIDADES'!AD$20)*($G29/$F29)))</f>
        <v>0</v>
      </c>
      <c r="AI29" s="498">
        <f>IF($F29=0,0,((($F29/$E$26)*'CRONOGRAMA ACTIVIDADES'!AE$20)*($G29/$F29)))</f>
        <v>0</v>
      </c>
      <c r="AJ29" s="498">
        <f>IF($F29=0,0,((($F29/$E$26)*'CRONOGRAMA ACTIVIDADES'!AF$20)*($G29/$F29)))</f>
        <v>0</v>
      </c>
      <c r="AK29" s="498">
        <f>IF($F29=0,0,((($F29/$E$26)*'CRONOGRAMA ACTIVIDADES'!AG$20)*($G29/$F29)))</f>
        <v>0</v>
      </c>
      <c r="AL29" s="498">
        <f>IF($F29=0,0,((($F29/$E$26)*'CRONOGRAMA ACTIVIDADES'!AH$20)*($G29/$F29)))</f>
        <v>0</v>
      </c>
      <c r="AM29" s="498">
        <f>IF($F29=0,0,((($F29/$E$26)*'CRONOGRAMA ACTIVIDADES'!AI$20)*($G29/$F29)))</f>
        <v>0</v>
      </c>
      <c r="AN29" s="498">
        <f>IF($F29=0,0,((($F29/$E$26)*'CRONOGRAMA ACTIVIDADES'!AJ$20)*($G29/$F29)))</f>
        <v>0</v>
      </c>
      <c r="AO29" s="498">
        <f>IF($F29=0,0,((($F29/$E$26)*'CRONOGRAMA ACTIVIDADES'!AK$20)*($G29/$F29)))</f>
        <v>0</v>
      </c>
      <c r="AP29" s="498">
        <f>IF($F29=0,0,((($F29/$E$26)*'CRONOGRAMA ACTIVIDADES'!AL$20)*($G29/$F29)))</f>
        <v>0</v>
      </c>
      <c r="AQ29" s="498">
        <f>IF($F29=0,0,((($F29/$E$26)*'CRONOGRAMA ACTIVIDADES'!AM$20)*($G29/$F29)))</f>
        <v>0</v>
      </c>
      <c r="AR29" s="498">
        <f>IF($F29=0,0,((($F29/$E$26)*'CRONOGRAMA ACTIVIDADES'!AN$20)*($G29/$F29)))</f>
        <v>0</v>
      </c>
      <c r="AS29" s="498">
        <f>IF($F29=0,0,((($F29/$E$26)*'CRONOGRAMA ACTIVIDADES'!AO$20)*($G29/$F29)))</f>
        <v>0</v>
      </c>
      <c r="AT29" s="501">
        <f>AH29+AI29+AJ29+AK29+AL29+AM29+AN29+AO29+AP29+AQ29+AR29+AS29</f>
        <v>0</v>
      </c>
      <c r="AU29" s="571">
        <f>AS29+AR29+AQ29+AP29+AO29+AN29+AM29+AL29+AK29+AJ29+AI29+AH29+AF29+AE29+AD29+AC29+AB29+AA29+Z29+Y29+X29+W29+V29+U29+S29+R29+Q29+P29+O29+N29+M29+L29+K29+J29+I29+H29</f>
        <v>0</v>
      </c>
      <c r="AV29" s="470">
        <f t="shared" si="1"/>
        <v>0</v>
      </c>
    </row>
    <row r="30" spans="2:48" s="472" customFormat="1" ht="12.75" customHeight="1">
      <c r="B30" s="494" t="str">
        <f>+'FORMATO COSTEO C1'!C$98</f>
        <v>1.1.3.4</v>
      </c>
      <c r="C30" s="495" t="str">
        <f>+'FORMATO COSTEO C1'!B$98</f>
        <v>Categoría de gasto</v>
      </c>
      <c r="D30" s="506"/>
      <c r="E30" s="507"/>
      <c r="F30" s="498">
        <f>+'FORMATO COSTEO C1'!G98</f>
        <v>0</v>
      </c>
      <c r="G30" s="499">
        <f>+'FORMATO COSTEO C1'!M98</f>
        <v>0</v>
      </c>
      <c r="H30" s="503">
        <f>IF($F30=0,0,((($F30/$E$26)*'CRONOGRAMA ACTIVIDADES'!F$20)*($G30/$F30)))</f>
        <v>0</v>
      </c>
      <c r="I30" s="498">
        <f>IF($F30=0,0,((($F30/$E$26)*'CRONOGRAMA ACTIVIDADES'!G$20)*($G30/$F30)))</f>
        <v>0</v>
      </c>
      <c r="J30" s="498">
        <f>IF($F30=0,0,((($F30/$E$26)*'CRONOGRAMA ACTIVIDADES'!H$20)*($G30/$F30)))</f>
        <v>0</v>
      </c>
      <c r="K30" s="498">
        <f>IF($F30=0,0,((($F30/$E$26)*'CRONOGRAMA ACTIVIDADES'!I$20)*($G30/$F30)))</f>
        <v>0</v>
      </c>
      <c r="L30" s="498">
        <f>IF($F30=0,0,((($F30/$E$26)*'CRONOGRAMA ACTIVIDADES'!J$20)*($G30/$F30)))</f>
        <v>0</v>
      </c>
      <c r="M30" s="498">
        <f>IF($F30=0,0,((($F30/$E$26)*'CRONOGRAMA ACTIVIDADES'!K$20)*($G30/$F30)))</f>
        <v>0</v>
      </c>
      <c r="N30" s="498">
        <f>IF($F30=0,0,((($F30/$E$26)*'CRONOGRAMA ACTIVIDADES'!L$20)*($G30/$F30)))</f>
        <v>0</v>
      </c>
      <c r="O30" s="498">
        <f>IF($F30=0,0,((($F30/$E$26)*'CRONOGRAMA ACTIVIDADES'!M$20)*($G30/$F30)))</f>
        <v>0</v>
      </c>
      <c r="P30" s="498">
        <f>IF($F30=0,0,((($F30/$E$26)*'CRONOGRAMA ACTIVIDADES'!N$20)*($G30/$F30)))</f>
        <v>0</v>
      </c>
      <c r="Q30" s="498">
        <f>IF($F30=0,0,((($F30/$E$26)*'CRONOGRAMA ACTIVIDADES'!O$20)*($G30/$F30)))</f>
        <v>0</v>
      </c>
      <c r="R30" s="498">
        <f>IF($F30=0,0,((($F30/$E$26)*'CRONOGRAMA ACTIVIDADES'!P$20)*($G30/$F30)))</f>
        <v>0</v>
      </c>
      <c r="S30" s="498">
        <f>IF($F30=0,0,((($F30/$E$26)*'CRONOGRAMA ACTIVIDADES'!Q$20)*($G30/$F30)))</f>
        <v>0</v>
      </c>
      <c r="T30" s="501">
        <f>H30+I30+J30+K30+L30+M30+N30+O30+P30+Q30+R30+S30</f>
        <v>0</v>
      </c>
      <c r="U30" s="502">
        <f>IF($F30=0,0,((($F30/$E$26)*'CRONOGRAMA ACTIVIDADES'!R$20)*($G30/$F30)))</f>
        <v>0</v>
      </c>
      <c r="V30" s="498">
        <f>IF($F30=0,0,((($F30/$E$26)*'CRONOGRAMA ACTIVIDADES'!S$20)*($G30/$F30)))</f>
        <v>0</v>
      </c>
      <c r="W30" s="498">
        <f>IF($F30=0,0,((($F30/$E$26)*'CRONOGRAMA ACTIVIDADES'!T$20)*($G30/$F30)))</f>
        <v>0</v>
      </c>
      <c r="X30" s="498">
        <f>IF($F30=0,0,((($F30/$E$26)*'CRONOGRAMA ACTIVIDADES'!U$20)*($G30/$F30)))</f>
        <v>0</v>
      </c>
      <c r="Y30" s="498">
        <f>IF($F30=0,0,((($F30/$E$26)*'CRONOGRAMA ACTIVIDADES'!V$20)*($G30/$F30)))</f>
        <v>0</v>
      </c>
      <c r="Z30" s="498">
        <f>IF($F30=0,0,((($F30/$E$26)*'CRONOGRAMA ACTIVIDADES'!W$20)*($G30/$F30)))</f>
        <v>0</v>
      </c>
      <c r="AA30" s="498">
        <f>IF($F30=0,0,((($F30/$E$26)*'CRONOGRAMA ACTIVIDADES'!X$20)*($G30/$F30)))</f>
        <v>0</v>
      </c>
      <c r="AB30" s="498">
        <f>IF($F30=0,0,((($F30/$E$26)*'CRONOGRAMA ACTIVIDADES'!Y$20)*($G30/$F30)))</f>
        <v>0</v>
      </c>
      <c r="AC30" s="498">
        <f>IF($F30=0,0,((($F30/$E$26)*'CRONOGRAMA ACTIVIDADES'!Z$20)*($G30/$F30)))</f>
        <v>0</v>
      </c>
      <c r="AD30" s="498">
        <f>IF($F30=0,0,((($F30/$E$26)*'CRONOGRAMA ACTIVIDADES'!AA$20)*($G30/$F30)))</f>
        <v>0</v>
      </c>
      <c r="AE30" s="498">
        <f>IF($F30=0,0,((($F30/$E$26)*'CRONOGRAMA ACTIVIDADES'!AB$20)*($G30/$F30)))</f>
        <v>0</v>
      </c>
      <c r="AF30" s="498">
        <f>IF($F30=0,0,((($F30/$E$26)*'CRONOGRAMA ACTIVIDADES'!AC$20)*($G30/$F30)))</f>
        <v>0</v>
      </c>
      <c r="AG30" s="499">
        <f>U30+V30+W30+X30+Y30+Z30+AA30+AB30+AC30+AD30+AE30+AF30</f>
        <v>0</v>
      </c>
      <c r="AH30" s="503">
        <f>IF($F30=0,0,((($F30/$E$26)*'CRONOGRAMA ACTIVIDADES'!AD$20)*($G30/$F30)))</f>
        <v>0</v>
      </c>
      <c r="AI30" s="498">
        <f>IF($F30=0,0,((($F30/$E$26)*'CRONOGRAMA ACTIVIDADES'!AE$20)*($G30/$F30)))</f>
        <v>0</v>
      </c>
      <c r="AJ30" s="498">
        <f>IF($F30=0,0,((($F30/$E$26)*'CRONOGRAMA ACTIVIDADES'!AF$20)*($G30/$F30)))</f>
        <v>0</v>
      </c>
      <c r="AK30" s="498">
        <f>IF($F30=0,0,((($F30/$E$26)*'CRONOGRAMA ACTIVIDADES'!AG$20)*($G30/$F30)))</f>
        <v>0</v>
      </c>
      <c r="AL30" s="498">
        <f>IF($F30=0,0,((($F30/$E$26)*'CRONOGRAMA ACTIVIDADES'!AH$20)*($G30/$F30)))</f>
        <v>0</v>
      </c>
      <c r="AM30" s="498">
        <f>IF($F30=0,0,((($F30/$E$26)*'CRONOGRAMA ACTIVIDADES'!AI$20)*($G30/$F30)))</f>
        <v>0</v>
      </c>
      <c r="AN30" s="498">
        <f>IF($F30=0,0,((($F30/$E$26)*'CRONOGRAMA ACTIVIDADES'!AJ$20)*($G30/$F30)))</f>
        <v>0</v>
      </c>
      <c r="AO30" s="498">
        <f>IF($F30=0,0,((($F30/$E$26)*'CRONOGRAMA ACTIVIDADES'!AK$20)*($G30/$F30)))</f>
        <v>0</v>
      </c>
      <c r="AP30" s="498">
        <f>IF($F30=0,0,((($F30/$E$26)*'CRONOGRAMA ACTIVIDADES'!AL$20)*($G30/$F30)))</f>
        <v>0</v>
      </c>
      <c r="AQ30" s="498">
        <f>IF($F30=0,0,((($F30/$E$26)*'CRONOGRAMA ACTIVIDADES'!AM$20)*($G30/$F30)))</f>
        <v>0</v>
      </c>
      <c r="AR30" s="498">
        <f>IF($F30=0,0,((($F30/$E$26)*'CRONOGRAMA ACTIVIDADES'!AN$20)*($G30/$F30)))</f>
        <v>0</v>
      </c>
      <c r="AS30" s="498">
        <f>IF($F30=0,0,((($F30/$E$26)*'CRONOGRAMA ACTIVIDADES'!AO$20)*($G30/$F30)))</f>
        <v>0</v>
      </c>
      <c r="AT30" s="501">
        <f>AH30+AI30+AJ30+AK30+AL30+AM30+AN30+AO30+AP30+AQ30+AR30+AS30</f>
        <v>0</v>
      </c>
      <c r="AU30" s="571">
        <f>AS30+AR30+AQ30+AP30+AO30+AN30+AM30+AL30+AK30+AJ30+AI30+AH30+AF30+AE30+AD30+AC30+AB30+AA30+Z30+Y30+X30+W30+V30+U30+S30+R30+Q30+P30+O30+N30+M30+L30+K30+J30+I30+H30</f>
        <v>0</v>
      </c>
      <c r="AV30" s="470">
        <f t="shared" si="1"/>
        <v>0</v>
      </c>
    </row>
    <row r="31" spans="2:48" s="472" customFormat="1" ht="12.75" customHeight="1">
      <c r="B31" s="494" t="str">
        <f>+'FORMATO COSTEO C1'!C$104</f>
        <v>1.1.3.5</v>
      </c>
      <c r="C31" s="495" t="str">
        <f>+'FORMATO COSTEO C1'!B$104</f>
        <v>Categoría de gasto</v>
      </c>
      <c r="D31" s="506"/>
      <c r="E31" s="507"/>
      <c r="F31" s="498">
        <f>+'FORMATO COSTEO C1'!G104</f>
        <v>0</v>
      </c>
      <c r="G31" s="499">
        <f>+'FORMATO COSTEO C1'!M104</f>
        <v>0</v>
      </c>
      <c r="H31" s="503">
        <f>IF($F31=0,0,((($F31/$E$26)*'CRONOGRAMA ACTIVIDADES'!F$20)*($G31/$F31)))</f>
        <v>0</v>
      </c>
      <c r="I31" s="498">
        <f>IF($F31=0,0,((($F31/$E$26)*'CRONOGRAMA ACTIVIDADES'!G$20)*($G31/$F31)))</f>
        <v>0</v>
      </c>
      <c r="J31" s="498">
        <f>IF($F31=0,0,((($F31/$E$26)*'CRONOGRAMA ACTIVIDADES'!H$20)*($G31/$F31)))</f>
        <v>0</v>
      </c>
      <c r="K31" s="498">
        <f>IF($F31=0,0,((($F31/$E$26)*'CRONOGRAMA ACTIVIDADES'!I$20)*($G31/$F31)))</f>
        <v>0</v>
      </c>
      <c r="L31" s="498">
        <f>IF($F31=0,0,((($F31/$E$26)*'CRONOGRAMA ACTIVIDADES'!J$20)*($G31/$F31)))</f>
        <v>0</v>
      </c>
      <c r="M31" s="498">
        <f>IF($F31=0,0,((($F31/$E$26)*'CRONOGRAMA ACTIVIDADES'!K$20)*($G31/$F31)))</f>
        <v>0</v>
      </c>
      <c r="N31" s="498">
        <f>IF($F31=0,0,((($F31/$E$26)*'CRONOGRAMA ACTIVIDADES'!L$20)*($G31/$F31)))</f>
        <v>0</v>
      </c>
      <c r="O31" s="498">
        <f>IF($F31=0,0,((($F31/$E$26)*'CRONOGRAMA ACTIVIDADES'!M$20)*($G31/$F31)))</f>
        <v>0</v>
      </c>
      <c r="P31" s="498">
        <f>IF($F31=0,0,((($F31/$E$26)*'CRONOGRAMA ACTIVIDADES'!N$20)*($G31/$F31)))</f>
        <v>0</v>
      </c>
      <c r="Q31" s="498">
        <f>IF($F31=0,0,((($F31/$E$26)*'CRONOGRAMA ACTIVIDADES'!O$20)*($G31/$F31)))</f>
        <v>0</v>
      </c>
      <c r="R31" s="498">
        <f>IF($F31=0,0,((($F31/$E$26)*'CRONOGRAMA ACTIVIDADES'!P$20)*($G31/$F31)))</f>
        <v>0</v>
      </c>
      <c r="S31" s="498">
        <f>IF($F31=0,0,((($F31/$E$26)*'CRONOGRAMA ACTIVIDADES'!Q$20)*($G31/$F31)))</f>
        <v>0</v>
      </c>
      <c r="T31" s="501">
        <f>H31+I31+J31+K31+L31+M31+N31+O31+P31+Q31+R31+S31</f>
        <v>0</v>
      </c>
      <c r="U31" s="502">
        <f>IF($F31=0,0,((($F31/$E$26)*'CRONOGRAMA ACTIVIDADES'!R$20)*($G31/$F31)))</f>
        <v>0</v>
      </c>
      <c r="V31" s="498">
        <f>IF($F31=0,0,((($F31/$E$26)*'CRONOGRAMA ACTIVIDADES'!S$20)*($G31/$F31)))</f>
        <v>0</v>
      </c>
      <c r="W31" s="498">
        <f>IF($F31=0,0,((($F31/$E$26)*'CRONOGRAMA ACTIVIDADES'!T$20)*($G31/$F31)))</f>
        <v>0</v>
      </c>
      <c r="X31" s="498">
        <f>IF($F31=0,0,((($F31/$E$26)*'CRONOGRAMA ACTIVIDADES'!U$20)*($G31/$F31)))</f>
        <v>0</v>
      </c>
      <c r="Y31" s="498">
        <f>IF($F31=0,0,((($F31/$E$26)*'CRONOGRAMA ACTIVIDADES'!V$20)*($G31/$F31)))</f>
        <v>0</v>
      </c>
      <c r="Z31" s="498">
        <f>IF($F31=0,0,((($F31/$E$26)*'CRONOGRAMA ACTIVIDADES'!W$20)*($G31/$F31)))</f>
        <v>0</v>
      </c>
      <c r="AA31" s="498">
        <f>IF($F31=0,0,((($F31/$E$26)*'CRONOGRAMA ACTIVIDADES'!X$20)*($G31/$F31)))</f>
        <v>0</v>
      </c>
      <c r="AB31" s="498">
        <f>IF($F31=0,0,((($F31/$E$26)*'CRONOGRAMA ACTIVIDADES'!Y$20)*($G31/$F31)))</f>
        <v>0</v>
      </c>
      <c r="AC31" s="498">
        <f>IF($F31=0,0,((($F31/$E$26)*'CRONOGRAMA ACTIVIDADES'!Z$20)*($G31/$F31)))</f>
        <v>0</v>
      </c>
      <c r="AD31" s="498">
        <f>IF($F31=0,0,((($F31/$E$26)*'CRONOGRAMA ACTIVIDADES'!AA$20)*($G31/$F31)))</f>
        <v>0</v>
      </c>
      <c r="AE31" s="498">
        <f>IF($F31=0,0,((($F31/$E$26)*'CRONOGRAMA ACTIVIDADES'!AB$20)*($G31/$F31)))</f>
        <v>0</v>
      </c>
      <c r="AF31" s="498">
        <f>IF($F31=0,0,((($F31/$E$26)*'CRONOGRAMA ACTIVIDADES'!AC$20)*($G31/$F31)))</f>
        <v>0</v>
      </c>
      <c r="AG31" s="499">
        <f>U31+V31+W31+X31+Y31+Z31+AA31+AB31+AC31+AD31+AE31+AF31</f>
        <v>0</v>
      </c>
      <c r="AH31" s="503">
        <f>IF($F31=0,0,((($F31/$E$26)*'CRONOGRAMA ACTIVIDADES'!AD$20)*($G31/$F31)))</f>
        <v>0</v>
      </c>
      <c r="AI31" s="498">
        <f>IF($F31=0,0,((($F31/$E$26)*'CRONOGRAMA ACTIVIDADES'!AE$20)*($G31/$F31)))</f>
        <v>0</v>
      </c>
      <c r="AJ31" s="498">
        <f>IF($F31=0,0,((($F31/$E$26)*'CRONOGRAMA ACTIVIDADES'!AF$20)*($G31/$F31)))</f>
        <v>0</v>
      </c>
      <c r="AK31" s="498">
        <f>IF($F31=0,0,((($F31/$E$26)*'CRONOGRAMA ACTIVIDADES'!AG$20)*($G31/$F31)))</f>
        <v>0</v>
      </c>
      <c r="AL31" s="498">
        <f>IF($F31=0,0,((($F31/$E$26)*'CRONOGRAMA ACTIVIDADES'!AH$20)*($G31/$F31)))</f>
        <v>0</v>
      </c>
      <c r="AM31" s="498">
        <f>IF($F31=0,0,((($F31/$E$26)*'CRONOGRAMA ACTIVIDADES'!AI$20)*($G31/$F31)))</f>
        <v>0</v>
      </c>
      <c r="AN31" s="498">
        <f>IF($F31=0,0,((($F31/$E$26)*'CRONOGRAMA ACTIVIDADES'!AJ$20)*($G31/$F31)))</f>
        <v>0</v>
      </c>
      <c r="AO31" s="498">
        <f>IF($F31=0,0,((($F31/$E$26)*'CRONOGRAMA ACTIVIDADES'!AK$20)*($G31/$F31)))</f>
        <v>0</v>
      </c>
      <c r="AP31" s="498">
        <f>IF($F31=0,0,((($F31/$E$26)*'CRONOGRAMA ACTIVIDADES'!AL$20)*($G31/$F31)))</f>
        <v>0</v>
      </c>
      <c r="AQ31" s="498">
        <f>IF($F31=0,0,((($F31/$E$26)*'CRONOGRAMA ACTIVIDADES'!AM$20)*($G31/$F31)))</f>
        <v>0</v>
      </c>
      <c r="AR31" s="498">
        <f>IF($F31=0,0,((($F31/$E$26)*'CRONOGRAMA ACTIVIDADES'!AN$20)*($G31/$F31)))</f>
        <v>0</v>
      </c>
      <c r="AS31" s="498">
        <f>IF($F31=0,0,((($F31/$E$26)*'CRONOGRAMA ACTIVIDADES'!AO$20)*($G31/$F31)))</f>
        <v>0</v>
      </c>
      <c r="AT31" s="501">
        <f>AH31+AI31+AJ31+AK31+AL31+AM31+AN31+AO31+AP31+AQ31+AR31+AS31</f>
        <v>0</v>
      </c>
      <c r="AU31" s="571">
        <f>AS31+AR31+AQ31+AP31+AO31+AN31+AM31+AL31+AK31+AJ31+AI31+AH31+AF31+AE31+AD31+AC31+AB31+AA31+Z31+Y31+X31+W31+V31+U31+S31+R31+Q31+P31+O31+N31+M31+L31+K31+J31+I31+H31</f>
        <v>0</v>
      </c>
      <c r="AV31" s="470">
        <f t="shared" si="1"/>
        <v>0</v>
      </c>
    </row>
    <row r="32" spans="2:48" s="472" customFormat="1" ht="12.75" customHeight="1">
      <c r="B32" s="484" t="str">
        <f>+'FORMATO COSTEO C1'!C$110</f>
        <v>1.1.4</v>
      </c>
      <c r="C32" s="508">
        <f>+'FORMATO COSTEO C1'!B$110</f>
        <v>0</v>
      </c>
      <c r="D32" s="486" t="str">
        <f>+'FORMATO COSTEO C1'!D$110</f>
        <v>Unidad medida</v>
      </c>
      <c r="E32" s="487">
        <f>+'FORMATO COSTEO C1'!E$110</f>
        <v>0</v>
      </c>
      <c r="F32" s="488">
        <f>SUM(F33:F37)</f>
        <v>0</v>
      </c>
      <c r="G32" s="489">
        <f aca="true" t="shared" si="10" ref="G32:P32">SUM(G33:G37)</f>
        <v>0</v>
      </c>
      <c r="H32" s="490">
        <f t="shared" si="10"/>
        <v>0</v>
      </c>
      <c r="I32" s="488">
        <f>SUM(I33:I37)</f>
        <v>0</v>
      </c>
      <c r="J32" s="488">
        <f>SUM(J33:J37)</f>
        <v>0</v>
      </c>
      <c r="K32" s="488">
        <f>SUM(K33:K37)</f>
        <v>0</v>
      </c>
      <c r="L32" s="488">
        <f>SUM(L33:L37)</f>
        <v>0</v>
      </c>
      <c r="M32" s="488">
        <f>SUM(M33:M37)</f>
        <v>0</v>
      </c>
      <c r="N32" s="488">
        <f t="shared" si="10"/>
        <v>0</v>
      </c>
      <c r="O32" s="488">
        <f t="shared" si="10"/>
        <v>0</v>
      </c>
      <c r="P32" s="488">
        <f t="shared" si="10"/>
        <v>0</v>
      </c>
      <c r="Q32" s="488">
        <f>SUM(Q33:Q37)</f>
        <v>0</v>
      </c>
      <c r="R32" s="488">
        <f>SUM(R33:R37)</f>
        <v>0</v>
      </c>
      <c r="S32" s="488">
        <f>SUM(S33:S37)</f>
        <v>0</v>
      </c>
      <c r="T32" s="491">
        <f>SUM(T33:T37)</f>
        <v>0</v>
      </c>
      <c r="U32" s="492">
        <f aca="true" t="shared" si="11" ref="U32:AS32">SUM(U33:U37)</f>
        <v>0</v>
      </c>
      <c r="V32" s="488">
        <f t="shared" si="11"/>
        <v>0</v>
      </c>
      <c r="W32" s="488">
        <f t="shared" si="11"/>
        <v>0</v>
      </c>
      <c r="X32" s="488">
        <f t="shared" si="11"/>
        <v>0</v>
      </c>
      <c r="Y32" s="488">
        <f t="shared" si="11"/>
        <v>0</v>
      </c>
      <c r="Z32" s="488">
        <f t="shared" si="11"/>
        <v>0</v>
      </c>
      <c r="AA32" s="488">
        <f t="shared" si="11"/>
        <v>0</v>
      </c>
      <c r="AB32" s="488">
        <f t="shared" si="11"/>
        <v>0</v>
      </c>
      <c r="AC32" s="488">
        <f t="shared" si="11"/>
        <v>0</v>
      </c>
      <c r="AD32" s="488">
        <f t="shared" si="11"/>
        <v>0</v>
      </c>
      <c r="AE32" s="488">
        <f t="shared" si="11"/>
        <v>0</v>
      </c>
      <c r="AF32" s="488">
        <f t="shared" si="11"/>
        <v>0</v>
      </c>
      <c r="AG32" s="489">
        <f t="shared" si="11"/>
        <v>0</v>
      </c>
      <c r="AH32" s="490">
        <f t="shared" si="11"/>
        <v>0</v>
      </c>
      <c r="AI32" s="488">
        <f t="shared" si="11"/>
        <v>0</v>
      </c>
      <c r="AJ32" s="488">
        <f t="shared" si="11"/>
        <v>0</v>
      </c>
      <c r="AK32" s="488">
        <f t="shared" si="11"/>
        <v>0</v>
      </c>
      <c r="AL32" s="488">
        <f t="shared" si="11"/>
        <v>0</v>
      </c>
      <c r="AM32" s="488">
        <f t="shared" si="11"/>
        <v>0</v>
      </c>
      <c r="AN32" s="488">
        <f t="shared" si="11"/>
        <v>0</v>
      </c>
      <c r="AO32" s="488">
        <f t="shared" si="11"/>
        <v>0</v>
      </c>
      <c r="AP32" s="488">
        <f t="shared" si="11"/>
        <v>0</v>
      </c>
      <c r="AQ32" s="488">
        <f t="shared" si="11"/>
        <v>0</v>
      </c>
      <c r="AR32" s="488">
        <f t="shared" si="11"/>
        <v>0</v>
      </c>
      <c r="AS32" s="488">
        <f t="shared" si="11"/>
        <v>0</v>
      </c>
      <c r="AT32" s="491">
        <f>SUM(AT33:AT37)</f>
        <v>0</v>
      </c>
      <c r="AU32" s="493">
        <f>SUM(AU33:AU37)</f>
        <v>0</v>
      </c>
      <c r="AV32" s="470">
        <f t="shared" si="1"/>
        <v>0</v>
      </c>
    </row>
    <row r="33" spans="2:48" s="472" customFormat="1" ht="12.75" customHeight="1">
      <c r="B33" s="494" t="str">
        <f>+'FORMATO COSTEO C1'!C$112</f>
        <v>1.1.4.1</v>
      </c>
      <c r="C33" s="495" t="str">
        <f>+'FORMATO COSTEO C1'!B$112</f>
        <v>Categoría de gasto</v>
      </c>
      <c r="D33" s="506"/>
      <c r="E33" s="507"/>
      <c r="F33" s="498">
        <f>+'FORMATO COSTEO C1'!G112</f>
        <v>0</v>
      </c>
      <c r="G33" s="499">
        <f>+'FORMATO COSTEO C1'!M112</f>
        <v>0</v>
      </c>
      <c r="H33" s="500">
        <f>IF($F33=0,0,((($F33/$E$32)*'CRONOGRAMA ACTIVIDADES'!F$21)*($G33/$F33)))</f>
        <v>0</v>
      </c>
      <c r="I33" s="498">
        <f>IF($F33=0,0,((($F33/$E$32)*'CRONOGRAMA ACTIVIDADES'!G$21)*($G33/$F33)))</f>
        <v>0</v>
      </c>
      <c r="J33" s="498">
        <f>IF($F33=0,0,((($F33/$E$32)*'CRONOGRAMA ACTIVIDADES'!H$21)*($G33/$F33)))</f>
        <v>0</v>
      </c>
      <c r="K33" s="498">
        <f>IF($F33=0,0,((($F33/$E$32)*'CRONOGRAMA ACTIVIDADES'!I$21)*($G33/$F33)))</f>
        <v>0</v>
      </c>
      <c r="L33" s="498">
        <f>IF($F33=0,0,((($F33/$E$32)*'CRONOGRAMA ACTIVIDADES'!J$21)*($G33/$F33)))</f>
        <v>0</v>
      </c>
      <c r="M33" s="498">
        <f>IF($F33=0,0,((($F33/$E$32)*'CRONOGRAMA ACTIVIDADES'!K$21)*($G33/$F33)))</f>
        <v>0</v>
      </c>
      <c r="N33" s="498">
        <f>IF($F33=0,0,((($F33/$E$32)*'CRONOGRAMA ACTIVIDADES'!L$21)*($G33/$F33)))</f>
        <v>0</v>
      </c>
      <c r="O33" s="498">
        <f>IF($F33=0,0,((($F33/$E$32)*'CRONOGRAMA ACTIVIDADES'!M$21)*($G33/$F33)))</f>
        <v>0</v>
      </c>
      <c r="P33" s="498">
        <f>IF($F33=0,0,((($F33/$E$32)*'CRONOGRAMA ACTIVIDADES'!N$21)*($G33/$F33)))</f>
        <v>0</v>
      </c>
      <c r="Q33" s="498">
        <f>IF($F33=0,0,((($F33/$E$32)*'CRONOGRAMA ACTIVIDADES'!O$21)*($G33/$F33)))</f>
        <v>0</v>
      </c>
      <c r="R33" s="498">
        <f>IF($F33=0,0,((($F33/$E$32)*'CRONOGRAMA ACTIVIDADES'!P$21)*($G33/$F33)))</f>
        <v>0</v>
      </c>
      <c r="S33" s="498">
        <f>IF($F33=0,0,((($F33/$E$32)*'CRONOGRAMA ACTIVIDADES'!Q$21)*($G33/$F33)))</f>
        <v>0</v>
      </c>
      <c r="T33" s="501">
        <f>H33+I33+J33+K33+L33+M33+N33+O33+P33+Q33+R33+S33</f>
        <v>0</v>
      </c>
      <c r="U33" s="502">
        <f>IF($F33=0,0,((($F33/$E$32)*'CRONOGRAMA ACTIVIDADES'!R$21)*($G33/$F33)))</f>
        <v>0</v>
      </c>
      <c r="V33" s="498">
        <f>IF($F33=0,0,((($F33/$E$32)*'CRONOGRAMA ACTIVIDADES'!S$21)*($G33/$F33)))</f>
        <v>0</v>
      </c>
      <c r="W33" s="498">
        <f>IF($F33=0,0,((($F33/$E$32)*'CRONOGRAMA ACTIVIDADES'!T$21)*($G33/$F33)))</f>
        <v>0</v>
      </c>
      <c r="X33" s="498">
        <f>IF($F33=0,0,((($F33/$E$32)*'CRONOGRAMA ACTIVIDADES'!U$21)*($G33/$F33)))</f>
        <v>0</v>
      </c>
      <c r="Y33" s="498">
        <f>IF($F33=0,0,((($F33/$E$32)*'CRONOGRAMA ACTIVIDADES'!V$21)*($G33/$F33)))</f>
        <v>0</v>
      </c>
      <c r="Z33" s="498">
        <f>IF($F33=0,0,((($F33/$E$32)*'CRONOGRAMA ACTIVIDADES'!W$21)*($G33/$F33)))</f>
        <v>0</v>
      </c>
      <c r="AA33" s="498">
        <f>IF($F33=0,0,((($F33/$E$32)*'CRONOGRAMA ACTIVIDADES'!X$21)*($G33/$F33)))</f>
        <v>0</v>
      </c>
      <c r="AB33" s="498">
        <f>IF($F33=0,0,((($F33/$E$32)*'CRONOGRAMA ACTIVIDADES'!Y$21)*($G33/$F33)))</f>
        <v>0</v>
      </c>
      <c r="AC33" s="498">
        <f>IF($F33=0,0,((($F33/$E$32)*'CRONOGRAMA ACTIVIDADES'!Z$21)*($G33/$F33)))</f>
        <v>0</v>
      </c>
      <c r="AD33" s="498">
        <f>IF($F33=0,0,((($F33/$E$32)*'CRONOGRAMA ACTIVIDADES'!AA$21)*($G33/$F33)))</f>
        <v>0</v>
      </c>
      <c r="AE33" s="498">
        <f>IF($F33=0,0,((($F33/$E$32)*'CRONOGRAMA ACTIVIDADES'!AB$21)*($G33/$F33)))</f>
        <v>0</v>
      </c>
      <c r="AF33" s="498">
        <f>IF($F33=0,0,((($F33/$E$32)*'CRONOGRAMA ACTIVIDADES'!AC$21)*($G33/$F33)))</f>
        <v>0</v>
      </c>
      <c r="AG33" s="499">
        <f>U33+V33+W33+X33+Y33+Z33+AA33+AB33+AC33+AD33+AE33+AF33</f>
        <v>0</v>
      </c>
      <c r="AH33" s="503">
        <f>IF($F33=0,0,((($F33/$E$32)*'CRONOGRAMA ACTIVIDADES'!AD$21)*($G33/$F33)))</f>
        <v>0</v>
      </c>
      <c r="AI33" s="498">
        <f>IF($F33=0,0,((($F33/$E$32)*'CRONOGRAMA ACTIVIDADES'!AE$21)*($G33/$F33)))</f>
        <v>0</v>
      </c>
      <c r="AJ33" s="498">
        <f>IF($F33=0,0,((($F33/$E$32)*'CRONOGRAMA ACTIVIDADES'!AF$21)*($G33/$F33)))</f>
        <v>0</v>
      </c>
      <c r="AK33" s="498">
        <f>IF($F33=0,0,((($F33/$E$32)*'CRONOGRAMA ACTIVIDADES'!AG$21)*($G33/$F33)))</f>
        <v>0</v>
      </c>
      <c r="AL33" s="498">
        <f>IF($F33=0,0,((($F33/$E$32)*'CRONOGRAMA ACTIVIDADES'!AH$21)*($G33/$F33)))</f>
        <v>0</v>
      </c>
      <c r="AM33" s="498">
        <f>IF($F33=0,0,((($F33/$E$32)*'CRONOGRAMA ACTIVIDADES'!AI$21)*($G33/$F33)))</f>
        <v>0</v>
      </c>
      <c r="AN33" s="498">
        <f>IF($F33=0,0,((($F33/$E$32)*'CRONOGRAMA ACTIVIDADES'!AJ$21)*($G33/$F33)))</f>
        <v>0</v>
      </c>
      <c r="AO33" s="498">
        <f>IF($F33=0,0,((($F33/$E$32)*'CRONOGRAMA ACTIVIDADES'!AK$21)*($G33/$F33)))</f>
        <v>0</v>
      </c>
      <c r="AP33" s="498">
        <f>IF($F33=0,0,((($F33/$E$32)*'CRONOGRAMA ACTIVIDADES'!AL$21)*($G33/$F33)))</f>
        <v>0</v>
      </c>
      <c r="AQ33" s="498">
        <f>IF($F33=0,0,((($F33/$E$32)*'CRONOGRAMA ACTIVIDADES'!AM$21)*($G33/$F33)))</f>
        <v>0</v>
      </c>
      <c r="AR33" s="498">
        <f>IF($F33=0,0,((($F33/$E$32)*'CRONOGRAMA ACTIVIDADES'!AN$21)*($G33/$F33)))</f>
        <v>0</v>
      </c>
      <c r="AS33" s="498">
        <f>IF($F33=0,0,((($F33/$E$32)*'CRONOGRAMA ACTIVIDADES'!AO$21)*($G33/$F33)))</f>
        <v>0</v>
      </c>
      <c r="AT33" s="501">
        <f>AH33+AI33+AJ33+AK33+AL33+AM33+AN33+AO33+AP33+AQ33+AR33+AS33</f>
        <v>0</v>
      </c>
      <c r="AU33" s="571">
        <f>AS33+AR33+AQ33+AP33+AO33+AN33+AM33+AL33+AK33+AJ33+AI33+AH33+AF33+AE33+AD33+AC33+AB33+AA33+Z33+Y33+X33+W33+V33+U33+S33+R33+Q33+P33+O33+N33+M33+L33+K33+J33+I33+H33</f>
        <v>0</v>
      </c>
      <c r="AV33" s="470">
        <f t="shared" si="1"/>
        <v>0</v>
      </c>
    </row>
    <row r="34" spans="2:48" s="472" customFormat="1" ht="12.75" customHeight="1">
      <c r="B34" s="494" t="str">
        <f>+'FORMATO COSTEO C1'!C$118</f>
        <v>1.1.4.2</v>
      </c>
      <c r="C34" s="495" t="str">
        <f>+'FORMATO COSTEO C1'!B$118</f>
        <v>Categoría de gasto</v>
      </c>
      <c r="D34" s="506"/>
      <c r="E34" s="507"/>
      <c r="F34" s="498">
        <f>+'FORMATO COSTEO C1'!G118</f>
        <v>0</v>
      </c>
      <c r="G34" s="499">
        <f>+'FORMATO COSTEO C1'!M118</f>
        <v>0</v>
      </c>
      <c r="H34" s="503">
        <f>IF($F34=0,0,((($F34/$E$32)*'CRONOGRAMA ACTIVIDADES'!F$21)*($G34/$F34)))</f>
        <v>0</v>
      </c>
      <c r="I34" s="498">
        <f>IF($F34=0,0,((($F34/$E$32)*'CRONOGRAMA ACTIVIDADES'!G$21)*($G34/$F34)))</f>
        <v>0</v>
      </c>
      <c r="J34" s="498">
        <f>IF($F34=0,0,((($F34/$E$32)*'CRONOGRAMA ACTIVIDADES'!H$21)*($G34/$F34)))</f>
        <v>0</v>
      </c>
      <c r="K34" s="498">
        <f>IF($F34=0,0,((($F34/$E$32)*'CRONOGRAMA ACTIVIDADES'!I$21)*($G34/$F34)))</f>
        <v>0</v>
      </c>
      <c r="L34" s="498">
        <f>IF($F34=0,0,((($F34/$E$32)*'CRONOGRAMA ACTIVIDADES'!J$21)*($G34/$F34)))</f>
        <v>0</v>
      </c>
      <c r="M34" s="498">
        <f>IF($F34=0,0,((($F34/$E$32)*'CRONOGRAMA ACTIVIDADES'!K$21)*($G34/$F34)))</f>
        <v>0</v>
      </c>
      <c r="N34" s="498">
        <f>IF($F34=0,0,((($F34/$E$32)*'CRONOGRAMA ACTIVIDADES'!L$21)*($G34/$F34)))</f>
        <v>0</v>
      </c>
      <c r="O34" s="498">
        <f>IF($F34=0,0,((($F34/$E$32)*'CRONOGRAMA ACTIVIDADES'!M$21)*($G34/$F34)))</f>
        <v>0</v>
      </c>
      <c r="P34" s="498">
        <f>IF($F34=0,0,((($F34/$E$32)*'CRONOGRAMA ACTIVIDADES'!N$21)*($G34/$F34)))</f>
        <v>0</v>
      </c>
      <c r="Q34" s="498">
        <f>IF($F34=0,0,((($F34/$E$32)*'CRONOGRAMA ACTIVIDADES'!O$21)*($G34/$F34)))</f>
        <v>0</v>
      </c>
      <c r="R34" s="498">
        <f>IF($F34=0,0,((($F34/$E$32)*'CRONOGRAMA ACTIVIDADES'!P$21)*($G34/$F34)))</f>
        <v>0</v>
      </c>
      <c r="S34" s="498">
        <f>IF($F34=0,0,((($F34/$E$32)*'CRONOGRAMA ACTIVIDADES'!Q$21)*($G34/$F34)))</f>
        <v>0</v>
      </c>
      <c r="T34" s="501">
        <f>H34+I34+J34+K34+L34+M34+N34+O34+P34+Q34+R34+S34</f>
        <v>0</v>
      </c>
      <c r="U34" s="502">
        <f>IF($F34=0,0,((($F34/$E$32)*'CRONOGRAMA ACTIVIDADES'!R$21)*($G34/$F34)))</f>
        <v>0</v>
      </c>
      <c r="V34" s="498">
        <f>IF($F34=0,0,((($F34/$E$32)*'CRONOGRAMA ACTIVIDADES'!S$21)*($G34/$F34)))</f>
        <v>0</v>
      </c>
      <c r="W34" s="498">
        <f>IF($F34=0,0,((($F34/$E$32)*'CRONOGRAMA ACTIVIDADES'!T$21)*($G34/$F34)))</f>
        <v>0</v>
      </c>
      <c r="X34" s="498">
        <f>IF($F34=0,0,((($F34/$E$32)*'CRONOGRAMA ACTIVIDADES'!U$21)*($G34/$F34)))</f>
        <v>0</v>
      </c>
      <c r="Y34" s="498">
        <f>IF($F34=0,0,((($F34/$E$32)*'CRONOGRAMA ACTIVIDADES'!V$21)*($G34/$F34)))</f>
        <v>0</v>
      </c>
      <c r="Z34" s="498">
        <f>IF($F34=0,0,((($F34/$E$32)*'CRONOGRAMA ACTIVIDADES'!W$21)*($G34/$F34)))</f>
        <v>0</v>
      </c>
      <c r="AA34" s="498">
        <f>IF($F34=0,0,((($F34/$E$32)*'CRONOGRAMA ACTIVIDADES'!X$21)*($G34/$F34)))</f>
        <v>0</v>
      </c>
      <c r="AB34" s="498">
        <f>IF($F34=0,0,((($F34/$E$32)*'CRONOGRAMA ACTIVIDADES'!Y$21)*($G34/$F34)))</f>
        <v>0</v>
      </c>
      <c r="AC34" s="498">
        <f>IF($F34=0,0,((($F34/$E$32)*'CRONOGRAMA ACTIVIDADES'!Z$21)*($G34/$F34)))</f>
        <v>0</v>
      </c>
      <c r="AD34" s="498">
        <f>IF($F34=0,0,((($F34/$E$32)*'CRONOGRAMA ACTIVIDADES'!AA$21)*($G34/$F34)))</f>
        <v>0</v>
      </c>
      <c r="AE34" s="498">
        <f>IF($F34=0,0,((($F34/$E$32)*'CRONOGRAMA ACTIVIDADES'!AB$21)*($G34/$F34)))</f>
        <v>0</v>
      </c>
      <c r="AF34" s="498">
        <f>IF($F34=0,0,((($F34/$E$32)*'CRONOGRAMA ACTIVIDADES'!AC$21)*($G34/$F34)))</f>
        <v>0</v>
      </c>
      <c r="AG34" s="499">
        <f>U34+V34+W34+X34+Y34+Z34+AA34+AB34+AC34+AD34+AE34+AF34</f>
        <v>0</v>
      </c>
      <c r="AH34" s="503">
        <f>IF($F34=0,0,((($F34/$E$32)*'CRONOGRAMA ACTIVIDADES'!AD$21)*($G34/$F34)))</f>
        <v>0</v>
      </c>
      <c r="AI34" s="498">
        <f>IF($F34=0,0,((($F34/$E$32)*'CRONOGRAMA ACTIVIDADES'!AE$21)*($G34/$F34)))</f>
        <v>0</v>
      </c>
      <c r="AJ34" s="498">
        <f>IF($F34=0,0,((($F34/$E$32)*'CRONOGRAMA ACTIVIDADES'!AF$21)*($G34/$F34)))</f>
        <v>0</v>
      </c>
      <c r="AK34" s="498">
        <f>IF($F34=0,0,((($F34/$E$32)*'CRONOGRAMA ACTIVIDADES'!AG$21)*($G34/$F34)))</f>
        <v>0</v>
      </c>
      <c r="AL34" s="498">
        <f>IF($F34=0,0,((($F34/$E$32)*'CRONOGRAMA ACTIVIDADES'!AH$21)*($G34/$F34)))</f>
        <v>0</v>
      </c>
      <c r="AM34" s="498">
        <f>IF($F34=0,0,((($F34/$E$32)*'CRONOGRAMA ACTIVIDADES'!AI$21)*($G34/$F34)))</f>
        <v>0</v>
      </c>
      <c r="AN34" s="498">
        <f>IF($F34=0,0,((($F34/$E$32)*'CRONOGRAMA ACTIVIDADES'!AJ$21)*($G34/$F34)))</f>
        <v>0</v>
      </c>
      <c r="AO34" s="498">
        <f>IF($F34=0,0,((($F34/$E$32)*'CRONOGRAMA ACTIVIDADES'!AK$21)*($G34/$F34)))</f>
        <v>0</v>
      </c>
      <c r="AP34" s="498">
        <f>IF($F34=0,0,((($F34/$E$32)*'CRONOGRAMA ACTIVIDADES'!AL$21)*($G34/$F34)))</f>
        <v>0</v>
      </c>
      <c r="AQ34" s="498">
        <f>IF($F34=0,0,((($F34/$E$32)*'CRONOGRAMA ACTIVIDADES'!AM$21)*($G34/$F34)))</f>
        <v>0</v>
      </c>
      <c r="AR34" s="498">
        <f>IF($F34=0,0,((($F34/$E$32)*'CRONOGRAMA ACTIVIDADES'!AN$21)*($G34/$F34)))</f>
        <v>0</v>
      </c>
      <c r="AS34" s="498">
        <f>IF($F34=0,0,((($F34/$E$32)*'CRONOGRAMA ACTIVIDADES'!AO$21)*($G34/$F34)))</f>
        <v>0</v>
      </c>
      <c r="AT34" s="501">
        <f>AH34+AI34+AJ34+AK34+AL34+AM34+AN34+AO34+AP34+AQ34+AR34+AS34</f>
        <v>0</v>
      </c>
      <c r="AU34" s="571">
        <f>AS34+AR34+AQ34+AP34+AO34+AN34+AM34+AL34+AK34+AJ34+AI34+AH34+AF34+AE34+AD34+AC34+AB34+AA34+Z34+Y34+X34+W34+V34+U34+S34+R34+Q34+P34+O34+N34+M34+L34+K34+J34+I34+H34</f>
        <v>0</v>
      </c>
      <c r="AV34" s="470">
        <f t="shared" si="1"/>
        <v>0</v>
      </c>
    </row>
    <row r="35" spans="2:48" s="472" customFormat="1" ht="12.75" customHeight="1">
      <c r="B35" s="494" t="str">
        <f>+'FORMATO COSTEO C1'!C$124</f>
        <v>1.1.4.3</v>
      </c>
      <c r="C35" s="495" t="str">
        <f>+'FORMATO COSTEO C1'!B$124</f>
        <v>Categoría de gasto</v>
      </c>
      <c r="D35" s="506"/>
      <c r="E35" s="507"/>
      <c r="F35" s="498">
        <f>+'FORMATO COSTEO C1'!G124</f>
        <v>0</v>
      </c>
      <c r="G35" s="499">
        <f>+'FORMATO COSTEO C1'!M124</f>
        <v>0</v>
      </c>
      <c r="H35" s="503">
        <f>IF($F35=0,0,((($F35/$E$32)*'CRONOGRAMA ACTIVIDADES'!F$21)*($G35/$F35)))</f>
        <v>0</v>
      </c>
      <c r="I35" s="498">
        <f>IF($F35=0,0,((($F35/$E$32)*'CRONOGRAMA ACTIVIDADES'!G$21)*($G35/$F35)))</f>
        <v>0</v>
      </c>
      <c r="J35" s="498">
        <f>IF($F35=0,0,((($F35/$E$32)*'CRONOGRAMA ACTIVIDADES'!H$21)*($G35/$F35)))</f>
        <v>0</v>
      </c>
      <c r="K35" s="498">
        <f>IF($F35=0,0,((($F35/$E$32)*'CRONOGRAMA ACTIVIDADES'!I$21)*($G35/$F35)))</f>
        <v>0</v>
      </c>
      <c r="L35" s="498">
        <f>IF($F35=0,0,((($F35/$E$32)*'CRONOGRAMA ACTIVIDADES'!J$21)*($G35/$F35)))</f>
        <v>0</v>
      </c>
      <c r="M35" s="498">
        <f>IF($F35=0,0,((($F35/$E$32)*'CRONOGRAMA ACTIVIDADES'!K$21)*($G35/$F35)))</f>
        <v>0</v>
      </c>
      <c r="N35" s="498">
        <f>IF($F35=0,0,((($F35/$E$32)*'CRONOGRAMA ACTIVIDADES'!L$21)*($G35/$F35)))</f>
        <v>0</v>
      </c>
      <c r="O35" s="498">
        <f>IF($F35=0,0,((($F35/$E$32)*'CRONOGRAMA ACTIVIDADES'!M$21)*($G35/$F35)))</f>
        <v>0</v>
      </c>
      <c r="P35" s="498">
        <f>IF($F35=0,0,((($F35/$E$32)*'CRONOGRAMA ACTIVIDADES'!N$21)*($G35/$F35)))</f>
        <v>0</v>
      </c>
      <c r="Q35" s="498">
        <f>IF($F35=0,0,((($F35/$E$32)*'CRONOGRAMA ACTIVIDADES'!O$21)*($G35/$F35)))</f>
        <v>0</v>
      </c>
      <c r="R35" s="498">
        <f>IF($F35=0,0,((($F35/$E$32)*'CRONOGRAMA ACTIVIDADES'!P$21)*($G35/$F35)))</f>
        <v>0</v>
      </c>
      <c r="S35" s="498">
        <f>IF($F35=0,0,((($F35/$E$32)*'CRONOGRAMA ACTIVIDADES'!Q$21)*($G35/$F35)))</f>
        <v>0</v>
      </c>
      <c r="T35" s="501">
        <f>H35+I35+J35+K35+L35+M35+N35+O35+P35+Q35+R35+S35</f>
        <v>0</v>
      </c>
      <c r="U35" s="502">
        <f>IF($F35=0,0,((($F35/$E$32)*'CRONOGRAMA ACTIVIDADES'!R$21)*($G35/$F35)))</f>
        <v>0</v>
      </c>
      <c r="V35" s="498">
        <f>IF($F35=0,0,((($F35/$E$32)*'CRONOGRAMA ACTIVIDADES'!S$21)*($G35/$F35)))</f>
        <v>0</v>
      </c>
      <c r="W35" s="498">
        <f>IF($F35=0,0,((($F35/$E$32)*'CRONOGRAMA ACTIVIDADES'!T$21)*($G35/$F35)))</f>
        <v>0</v>
      </c>
      <c r="X35" s="498">
        <f>IF($F35=0,0,((($F35/$E$32)*'CRONOGRAMA ACTIVIDADES'!U$21)*($G35/$F35)))</f>
        <v>0</v>
      </c>
      <c r="Y35" s="498">
        <f>IF($F35=0,0,((($F35/$E$32)*'CRONOGRAMA ACTIVIDADES'!V$21)*($G35/$F35)))</f>
        <v>0</v>
      </c>
      <c r="Z35" s="498">
        <f>IF($F35=0,0,((($F35/$E$32)*'CRONOGRAMA ACTIVIDADES'!W$21)*($G35/$F35)))</f>
        <v>0</v>
      </c>
      <c r="AA35" s="498">
        <f>IF($F35=0,0,((($F35/$E$32)*'CRONOGRAMA ACTIVIDADES'!X$21)*($G35/$F35)))</f>
        <v>0</v>
      </c>
      <c r="AB35" s="498">
        <f>IF($F35=0,0,((($F35/$E$32)*'CRONOGRAMA ACTIVIDADES'!Y$21)*($G35/$F35)))</f>
        <v>0</v>
      </c>
      <c r="AC35" s="498">
        <f>IF($F35=0,0,((($F35/$E$32)*'CRONOGRAMA ACTIVIDADES'!Z$21)*($G35/$F35)))</f>
        <v>0</v>
      </c>
      <c r="AD35" s="498">
        <f>IF($F35=0,0,((($F35/$E$32)*'CRONOGRAMA ACTIVIDADES'!AA$21)*($G35/$F35)))</f>
        <v>0</v>
      </c>
      <c r="AE35" s="498">
        <f>IF($F35=0,0,((($F35/$E$32)*'CRONOGRAMA ACTIVIDADES'!AB$21)*($G35/$F35)))</f>
        <v>0</v>
      </c>
      <c r="AF35" s="498">
        <f>IF($F35=0,0,((($F35/$E$32)*'CRONOGRAMA ACTIVIDADES'!AC$21)*($G35/$F35)))</f>
        <v>0</v>
      </c>
      <c r="AG35" s="499">
        <f>U35+V35+W35+X35+Y35+Z35+AA35+AB35+AC35+AD35+AE35+AF35</f>
        <v>0</v>
      </c>
      <c r="AH35" s="503">
        <f>IF($F35=0,0,((($F35/$E$32)*'CRONOGRAMA ACTIVIDADES'!AD$21)*($G35/$F35)))</f>
        <v>0</v>
      </c>
      <c r="AI35" s="498">
        <f>IF($F35=0,0,((($F35/$E$32)*'CRONOGRAMA ACTIVIDADES'!AE$21)*($G35/$F35)))</f>
        <v>0</v>
      </c>
      <c r="AJ35" s="498">
        <f>IF($F35=0,0,((($F35/$E$32)*'CRONOGRAMA ACTIVIDADES'!AF$21)*($G35/$F35)))</f>
        <v>0</v>
      </c>
      <c r="AK35" s="498">
        <f>IF($F35=0,0,((($F35/$E$32)*'CRONOGRAMA ACTIVIDADES'!AG$21)*($G35/$F35)))</f>
        <v>0</v>
      </c>
      <c r="AL35" s="498">
        <f>IF($F35=0,0,((($F35/$E$32)*'CRONOGRAMA ACTIVIDADES'!AH$21)*($G35/$F35)))</f>
        <v>0</v>
      </c>
      <c r="AM35" s="498">
        <f>IF($F35=0,0,((($F35/$E$32)*'CRONOGRAMA ACTIVIDADES'!AI$21)*($G35/$F35)))</f>
        <v>0</v>
      </c>
      <c r="AN35" s="498">
        <f>IF($F35=0,0,((($F35/$E$32)*'CRONOGRAMA ACTIVIDADES'!AJ$21)*($G35/$F35)))</f>
        <v>0</v>
      </c>
      <c r="AO35" s="498">
        <f>IF($F35=0,0,((($F35/$E$32)*'CRONOGRAMA ACTIVIDADES'!AK$21)*($G35/$F35)))</f>
        <v>0</v>
      </c>
      <c r="AP35" s="498">
        <f>IF($F35=0,0,((($F35/$E$32)*'CRONOGRAMA ACTIVIDADES'!AL$21)*($G35/$F35)))</f>
        <v>0</v>
      </c>
      <c r="AQ35" s="498">
        <f>IF($F35=0,0,((($F35/$E$32)*'CRONOGRAMA ACTIVIDADES'!AM$21)*($G35/$F35)))</f>
        <v>0</v>
      </c>
      <c r="AR35" s="498">
        <f>IF($F35=0,0,((($F35/$E$32)*'CRONOGRAMA ACTIVIDADES'!AN$21)*($G35/$F35)))</f>
        <v>0</v>
      </c>
      <c r="AS35" s="498">
        <f>IF($F35=0,0,((($F35/$E$32)*'CRONOGRAMA ACTIVIDADES'!AO$21)*($G35/$F35)))</f>
        <v>0</v>
      </c>
      <c r="AT35" s="501">
        <f>AH35+AI35+AJ35+AK35+AL35+AM35+AN35+AO35+AP35+AQ35+AR35+AS35</f>
        <v>0</v>
      </c>
      <c r="AU35" s="571">
        <f>AS35+AR35+AQ35+AP35+AO35+AN35+AM35+AL35+AK35+AJ35+AI35+AH35+AF35+AE35+AD35+AC35+AB35+AA35+Z35+Y35+X35+W35+V35+U35+S35+R35+Q35+P35+O35+N35+M35+L35+K35+J35+I35+H35</f>
        <v>0</v>
      </c>
      <c r="AV35" s="470">
        <f t="shared" si="1"/>
        <v>0</v>
      </c>
    </row>
    <row r="36" spans="2:48" s="472" customFormat="1" ht="12.75" customHeight="1">
      <c r="B36" s="494" t="str">
        <f>+'FORMATO COSTEO C1'!C$130</f>
        <v>1.1.4.4</v>
      </c>
      <c r="C36" s="495" t="str">
        <f>++'FORMATO COSTEO C1'!B$130</f>
        <v>Categoría de gasto</v>
      </c>
      <c r="D36" s="506"/>
      <c r="E36" s="507"/>
      <c r="F36" s="498">
        <f>+'FORMATO COSTEO C1'!G130</f>
        <v>0</v>
      </c>
      <c r="G36" s="499">
        <f>+'FORMATO COSTEO C1'!M130</f>
        <v>0</v>
      </c>
      <c r="H36" s="503">
        <f>IF($F36=0,0,((($F36/$E$32)*'CRONOGRAMA ACTIVIDADES'!F$21)*($G36/$F36)))</f>
        <v>0</v>
      </c>
      <c r="I36" s="498">
        <f>IF($F36=0,0,((($F36/$E$32)*'CRONOGRAMA ACTIVIDADES'!G$21)*($G36/$F36)))</f>
        <v>0</v>
      </c>
      <c r="J36" s="498">
        <f>IF($F36=0,0,((($F36/$E$32)*'CRONOGRAMA ACTIVIDADES'!H$21)*($G36/$F36)))</f>
        <v>0</v>
      </c>
      <c r="K36" s="498">
        <f>IF($F36=0,0,((($F36/$E$32)*'CRONOGRAMA ACTIVIDADES'!I$21)*($G36/$F36)))</f>
        <v>0</v>
      </c>
      <c r="L36" s="498">
        <f>IF($F36=0,0,((($F36/$E$32)*'CRONOGRAMA ACTIVIDADES'!J$21)*($G36/$F36)))</f>
        <v>0</v>
      </c>
      <c r="M36" s="498">
        <f>IF($F36=0,0,((($F36/$E$32)*'CRONOGRAMA ACTIVIDADES'!K$21)*($G36/$F36)))</f>
        <v>0</v>
      </c>
      <c r="N36" s="498">
        <f>IF($F36=0,0,((($F36/$E$32)*'CRONOGRAMA ACTIVIDADES'!L$21)*($G36/$F36)))</f>
        <v>0</v>
      </c>
      <c r="O36" s="498">
        <f>IF($F36=0,0,((($F36/$E$32)*'CRONOGRAMA ACTIVIDADES'!M$21)*($G36/$F36)))</f>
        <v>0</v>
      </c>
      <c r="P36" s="498">
        <f>IF($F36=0,0,((($F36/$E$32)*'CRONOGRAMA ACTIVIDADES'!N$21)*($G36/$F36)))</f>
        <v>0</v>
      </c>
      <c r="Q36" s="498">
        <f>IF($F36=0,0,((($F36/$E$32)*'CRONOGRAMA ACTIVIDADES'!O$21)*($G36/$F36)))</f>
        <v>0</v>
      </c>
      <c r="R36" s="498">
        <f>IF($F36=0,0,((($F36/$E$32)*'CRONOGRAMA ACTIVIDADES'!P$21)*($G36/$F36)))</f>
        <v>0</v>
      </c>
      <c r="S36" s="498">
        <f>IF($F36=0,0,((($F36/$E$32)*'CRONOGRAMA ACTIVIDADES'!Q$21)*($G36/$F36)))</f>
        <v>0</v>
      </c>
      <c r="T36" s="501">
        <f>H36+I36+J36+K36+L36+M36+N36+O36+P36+Q36+R36+S36</f>
        <v>0</v>
      </c>
      <c r="U36" s="502">
        <f>IF($F36=0,0,((($F36/$E$32)*'CRONOGRAMA ACTIVIDADES'!R$21)*($G36/$F36)))</f>
        <v>0</v>
      </c>
      <c r="V36" s="498">
        <f>IF($F36=0,0,((($F36/$E$32)*'CRONOGRAMA ACTIVIDADES'!S$21)*($G36/$F36)))</f>
        <v>0</v>
      </c>
      <c r="W36" s="498">
        <f>IF($F36=0,0,((($F36/$E$32)*'CRONOGRAMA ACTIVIDADES'!T$21)*($G36/$F36)))</f>
        <v>0</v>
      </c>
      <c r="X36" s="498">
        <f>IF($F36=0,0,((($F36/$E$32)*'CRONOGRAMA ACTIVIDADES'!U$21)*($G36/$F36)))</f>
        <v>0</v>
      </c>
      <c r="Y36" s="498">
        <f>IF($F36=0,0,((($F36/$E$32)*'CRONOGRAMA ACTIVIDADES'!V$21)*($G36/$F36)))</f>
        <v>0</v>
      </c>
      <c r="Z36" s="498">
        <f>IF($F36=0,0,((($F36/$E$32)*'CRONOGRAMA ACTIVIDADES'!W$21)*($G36/$F36)))</f>
        <v>0</v>
      </c>
      <c r="AA36" s="498">
        <f>IF($F36=0,0,((($F36/$E$32)*'CRONOGRAMA ACTIVIDADES'!X$21)*($G36/$F36)))</f>
        <v>0</v>
      </c>
      <c r="AB36" s="498">
        <f>IF($F36=0,0,((($F36/$E$32)*'CRONOGRAMA ACTIVIDADES'!Y$21)*($G36/$F36)))</f>
        <v>0</v>
      </c>
      <c r="AC36" s="498">
        <f>IF($F36=0,0,((($F36/$E$32)*'CRONOGRAMA ACTIVIDADES'!Z$21)*($G36/$F36)))</f>
        <v>0</v>
      </c>
      <c r="AD36" s="498">
        <f>IF($F36=0,0,((($F36/$E$32)*'CRONOGRAMA ACTIVIDADES'!AA$21)*($G36/$F36)))</f>
        <v>0</v>
      </c>
      <c r="AE36" s="498">
        <f>IF($F36=0,0,((($F36/$E$32)*'CRONOGRAMA ACTIVIDADES'!AB$21)*($G36/$F36)))</f>
        <v>0</v>
      </c>
      <c r="AF36" s="498">
        <f>IF($F36=0,0,((($F36/$E$32)*'CRONOGRAMA ACTIVIDADES'!AC$21)*($G36/$F36)))</f>
        <v>0</v>
      </c>
      <c r="AG36" s="499">
        <f>U36+V36+W36+X36+Y36+Z36+AA36+AB36+AC36+AD36+AE36+AF36</f>
        <v>0</v>
      </c>
      <c r="AH36" s="503">
        <f>IF($F36=0,0,((($F36/$E$32)*'CRONOGRAMA ACTIVIDADES'!AD$21)*($G36/$F36)))</f>
        <v>0</v>
      </c>
      <c r="AI36" s="498">
        <f>IF($F36=0,0,((($F36/$E$32)*'CRONOGRAMA ACTIVIDADES'!AE$21)*($G36/$F36)))</f>
        <v>0</v>
      </c>
      <c r="AJ36" s="498">
        <f>IF($F36=0,0,((($F36/$E$32)*'CRONOGRAMA ACTIVIDADES'!AF$21)*($G36/$F36)))</f>
        <v>0</v>
      </c>
      <c r="AK36" s="498">
        <f>IF($F36=0,0,((($F36/$E$32)*'CRONOGRAMA ACTIVIDADES'!AG$21)*($G36/$F36)))</f>
        <v>0</v>
      </c>
      <c r="AL36" s="498">
        <f>IF($F36=0,0,((($F36/$E$32)*'CRONOGRAMA ACTIVIDADES'!AH$21)*($G36/$F36)))</f>
        <v>0</v>
      </c>
      <c r="AM36" s="498">
        <f>IF($F36=0,0,((($F36/$E$32)*'CRONOGRAMA ACTIVIDADES'!AI$21)*($G36/$F36)))</f>
        <v>0</v>
      </c>
      <c r="AN36" s="498">
        <f>IF($F36=0,0,((($F36/$E$32)*'CRONOGRAMA ACTIVIDADES'!AJ$21)*($G36/$F36)))</f>
        <v>0</v>
      </c>
      <c r="AO36" s="498">
        <f>IF($F36=0,0,((($F36/$E$32)*'CRONOGRAMA ACTIVIDADES'!AK$21)*($G36/$F36)))</f>
        <v>0</v>
      </c>
      <c r="AP36" s="498">
        <f>IF($F36=0,0,((($F36/$E$32)*'CRONOGRAMA ACTIVIDADES'!AL$21)*($G36/$F36)))</f>
        <v>0</v>
      </c>
      <c r="AQ36" s="498">
        <f>IF($F36=0,0,((($F36/$E$32)*'CRONOGRAMA ACTIVIDADES'!AM$21)*($G36/$F36)))</f>
        <v>0</v>
      </c>
      <c r="AR36" s="498">
        <f>IF($F36=0,0,((($F36/$E$32)*'CRONOGRAMA ACTIVIDADES'!AN$21)*($G36/$F36)))</f>
        <v>0</v>
      </c>
      <c r="AS36" s="498">
        <f>IF($F36=0,0,((($F36/$E$32)*'CRONOGRAMA ACTIVIDADES'!AO$21)*($G36/$F36)))</f>
        <v>0</v>
      </c>
      <c r="AT36" s="501">
        <f>AH36+AI36+AJ36+AK36+AL36+AM36+AN36+AO36+AP36+AQ36+AR36+AS36</f>
        <v>0</v>
      </c>
      <c r="AU36" s="571">
        <f>AS36+AR36+AQ36+AP36+AO36+AN36+AM36+AL36+AK36+AJ36+AI36+AH36+AF36+AE36+AD36+AC36+AB36+AA36+Z36+Y36+X36+W36+V36+U36+S36+R36+Q36+P36+O36+N36+M36+L36+K36+J36+I36+H36</f>
        <v>0</v>
      </c>
      <c r="AV36" s="470">
        <f t="shared" si="1"/>
        <v>0</v>
      </c>
    </row>
    <row r="37" spans="2:48" s="472" customFormat="1" ht="12.75" customHeight="1">
      <c r="B37" s="494" t="str">
        <f>+'FORMATO COSTEO C1'!C$136</f>
        <v>1.1.4.5</v>
      </c>
      <c r="C37" s="495" t="str">
        <f>+'FORMATO COSTEO C1'!B$136</f>
        <v>Categoría de gasto</v>
      </c>
      <c r="D37" s="506"/>
      <c r="E37" s="507"/>
      <c r="F37" s="498">
        <f>+'FORMATO COSTEO C1'!G136</f>
        <v>0</v>
      </c>
      <c r="G37" s="499">
        <f>+'FORMATO COSTEO C1'!M136</f>
        <v>0</v>
      </c>
      <c r="H37" s="503">
        <f>IF($F37=0,0,((($F37/$E$32)*'CRONOGRAMA ACTIVIDADES'!F$21)*($G37/$F37)))</f>
        <v>0</v>
      </c>
      <c r="I37" s="498">
        <f>IF($F37=0,0,((($F37/$E$32)*'CRONOGRAMA ACTIVIDADES'!G$21)*($G37/$F37)))</f>
        <v>0</v>
      </c>
      <c r="J37" s="498">
        <f>IF($F37=0,0,((($F37/$E$32)*'CRONOGRAMA ACTIVIDADES'!H$21)*($G37/$F37)))</f>
        <v>0</v>
      </c>
      <c r="K37" s="498">
        <f>IF($F37=0,0,((($F37/$E$32)*'CRONOGRAMA ACTIVIDADES'!I$21)*($G37/$F37)))</f>
        <v>0</v>
      </c>
      <c r="L37" s="498">
        <f>IF($F37=0,0,((($F37/$E$32)*'CRONOGRAMA ACTIVIDADES'!J$21)*($G37/$F37)))</f>
        <v>0</v>
      </c>
      <c r="M37" s="498">
        <f>IF($F37=0,0,((($F37/$E$32)*'CRONOGRAMA ACTIVIDADES'!K$21)*($G37/$F37)))</f>
        <v>0</v>
      </c>
      <c r="N37" s="498">
        <f>IF($F37=0,0,((($F37/$E$32)*'CRONOGRAMA ACTIVIDADES'!L$21)*($G37/$F37)))</f>
        <v>0</v>
      </c>
      <c r="O37" s="498">
        <f>IF($F37=0,0,((($F37/$E$32)*'CRONOGRAMA ACTIVIDADES'!M$21)*($G37/$F37)))</f>
        <v>0</v>
      </c>
      <c r="P37" s="498">
        <f>IF($F37=0,0,((($F37/$E$32)*'CRONOGRAMA ACTIVIDADES'!N$21)*($G37/$F37)))</f>
        <v>0</v>
      </c>
      <c r="Q37" s="498">
        <f>IF($F37=0,0,((($F37/$E$32)*'CRONOGRAMA ACTIVIDADES'!O$21)*($G37/$F37)))</f>
        <v>0</v>
      </c>
      <c r="R37" s="498">
        <f>IF($F37=0,0,((($F37/$E$32)*'CRONOGRAMA ACTIVIDADES'!P$21)*($G37/$F37)))</f>
        <v>0</v>
      </c>
      <c r="S37" s="498">
        <f>IF($F37=0,0,((($F37/$E$32)*'CRONOGRAMA ACTIVIDADES'!Q$21)*($G37/$F37)))</f>
        <v>0</v>
      </c>
      <c r="T37" s="501">
        <f>H37+I37+J37+K37+L37+M37+N37+O37+P37+Q37+R37+S37</f>
        <v>0</v>
      </c>
      <c r="U37" s="502">
        <f>IF($F37=0,0,((($F37/$E$32)*'CRONOGRAMA ACTIVIDADES'!R$21)*($G37/$F37)))</f>
        <v>0</v>
      </c>
      <c r="V37" s="498">
        <f>IF($F37=0,0,((($F37/$E$32)*'CRONOGRAMA ACTIVIDADES'!S$21)*($G37/$F37)))</f>
        <v>0</v>
      </c>
      <c r="W37" s="498">
        <f>IF($F37=0,0,((($F37/$E$32)*'CRONOGRAMA ACTIVIDADES'!T$21)*($G37/$F37)))</f>
        <v>0</v>
      </c>
      <c r="X37" s="498">
        <f>IF($F37=0,0,((($F37/$E$32)*'CRONOGRAMA ACTIVIDADES'!U$21)*($G37/$F37)))</f>
        <v>0</v>
      </c>
      <c r="Y37" s="498">
        <f>IF($F37=0,0,((($F37/$E$32)*'CRONOGRAMA ACTIVIDADES'!V$21)*($G37/$F37)))</f>
        <v>0</v>
      </c>
      <c r="Z37" s="498">
        <f>IF($F37=0,0,((($F37/$E$32)*'CRONOGRAMA ACTIVIDADES'!W$21)*($G37/$F37)))</f>
        <v>0</v>
      </c>
      <c r="AA37" s="498">
        <f>IF($F37=0,0,((($F37/$E$32)*'CRONOGRAMA ACTIVIDADES'!X$21)*($G37/$F37)))</f>
        <v>0</v>
      </c>
      <c r="AB37" s="498">
        <f>IF($F37=0,0,((($F37/$E$32)*'CRONOGRAMA ACTIVIDADES'!Y$21)*($G37/$F37)))</f>
        <v>0</v>
      </c>
      <c r="AC37" s="498">
        <f>IF($F37=0,0,((($F37/$E$32)*'CRONOGRAMA ACTIVIDADES'!Z$21)*($G37/$F37)))</f>
        <v>0</v>
      </c>
      <c r="AD37" s="498">
        <f>IF($F37=0,0,((($F37/$E$32)*'CRONOGRAMA ACTIVIDADES'!AA$21)*($G37/$F37)))</f>
        <v>0</v>
      </c>
      <c r="AE37" s="498">
        <f>IF($F37=0,0,((($F37/$E$32)*'CRONOGRAMA ACTIVIDADES'!AB$21)*($G37/$F37)))</f>
        <v>0</v>
      </c>
      <c r="AF37" s="498">
        <f>IF($F37=0,0,((($F37/$E$32)*'CRONOGRAMA ACTIVIDADES'!AC$21)*($G37/$F37)))</f>
        <v>0</v>
      </c>
      <c r="AG37" s="499">
        <f>U37+V37+W37+X37+Y37+Z37+AA37+AB37+AC37+AD37+AE37+AF37</f>
        <v>0</v>
      </c>
      <c r="AH37" s="503">
        <f>IF($F37=0,0,((($F37/$E$32)*'CRONOGRAMA ACTIVIDADES'!AD$21)*($G37/$F37)))</f>
        <v>0</v>
      </c>
      <c r="AI37" s="498">
        <f>IF($F37=0,0,((($F37/$E$32)*'CRONOGRAMA ACTIVIDADES'!AE$21)*($G37/$F37)))</f>
        <v>0</v>
      </c>
      <c r="AJ37" s="498">
        <f>IF($F37=0,0,((($F37/$E$32)*'CRONOGRAMA ACTIVIDADES'!AF$21)*($G37/$F37)))</f>
        <v>0</v>
      </c>
      <c r="AK37" s="498">
        <f>IF($F37=0,0,((($F37/$E$32)*'CRONOGRAMA ACTIVIDADES'!AG$21)*($G37/$F37)))</f>
        <v>0</v>
      </c>
      <c r="AL37" s="498">
        <f>IF($F37=0,0,((($F37/$E$32)*'CRONOGRAMA ACTIVIDADES'!AH$21)*($G37/$F37)))</f>
        <v>0</v>
      </c>
      <c r="AM37" s="498">
        <f>IF($F37=0,0,((($F37/$E$32)*'CRONOGRAMA ACTIVIDADES'!AI$21)*($G37/$F37)))</f>
        <v>0</v>
      </c>
      <c r="AN37" s="498">
        <f>IF($F37=0,0,((($F37/$E$32)*'CRONOGRAMA ACTIVIDADES'!AJ$21)*($G37/$F37)))</f>
        <v>0</v>
      </c>
      <c r="AO37" s="498">
        <f>IF($F37=0,0,((($F37/$E$32)*'CRONOGRAMA ACTIVIDADES'!AK$21)*($G37/$F37)))</f>
        <v>0</v>
      </c>
      <c r="AP37" s="498">
        <f>IF($F37=0,0,((($F37/$E$32)*'CRONOGRAMA ACTIVIDADES'!AL$21)*($G37/$F37)))</f>
        <v>0</v>
      </c>
      <c r="AQ37" s="498">
        <f>IF($F37=0,0,((($F37/$E$32)*'CRONOGRAMA ACTIVIDADES'!AM$21)*($G37/$F37)))</f>
        <v>0</v>
      </c>
      <c r="AR37" s="498">
        <f>IF($F37=0,0,((($F37/$E$32)*'CRONOGRAMA ACTIVIDADES'!AN$21)*($G37/$F37)))</f>
        <v>0</v>
      </c>
      <c r="AS37" s="498">
        <f>IF($F37=0,0,((($F37/$E$32)*'CRONOGRAMA ACTIVIDADES'!AO$21)*($G37/$F37)))</f>
        <v>0</v>
      </c>
      <c r="AT37" s="501">
        <f>AH37+AI37+AJ37+AK37+AL37+AM37+AN37+AO37+AP37+AQ37+AR37+AS37</f>
        <v>0</v>
      </c>
      <c r="AU37" s="571">
        <f>AS37+AR37+AQ37+AP37+AO37+AN37+AM37+AL37+AK37+AJ37+AI37+AH37+AF37+AE37+AD37+AC37+AB37+AA37+Z37+Y37+X37+W37+V37+U37+S37+R37+Q37+P37+O37+N37+M37+L37+K37+J37+I37+H37</f>
        <v>0</v>
      </c>
      <c r="AV37" s="470">
        <f t="shared" si="1"/>
        <v>0</v>
      </c>
    </row>
    <row r="38" spans="2:48" s="472" customFormat="1" ht="12.75" customHeight="1">
      <c r="B38" s="484" t="str">
        <f>+'FORMATO COSTEO C1'!C$142</f>
        <v>1.1.5</v>
      </c>
      <c r="C38" s="508">
        <f>+'FORMATO COSTEO C1'!B$142</f>
        <v>0</v>
      </c>
      <c r="D38" s="486" t="str">
        <f>+'FORMATO COSTEO C1'!D$142</f>
        <v>Unidad medida</v>
      </c>
      <c r="E38" s="487">
        <f>+'FORMATO COSTEO C1'!E$142</f>
        <v>0</v>
      </c>
      <c r="F38" s="488">
        <f>SUM(F39:F43)</f>
        <v>0</v>
      </c>
      <c r="G38" s="489">
        <f aca="true" t="shared" si="12" ref="G38:P38">SUM(G39:G43)</f>
        <v>0</v>
      </c>
      <c r="H38" s="490">
        <f t="shared" si="12"/>
        <v>0</v>
      </c>
      <c r="I38" s="488">
        <f>SUM(I39:I43)</f>
        <v>0</v>
      </c>
      <c r="J38" s="488">
        <f>SUM(J39:J43)</f>
        <v>0</v>
      </c>
      <c r="K38" s="488">
        <f>SUM(K39:K43)</f>
        <v>0</v>
      </c>
      <c r="L38" s="488">
        <f>SUM(L39:L43)</f>
        <v>0</v>
      </c>
      <c r="M38" s="488">
        <f>SUM(M39:M43)</f>
        <v>0</v>
      </c>
      <c r="N38" s="488">
        <f t="shared" si="12"/>
        <v>0</v>
      </c>
      <c r="O38" s="488">
        <f t="shared" si="12"/>
        <v>0</v>
      </c>
      <c r="P38" s="488">
        <f t="shared" si="12"/>
        <v>0</v>
      </c>
      <c r="Q38" s="488">
        <f>SUM(Q39:Q43)</f>
        <v>0</v>
      </c>
      <c r="R38" s="488">
        <f>SUM(R39:R43)</f>
        <v>0</v>
      </c>
      <c r="S38" s="488">
        <f>SUM(S39:S43)</f>
        <v>0</v>
      </c>
      <c r="T38" s="491">
        <f>SUM(T39:T43)</f>
        <v>0</v>
      </c>
      <c r="U38" s="492">
        <f aca="true" t="shared" si="13" ref="U38:AS38">SUM(U39:U43)</f>
        <v>0</v>
      </c>
      <c r="V38" s="488">
        <f t="shared" si="13"/>
        <v>0</v>
      </c>
      <c r="W38" s="488">
        <f t="shared" si="13"/>
        <v>0</v>
      </c>
      <c r="X38" s="488">
        <f t="shared" si="13"/>
        <v>0</v>
      </c>
      <c r="Y38" s="488">
        <f t="shared" si="13"/>
        <v>0</v>
      </c>
      <c r="Z38" s="488">
        <f t="shared" si="13"/>
        <v>0</v>
      </c>
      <c r="AA38" s="488">
        <f t="shared" si="13"/>
        <v>0</v>
      </c>
      <c r="AB38" s="488">
        <f t="shared" si="13"/>
        <v>0</v>
      </c>
      <c r="AC38" s="488">
        <f t="shared" si="13"/>
        <v>0</v>
      </c>
      <c r="AD38" s="488">
        <f t="shared" si="13"/>
        <v>0</v>
      </c>
      <c r="AE38" s="488">
        <f t="shared" si="13"/>
        <v>0</v>
      </c>
      <c r="AF38" s="488">
        <f t="shared" si="13"/>
        <v>0</v>
      </c>
      <c r="AG38" s="489">
        <f t="shared" si="13"/>
        <v>0</v>
      </c>
      <c r="AH38" s="490">
        <f t="shared" si="13"/>
        <v>0</v>
      </c>
      <c r="AI38" s="488">
        <f t="shared" si="13"/>
        <v>0</v>
      </c>
      <c r="AJ38" s="488">
        <f t="shared" si="13"/>
        <v>0</v>
      </c>
      <c r="AK38" s="488">
        <f t="shared" si="13"/>
        <v>0</v>
      </c>
      <c r="AL38" s="488">
        <f t="shared" si="13"/>
        <v>0</v>
      </c>
      <c r="AM38" s="488">
        <f t="shared" si="13"/>
        <v>0</v>
      </c>
      <c r="AN38" s="488">
        <f t="shared" si="13"/>
        <v>0</v>
      </c>
      <c r="AO38" s="488">
        <f t="shared" si="13"/>
        <v>0</v>
      </c>
      <c r="AP38" s="488">
        <f t="shared" si="13"/>
        <v>0</v>
      </c>
      <c r="AQ38" s="488">
        <f t="shared" si="13"/>
        <v>0</v>
      </c>
      <c r="AR38" s="488">
        <f t="shared" si="13"/>
        <v>0</v>
      </c>
      <c r="AS38" s="488">
        <f t="shared" si="13"/>
        <v>0</v>
      </c>
      <c r="AT38" s="491">
        <f>SUM(AT39:AT43)</f>
        <v>0</v>
      </c>
      <c r="AU38" s="493">
        <f>SUM(AU39:AU43)</f>
        <v>0</v>
      </c>
      <c r="AV38" s="470">
        <f t="shared" si="1"/>
        <v>0</v>
      </c>
    </row>
    <row r="39" spans="2:48" s="472" customFormat="1" ht="12.75" customHeight="1">
      <c r="B39" s="494" t="str">
        <f>+'FORMATO COSTEO C1'!C$144</f>
        <v>1.1.5.1</v>
      </c>
      <c r="C39" s="495" t="str">
        <f>+'FORMATO COSTEO C1'!B$144</f>
        <v>Categoría de gasto</v>
      </c>
      <c r="D39" s="506"/>
      <c r="E39" s="507"/>
      <c r="F39" s="498">
        <f>+'FORMATO COSTEO C1'!G144</f>
        <v>0</v>
      </c>
      <c r="G39" s="499">
        <f>+'FORMATO COSTEO C1'!M144</f>
        <v>0</v>
      </c>
      <c r="H39" s="500">
        <f>IF($F39=0,0,((($F39/$E$38)*'CRONOGRAMA ACTIVIDADES'!F$22)*($G39/$F39)))</f>
        <v>0</v>
      </c>
      <c r="I39" s="498">
        <f>IF($F39=0,0,((($F39/$E$38)*'CRONOGRAMA ACTIVIDADES'!G$22)*($G39/$F39)))</f>
        <v>0</v>
      </c>
      <c r="J39" s="498">
        <f>IF($F39=0,0,((($F39/$E$38)*'CRONOGRAMA ACTIVIDADES'!H$22)*($G39/$F39)))</f>
        <v>0</v>
      </c>
      <c r="K39" s="498">
        <f>IF($F39=0,0,((($F39/$E$38)*'CRONOGRAMA ACTIVIDADES'!I$22)*($G39/$F39)))</f>
        <v>0</v>
      </c>
      <c r="L39" s="498">
        <f>IF($F39=0,0,((($F39/$E$38)*'CRONOGRAMA ACTIVIDADES'!J$22)*($G39/$F39)))</f>
        <v>0</v>
      </c>
      <c r="M39" s="498">
        <f>IF($F39=0,0,((($F39/$E$38)*'CRONOGRAMA ACTIVIDADES'!K$22)*($G39/$F39)))</f>
        <v>0</v>
      </c>
      <c r="N39" s="498">
        <f>IF($F39=0,0,((($F39/$E$38)*'CRONOGRAMA ACTIVIDADES'!L$22)*($G39/$F39)))</f>
        <v>0</v>
      </c>
      <c r="O39" s="498">
        <f>IF($F39=0,0,((($F39/$E$38)*'CRONOGRAMA ACTIVIDADES'!M$22)*($G39/$F39)))</f>
        <v>0</v>
      </c>
      <c r="P39" s="498">
        <f>IF($F39=0,0,((($F39/$E$38)*'CRONOGRAMA ACTIVIDADES'!N$22)*($G39/$F39)))</f>
        <v>0</v>
      </c>
      <c r="Q39" s="498">
        <f>IF($F39=0,0,((($F39/$E$38)*'CRONOGRAMA ACTIVIDADES'!O$22)*($G39/$F39)))</f>
        <v>0</v>
      </c>
      <c r="R39" s="498">
        <f>IF($F39=0,0,((($F39/$E$38)*'CRONOGRAMA ACTIVIDADES'!P$22)*($G39/$F39)))</f>
        <v>0</v>
      </c>
      <c r="S39" s="498">
        <f>IF($F39=0,0,((($F39/$E$38)*'CRONOGRAMA ACTIVIDADES'!Q$22)*($G39/$F39)))</f>
        <v>0</v>
      </c>
      <c r="T39" s="501">
        <f>H39+I39+J39+K39+L39+M39+N39+O39+P39+Q39+R39+S39</f>
        <v>0</v>
      </c>
      <c r="U39" s="502">
        <f>IF($F39=0,0,((($F39/$E$38)*'CRONOGRAMA ACTIVIDADES'!R$22)*($G39/$F39)))</f>
        <v>0</v>
      </c>
      <c r="V39" s="498">
        <f>IF($F39=0,0,((($F39/$E$38)*'CRONOGRAMA ACTIVIDADES'!S$22)*($G39/$F39)))</f>
        <v>0</v>
      </c>
      <c r="W39" s="498">
        <f>IF($F39=0,0,((($F39/$E$38)*'CRONOGRAMA ACTIVIDADES'!T$22)*($G39/$F39)))</f>
        <v>0</v>
      </c>
      <c r="X39" s="498">
        <f>IF($F39=0,0,((($F39/$E$38)*'CRONOGRAMA ACTIVIDADES'!U$22)*($G39/$F39)))</f>
        <v>0</v>
      </c>
      <c r="Y39" s="498">
        <f>IF($F39=0,0,((($F39/$E$38)*'CRONOGRAMA ACTIVIDADES'!V$22)*($G39/$F39)))</f>
        <v>0</v>
      </c>
      <c r="Z39" s="498">
        <f>IF($F39=0,0,((($F39/$E$38)*'CRONOGRAMA ACTIVIDADES'!W$22)*($G39/$F39)))</f>
        <v>0</v>
      </c>
      <c r="AA39" s="498">
        <f>IF($F39=0,0,((($F39/$E$38)*'CRONOGRAMA ACTIVIDADES'!X$22)*($G39/$F39)))</f>
        <v>0</v>
      </c>
      <c r="AB39" s="498">
        <f>IF($F39=0,0,((($F39/$E$38)*'CRONOGRAMA ACTIVIDADES'!Y$22)*($G39/$F39)))</f>
        <v>0</v>
      </c>
      <c r="AC39" s="498">
        <f>IF($F39=0,0,((($F39/$E$38)*'CRONOGRAMA ACTIVIDADES'!Z$22)*($G39/$F39)))</f>
        <v>0</v>
      </c>
      <c r="AD39" s="498">
        <f>IF($F39=0,0,((($F39/$E$38)*'CRONOGRAMA ACTIVIDADES'!AA$22)*($G39/$F39)))</f>
        <v>0</v>
      </c>
      <c r="AE39" s="498">
        <f>IF($F39=0,0,((($F39/$E$38)*'CRONOGRAMA ACTIVIDADES'!AB$22)*($G39/$F39)))</f>
        <v>0</v>
      </c>
      <c r="AF39" s="498">
        <f>IF($F39=0,0,((($F39/$E$38)*'CRONOGRAMA ACTIVIDADES'!AC$22)*($G39/$F39)))</f>
        <v>0</v>
      </c>
      <c r="AG39" s="499">
        <f>U39+V39+W39+X39+Y39+Z39+AA39+AB39+AC39+AD39+AE39+AF39</f>
        <v>0</v>
      </c>
      <c r="AH39" s="503">
        <f>IF($F39=0,0,((($F39/$E$38)*'CRONOGRAMA ACTIVIDADES'!AD$22)*($G39/$F39)))</f>
        <v>0</v>
      </c>
      <c r="AI39" s="498">
        <f>IF($F39=0,0,((($F39/$E$38)*'CRONOGRAMA ACTIVIDADES'!AE$22)*($G39/$F39)))</f>
        <v>0</v>
      </c>
      <c r="AJ39" s="498">
        <f>IF($F39=0,0,((($F39/$E$38)*'CRONOGRAMA ACTIVIDADES'!AF$22)*($G39/$F39)))</f>
        <v>0</v>
      </c>
      <c r="AK39" s="498">
        <f>IF($F39=0,0,((($F39/$E$38)*'CRONOGRAMA ACTIVIDADES'!AG$22)*($G39/$F39)))</f>
        <v>0</v>
      </c>
      <c r="AL39" s="498">
        <f>IF($F39=0,0,((($F39/$E$38)*'CRONOGRAMA ACTIVIDADES'!AH$22)*($G39/$F39)))</f>
        <v>0</v>
      </c>
      <c r="AM39" s="498">
        <f>IF($F39=0,0,((($F39/$E$38)*'CRONOGRAMA ACTIVIDADES'!AI$22)*($G39/$F39)))</f>
        <v>0</v>
      </c>
      <c r="AN39" s="498">
        <f>IF($F39=0,0,((($F39/$E$38)*'CRONOGRAMA ACTIVIDADES'!AJ$22)*($G39/$F39)))</f>
        <v>0</v>
      </c>
      <c r="AO39" s="498">
        <f>IF($F39=0,0,((($F39/$E$38)*'CRONOGRAMA ACTIVIDADES'!AK$22)*($G39/$F39)))</f>
        <v>0</v>
      </c>
      <c r="AP39" s="498">
        <f>IF($F39=0,0,((($F39/$E$38)*'CRONOGRAMA ACTIVIDADES'!AL$22)*($G39/$F39)))</f>
        <v>0</v>
      </c>
      <c r="AQ39" s="498">
        <f>IF($F39=0,0,((($F39/$E$38)*'CRONOGRAMA ACTIVIDADES'!AM$22)*($G39/$F39)))</f>
        <v>0</v>
      </c>
      <c r="AR39" s="498">
        <f>IF($F39=0,0,((($F39/$E$38)*'CRONOGRAMA ACTIVIDADES'!AN$22)*($G39/$F39)))</f>
        <v>0</v>
      </c>
      <c r="AS39" s="498">
        <f>IF($F39=0,0,((($F39/$E$38)*'CRONOGRAMA ACTIVIDADES'!AO$22)*($G39/$F39)))</f>
        <v>0</v>
      </c>
      <c r="AT39" s="501">
        <f>AH39+AI39+AJ39+AK39+AL39+AM39+AN39+AO39+AP39+AQ39+AR39+AS39</f>
        <v>0</v>
      </c>
      <c r="AU39" s="571">
        <f>AS39+AR39+AQ39+AP39+AO39+AN39+AM39+AL39+AK39+AJ39+AI39+AH39+AF39+AE39+AD39+AC39+AB39+AA39+Z39+Y39+X39+W39+V39+U39+S39+R39+Q39+P39+O39+N39+M39+L39+K39+J39+I39+H39</f>
        <v>0</v>
      </c>
      <c r="AV39" s="470">
        <f t="shared" si="1"/>
        <v>0</v>
      </c>
    </row>
    <row r="40" spans="2:48" s="472" customFormat="1" ht="12.75" customHeight="1">
      <c r="B40" s="494" t="str">
        <f>+'FORMATO COSTEO C1'!C$150</f>
        <v>1.1.5.2</v>
      </c>
      <c r="C40" s="495" t="str">
        <f>+'FORMATO COSTEO C1'!B$150</f>
        <v>Categoría de gasto</v>
      </c>
      <c r="D40" s="506"/>
      <c r="E40" s="507"/>
      <c r="F40" s="498">
        <f>+'FORMATO COSTEO C1'!G150</f>
        <v>0</v>
      </c>
      <c r="G40" s="499">
        <f>+'FORMATO COSTEO C1'!M150</f>
        <v>0</v>
      </c>
      <c r="H40" s="503">
        <f>IF($F40=0,0,((($F40/$E$38)*'CRONOGRAMA ACTIVIDADES'!F$22)*($G40/$F40)))</f>
        <v>0</v>
      </c>
      <c r="I40" s="498">
        <f>IF($F40=0,0,((($F40/$E$38)*'CRONOGRAMA ACTIVIDADES'!G$22)*($G40/$F40)))</f>
        <v>0</v>
      </c>
      <c r="J40" s="498">
        <f>IF($F40=0,0,((($F40/$E$38)*'CRONOGRAMA ACTIVIDADES'!H$22)*($G40/$F40)))</f>
        <v>0</v>
      </c>
      <c r="K40" s="498">
        <f>IF($F40=0,0,((($F40/$E$38)*'CRONOGRAMA ACTIVIDADES'!I$22)*($G40/$F40)))</f>
        <v>0</v>
      </c>
      <c r="L40" s="498">
        <f>IF($F40=0,0,((($F40/$E$38)*'CRONOGRAMA ACTIVIDADES'!J$22)*($G40/$F40)))</f>
        <v>0</v>
      </c>
      <c r="M40" s="498">
        <f>IF($F40=0,0,((($F40/$E$38)*'CRONOGRAMA ACTIVIDADES'!K$22)*($G40/$F40)))</f>
        <v>0</v>
      </c>
      <c r="N40" s="498">
        <f>IF($F40=0,0,((($F40/$E$38)*'CRONOGRAMA ACTIVIDADES'!L$22)*($G40/$F40)))</f>
        <v>0</v>
      </c>
      <c r="O40" s="498">
        <f>IF($F40=0,0,((($F40/$E$38)*'CRONOGRAMA ACTIVIDADES'!M$22)*($G40/$F40)))</f>
        <v>0</v>
      </c>
      <c r="P40" s="498">
        <f>IF($F40=0,0,((($F40/$E$38)*'CRONOGRAMA ACTIVIDADES'!N$22)*($G40/$F40)))</f>
        <v>0</v>
      </c>
      <c r="Q40" s="498">
        <f>IF($F40=0,0,((($F40/$E$38)*'CRONOGRAMA ACTIVIDADES'!O$22)*($G40/$F40)))</f>
        <v>0</v>
      </c>
      <c r="R40" s="498">
        <f>IF($F40=0,0,((($F40/$E$38)*'CRONOGRAMA ACTIVIDADES'!P$22)*($G40/$F40)))</f>
        <v>0</v>
      </c>
      <c r="S40" s="498">
        <f>IF($F40=0,0,((($F40/$E$38)*'CRONOGRAMA ACTIVIDADES'!Q$22)*($G40/$F40)))</f>
        <v>0</v>
      </c>
      <c r="T40" s="501">
        <f>H40+I40+J40+K40+L40+M40+N40+O40+P40+Q40+R40+S40</f>
        <v>0</v>
      </c>
      <c r="U40" s="502">
        <f>IF($F40=0,0,((($F40/$E$38)*'CRONOGRAMA ACTIVIDADES'!R$22)*($G40/$F40)))</f>
        <v>0</v>
      </c>
      <c r="V40" s="498">
        <f>IF($F40=0,0,((($F40/$E$38)*'CRONOGRAMA ACTIVIDADES'!S$22)*($G40/$F40)))</f>
        <v>0</v>
      </c>
      <c r="W40" s="498">
        <f>IF($F40=0,0,((($F40/$E$38)*'CRONOGRAMA ACTIVIDADES'!T$22)*($G40/$F40)))</f>
        <v>0</v>
      </c>
      <c r="X40" s="498">
        <f>IF($F40=0,0,((($F40/$E$38)*'CRONOGRAMA ACTIVIDADES'!U$22)*($G40/$F40)))</f>
        <v>0</v>
      </c>
      <c r="Y40" s="498">
        <f>IF($F40=0,0,((($F40/$E$38)*'CRONOGRAMA ACTIVIDADES'!V$22)*($G40/$F40)))</f>
        <v>0</v>
      </c>
      <c r="Z40" s="498">
        <f>IF($F40=0,0,((($F40/$E$38)*'CRONOGRAMA ACTIVIDADES'!W$22)*($G40/$F40)))</f>
        <v>0</v>
      </c>
      <c r="AA40" s="498">
        <f>IF($F40=0,0,((($F40/$E$38)*'CRONOGRAMA ACTIVIDADES'!X$22)*($G40/$F40)))</f>
        <v>0</v>
      </c>
      <c r="AB40" s="498">
        <f>IF($F40=0,0,((($F40/$E$38)*'CRONOGRAMA ACTIVIDADES'!Y$22)*($G40/$F40)))</f>
        <v>0</v>
      </c>
      <c r="AC40" s="498">
        <f>IF($F40=0,0,((($F40/$E$38)*'CRONOGRAMA ACTIVIDADES'!Z$22)*($G40/$F40)))</f>
        <v>0</v>
      </c>
      <c r="AD40" s="498">
        <f>IF($F40=0,0,((($F40/$E$38)*'CRONOGRAMA ACTIVIDADES'!AA$22)*($G40/$F40)))</f>
        <v>0</v>
      </c>
      <c r="AE40" s="498">
        <f>IF($F40=0,0,((($F40/$E$38)*'CRONOGRAMA ACTIVIDADES'!AB$22)*($G40/$F40)))</f>
        <v>0</v>
      </c>
      <c r="AF40" s="498">
        <f>IF($F40=0,0,((($F40/$E$38)*'CRONOGRAMA ACTIVIDADES'!AC$22)*($G40/$F40)))</f>
        <v>0</v>
      </c>
      <c r="AG40" s="499">
        <f>U40+V40+W40+X40+Y40+Z40+AA40+AB40+AC40+AD40+AE40+AF40</f>
        <v>0</v>
      </c>
      <c r="AH40" s="503">
        <f>IF($F40=0,0,((($F40/$E$38)*'CRONOGRAMA ACTIVIDADES'!AD$22)*($G40/$F40)))</f>
        <v>0</v>
      </c>
      <c r="AI40" s="498">
        <f>IF($F40=0,0,((($F40/$E$38)*'CRONOGRAMA ACTIVIDADES'!AE$22)*($G40/$F40)))</f>
        <v>0</v>
      </c>
      <c r="AJ40" s="498">
        <f>IF($F40=0,0,((($F40/$E$38)*'CRONOGRAMA ACTIVIDADES'!AF$22)*($G40/$F40)))</f>
        <v>0</v>
      </c>
      <c r="AK40" s="498">
        <f>IF($F40=0,0,((($F40/$E$38)*'CRONOGRAMA ACTIVIDADES'!AG$22)*($G40/$F40)))</f>
        <v>0</v>
      </c>
      <c r="AL40" s="498">
        <f>IF($F40=0,0,((($F40/$E$38)*'CRONOGRAMA ACTIVIDADES'!AH$22)*($G40/$F40)))</f>
        <v>0</v>
      </c>
      <c r="AM40" s="498">
        <f>IF($F40=0,0,((($F40/$E$38)*'CRONOGRAMA ACTIVIDADES'!AI$22)*($G40/$F40)))</f>
        <v>0</v>
      </c>
      <c r="AN40" s="498">
        <f>IF($F40=0,0,((($F40/$E$38)*'CRONOGRAMA ACTIVIDADES'!AJ$22)*($G40/$F40)))</f>
        <v>0</v>
      </c>
      <c r="AO40" s="498">
        <f>IF($F40=0,0,((($F40/$E$38)*'CRONOGRAMA ACTIVIDADES'!AK$22)*($G40/$F40)))</f>
        <v>0</v>
      </c>
      <c r="AP40" s="498">
        <f>IF($F40=0,0,((($F40/$E$38)*'CRONOGRAMA ACTIVIDADES'!AL$22)*($G40/$F40)))</f>
        <v>0</v>
      </c>
      <c r="AQ40" s="498">
        <f>IF($F40=0,0,((($F40/$E$38)*'CRONOGRAMA ACTIVIDADES'!AM$22)*($G40/$F40)))</f>
        <v>0</v>
      </c>
      <c r="AR40" s="498">
        <f>IF($F40=0,0,((($F40/$E$38)*'CRONOGRAMA ACTIVIDADES'!AN$22)*($G40/$F40)))</f>
        <v>0</v>
      </c>
      <c r="AS40" s="498">
        <f>IF($F40=0,0,((($F40/$E$38)*'CRONOGRAMA ACTIVIDADES'!AO$22)*($G40/$F40)))</f>
        <v>0</v>
      </c>
      <c r="AT40" s="501">
        <f>AH40+AI40+AJ40+AK40+AL40+AM40+AN40+AO40+AP40+AQ40+AR40+AS40</f>
        <v>0</v>
      </c>
      <c r="AU40" s="571">
        <f>AS40+AR40+AQ40+AP40+AO40+AN40+AM40+AL40+AK40+AJ40+AI40+AH40+AF40+AE40+AD40+AC40+AB40+AA40+Z40+Y40+X40+W40+V40+U40+S40+R40+Q40+P40+O40+N40+M40+L40+K40+J40+I40+H40</f>
        <v>0</v>
      </c>
      <c r="AV40" s="470">
        <f t="shared" si="1"/>
        <v>0</v>
      </c>
    </row>
    <row r="41" spans="2:48" s="483" customFormat="1" ht="12.75" customHeight="1" outlineLevel="1">
      <c r="B41" s="494" t="str">
        <f>+'FORMATO COSTEO C1'!C$156</f>
        <v>1.1.5.3</v>
      </c>
      <c r="C41" s="495" t="str">
        <f>+'FORMATO COSTEO C1'!B$156</f>
        <v>Categoría de gasto</v>
      </c>
      <c r="D41" s="506"/>
      <c r="E41" s="507"/>
      <c r="F41" s="498">
        <f>+'FORMATO COSTEO C1'!G156</f>
        <v>0</v>
      </c>
      <c r="G41" s="499">
        <f>+'FORMATO COSTEO C1'!M156</f>
        <v>0</v>
      </c>
      <c r="H41" s="503">
        <f>IF($F41=0,0,((($F41/$E$38)*'CRONOGRAMA ACTIVIDADES'!F$22)*($G41/$F41)))</f>
        <v>0</v>
      </c>
      <c r="I41" s="498">
        <f>IF($F41=0,0,((($F41/$E$38)*'CRONOGRAMA ACTIVIDADES'!G$22)*($G41/$F41)))</f>
        <v>0</v>
      </c>
      <c r="J41" s="498">
        <f>IF($F41=0,0,((($F41/$E$38)*'CRONOGRAMA ACTIVIDADES'!H$22)*($G41/$F41)))</f>
        <v>0</v>
      </c>
      <c r="K41" s="498">
        <f>IF($F41=0,0,((($F41/$E$38)*'CRONOGRAMA ACTIVIDADES'!I$22)*($G41/$F41)))</f>
        <v>0</v>
      </c>
      <c r="L41" s="498">
        <f>IF($F41=0,0,((($F41/$E$38)*'CRONOGRAMA ACTIVIDADES'!J$22)*($G41/$F41)))</f>
        <v>0</v>
      </c>
      <c r="M41" s="498">
        <f>IF($F41=0,0,((($F41/$E$38)*'CRONOGRAMA ACTIVIDADES'!K$22)*($G41/$F41)))</f>
        <v>0</v>
      </c>
      <c r="N41" s="498">
        <f>IF($F41=0,0,((($F41/$E$38)*'CRONOGRAMA ACTIVIDADES'!L$22)*($G41/$F41)))</f>
        <v>0</v>
      </c>
      <c r="O41" s="498">
        <f>IF($F41=0,0,((($F41/$E$38)*'CRONOGRAMA ACTIVIDADES'!M$22)*($G41/$F41)))</f>
        <v>0</v>
      </c>
      <c r="P41" s="498">
        <f>IF($F41=0,0,((($F41/$E$38)*'CRONOGRAMA ACTIVIDADES'!N$22)*($G41/$F41)))</f>
        <v>0</v>
      </c>
      <c r="Q41" s="498">
        <f>IF($F41=0,0,((($F41/$E$38)*'CRONOGRAMA ACTIVIDADES'!O$22)*($G41/$F41)))</f>
        <v>0</v>
      </c>
      <c r="R41" s="498">
        <f>IF($F41=0,0,((($F41/$E$38)*'CRONOGRAMA ACTIVIDADES'!P$22)*($G41/$F41)))</f>
        <v>0</v>
      </c>
      <c r="S41" s="498">
        <f>IF($F41=0,0,((($F41/$E$38)*'CRONOGRAMA ACTIVIDADES'!Q$22)*($G41/$F41)))</f>
        <v>0</v>
      </c>
      <c r="T41" s="501">
        <f>H41+I41+J41+K41+L41+M41+N41+O41+P41+Q41+R41+S41</f>
        <v>0</v>
      </c>
      <c r="U41" s="502">
        <f>IF($F41=0,0,((($F41/$E$38)*'CRONOGRAMA ACTIVIDADES'!R$22)*($G41/$F41)))</f>
        <v>0</v>
      </c>
      <c r="V41" s="498">
        <f>IF($F41=0,0,((($F41/$E$38)*'CRONOGRAMA ACTIVIDADES'!S$22)*($G41/$F41)))</f>
        <v>0</v>
      </c>
      <c r="W41" s="498">
        <f>IF($F41=0,0,((($F41/$E$38)*'CRONOGRAMA ACTIVIDADES'!T$22)*($G41/$F41)))</f>
        <v>0</v>
      </c>
      <c r="X41" s="498">
        <f>IF($F41=0,0,((($F41/$E$38)*'CRONOGRAMA ACTIVIDADES'!U$22)*($G41/$F41)))</f>
        <v>0</v>
      </c>
      <c r="Y41" s="498">
        <f>IF($F41=0,0,((($F41/$E$38)*'CRONOGRAMA ACTIVIDADES'!V$22)*($G41/$F41)))</f>
        <v>0</v>
      </c>
      <c r="Z41" s="498">
        <f>IF($F41=0,0,((($F41/$E$38)*'CRONOGRAMA ACTIVIDADES'!W$22)*($G41/$F41)))</f>
        <v>0</v>
      </c>
      <c r="AA41" s="498">
        <f>IF($F41=0,0,((($F41/$E$38)*'CRONOGRAMA ACTIVIDADES'!X$22)*($G41/$F41)))</f>
        <v>0</v>
      </c>
      <c r="AB41" s="498">
        <f>IF($F41=0,0,((($F41/$E$38)*'CRONOGRAMA ACTIVIDADES'!Y$22)*($G41/$F41)))</f>
        <v>0</v>
      </c>
      <c r="AC41" s="498">
        <f>IF($F41=0,0,((($F41/$E$38)*'CRONOGRAMA ACTIVIDADES'!Z$22)*($G41/$F41)))</f>
        <v>0</v>
      </c>
      <c r="AD41" s="498">
        <f>IF($F41=0,0,((($F41/$E$38)*'CRONOGRAMA ACTIVIDADES'!AA$22)*($G41/$F41)))</f>
        <v>0</v>
      </c>
      <c r="AE41" s="498">
        <f>IF($F41=0,0,((($F41/$E$38)*'CRONOGRAMA ACTIVIDADES'!AB$22)*($G41/$F41)))</f>
        <v>0</v>
      </c>
      <c r="AF41" s="498">
        <f>IF($F41=0,0,((($F41/$E$38)*'CRONOGRAMA ACTIVIDADES'!AC$22)*($G41/$F41)))</f>
        <v>0</v>
      </c>
      <c r="AG41" s="499">
        <f>U41+V41+W41+X41+Y41+Z41+AA41+AB41+AC41+AD41+AE41+AF41</f>
        <v>0</v>
      </c>
      <c r="AH41" s="503">
        <f>IF($F41=0,0,((($F41/$E$38)*'CRONOGRAMA ACTIVIDADES'!AD$22)*($G41/$F41)))</f>
        <v>0</v>
      </c>
      <c r="AI41" s="498">
        <f>IF($F41=0,0,((($F41/$E$38)*'CRONOGRAMA ACTIVIDADES'!AE$22)*($G41/$F41)))</f>
        <v>0</v>
      </c>
      <c r="AJ41" s="498">
        <f>IF($F41=0,0,((($F41/$E$38)*'CRONOGRAMA ACTIVIDADES'!AF$22)*($G41/$F41)))</f>
        <v>0</v>
      </c>
      <c r="AK41" s="498">
        <f>IF($F41=0,0,((($F41/$E$38)*'CRONOGRAMA ACTIVIDADES'!AG$22)*($G41/$F41)))</f>
        <v>0</v>
      </c>
      <c r="AL41" s="498">
        <f>IF($F41=0,0,((($F41/$E$38)*'CRONOGRAMA ACTIVIDADES'!AH$22)*($G41/$F41)))</f>
        <v>0</v>
      </c>
      <c r="AM41" s="498">
        <f>IF($F41=0,0,((($F41/$E$38)*'CRONOGRAMA ACTIVIDADES'!AI$22)*($G41/$F41)))</f>
        <v>0</v>
      </c>
      <c r="AN41" s="498">
        <f>IF($F41=0,0,((($F41/$E$38)*'CRONOGRAMA ACTIVIDADES'!AJ$22)*($G41/$F41)))</f>
        <v>0</v>
      </c>
      <c r="AO41" s="498">
        <f>IF($F41=0,0,((($F41/$E$38)*'CRONOGRAMA ACTIVIDADES'!AK$22)*($G41/$F41)))</f>
        <v>0</v>
      </c>
      <c r="AP41" s="498">
        <f>IF($F41=0,0,((($F41/$E$38)*'CRONOGRAMA ACTIVIDADES'!AL$22)*($G41/$F41)))</f>
        <v>0</v>
      </c>
      <c r="AQ41" s="498">
        <f>IF($F41=0,0,((($F41/$E$38)*'CRONOGRAMA ACTIVIDADES'!AM$22)*($G41/$F41)))</f>
        <v>0</v>
      </c>
      <c r="AR41" s="498">
        <f>IF($F41=0,0,((($F41/$E$38)*'CRONOGRAMA ACTIVIDADES'!AN$22)*($G41/$F41)))</f>
        <v>0</v>
      </c>
      <c r="AS41" s="498">
        <f>IF($F41=0,0,((($F41/$E$38)*'CRONOGRAMA ACTIVIDADES'!AO$22)*($G41/$F41)))</f>
        <v>0</v>
      </c>
      <c r="AT41" s="501">
        <f>AH41+AI41+AJ41+AK41+AL41+AM41+AN41+AO41+AP41+AQ41+AR41+AS41</f>
        <v>0</v>
      </c>
      <c r="AU41" s="571">
        <f>AS41+AR41+AQ41+AP41+AO41+AN41+AM41+AL41+AK41+AJ41+AI41+AH41+AF41+AE41+AD41+AC41+AB41+AA41+Z41+Y41+X41+W41+V41+U41+S41+R41+Q41+P41+O41+N41+M41+L41+K41+J41+I41+H41</f>
        <v>0</v>
      </c>
      <c r="AV41" s="470">
        <f t="shared" si="1"/>
        <v>0</v>
      </c>
    </row>
    <row r="42" spans="2:48" s="472" customFormat="1" ht="12.75" customHeight="1">
      <c r="B42" s="494" t="str">
        <f>+'FORMATO COSTEO C1'!C$162</f>
        <v>1.1.5.4</v>
      </c>
      <c r="C42" s="495" t="str">
        <f>+'FORMATO COSTEO C1'!B$162</f>
        <v>Categoría de gasto</v>
      </c>
      <c r="D42" s="506"/>
      <c r="E42" s="507"/>
      <c r="F42" s="498">
        <f>+'FORMATO COSTEO C1'!G162</f>
        <v>0</v>
      </c>
      <c r="G42" s="499">
        <f>+'FORMATO COSTEO C1'!M162</f>
        <v>0</v>
      </c>
      <c r="H42" s="503">
        <f>IF($F42=0,0,((($F42/$E$38)*'CRONOGRAMA ACTIVIDADES'!F$22)*($G42/$F42)))</f>
        <v>0</v>
      </c>
      <c r="I42" s="498">
        <f>IF($F42=0,0,((($F42/$E$38)*'CRONOGRAMA ACTIVIDADES'!G$22)*($G42/$F42)))</f>
        <v>0</v>
      </c>
      <c r="J42" s="498">
        <f>IF($F42=0,0,((($F42/$E$38)*'CRONOGRAMA ACTIVIDADES'!H$22)*($G42/$F42)))</f>
        <v>0</v>
      </c>
      <c r="K42" s="498">
        <f>IF($F42=0,0,((($F42/$E$38)*'CRONOGRAMA ACTIVIDADES'!I$22)*($G42/$F42)))</f>
        <v>0</v>
      </c>
      <c r="L42" s="498">
        <f>IF($F42=0,0,((($F42/$E$38)*'CRONOGRAMA ACTIVIDADES'!J$22)*($G42/$F42)))</f>
        <v>0</v>
      </c>
      <c r="M42" s="498">
        <f>IF($F42=0,0,((($F42/$E$38)*'CRONOGRAMA ACTIVIDADES'!K$22)*($G42/$F42)))</f>
        <v>0</v>
      </c>
      <c r="N42" s="498">
        <f>IF($F42=0,0,((($F42/$E$38)*'CRONOGRAMA ACTIVIDADES'!L$22)*($G42/$F42)))</f>
        <v>0</v>
      </c>
      <c r="O42" s="498">
        <f>IF($F42=0,0,((($F42/$E$38)*'CRONOGRAMA ACTIVIDADES'!M$22)*($G42/$F42)))</f>
        <v>0</v>
      </c>
      <c r="P42" s="498">
        <f>IF($F42=0,0,((($F42/$E$38)*'CRONOGRAMA ACTIVIDADES'!N$22)*($G42/$F42)))</f>
        <v>0</v>
      </c>
      <c r="Q42" s="498">
        <f>IF($F42=0,0,((($F42/$E$38)*'CRONOGRAMA ACTIVIDADES'!O$22)*($G42/$F42)))</f>
        <v>0</v>
      </c>
      <c r="R42" s="498">
        <f>IF($F42=0,0,((($F42/$E$38)*'CRONOGRAMA ACTIVIDADES'!P$22)*($G42/$F42)))</f>
        <v>0</v>
      </c>
      <c r="S42" s="498">
        <f>IF($F42=0,0,((($F42/$E$38)*'CRONOGRAMA ACTIVIDADES'!Q$22)*($G42/$F42)))</f>
        <v>0</v>
      </c>
      <c r="T42" s="501">
        <f>H42+I42+J42+K42+L42+M42+N42+O42+P42+Q42+R42+S42</f>
        <v>0</v>
      </c>
      <c r="U42" s="502">
        <f>IF($F42=0,0,((($F42/$E$38)*'CRONOGRAMA ACTIVIDADES'!R$22)*($G42/$F42)))</f>
        <v>0</v>
      </c>
      <c r="V42" s="498">
        <f>IF($F42=0,0,((($F42/$E$38)*'CRONOGRAMA ACTIVIDADES'!S$22)*($G42/$F42)))</f>
        <v>0</v>
      </c>
      <c r="W42" s="498">
        <f>IF($F42=0,0,((($F42/$E$38)*'CRONOGRAMA ACTIVIDADES'!T$22)*($G42/$F42)))</f>
        <v>0</v>
      </c>
      <c r="X42" s="498">
        <f>IF($F42=0,0,((($F42/$E$38)*'CRONOGRAMA ACTIVIDADES'!U$22)*($G42/$F42)))</f>
        <v>0</v>
      </c>
      <c r="Y42" s="498">
        <f>IF($F42=0,0,((($F42/$E$38)*'CRONOGRAMA ACTIVIDADES'!V$22)*($G42/$F42)))</f>
        <v>0</v>
      </c>
      <c r="Z42" s="498">
        <f>IF($F42=0,0,((($F42/$E$38)*'CRONOGRAMA ACTIVIDADES'!W$22)*($G42/$F42)))</f>
        <v>0</v>
      </c>
      <c r="AA42" s="498">
        <f>IF($F42=0,0,((($F42/$E$38)*'CRONOGRAMA ACTIVIDADES'!X$22)*($G42/$F42)))</f>
        <v>0</v>
      </c>
      <c r="AB42" s="498">
        <f>IF($F42=0,0,((($F42/$E$38)*'CRONOGRAMA ACTIVIDADES'!Y$22)*($G42/$F42)))</f>
        <v>0</v>
      </c>
      <c r="AC42" s="498">
        <f>IF($F42=0,0,((($F42/$E$38)*'CRONOGRAMA ACTIVIDADES'!Z$22)*($G42/$F42)))</f>
        <v>0</v>
      </c>
      <c r="AD42" s="498">
        <f>IF($F42=0,0,((($F42/$E$38)*'CRONOGRAMA ACTIVIDADES'!AA$22)*($G42/$F42)))</f>
        <v>0</v>
      </c>
      <c r="AE42" s="498">
        <f>IF($F42=0,0,((($F42/$E$38)*'CRONOGRAMA ACTIVIDADES'!AB$22)*($G42/$F42)))</f>
        <v>0</v>
      </c>
      <c r="AF42" s="498">
        <f>IF($F42=0,0,((($F42/$E$38)*'CRONOGRAMA ACTIVIDADES'!AC$22)*($G42/$F42)))</f>
        <v>0</v>
      </c>
      <c r="AG42" s="499">
        <f>U42+V42+W42+X42+Y42+Z42+AA42+AB42+AC42+AD42+AE42+AF42</f>
        <v>0</v>
      </c>
      <c r="AH42" s="503">
        <f>IF($F42=0,0,((($F42/$E$38)*'CRONOGRAMA ACTIVIDADES'!AD$22)*($G42/$F42)))</f>
        <v>0</v>
      </c>
      <c r="AI42" s="498">
        <f>IF($F42=0,0,((($F42/$E$38)*'CRONOGRAMA ACTIVIDADES'!AE$22)*($G42/$F42)))</f>
        <v>0</v>
      </c>
      <c r="AJ42" s="498">
        <f>IF($F42=0,0,((($F42/$E$38)*'CRONOGRAMA ACTIVIDADES'!AF$22)*($G42/$F42)))</f>
        <v>0</v>
      </c>
      <c r="AK42" s="498">
        <f>IF($F42=0,0,((($F42/$E$38)*'CRONOGRAMA ACTIVIDADES'!AG$22)*($G42/$F42)))</f>
        <v>0</v>
      </c>
      <c r="AL42" s="498">
        <f>IF($F42=0,0,((($F42/$E$38)*'CRONOGRAMA ACTIVIDADES'!AH$22)*($G42/$F42)))</f>
        <v>0</v>
      </c>
      <c r="AM42" s="498">
        <f>IF($F42=0,0,((($F42/$E$38)*'CRONOGRAMA ACTIVIDADES'!AI$22)*($G42/$F42)))</f>
        <v>0</v>
      </c>
      <c r="AN42" s="498">
        <f>IF($F42=0,0,((($F42/$E$38)*'CRONOGRAMA ACTIVIDADES'!AJ$22)*($G42/$F42)))</f>
        <v>0</v>
      </c>
      <c r="AO42" s="498">
        <f>IF($F42=0,0,((($F42/$E$38)*'CRONOGRAMA ACTIVIDADES'!AK$22)*($G42/$F42)))</f>
        <v>0</v>
      </c>
      <c r="AP42" s="498">
        <f>IF($F42=0,0,((($F42/$E$38)*'CRONOGRAMA ACTIVIDADES'!AL$22)*($G42/$F42)))</f>
        <v>0</v>
      </c>
      <c r="AQ42" s="498">
        <f>IF($F42=0,0,((($F42/$E$38)*'CRONOGRAMA ACTIVIDADES'!AM$22)*($G42/$F42)))</f>
        <v>0</v>
      </c>
      <c r="AR42" s="498">
        <f>IF($F42=0,0,((($F42/$E$38)*'CRONOGRAMA ACTIVIDADES'!AN$22)*($G42/$F42)))</f>
        <v>0</v>
      </c>
      <c r="AS42" s="498">
        <f>IF($F42=0,0,((($F42/$E$38)*'CRONOGRAMA ACTIVIDADES'!AO$22)*($G42/$F42)))</f>
        <v>0</v>
      </c>
      <c r="AT42" s="501">
        <f>AH42+AI42+AJ42+AK42+AL42+AM42+AN42+AO42+AP42+AQ42+AR42+AS42</f>
        <v>0</v>
      </c>
      <c r="AU42" s="571">
        <f>AS42+AR42+AQ42+AP42+AO42+AN42+AM42+AL42+AK42+AJ42+AI42+AH42+AF42+AE42+AD42+AC42+AB42+AA42+Z42+Y42+X42+W42+V42+U42+S42+R42+Q42+P42+O42+N42+M42+L42+K42+J42+I42+H42</f>
        <v>0</v>
      </c>
      <c r="AV42" s="470">
        <f t="shared" si="1"/>
        <v>0</v>
      </c>
    </row>
    <row r="43" spans="2:48" s="472" customFormat="1" ht="12.75" customHeight="1">
      <c r="B43" s="494" t="str">
        <f>+'FORMATO COSTEO C1'!C$168</f>
        <v>1.1.5.5</v>
      </c>
      <c r="C43" s="495" t="str">
        <f>+'FORMATO COSTEO C1'!B$168</f>
        <v>Categoría de gasto</v>
      </c>
      <c r="D43" s="506"/>
      <c r="E43" s="507"/>
      <c r="F43" s="498">
        <f>+'FORMATO COSTEO C1'!G168</f>
        <v>0</v>
      </c>
      <c r="G43" s="499">
        <f>+'FORMATO COSTEO C1'!M168</f>
        <v>0</v>
      </c>
      <c r="H43" s="503">
        <f>IF($F43=0,0,((($F43/$E$38)*'CRONOGRAMA ACTIVIDADES'!F$22)*($G43/$F43)))</f>
        <v>0</v>
      </c>
      <c r="I43" s="498">
        <f>IF($F43=0,0,((($F43/$E$38)*'CRONOGRAMA ACTIVIDADES'!G$22)*($G43/$F43)))</f>
        <v>0</v>
      </c>
      <c r="J43" s="498">
        <f>IF($F43=0,0,((($F43/$E$38)*'CRONOGRAMA ACTIVIDADES'!H$22)*($G43/$F43)))</f>
        <v>0</v>
      </c>
      <c r="K43" s="498">
        <f>IF($F43=0,0,((($F43/$E$38)*'CRONOGRAMA ACTIVIDADES'!I$22)*($G43/$F43)))</f>
        <v>0</v>
      </c>
      <c r="L43" s="498">
        <f>IF($F43=0,0,((($F43/$E$38)*'CRONOGRAMA ACTIVIDADES'!J$22)*($G43/$F43)))</f>
        <v>0</v>
      </c>
      <c r="M43" s="498">
        <f>IF($F43=0,0,((($F43/$E$38)*'CRONOGRAMA ACTIVIDADES'!K$22)*($G43/$F43)))</f>
        <v>0</v>
      </c>
      <c r="N43" s="498">
        <f>IF($F43=0,0,((($F43/$E$38)*'CRONOGRAMA ACTIVIDADES'!L$22)*($G43/$F43)))</f>
        <v>0</v>
      </c>
      <c r="O43" s="498">
        <f>IF($F43=0,0,((($F43/$E$38)*'CRONOGRAMA ACTIVIDADES'!M$22)*($G43/$F43)))</f>
        <v>0</v>
      </c>
      <c r="P43" s="498">
        <f>IF($F43=0,0,((($F43/$E$38)*'CRONOGRAMA ACTIVIDADES'!N$22)*($G43/$F43)))</f>
        <v>0</v>
      </c>
      <c r="Q43" s="498">
        <f>IF($F43=0,0,((($F43/$E$38)*'CRONOGRAMA ACTIVIDADES'!O$22)*($G43/$F43)))</f>
        <v>0</v>
      </c>
      <c r="R43" s="498">
        <f>IF($F43=0,0,((($F43/$E$38)*'CRONOGRAMA ACTIVIDADES'!P$22)*($G43/$F43)))</f>
        <v>0</v>
      </c>
      <c r="S43" s="498">
        <f>IF($F43=0,0,((($F43/$E$38)*'CRONOGRAMA ACTIVIDADES'!Q$22)*($G43/$F43)))</f>
        <v>0</v>
      </c>
      <c r="T43" s="501">
        <f>H43+I43+J43+K43+L43+M43+N43+O43+P43+Q43+R43+S43</f>
        <v>0</v>
      </c>
      <c r="U43" s="502">
        <f>IF($F43=0,0,((($F43/$E$38)*'CRONOGRAMA ACTIVIDADES'!R$22)*($G43/$F43)))</f>
        <v>0</v>
      </c>
      <c r="V43" s="498">
        <f>IF($F43=0,0,((($F43/$E$38)*'CRONOGRAMA ACTIVIDADES'!S$22)*($G43/$F43)))</f>
        <v>0</v>
      </c>
      <c r="W43" s="498">
        <f>IF($F43=0,0,((($F43/$E$38)*'CRONOGRAMA ACTIVIDADES'!T$22)*($G43/$F43)))</f>
        <v>0</v>
      </c>
      <c r="X43" s="498">
        <f>IF($F43=0,0,((($F43/$E$38)*'CRONOGRAMA ACTIVIDADES'!U$22)*($G43/$F43)))</f>
        <v>0</v>
      </c>
      <c r="Y43" s="498">
        <f>IF($F43=0,0,((($F43/$E$38)*'CRONOGRAMA ACTIVIDADES'!V$22)*($G43/$F43)))</f>
        <v>0</v>
      </c>
      <c r="Z43" s="498">
        <f>IF($F43=0,0,((($F43/$E$38)*'CRONOGRAMA ACTIVIDADES'!W$22)*($G43/$F43)))</f>
        <v>0</v>
      </c>
      <c r="AA43" s="498">
        <f>IF($F43=0,0,((($F43/$E$38)*'CRONOGRAMA ACTIVIDADES'!X$22)*($G43/$F43)))</f>
        <v>0</v>
      </c>
      <c r="AB43" s="498">
        <f>IF($F43=0,0,((($F43/$E$38)*'CRONOGRAMA ACTIVIDADES'!Y$22)*($G43/$F43)))</f>
        <v>0</v>
      </c>
      <c r="AC43" s="498">
        <f>IF($F43=0,0,((($F43/$E$38)*'CRONOGRAMA ACTIVIDADES'!Z$22)*($G43/$F43)))</f>
        <v>0</v>
      </c>
      <c r="AD43" s="498">
        <f>IF($F43=0,0,((($F43/$E$38)*'CRONOGRAMA ACTIVIDADES'!AA$22)*($G43/$F43)))</f>
        <v>0</v>
      </c>
      <c r="AE43" s="498">
        <f>IF($F43=0,0,((($F43/$E$38)*'CRONOGRAMA ACTIVIDADES'!AB$22)*($G43/$F43)))</f>
        <v>0</v>
      </c>
      <c r="AF43" s="498">
        <f>IF($F43=0,0,((($F43/$E$38)*'CRONOGRAMA ACTIVIDADES'!AC$22)*($G43/$F43)))</f>
        <v>0</v>
      </c>
      <c r="AG43" s="499">
        <f>U43+V43+W43+X43+Y43+Z43+AA43+AB43+AC43+AD43+AE43+AF43</f>
        <v>0</v>
      </c>
      <c r="AH43" s="503">
        <f>IF($F43=0,0,((($F43/$E$38)*'CRONOGRAMA ACTIVIDADES'!AD$22)*($G43/$F43)))</f>
        <v>0</v>
      </c>
      <c r="AI43" s="498">
        <f>IF($F43=0,0,((($F43/$E$38)*'CRONOGRAMA ACTIVIDADES'!AE$22)*($G43/$F43)))</f>
        <v>0</v>
      </c>
      <c r="AJ43" s="498">
        <f>IF($F43=0,0,((($F43/$E$38)*'CRONOGRAMA ACTIVIDADES'!AF$22)*($G43/$F43)))</f>
        <v>0</v>
      </c>
      <c r="AK43" s="498">
        <f>IF($F43=0,0,((($F43/$E$38)*'CRONOGRAMA ACTIVIDADES'!AG$22)*($G43/$F43)))</f>
        <v>0</v>
      </c>
      <c r="AL43" s="498">
        <f>IF($F43=0,0,((($F43/$E$38)*'CRONOGRAMA ACTIVIDADES'!AH$22)*($G43/$F43)))</f>
        <v>0</v>
      </c>
      <c r="AM43" s="498">
        <f>IF($F43=0,0,((($F43/$E$38)*'CRONOGRAMA ACTIVIDADES'!AI$22)*($G43/$F43)))</f>
        <v>0</v>
      </c>
      <c r="AN43" s="498">
        <f>IF($F43=0,0,((($F43/$E$38)*'CRONOGRAMA ACTIVIDADES'!AJ$22)*($G43/$F43)))</f>
        <v>0</v>
      </c>
      <c r="AO43" s="498">
        <f>IF($F43=0,0,((($F43/$E$38)*'CRONOGRAMA ACTIVIDADES'!AK$22)*($G43/$F43)))</f>
        <v>0</v>
      </c>
      <c r="AP43" s="498">
        <f>IF($F43=0,0,((($F43/$E$38)*'CRONOGRAMA ACTIVIDADES'!AL$22)*($G43/$F43)))</f>
        <v>0</v>
      </c>
      <c r="AQ43" s="498">
        <f>IF($F43=0,0,((($F43/$E$38)*'CRONOGRAMA ACTIVIDADES'!AM$22)*($G43/$F43)))</f>
        <v>0</v>
      </c>
      <c r="AR43" s="498">
        <f>IF($F43=0,0,((($F43/$E$38)*'CRONOGRAMA ACTIVIDADES'!AN$22)*($G43/$F43)))</f>
        <v>0</v>
      </c>
      <c r="AS43" s="498">
        <f>IF($F43=0,0,((($F43/$E$38)*'CRONOGRAMA ACTIVIDADES'!AO$22)*($G43/$F43)))</f>
        <v>0</v>
      </c>
      <c r="AT43" s="501">
        <f>AH43+AI43+AJ43+AK43+AL43+AM43+AN43+AO43+AP43+AQ43+AR43+AS43</f>
        <v>0</v>
      </c>
      <c r="AU43" s="571">
        <f>AS43+AR43+AQ43+AP43+AO43+AN43+AM43+AL43+AK43+AJ43+AI43+AH43+AF43+AE43+AD43+AC43+AB43+AA43+Z43+Y43+X43+W43+V43+U43+S43+R43+Q43+P43+O43+N43+M43+L43+K43+J43+I43+H43</f>
        <v>0</v>
      </c>
      <c r="AV43" s="470">
        <f t="shared" si="1"/>
        <v>0</v>
      </c>
    </row>
    <row r="44" spans="2:48" s="472" customFormat="1" ht="12.75" customHeight="1">
      <c r="B44" s="473">
        <f>+'FORMATO COSTEO C1'!C$175</f>
        <v>1.2</v>
      </c>
      <c r="C44" s="474">
        <f>+'FORMATO COSTEO C1'!D175</f>
        <v>0</v>
      </c>
      <c r="D44" s="475"/>
      <c r="E44" s="476"/>
      <c r="F44" s="477">
        <f>+F45+F51+F57+F63+F69</f>
        <v>0</v>
      </c>
      <c r="G44" s="478">
        <f aca="true" t="shared" si="14" ref="G44:P44">+G45+G51+G57+G63+G69</f>
        <v>0</v>
      </c>
      <c r="H44" s="479">
        <f t="shared" si="14"/>
        <v>0</v>
      </c>
      <c r="I44" s="477">
        <f>+I45+I51+I57+I63+I69</f>
        <v>0</v>
      </c>
      <c r="J44" s="477">
        <f>+J45+J51+J57+J63+J69</f>
        <v>0</v>
      </c>
      <c r="K44" s="477">
        <f>+K45+K51+K57+K63+K69</f>
        <v>0</v>
      </c>
      <c r="L44" s="477">
        <f>+L45+L51+L57+L63+L69</f>
        <v>0</v>
      </c>
      <c r="M44" s="477">
        <f>+M45+M51+M57+M63+M69</f>
        <v>0</v>
      </c>
      <c r="N44" s="477">
        <f t="shared" si="14"/>
        <v>0</v>
      </c>
      <c r="O44" s="477">
        <f t="shared" si="14"/>
        <v>0</v>
      </c>
      <c r="P44" s="477">
        <f t="shared" si="14"/>
        <v>0</v>
      </c>
      <c r="Q44" s="477">
        <f>+Q45+Q51+Q57+Q63+Q69</f>
        <v>0</v>
      </c>
      <c r="R44" s="477">
        <f>+R45+R51+R57+R63+R69</f>
        <v>0</v>
      </c>
      <c r="S44" s="477">
        <f>+S45+S51+S57+S63+S69</f>
        <v>0</v>
      </c>
      <c r="T44" s="480">
        <f>+T45+T51+T57+T63+T69</f>
        <v>0</v>
      </c>
      <c r="U44" s="481">
        <f aca="true" t="shared" si="15" ref="U44:AS44">+U45+U51+U57+U63+U69</f>
        <v>0</v>
      </c>
      <c r="V44" s="477">
        <f t="shared" si="15"/>
        <v>0</v>
      </c>
      <c r="W44" s="477">
        <f t="shared" si="15"/>
        <v>0</v>
      </c>
      <c r="X44" s="477">
        <f t="shared" si="15"/>
        <v>0</v>
      </c>
      <c r="Y44" s="477">
        <f t="shared" si="15"/>
        <v>0</v>
      </c>
      <c r="Z44" s="477">
        <f t="shared" si="15"/>
        <v>0</v>
      </c>
      <c r="AA44" s="477">
        <f t="shared" si="15"/>
        <v>0</v>
      </c>
      <c r="AB44" s="477">
        <f t="shared" si="15"/>
        <v>0</v>
      </c>
      <c r="AC44" s="477">
        <f t="shared" si="15"/>
        <v>0</v>
      </c>
      <c r="AD44" s="477">
        <f t="shared" si="15"/>
        <v>0</v>
      </c>
      <c r="AE44" s="477">
        <f t="shared" si="15"/>
        <v>0</v>
      </c>
      <c r="AF44" s="477">
        <f t="shared" si="15"/>
        <v>0</v>
      </c>
      <c r="AG44" s="478">
        <f>+AG45+AG51+AG57+AG63+AG69</f>
        <v>0</v>
      </c>
      <c r="AH44" s="479">
        <f t="shared" si="15"/>
        <v>0</v>
      </c>
      <c r="AI44" s="477">
        <f t="shared" si="15"/>
        <v>0</v>
      </c>
      <c r="AJ44" s="477">
        <f t="shared" si="15"/>
        <v>0</v>
      </c>
      <c r="AK44" s="477">
        <f t="shared" si="15"/>
        <v>0</v>
      </c>
      <c r="AL44" s="477">
        <f t="shared" si="15"/>
        <v>0</v>
      </c>
      <c r="AM44" s="477">
        <f t="shared" si="15"/>
        <v>0</v>
      </c>
      <c r="AN44" s="477">
        <f t="shared" si="15"/>
        <v>0</v>
      </c>
      <c r="AO44" s="477">
        <f t="shared" si="15"/>
        <v>0</v>
      </c>
      <c r="AP44" s="477">
        <f t="shared" si="15"/>
        <v>0</v>
      </c>
      <c r="AQ44" s="477">
        <f t="shared" si="15"/>
        <v>0</v>
      </c>
      <c r="AR44" s="477">
        <f t="shared" si="15"/>
        <v>0</v>
      </c>
      <c r="AS44" s="477">
        <f t="shared" si="15"/>
        <v>0</v>
      </c>
      <c r="AT44" s="480">
        <f>+AT45+AT51+AT57+AT63+AT69</f>
        <v>0</v>
      </c>
      <c r="AU44" s="482">
        <f>+AU45+AU51+AU57+AU63+AU69</f>
        <v>0</v>
      </c>
      <c r="AV44" s="470">
        <f t="shared" si="1"/>
        <v>0</v>
      </c>
    </row>
    <row r="45" spans="2:48" s="472" customFormat="1" ht="12.75" customHeight="1">
      <c r="B45" s="484" t="str">
        <f>+'FORMATO COSTEO C1'!C$176</f>
        <v>1.2.1</v>
      </c>
      <c r="C45" s="508">
        <f>+'FORMATO COSTEO C1'!B$176</f>
        <v>0</v>
      </c>
      <c r="D45" s="486" t="str">
        <f>+'FORMATO COSTEO C1'!D$176</f>
        <v>Unidad medida</v>
      </c>
      <c r="E45" s="487">
        <f>+'FORMATO COSTEO C1'!E$176</f>
        <v>0</v>
      </c>
      <c r="F45" s="488">
        <f>SUM(F46:F50)</f>
        <v>0</v>
      </c>
      <c r="G45" s="489">
        <f aca="true" t="shared" si="16" ref="G45:AU45">SUM(G46:G50)</f>
        <v>0</v>
      </c>
      <c r="H45" s="490">
        <f t="shared" si="16"/>
        <v>0</v>
      </c>
      <c r="I45" s="488">
        <f>SUM(I46:I50)</f>
        <v>0</v>
      </c>
      <c r="J45" s="488">
        <f>SUM(J46:J50)</f>
        <v>0</v>
      </c>
      <c r="K45" s="488">
        <f>SUM(K46:K50)</f>
        <v>0</v>
      </c>
      <c r="L45" s="488">
        <f>SUM(L46:L50)</f>
        <v>0</v>
      </c>
      <c r="M45" s="488">
        <f>SUM(M46:M50)</f>
        <v>0</v>
      </c>
      <c r="N45" s="488">
        <f t="shared" si="16"/>
        <v>0</v>
      </c>
      <c r="O45" s="488">
        <f t="shared" si="16"/>
        <v>0</v>
      </c>
      <c r="P45" s="488">
        <f t="shared" si="16"/>
        <v>0</v>
      </c>
      <c r="Q45" s="488">
        <f t="shared" si="16"/>
        <v>0</v>
      </c>
      <c r="R45" s="488">
        <f t="shared" si="16"/>
        <v>0</v>
      </c>
      <c r="S45" s="488">
        <f t="shared" si="16"/>
        <v>0</v>
      </c>
      <c r="T45" s="491">
        <f t="shared" si="16"/>
        <v>0</v>
      </c>
      <c r="U45" s="492">
        <f t="shared" si="16"/>
        <v>0</v>
      </c>
      <c r="V45" s="488">
        <f t="shared" si="16"/>
        <v>0</v>
      </c>
      <c r="W45" s="488">
        <f t="shared" si="16"/>
        <v>0</v>
      </c>
      <c r="X45" s="488">
        <f t="shared" si="16"/>
        <v>0</v>
      </c>
      <c r="Y45" s="488">
        <f t="shared" si="16"/>
        <v>0</v>
      </c>
      <c r="Z45" s="488">
        <f t="shared" si="16"/>
        <v>0</v>
      </c>
      <c r="AA45" s="488">
        <f t="shared" si="16"/>
        <v>0</v>
      </c>
      <c r="AB45" s="488">
        <f t="shared" si="16"/>
        <v>0</v>
      </c>
      <c r="AC45" s="488">
        <f t="shared" si="16"/>
        <v>0</v>
      </c>
      <c r="AD45" s="488">
        <f t="shared" si="16"/>
        <v>0</v>
      </c>
      <c r="AE45" s="488">
        <f t="shared" si="16"/>
        <v>0</v>
      </c>
      <c r="AF45" s="488">
        <f t="shared" si="16"/>
        <v>0</v>
      </c>
      <c r="AG45" s="489">
        <f>SUM(AG46:AG50)</f>
        <v>0</v>
      </c>
      <c r="AH45" s="490">
        <f t="shared" si="16"/>
        <v>0</v>
      </c>
      <c r="AI45" s="488">
        <f t="shared" si="16"/>
        <v>0</v>
      </c>
      <c r="AJ45" s="488">
        <f t="shared" si="16"/>
        <v>0</v>
      </c>
      <c r="AK45" s="488">
        <f t="shared" si="16"/>
        <v>0</v>
      </c>
      <c r="AL45" s="488">
        <f t="shared" si="16"/>
        <v>0</v>
      </c>
      <c r="AM45" s="488">
        <f t="shared" si="16"/>
        <v>0</v>
      </c>
      <c r="AN45" s="488">
        <f t="shared" si="16"/>
        <v>0</v>
      </c>
      <c r="AO45" s="488">
        <f t="shared" si="16"/>
        <v>0</v>
      </c>
      <c r="AP45" s="488">
        <f t="shared" si="16"/>
        <v>0</v>
      </c>
      <c r="AQ45" s="488">
        <f t="shared" si="16"/>
        <v>0</v>
      </c>
      <c r="AR45" s="488">
        <f t="shared" si="16"/>
        <v>0</v>
      </c>
      <c r="AS45" s="488">
        <f t="shared" si="16"/>
        <v>0</v>
      </c>
      <c r="AT45" s="491">
        <f t="shared" si="16"/>
        <v>0</v>
      </c>
      <c r="AU45" s="493">
        <f t="shared" si="16"/>
        <v>0</v>
      </c>
      <c r="AV45" s="470">
        <f t="shared" si="1"/>
        <v>0</v>
      </c>
    </row>
    <row r="46" spans="2:48" s="472" customFormat="1" ht="12.75" customHeight="1">
      <c r="B46" s="494" t="str">
        <f>+'FORMATO COSTEO C1'!C$178</f>
        <v>1.2.1.1</v>
      </c>
      <c r="C46" s="495" t="str">
        <f>+'FORMATO COSTEO C1'!B$178</f>
        <v>Categoría de gasto</v>
      </c>
      <c r="D46" s="496"/>
      <c r="E46" s="497"/>
      <c r="F46" s="498">
        <f>+'FORMATO COSTEO C1'!G178</f>
        <v>0</v>
      </c>
      <c r="G46" s="499">
        <f>+'FORMATO COSTEO C1'!M178</f>
        <v>0</v>
      </c>
      <c r="H46" s="500">
        <f>IF($F46=0,0,((($F46/$E$45)*'CRONOGRAMA ACTIVIDADES'!F$27)*($G46/$F46)))</f>
        <v>0</v>
      </c>
      <c r="I46" s="498">
        <f>IF($F46=0,0,((($F46/$E$45)*'CRONOGRAMA ACTIVIDADES'!G$27)*($G46/$F46)))</f>
        <v>0</v>
      </c>
      <c r="J46" s="498">
        <f>IF($F46=0,0,((($F46/$E$45)*'CRONOGRAMA ACTIVIDADES'!H$27)*($G46/$F46)))</f>
        <v>0</v>
      </c>
      <c r="K46" s="498">
        <f>IF($F46=0,0,((($F46/$E$45)*'CRONOGRAMA ACTIVIDADES'!I$27)*($G46/$F46)))</f>
        <v>0</v>
      </c>
      <c r="L46" s="498">
        <f>IF($F46=0,0,((($F46/$E$45)*'CRONOGRAMA ACTIVIDADES'!J$27)*($G46/$F46)))</f>
        <v>0</v>
      </c>
      <c r="M46" s="498">
        <f>IF($F46=0,0,((($F46/$E$45)*'CRONOGRAMA ACTIVIDADES'!K$27)*($G46/$F46)))</f>
        <v>0</v>
      </c>
      <c r="N46" s="498">
        <f>IF($F46=0,0,((($F46/$E$45)*'CRONOGRAMA ACTIVIDADES'!L$27)*($G46/$F46)))</f>
        <v>0</v>
      </c>
      <c r="O46" s="498">
        <f>IF($F46=0,0,((($F46/$E$45)*'CRONOGRAMA ACTIVIDADES'!M$27)*($G46/$F46)))</f>
        <v>0</v>
      </c>
      <c r="P46" s="498">
        <f>IF($F46=0,0,((($F46/$E$45)*'CRONOGRAMA ACTIVIDADES'!N$27)*($G46/$F46)))</f>
        <v>0</v>
      </c>
      <c r="Q46" s="498">
        <f>IF($F46=0,0,((($F46/$E$45)*'CRONOGRAMA ACTIVIDADES'!O$27)*($G46/$F46)))</f>
        <v>0</v>
      </c>
      <c r="R46" s="498">
        <f>IF($F46=0,0,((($F46/$E$45)*'CRONOGRAMA ACTIVIDADES'!P$27)*($G46/$F46)))</f>
        <v>0</v>
      </c>
      <c r="S46" s="498">
        <f>IF($F46=0,0,((($F46/$E$45)*'CRONOGRAMA ACTIVIDADES'!Q$27)*($G46/$F46)))</f>
        <v>0</v>
      </c>
      <c r="T46" s="501">
        <f>H46+I46+J46+K46+L46+M46+N46+O46+P46+Q46+R46+S46</f>
        <v>0</v>
      </c>
      <c r="U46" s="502">
        <f>IF($F46=0,0,((($F46/$E$45)*'CRONOGRAMA ACTIVIDADES'!R$27)*($G46/$F46)))</f>
        <v>0</v>
      </c>
      <c r="V46" s="498">
        <f>IF($F46=0,0,((($F46/$E$45)*'CRONOGRAMA ACTIVIDADES'!S$27)*($G46/$F46)))</f>
        <v>0</v>
      </c>
      <c r="W46" s="498">
        <f>IF($F46=0,0,((($F46/$E$45)*'CRONOGRAMA ACTIVIDADES'!T$27)*($G46/$F46)))</f>
        <v>0</v>
      </c>
      <c r="X46" s="498">
        <f>IF($F46=0,0,((($F46/$E$45)*'CRONOGRAMA ACTIVIDADES'!U$27)*($G46/$F46)))</f>
        <v>0</v>
      </c>
      <c r="Y46" s="498">
        <f>IF($F46=0,0,((($F46/$E$45)*'CRONOGRAMA ACTIVIDADES'!V$27)*($G46/$F46)))</f>
        <v>0</v>
      </c>
      <c r="Z46" s="498">
        <f>IF($F46=0,0,((($F46/$E$45)*'CRONOGRAMA ACTIVIDADES'!W$27)*($G46/$F46)))</f>
        <v>0</v>
      </c>
      <c r="AA46" s="498">
        <f>IF($F46=0,0,((($F46/$E$45)*'CRONOGRAMA ACTIVIDADES'!X$27)*($G46/$F46)))</f>
        <v>0</v>
      </c>
      <c r="AB46" s="498">
        <f>IF($F46=0,0,((($F46/$E$45)*'CRONOGRAMA ACTIVIDADES'!Y$27)*($G46/$F46)))</f>
        <v>0</v>
      </c>
      <c r="AC46" s="498">
        <f>IF($F46=0,0,((($F46/$E$45)*'CRONOGRAMA ACTIVIDADES'!Z$27)*($G46/$F46)))</f>
        <v>0</v>
      </c>
      <c r="AD46" s="498">
        <f>IF($F46=0,0,((($F46/$E$45)*'CRONOGRAMA ACTIVIDADES'!AA$27)*($G46/$F46)))</f>
        <v>0</v>
      </c>
      <c r="AE46" s="498">
        <f>IF($F46=0,0,((($F46/$E$45)*'CRONOGRAMA ACTIVIDADES'!AB$27)*($G46/$F46)))</f>
        <v>0</v>
      </c>
      <c r="AF46" s="498">
        <f>IF($F46=0,0,((($F46/$E$45)*'CRONOGRAMA ACTIVIDADES'!AC$27)*($G46/$F46)))</f>
        <v>0</v>
      </c>
      <c r="AG46" s="499">
        <f>U46+V46+W46+X46+Y46+Z46+AA46+AB46+AC46+AD46+AE46+AF46</f>
        <v>0</v>
      </c>
      <c r="AH46" s="503">
        <f>IF($F46=0,0,((($F46/$E$45)*'CRONOGRAMA ACTIVIDADES'!AD$27)*($G46/$F46)))</f>
        <v>0</v>
      </c>
      <c r="AI46" s="498">
        <f>IF($F46=0,0,((($F46/$E$45)*'CRONOGRAMA ACTIVIDADES'!AE$27)*($G46/$F46)))</f>
        <v>0</v>
      </c>
      <c r="AJ46" s="498">
        <f>IF($F46=0,0,((($F46/$E$45)*'CRONOGRAMA ACTIVIDADES'!AF$27)*($G46/$F46)))</f>
        <v>0</v>
      </c>
      <c r="AK46" s="498">
        <f>IF($F46=0,0,((($F46/$E$45)*'CRONOGRAMA ACTIVIDADES'!AG$27)*($G46/$F46)))</f>
        <v>0</v>
      </c>
      <c r="AL46" s="498">
        <f>IF($F46=0,0,((($F46/$E$45)*'CRONOGRAMA ACTIVIDADES'!AH$27)*($G46/$F46)))</f>
        <v>0</v>
      </c>
      <c r="AM46" s="498">
        <f>IF($F46=0,0,((($F46/$E$45)*'CRONOGRAMA ACTIVIDADES'!AI$27)*($G46/$F46)))</f>
        <v>0</v>
      </c>
      <c r="AN46" s="498">
        <f>IF($F46=0,0,((($F46/$E$45)*'CRONOGRAMA ACTIVIDADES'!AJ$27)*($G46/$F46)))</f>
        <v>0</v>
      </c>
      <c r="AO46" s="498">
        <f>IF($F46=0,0,((($F46/$E$45)*'CRONOGRAMA ACTIVIDADES'!AK$27)*($G46/$F46)))</f>
        <v>0</v>
      </c>
      <c r="AP46" s="498">
        <f>IF($F46=0,0,((($F46/$E$45)*'CRONOGRAMA ACTIVIDADES'!AL$27)*($G46/$F46)))</f>
        <v>0</v>
      </c>
      <c r="AQ46" s="498">
        <f>IF($F46=0,0,((($F46/$E$45)*'CRONOGRAMA ACTIVIDADES'!AM$27)*($G46/$F46)))</f>
        <v>0</v>
      </c>
      <c r="AR46" s="498">
        <f>IF($F46=0,0,((($F46/$E$45)*'CRONOGRAMA ACTIVIDADES'!AN$27)*($G46/$F46)))</f>
        <v>0</v>
      </c>
      <c r="AS46" s="498">
        <f>IF($F46=0,0,((($F46/$E$45)*'CRONOGRAMA ACTIVIDADES'!AO$27)*($G46/$F46)))</f>
        <v>0</v>
      </c>
      <c r="AT46" s="501">
        <f>AH46+AI46+AJ46+AK46+AL46+AM46+AN46+AO46+AP46+AQ46+AR46+AS46</f>
        <v>0</v>
      </c>
      <c r="AU46" s="571">
        <f>AS46+AR46+AQ46+AP46+AO46+AN46+AM46+AL46+AK46+AJ46+AI46+AH46+AF46+AE46+AD46+AC46+AB46+AA46+Z46+Y46+X46+W46+V46+U46+S46+R46+Q46+P46+O46+N46+M46+L46+K46+J46+I46+H46</f>
        <v>0</v>
      </c>
      <c r="AV46" s="470">
        <f t="shared" si="1"/>
        <v>0</v>
      </c>
    </row>
    <row r="47" spans="2:48" s="472" customFormat="1" ht="12.75" customHeight="1">
      <c r="B47" s="494" t="str">
        <f>+'FORMATO COSTEO C1'!C$184</f>
        <v>1.2.1.2</v>
      </c>
      <c r="C47" s="495" t="str">
        <f>+'FORMATO COSTEO C1'!B$184</f>
        <v>Categoría de gasto</v>
      </c>
      <c r="D47" s="496"/>
      <c r="E47" s="497"/>
      <c r="F47" s="498">
        <f>+'FORMATO COSTEO C1'!G184</f>
        <v>0</v>
      </c>
      <c r="G47" s="499">
        <f>+'FORMATO COSTEO C1'!M184</f>
        <v>0</v>
      </c>
      <c r="H47" s="503">
        <f>IF($F47=0,0,((($F47/$E$45)*'CRONOGRAMA ACTIVIDADES'!F$27)*($G47/$F47)))</f>
        <v>0</v>
      </c>
      <c r="I47" s="498">
        <f>IF($F47=0,0,((($F47/$E$45)*'CRONOGRAMA ACTIVIDADES'!G$27)*($G47/$F47)))</f>
        <v>0</v>
      </c>
      <c r="J47" s="498">
        <f>IF($F47=0,0,((($F47/$E$45)*'CRONOGRAMA ACTIVIDADES'!H$27)*($G47/$F47)))</f>
        <v>0</v>
      </c>
      <c r="K47" s="498">
        <f>IF($F47=0,0,((($F47/$E$45)*'CRONOGRAMA ACTIVIDADES'!I$27)*($G47/$F47)))</f>
        <v>0</v>
      </c>
      <c r="L47" s="498">
        <f>IF($F47=0,0,((($F47/$E$45)*'CRONOGRAMA ACTIVIDADES'!J$27)*($G47/$F47)))</f>
        <v>0</v>
      </c>
      <c r="M47" s="498">
        <f>IF($F47=0,0,((($F47/$E$45)*'CRONOGRAMA ACTIVIDADES'!K$27)*($G47/$F47)))</f>
        <v>0</v>
      </c>
      <c r="N47" s="498">
        <f>IF($F47=0,0,((($F47/$E$45)*'CRONOGRAMA ACTIVIDADES'!L$27)*($G47/$F47)))</f>
        <v>0</v>
      </c>
      <c r="O47" s="498">
        <f>IF($F47=0,0,((($F47/$E$45)*'CRONOGRAMA ACTIVIDADES'!M$27)*($G47/$F47)))</f>
        <v>0</v>
      </c>
      <c r="P47" s="498">
        <f>IF($F47=0,0,((($F47/$E$45)*'CRONOGRAMA ACTIVIDADES'!N$27)*($G47/$F47)))</f>
        <v>0</v>
      </c>
      <c r="Q47" s="498">
        <f>IF($F47=0,0,((($F47/$E$45)*'CRONOGRAMA ACTIVIDADES'!O$27)*($G47/$F47)))</f>
        <v>0</v>
      </c>
      <c r="R47" s="498">
        <f>IF($F47=0,0,((($F47/$E$45)*'CRONOGRAMA ACTIVIDADES'!P$27)*($G47/$F47)))</f>
        <v>0</v>
      </c>
      <c r="S47" s="498">
        <f>IF($F47=0,0,((($F47/$E$45)*'CRONOGRAMA ACTIVIDADES'!Q$27)*($G47/$F47)))</f>
        <v>0</v>
      </c>
      <c r="T47" s="501">
        <f>H47+I47+J47+K47+L47+M47+N47+O47+P47+Q47+R47+S47</f>
        <v>0</v>
      </c>
      <c r="U47" s="502">
        <f>IF($F47=0,0,((($F47/$E$45)*'CRONOGRAMA ACTIVIDADES'!R$27)*($G47/$F47)))</f>
        <v>0</v>
      </c>
      <c r="V47" s="498">
        <f>IF($F47=0,0,((($F47/$E$45)*'CRONOGRAMA ACTIVIDADES'!S$27)*($G47/$F47)))</f>
        <v>0</v>
      </c>
      <c r="W47" s="498">
        <f>IF($F47=0,0,((($F47/$E$45)*'CRONOGRAMA ACTIVIDADES'!T$27)*($G47/$F47)))</f>
        <v>0</v>
      </c>
      <c r="X47" s="498">
        <f>IF($F47=0,0,((($F47/$E$45)*'CRONOGRAMA ACTIVIDADES'!U$27)*($G47/$F47)))</f>
        <v>0</v>
      </c>
      <c r="Y47" s="498">
        <f>IF($F47=0,0,((($F47/$E$45)*'CRONOGRAMA ACTIVIDADES'!V$27)*($G47/$F47)))</f>
        <v>0</v>
      </c>
      <c r="Z47" s="498">
        <f>IF($F47=0,0,((($F47/$E$45)*'CRONOGRAMA ACTIVIDADES'!W$27)*($G47/$F47)))</f>
        <v>0</v>
      </c>
      <c r="AA47" s="498">
        <f>IF($F47=0,0,((($F47/$E$45)*'CRONOGRAMA ACTIVIDADES'!X$27)*($G47/$F47)))</f>
        <v>0</v>
      </c>
      <c r="AB47" s="498">
        <f>IF($F47=0,0,((($F47/$E$45)*'CRONOGRAMA ACTIVIDADES'!Y$27)*($G47/$F47)))</f>
        <v>0</v>
      </c>
      <c r="AC47" s="498">
        <f>IF($F47=0,0,((($F47/$E$45)*'CRONOGRAMA ACTIVIDADES'!Z$27)*($G47/$F47)))</f>
        <v>0</v>
      </c>
      <c r="AD47" s="498">
        <f>IF($F47=0,0,((($F47/$E$45)*'CRONOGRAMA ACTIVIDADES'!AA$27)*($G47/$F47)))</f>
        <v>0</v>
      </c>
      <c r="AE47" s="498">
        <f>IF($F47=0,0,((($F47/$E$45)*'CRONOGRAMA ACTIVIDADES'!AB$27)*($G47/$F47)))</f>
        <v>0</v>
      </c>
      <c r="AF47" s="498">
        <f>IF($F47=0,0,((($F47/$E$45)*'CRONOGRAMA ACTIVIDADES'!AC$27)*($G47/$F47)))</f>
        <v>0</v>
      </c>
      <c r="AG47" s="499">
        <f>U47+V47+W47+X47+Y47+Z47+AA47+AB47+AC47+AD47+AE47+AF47</f>
        <v>0</v>
      </c>
      <c r="AH47" s="503">
        <f>IF($F47=0,0,((($F47/$E$45)*'CRONOGRAMA ACTIVIDADES'!AD$27)*($G47/$F47)))</f>
        <v>0</v>
      </c>
      <c r="AI47" s="498">
        <f>IF($F47=0,0,((($F47/$E$45)*'CRONOGRAMA ACTIVIDADES'!AE$27)*($G47/$F47)))</f>
        <v>0</v>
      </c>
      <c r="AJ47" s="498">
        <f>IF($F47=0,0,((($F47/$E$45)*'CRONOGRAMA ACTIVIDADES'!AF$27)*($G47/$F47)))</f>
        <v>0</v>
      </c>
      <c r="AK47" s="498">
        <f>IF($F47=0,0,((($F47/$E$45)*'CRONOGRAMA ACTIVIDADES'!AG$27)*($G47/$F47)))</f>
        <v>0</v>
      </c>
      <c r="AL47" s="498">
        <f>IF($F47=0,0,((($F47/$E$45)*'CRONOGRAMA ACTIVIDADES'!AH$27)*($G47/$F47)))</f>
        <v>0</v>
      </c>
      <c r="AM47" s="498">
        <f>IF($F47=0,0,((($F47/$E$45)*'CRONOGRAMA ACTIVIDADES'!AI$27)*($G47/$F47)))</f>
        <v>0</v>
      </c>
      <c r="AN47" s="498">
        <f>IF($F47=0,0,((($F47/$E$45)*'CRONOGRAMA ACTIVIDADES'!AJ$27)*($G47/$F47)))</f>
        <v>0</v>
      </c>
      <c r="AO47" s="498">
        <f>IF($F47=0,0,((($F47/$E$45)*'CRONOGRAMA ACTIVIDADES'!AK$27)*($G47/$F47)))</f>
        <v>0</v>
      </c>
      <c r="AP47" s="498">
        <f>IF($F47=0,0,((($F47/$E$45)*'CRONOGRAMA ACTIVIDADES'!AL$27)*($G47/$F47)))</f>
        <v>0</v>
      </c>
      <c r="AQ47" s="498">
        <f>IF($F47=0,0,((($F47/$E$45)*'CRONOGRAMA ACTIVIDADES'!AM$27)*($G47/$F47)))</f>
        <v>0</v>
      </c>
      <c r="AR47" s="498">
        <f>IF($F47=0,0,((($F47/$E$45)*'CRONOGRAMA ACTIVIDADES'!AN$27)*($G47/$F47)))</f>
        <v>0</v>
      </c>
      <c r="AS47" s="498">
        <f>IF($F47=0,0,((($F47/$E$45)*'CRONOGRAMA ACTIVIDADES'!AO$27)*($G47/$F47)))</f>
        <v>0</v>
      </c>
      <c r="AT47" s="501">
        <f>AH47+AI47+AJ47+AK47+AL47+AM47+AN47+AO47+AP47+AQ47+AR47+AS47</f>
        <v>0</v>
      </c>
      <c r="AU47" s="571">
        <f>AS47+AR47+AQ47+AP47+AO47+AN47+AM47+AL47+AK47+AJ47+AI47+AH47+AF47+AE47+AD47+AC47+AB47+AA47+Z47+Y47+X47+W47+V47+U47+S47+R47+Q47+P47+O47+N47+M47+L47+K47+J47+I47+H47</f>
        <v>0</v>
      </c>
      <c r="AV47" s="470">
        <f t="shared" si="1"/>
        <v>0</v>
      </c>
    </row>
    <row r="48" spans="2:48" s="472" customFormat="1" ht="12.75" customHeight="1">
      <c r="B48" s="494" t="str">
        <f>+'FORMATO COSTEO C1'!C$190</f>
        <v>1.2.1.3</v>
      </c>
      <c r="C48" s="495" t="str">
        <f>+'FORMATO COSTEO C1'!B$190</f>
        <v>Categoría de gasto</v>
      </c>
      <c r="D48" s="496"/>
      <c r="E48" s="497"/>
      <c r="F48" s="498">
        <f>+'FORMATO COSTEO C1'!G190</f>
        <v>0</v>
      </c>
      <c r="G48" s="499">
        <f>+'FORMATO COSTEO C1'!M190</f>
        <v>0</v>
      </c>
      <c r="H48" s="503">
        <f>IF($F48=0,0,((($F48/$E$45)*'CRONOGRAMA ACTIVIDADES'!F$27)*($G48/$F48)))</f>
        <v>0</v>
      </c>
      <c r="I48" s="498">
        <f>IF($F48=0,0,((($F48/$E$45)*'CRONOGRAMA ACTIVIDADES'!G$27)*($G48/$F48)))</f>
        <v>0</v>
      </c>
      <c r="J48" s="498">
        <f>IF($F48=0,0,((($F48/$E$45)*'CRONOGRAMA ACTIVIDADES'!H$27)*($G48/$F48)))</f>
        <v>0</v>
      </c>
      <c r="K48" s="498">
        <f>IF($F48=0,0,((($F48/$E$45)*'CRONOGRAMA ACTIVIDADES'!I$27)*($G48/$F48)))</f>
        <v>0</v>
      </c>
      <c r="L48" s="498">
        <f>IF($F48=0,0,((($F48/$E$45)*'CRONOGRAMA ACTIVIDADES'!J$27)*($G48/$F48)))</f>
        <v>0</v>
      </c>
      <c r="M48" s="498">
        <f>IF($F48=0,0,((($F48/$E$45)*'CRONOGRAMA ACTIVIDADES'!K$27)*($G48/$F48)))</f>
        <v>0</v>
      </c>
      <c r="N48" s="498">
        <f>IF($F48=0,0,((($F48/$E$45)*'CRONOGRAMA ACTIVIDADES'!L$27)*($G48/$F48)))</f>
        <v>0</v>
      </c>
      <c r="O48" s="498">
        <f>IF($F48=0,0,((($F48/$E$45)*'CRONOGRAMA ACTIVIDADES'!M$27)*($G48/$F48)))</f>
        <v>0</v>
      </c>
      <c r="P48" s="498">
        <f>IF($F48=0,0,((($F48/$E$45)*'CRONOGRAMA ACTIVIDADES'!N$27)*($G48/$F48)))</f>
        <v>0</v>
      </c>
      <c r="Q48" s="498">
        <f>IF($F48=0,0,((($F48/$E$45)*'CRONOGRAMA ACTIVIDADES'!O$27)*($G48/$F48)))</f>
        <v>0</v>
      </c>
      <c r="R48" s="498">
        <f>IF($F48=0,0,((($F48/$E$45)*'CRONOGRAMA ACTIVIDADES'!P$27)*($G48/$F48)))</f>
        <v>0</v>
      </c>
      <c r="S48" s="498">
        <f>IF($F48=0,0,((($F48/$E$45)*'CRONOGRAMA ACTIVIDADES'!Q$27)*($G48/$F48)))</f>
        <v>0</v>
      </c>
      <c r="T48" s="501">
        <f>H48+I48+J48+K48+L48+M48+N48+O48+P48+Q48+R48+S48</f>
        <v>0</v>
      </c>
      <c r="U48" s="502">
        <f>IF($F48=0,0,((($F48/$E$45)*'CRONOGRAMA ACTIVIDADES'!R$27)*($G48/$F48)))</f>
        <v>0</v>
      </c>
      <c r="V48" s="498">
        <f>IF($F48=0,0,((($F48/$E$45)*'CRONOGRAMA ACTIVIDADES'!S$27)*($G48/$F48)))</f>
        <v>0</v>
      </c>
      <c r="W48" s="498">
        <f>IF($F48=0,0,((($F48/$E$45)*'CRONOGRAMA ACTIVIDADES'!T$27)*($G48/$F48)))</f>
        <v>0</v>
      </c>
      <c r="X48" s="498">
        <f>IF($F48=0,0,((($F48/$E$45)*'CRONOGRAMA ACTIVIDADES'!U$27)*($G48/$F48)))</f>
        <v>0</v>
      </c>
      <c r="Y48" s="498">
        <f>IF($F48=0,0,((($F48/$E$45)*'CRONOGRAMA ACTIVIDADES'!V$27)*($G48/$F48)))</f>
        <v>0</v>
      </c>
      <c r="Z48" s="498">
        <f>IF($F48=0,0,((($F48/$E$45)*'CRONOGRAMA ACTIVIDADES'!W$27)*($G48/$F48)))</f>
        <v>0</v>
      </c>
      <c r="AA48" s="498">
        <f>IF($F48=0,0,((($F48/$E$45)*'CRONOGRAMA ACTIVIDADES'!X$27)*($G48/$F48)))</f>
        <v>0</v>
      </c>
      <c r="AB48" s="498">
        <f>IF($F48=0,0,((($F48/$E$45)*'CRONOGRAMA ACTIVIDADES'!Y$27)*($G48/$F48)))</f>
        <v>0</v>
      </c>
      <c r="AC48" s="498">
        <f>IF($F48=0,0,((($F48/$E$45)*'CRONOGRAMA ACTIVIDADES'!Z$27)*($G48/$F48)))</f>
        <v>0</v>
      </c>
      <c r="AD48" s="498">
        <f>IF($F48=0,0,((($F48/$E$45)*'CRONOGRAMA ACTIVIDADES'!AA$27)*($G48/$F48)))</f>
        <v>0</v>
      </c>
      <c r="AE48" s="498">
        <f>IF($F48=0,0,((($F48/$E$45)*'CRONOGRAMA ACTIVIDADES'!AB$27)*($G48/$F48)))</f>
        <v>0</v>
      </c>
      <c r="AF48" s="498">
        <f>IF($F48=0,0,((($F48/$E$45)*'CRONOGRAMA ACTIVIDADES'!AC$27)*($G48/$F48)))</f>
        <v>0</v>
      </c>
      <c r="AG48" s="499">
        <f>U48+V48+W48+X48+Y48+Z48+AA48+AB48+AC48+AD48+AE48+AF48</f>
        <v>0</v>
      </c>
      <c r="AH48" s="503">
        <f>IF($F48=0,0,((($F48/$E$45)*'CRONOGRAMA ACTIVIDADES'!AD$27)*($G48/$F48)))</f>
        <v>0</v>
      </c>
      <c r="AI48" s="498">
        <f>IF($F48=0,0,((($F48/$E$45)*'CRONOGRAMA ACTIVIDADES'!AE$27)*($G48/$F48)))</f>
        <v>0</v>
      </c>
      <c r="AJ48" s="498">
        <f>IF($F48=0,0,((($F48/$E$45)*'CRONOGRAMA ACTIVIDADES'!AF$27)*($G48/$F48)))</f>
        <v>0</v>
      </c>
      <c r="AK48" s="498">
        <f>IF($F48=0,0,((($F48/$E$45)*'CRONOGRAMA ACTIVIDADES'!AG$27)*($G48/$F48)))</f>
        <v>0</v>
      </c>
      <c r="AL48" s="498">
        <f>IF($F48=0,0,((($F48/$E$45)*'CRONOGRAMA ACTIVIDADES'!AH$27)*($G48/$F48)))</f>
        <v>0</v>
      </c>
      <c r="AM48" s="498">
        <f>IF($F48=0,0,((($F48/$E$45)*'CRONOGRAMA ACTIVIDADES'!AI$27)*($G48/$F48)))</f>
        <v>0</v>
      </c>
      <c r="AN48" s="498">
        <f>IF($F48=0,0,((($F48/$E$45)*'CRONOGRAMA ACTIVIDADES'!AJ$27)*($G48/$F48)))</f>
        <v>0</v>
      </c>
      <c r="AO48" s="498">
        <f>IF($F48=0,0,((($F48/$E$45)*'CRONOGRAMA ACTIVIDADES'!AK$27)*($G48/$F48)))</f>
        <v>0</v>
      </c>
      <c r="AP48" s="498">
        <f>IF($F48=0,0,((($F48/$E$45)*'CRONOGRAMA ACTIVIDADES'!AL$27)*($G48/$F48)))</f>
        <v>0</v>
      </c>
      <c r="AQ48" s="498">
        <f>IF($F48=0,0,((($F48/$E$45)*'CRONOGRAMA ACTIVIDADES'!AM$27)*($G48/$F48)))</f>
        <v>0</v>
      </c>
      <c r="AR48" s="498">
        <f>IF($F48=0,0,((($F48/$E$45)*'CRONOGRAMA ACTIVIDADES'!AN$27)*($G48/$F48)))</f>
        <v>0</v>
      </c>
      <c r="AS48" s="498">
        <f>IF($F48=0,0,((($F48/$E$45)*'CRONOGRAMA ACTIVIDADES'!AO$27)*($G48/$F48)))</f>
        <v>0</v>
      </c>
      <c r="AT48" s="501">
        <f>AH48+AI48+AJ48+AK48+AL48+AM48+AN48+AO48+AP48+AQ48+AR48+AS48</f>
        <v>0</v>
      </c>
      <c r="AU48" s="571">
        <f>AS48+AR48+AQ48+AP48+AO48+AN48+AM48+AL48+AK48+AJ48+AI48+AH48+AF48+AE48+AD48+AC48+AB48+AA48+Z48+Y48+X48+W48+V48+U48+S48+R48+Q48+P48+O48+N48+M48+L48+K48+J48+I48+H48</f>
        <v>0</v>
      </c>
      <c r="AV48" s="470">
        <f t="shared" si="1"/>
        <v>0</v>
      </c>
    </row>
    <row r="49" spans="2:48" s="472" customFormat="1" ht="12.75" customHeight="1">
      <c r="B49" s="494" t="str">
        <f>+'FORMATO COSTEO C1'!C$196</f>
        <v>1.2.1.4</v>
      </c>
      <c r="C49" s="495" t="str">
        <f>+'FORMATO COSTEO C1'!B$196</f>
        <v>Categoría de gasto</v>
      </c>
      <c r="D49" s="496"/>
      <c r="E49" s="497"/>
      <c r="F49" s="498">
        <f>+'FORMATO COSTEO C1'!G196</f>
        <v>0</v>
      </c>
      <c r="G49" s="499">
        <f>+'FORMATO COSTEO C1'!M196</f>
        <v>0</v>
      </c>
      <c r="H49" s="503">
        <f>IF($F49=0,0,((($F49/$E$45)*'CRONOGRAMA ACTIVIDADES'!F$27)*($G49/$F49)))</f>
        <v>0</v>
      </c>
      <c r="I49" s="498">
        <f>IF($F49=0,0,((($F49/$E$45)*'CRONOGRAMA ACTIVIDADES'!G$27)*($G49/$F49)))</f>
        <v>0</v>
      </c>
      <c r="J49" s="498">
        <f>IF($F49=0,0,((($F49/$E$45)*'CRONOGRAMA ACTIVIDADES'!H$27)*($G49/$F49)))</f>
        <v>0</v>
      </c>
      <c r="K49" s="498">
        <f>IF($F49=0,0,((($F49/$E$45)*'CRONOGRAMA ACTIVIDADES'!I$27)*($G49/$F49)))</f>
        <v>0</v>
      </c>
      <c r="L49" s="498">
        <f>IF($F49=0,0,((($F49/$E$45)*'CRONOGRAMA ACTIVIDADES'!J$27)*($G49/$F49)))</f>
        <v>0</v>
      </c>
      <c r="M49" s="498">
        <f>IF($F49=0,0,((($F49/$E$45)*'CRONOGRAMA ACTIVIDADES'!K$27)*($G49/$F49)))</f>
        <v>0</v>
      </c>
      <c r="N49" s="498">
        <f>IF($F49=0,0,((($F49/$E$45)*'CRONOGRAMA ACTIVIDADES'!L$27)*($G49/$F49)))</f>
        <v>0</v>
      </c>
      <c r="O49" s="498">
        <f>IF($F49=0,0,((($F49/$E$45)*'CRONOGRAMA ACTIVIDADES'!M$27)*($G49/$F49)))</f>
        <v>0</v>
      </c>
      <c r="P49" s="498">
        <f>IF($F49=0,0,((($F49/$E$45)*'CRONOGRAMA ACTIVIDADES'!N$27)*($G49/$F49)))</f>
        <v>0</v>
      </c>
      <c r="Q49" s="498">
        <f>IF($F49=0,0,((($F49/$E$45)*'CRONOGRAMA ACTIVIDADES'!O$27)*($G49/$F49)))</f>
        <v>0</v>
      </c>
      <c r="R49" s="498">
        <f>IF($F49=0,0,((($F49/$E$45)*'CRONOGRAMA ACTIVIDADES'!P$27)*($G49/$F49)))</f>
        <v>0</v>
      </c>
      <c r="S49" s="498">
        <f>IF($F49=0,0,((($F49/$E$45)*'CRONOGRAMA ACTIVIDADES'!Q$27)*($G49/$F49)))</f>
        <v>0</v>
      </c>
      <c r="T49" s="501">
        <f>H49+I49+J49+K49+L49+M49+N49+O49+P49+Q49+R49+S49</f>
        <v>0</v>
      </c>
      <c r="U49" s="502">
        <f>IF($F49=0,0,((($F49/$E$45)*'CRONOGRAMA ACTIVIDADES'!R$27)*($G49/$F49)))</f>
        <v>0</v>
      </c>
      <c r="V49" s="498">
        <f>IF($F49=0,0,((($F49/$E$45)*'CRONOGRAMA ACTIVIDADES'!S$27)*($G49/$F49)))</f>
        <v>0</v>
      </c>
      <c r="W49" s="498">
        <f>IF($F49=0,0,((($F49/$E$45)*'CRONOGRAMA ACTIVIDADES'!T$27)*($G49/$F49)))</f>
        <v>0</v>
      </c>
      <c r="X49" s="498">
        <f>IF($F49=0,0,((($F49/$E$45)*'CRONOGRAMA ACTIVIDADES'!U$27)*($G49/$F49)))</f>
        <v>0</v>
      </c>
      <c r="Y49" s="498">
        <f>IF($F49=0,0,((($F49/$E$45)*'CRONOGRAMA ACTIVIDADES'!V$27)*($G49/$F49)))</f>
        <v>0</v>
      </c>
      <c r="Z49" s="498">
        <f>IF($F49=0,0,((($F49/$E$45)*'CRONOGRAMA ACTIVIDADES'!W$27)*($G49/$F49)))</f>
        <v>0</v>
      </c>
      <c r="AA49" s="498">
        <f>IF($F49=0,0,((($F49/$E$45)*'CRONOGRAMA ACTIVIDADES'!X$27)*($G49/$F49)))</f>
        <v>0</v>
      </c>
      <c r="AB49" s="498">
        <f>IF($F49=0,0,((($F49/$E$45)*'CRONOGRAMA ACTIVIDADES'!Y$27)*($G49/$F49)))</f>
        <v>0</v>
      </c>
      <c r="AC49" s="498">
        <f>IF($F49=0,0,((($F49/$E$45)*'CRONOGRAMA ACTIVIDADES'!Z$27)*($G49/$F49)))</f>
        <v>0</v>
      </c>
      <c r="AD49" s="498">
        <f>IF($F49=0,0,((($F49/$E$45)*'CRONOGRAMA ACTIVIDADES'!AA$27)*($G49/$F49)))</f>
        <v>0</v>
      </c>
      <c r="AE49" s="498">
        <f>IF($F49=0,0,((($F49/$E$45)*'CRONOGRAMA ACTIVIDADES'!AB$27)*($G49/$F49)))</f>
        <v>0</v>
      </c>
      <c r="AF49" s="498">
        <f>IF($F49=0,0,((($F49/$E$45)*'CRONOGRAMA ACTIVIDADES'!AC$27)*($G49/$F49)))</f>
        <v>0</v>
      </c>
      <c r="AG49" s="499">
        <f>U49+V49+W49+X49+Y49+Z49+AA49+AB49+AC49+AD49+AE49+AF49</f>
        <v>0</v>
      </c>
      <c r="AH49" s="503">
        <f>IF($F49=0,0,((($F49/$E$45)*'CRONOGRAMA ACTIVIDADES'!AD$27)*($G49/$F49)))</f>
        <v>0</v>
      </c>
      <c r="AI49" s="498">
        <f>IF($F49=0,0,((($F49/$E$45)*'CRONOGRAMA ACTIVIDADES'!AE$27)*($G49/$F49)))</f>
        <v>0</v>
      </c>
      <c r="AJ49" s="498">
        <f>IF($F49=0,0,((($F49/$E$45)*'CRONOGRAMA ACTIVIDADES'!AF$27)*($G49/$F49)))</f>
        <v>0</v>
      </c>
      <c r="AK49" s="498">
        <f>IF($F49=0,0,((($F49/$E$45)*'CRONOGRAMA ACTIVIDADES'!AG$27)*($G49/$F49)))</f>
        <v>0</v>
      </c>
      <c r="AL49" s="498">
        <f>IF($F49=0,0,((($F49/$E$45)*'CRONOGRAMA ACTIVIDADES'!AH$27)*($G49/$F49)))</f>
        <v>0</v>
      </c>
      <c r="AM49" s="498">
        <f>IF($F49=0,0,((($F49/$E$45)*'CRONOGRAMA ACTIVIDADES'!AI$27)*($G49/$F49)))</f>
        <v>0</v>
      </c>
      <c r="AN49" s="498">
        <f>IF($F49=0,0,((($F49/$E$45)*'CRONOGRAMA ACTIVIDADES'!AJ$27)*($G49/$F49)))</f>
        <v>0</v>
      </c>
      <c r="AO49" s="498">
        <f>IF($F49=0,0,((($F49/$E$45)*'CRONOGRAMA ACTIVIDADES'!AK$27)*($G49/$F49)))</f>
        <v>0</v>
      </c>
      <c r="AP49" s="498">
        <f>IF($F49=0,0,((($F49/$E$45)*'CRONOGRAMA ACTIVIDADES'!AL$27)*($G49/$F49)))</f>
        <v>0</v>
      </c>
      <c r="AQ49" s="498">
        <f>IF($F49=0,0,((($F49/$E$45)*'CRONOGRAMA ACTIVIDADES'!AM$27)*($G49/$F49)))</f>
        <v>0</v>
      </c>
      <c r="AR49" s="498">
        <f>IF($F49=0,0,((($F49/$E$45)*'CRONOGRAMA ACTIVIDADES'!AN$27)*($G49/$F49)))</f>
        <v>0</v>
      </c>
      <c r="AS49" s="498">
        <f>IF($F49=0,0,((($F49/$E$45)*'CRONOGRAMA ACTIVIDADES'!AO$27)*($G49/$F49)))</f>
        <v>0</v>
      </c>
      <c r="AT49" s="501">
        <f>AH49+AI49+AJ49+AK49+AL49+AM49+AN49+AO49+AP49+AQ49+AR49+AS49</f>
        <v>0</v>
      </c>
      <c r="AU49" s="571">
        <f>AS49+AR49+AQ49+AP49+AO49+AN49+AM49+AL49+AK49+AJ49+AI49+AH49+AF49+AE49+AD49+AC49+AB49+AA49+Z49+Y49+X49+W49+V49+U49+S49+R49+Q49+P49+O49+N49+M49+L49+K49+J49+I49+H49</f>
        <v>0</v>
      </c>
      <c r="AV49" s="470">
        <f t="shared" si="1"/>
        <v>0</v>
      </c>
    </row>
    <row r="50" spans="2:48" s="472" customFormat="1" ht="12.75" customHeight="1">
      <c r="B50" s="494" t="str">
        <f>+'FORMATO COSTEO C1'!C$202</f>
        <v>1.2.1.5</v>
      </c>
      <c r="C50" s="495" t="str">
        <f>+'FORMATO COSTEO C1'!B$202</f>
        <v>Categoría de gasto</v>
      </c>
      <c r="D50" s="496"/>
      <c r="E50" s="497"/>
      <c r="F50" s="498">
        <f>+'FORMATO COSTEO C1'!G202</f>
        <v>0</v>
      </c>
      <c r="G50" s="499">
        <f>+'FORMATO COSTEO C1'!M202</f>
        <v>0</v>
      </c>
      <c r="H50" s="503">
        <f>IF($F50=0,0,((($F50/$E$45)*'CRONOGRAMA ACTIVIDADES'!F$27)*($G50/$F50)))</f>
        <v>0</v>
      </c>
      <c r="I50" s="498">
        <f>IF($F50=0,0,((($F50/$E$45)*'CRONOGRAMA ACTIVIDADES'!G$27)*($G50/$F50)))</f>
        <v>0</v>
      </c>
      <c r="J50" s="498">
        <f>IF($F50=0,0,((($F50/$E$45)*'CRONOGRAMA ACTIVIDADES'!H$27)*($G50/$F50)))</f>
        <v>0</v>
      </c>
      <c r="K50" s="498">
        <f>IF($F50=0,0,((($F50/$E$45)*'CRONOGRAMA ACTIVIDADES'!I$27)*($G50/$F50)))</f>
        <v>0</v>
      </c>
      <c r="L50" s="498">
        <f>IF($F50=0,0,((($F50/$E$45)*'CRONOGRAMA ACTIVIDADES'!J$27)*($G50/$F50)))</f>
        <v>0</v>
      </c>
      <c r="M50" s="498">
        <f>IF($F50=0,0,((($F50/$E$45)*'CRONOGRAMA ACTIVIDADES'!K$27)*($G50/$F50)))</f>
        <v>0</v>
      </c>
      <c r="N50" s="498">
        <f>IF($F50=0,0,((($F50/$E$45)*'CRONOGRAMA ACTIVIDADES'!L$27)*($G50/$F50)))</f>
        <v>0</v>
      </c>
      <c r="O50" s="498">
        <f>IF($F50=0,0,((($F50/$E$45)*'CRONOGRAMA ACTIVIDADES'!M$27)*($G50/$F50)))</f>
        <v>0</v>
      </c>
      <c r="P50" s="498">
        <f>IF($F50=0,0,((($F50/$E$45)*'CRONOGRAMA ACTIVIDADES'!N$27)*($G50/$F50)))</f>
        <v>0</v>
      </c>
      <c r="Q50" s="498">
        <f>IF($F50=0,0,((($F50/$E$45)*'CRONOGRAMA ACTIVIDADES'!O$27)*($G50/$F50)))</f>
        <v>0</v>
      </c>
      <c r="R50" s="498">
        <f>IF($F50=0,0,((($F50/$E$45)*'CRONOGRAMA ACTIVIDADES'!P$27)*($G50/$F50)))</f>
        <v>0</v>
      </c>
      <c r="S50" s="498">
        <f>IF($F50=0,0,((($F50/$E$45)*'CRONOGRAMA ACTIVIDADES'!Q$27)*($G50/$F50)))</f>
        <v>0</v>
      </c>
      <c r="T50" s="501">
        <f>H50+I50+J50+K50+L50+M50+N50+O50+P50+Q50+R50+S50</f>
        <v>0</v>
      </c>
      <c r="U50" s="502">
        <f>IF($F50=0,0,((($F50/$E$45)*'CRONOGRAMA ACTIVIDADES'!R$27)*($G50/$F50)))</f>
        <v>0</v>
      </c>
      <c r="V50" s="498">
        <f>IF($F50=0,0,((($F50/$E$45)*'CRONOGRAMA ACTIVIDADES'!S$27)*($G50/$F50)))</f>
        <v>0</v>
      </c>
      <c r="W50" s="498">
        <f>IF($F50=0,0,((($F50/$E$45)*'CRONOGRAMA ACTIVIDADES'!T$27)*($G50/$F50)))</f>
        <v>0</v>
      </c>
      <c r="X50" s="498">
        <f>IF($F50=0,0,((($F50/$E$45)*'CRONOGRAMA ACTIVIDADES'!U$27)*($G50/$F50)))</f>
        <v>0</v>
      </c>
      <c r="Y50" s="498">
        <f>IF($F50=0,0,((($F50/$E$45)*'CRONOGRAMA ACTIVIDADES'!V$27)*($G50/$F50)))</f>
        <v>0</v>
      </c>
      <c r="Z50" s="498">
        <f>IF($F50=0,0,((($F50/$E$45)*'CRONOGRAMA ACTIVIDADES'!W$27)*($G50/$F50)))</f>
        <v>0</v>
      </c>
      <c r="AA50" s="498">
        <f>IF($F50=0,0,((($F50/$E$45)*'CRONOGRAMA ACTIVIDADES'!X$27)*($G50/$F50)))</f>
        <v>0</v>
      </c>
      <c r="AB50" s="498">
        <f>IF($F50=0,0,((($F50/$E$45)*'CRONOGRAMA ACTIVIDADES'!Y$27)*($G50/$F50)))</f>
        <v>0</v>
      </c>
      <c r="AC50" s="498">
        <f>IF($F50=0,0,((($F50/$E$45)*'CRONOGRAMA ACTIVIDADES'!Z$27)*($G50/$F50)))</f>
        <v>0</v>
      </c>
      <c r="AD50" s="498">
        <f>IF($F50=0,0,((($F50/$E$45)*'CRONOGRAMA ACTIVIDADES'!AA$27)*($G50/$F50)))</f>
        <v>0</v>
      </c>
      <c r="AE50" s="498">
        <f>IF($F50=0,0,((($F50/$E$45)*'CRONOGRAMA ACTIVIDADES'!AB$27)*($G50/$F50)))</f>
        <v>0</v>
      </c>
      <c r="AF50" s="498">
        <f>IF($F50=0,0,((($F50/$E$45)*'CRONOGRAMA ACTIVIDADES'!AC$27)*($G50/$F50)))</f>
        <v>0</v>
      </c>
      <c r="AG50" s="499">
        <f>U50+V50+W50+X50+Y50+Z50+AA50+AB50+AC50+AD50+AE50+AF50</f>
        <v>0</v>
      </c>
      <c r="AH50" s="503">
        <f>IF($F50=0,0,((($F50/$E$45)*'CRONOGRAMA ACTIVIDADES'!AD$27)*($G50/$F50)))</f>
        <v>0</v>
      </c>
      <c r="AI50" s="498">
        <f>IF($F50=0,0,((($F50/$E$45)*'CRONOGRAMA ACTIVIDADES'!AE$27)*($G50/$F50)))</f>
        <v>0</v>
      </c>
      <c r="AJ50" s="498">
        <f>IF($F50=0,0,((($F50/$E$45)*'CRONOGRAMA ACTIVIDADES'!AF$27)*($G50/$F50)))</f>
        <v>0</v>
      </c>
      <c r="AK50" s="498">
        <f>IF($F50=0,0,((($F50/$E$45)*'CRONOGRAMA ACTIVIDADES'!AG$27)*($G50/$F50)))</f>
        <v>0</v>
      </c>
      <c r="AL50" s="498">
        <f>IF($F50=0,0,((($F50/$E$45)*'CRONOGRAMA ACTIVIDADES'!AH$27)*($G50/$F50)))</f>
        <v>0</v>
      </c>
      <c r="AM50" s="498">
        <f>IF($F50=0,0,((($F50/$E$45)*'CRONOGRAMA ACTIVIDADES'!AI$27)*($G50/$F50)))</f>
        <v>0</v>
      </c>
      <c r="AN50" s="498">
        <f>IF($F50=0,0,((($F50/$E$45)*'CRONOGRAMA ACTIVIDADES'!AJ$27)*($G50/$F50)))</f>
        <v>0</v>
      </c>
      <c r="AO50" s="498">
        <f>IF($F50=0,0,((($F50/$E$45)*'CRONOGRAMA ACTIVIDADES'!AK$27)*($G50/$F50)))</f>
        <v>0</v>
      </c>
      <c r="AP50" s="498">
        <f>IF($F50=0,0,((($F50/$E$45)*'CRONOGRAMA ACTIVIDADES'!AL$27)*($G50/$F50)))</f>
        <v>0</v>
      </c>
      <c r="AQ50" s="498">
        <f>IF($F50=0,0,((($F50/$E$45)*'CRONOGRAMA ACTIVIDADES'!AM$27)*($G50/$F50)))</f>
        <v>0</v>
      </c>
      <c r="AR50" s="498">
        <f>IF($F50=0,0,((($F50/$E$45)*'CRONOGRAMA ACTIVIDADES'!AN$27)*($G50/$F50)))</f>
        <v>0</v>
      </c>
      <c r="AS50" s="498">
        <f>IF($F50=0,0,((($F50/$E$45)*'CRONOGRAMA ACTIVIDADES'!AO$27)*($G50/$F50)))</f>
        <v>0</v>
      </c>
      <c r="AT50" s="501">
        <f>AH50+AI50+AJ50+AK50+AL50+AM50+AN50+AO50+AP50+AQ50+AR50+AS50</f>
        <v>0</v>
      </c>
      <c r="AU50" s="571">
        <f>AS50+AR50+AQ50+AP50+AO50+AN50+AM50+AL50+AK50+AJ50+AI50+AH50+AF50+AE50+AD50+AC50+AB50+AA50+Z50+Y50+X50+W50+V50+U50+S50+R50+Q50+P50+O50+N50+M50+L50+K50+J50+I50+H50</f>
        <v>0</v>
      </c>
      <c r="AV50" s="470">
        <f t="shared" si="1"/>
        <v>0</v>
      </c>
    </row>
    <row r="51" spans="2:48" s="472" customFormat="1" ht="12.75" customHeight="1">
      <c r="B51" s="484" t="str">
        <f>+'FORMATO COSTEO C1'!C$208</f>
        <v>1.2.2</v>
      </c>
      <c r="C51" s="508">
        <f>+'FORMATO COSTEO C1'!B$208</f>
        <v>0</v>
      </c>
      <c r="D51" s="486" t="str">
        <f>+'FORMATO COSTEO C1'!D$208</f>
        <v>Unidad medida</v>
      </c>
      <c r="E51" s="487">
        <f>+'FORMATO COSTEO C1'!E$208</f>
        <v>0</v>
      </c>
      <c r="F51" s="488">
        <f>SUM(F52:F56)</f>
        <v>0</v>
      </c>
      <c r="G51" s="489">
        <f aca="true" t="shared" si="17" ref="G51:AS51">SUM(G52:G56)</f>
        <v>0</v>
      </c>
      <c r="H51" s="490">
        <f t="shared" si="17"/>
        <v>0</v>
      </c>
      <c r="I51" s="488">
        <f>SUM(I52:I56)</f>
        <v>0</v>
      </c>
      <c r="J51" s="488">
        <f>SUM(J52:J56)</f>
        <v>0</v>
      </c>
      <c r="K51" s="488">
        <f>SUM(K52:K56)</f>
        <v>0</v>
      </c>
      <c r="L51" s="488">
        <f>SUM(L52:L56)</f>
        <v>0</v>
      </c>
      <c r="M51" s="488">
        <f>SUM(M52:M56)</f>
        <v>0</v>
      </c>
      <c r="N51" s="488">
        <f t="shared" si="17"/>
        <v>0</v>
      </c>
      <c r="O51" s="488">
        <f t="shared" si="17"/>
        <v>0</v>
      </c>
      <c r="P51" s="488">
        <f t="shared" si="17"/>
        <v>0</v>
      </c>
      <c r="Q51" s="488">
        <f t="shared" si="17"/>
        <v>0</v>
      </c>
      <c r="R51" s="488">
        <f t="shared" si="17"/>
        <v>0</v>
      </c>
      <c r="S51" s="488">
        <f t="shared" si="17"/>
        <v>0</v>
      </c>
      <c r="T51" s="491">
        <f>SUM(T52:T56)</f>
        <v>0</v>
      </c>
      <c r="U51" s="492">
        <f t="shared" si="17"/>
        <v>0</v>
      </c>
      <c r="V51" s="488">
        <f t="shared" si="17"/>
        <v>0</v>
      </c>
      <c r="W51" s="488">
        <f t="shared" si="17"/>
        <v>0</v>
      </c>
      <c r="X51" s="488">
        <f t="shared" si="17"/>
        <v>0</v>
      </c>
      <c r="Y51" s="488">
        <f t="shared" si="17"/>
        <v>0</v>
      </c>
      <c r="Z51" s="488">
        <f t="shared" si="17"/>
        <v>0</v>
      </c>
      <c r="AA51" s="488">
        <f t="shared" si="17"/>
        <v>0</v>
      </c>
      <c r="AB51" s="488">
        <f t="shared" si="17"/>
        <v>0</v>
      </c>
      <c r="AC51" s="488">
        <f t="shared" si="17"/>
        <v>0</v>
      </c>
      <c r="AD51" s="488">
        <f t="shared" si="17"/>
        <v>0</v>
      </c>
      <c r="AE51" s="488">
        <f t="shared" si="17"/>
        <v>0</v>
      </c>
      <c r="AF51" s="488">
        <f t="shared" si="17"/>
        <v>0</v>
      </c>
      <c r="AG51" s="489">
        <f t="shared" si="17"/>
        <v>0</v>
      </c>
      <c r="AH51" s="490">
        <f t="shared" si="17"/>
        <v>0</v>
      </c>
      <c r="AI51" s="488">
        <f t="shared" si="17"/>
        <v>0</v>
      </c>
      <c r="AJ51" s="488">
        <f t="shared" si="17"/>
        <v>0</v>
      </c>
      <c r="AK51" s="488">
        <f t="shared" si="17"/>
        <v>0</v>
      </c>
      <c r="AL51" s="488">
        <f t="shared" si="17"/>
        <v>0</v>
      </c>
      <c r="AM51" s="488">
        <f t="shared" si="17"/>
        <v>0</v>
      </c>
      <c r="AN51" s="488">
        <f t="shared" si="17"/>
        <v>0</v>
      </c>
      <c r="AO51" s="488">
        <f t="shared" si="17"/>
        <v>0</v>
      </c>
      <c r="AP51" s="488">
        <f t="shared" si="17"/>
        <v>0</v>
      </c>
      <c r="AQ51" s="488">
        <f t="shared" si="17"/>
        <v>0</v>
      </c>
      <c r="AR51" s="488">
        <f t="shared" si="17"/>
        <v>0</v>
      </c>
      <c r="AS51" s="488">
        <f t="shared" si="17"/>
        <v>0</v>
      </c>
      <c r="AT51" s="491">
        <f>SUM(AT52:AT56)</f>
        <v>0</v>
      </c>
      <c r="AU51" s="493">
        <f>SUM(AU52:AU56)</f>
        <v>0</v>
      </c>
      <c r="AV51" s="470">
        <f t="shared" si="1"/>
        <v>0</v>
      </c>
    </row>
    <row r="52" spans="2:48" s="472" customFormat="1" ht="12.75" customHeight="1">
      <c r="B52" s="494" t="str">
        <f>+'FORMATO COSTEO C1'!C$210</f>
        <v>1.2.2.1</v>
      </c>
      <c r="C52" s="495" t="str">
        <f>+'FORMATO COSTEO C1'!B$210</f>
        <v>Categoría de gasto</v>
      </c>
      <c r="D52" s="506"/>
      <c r="E52" s="507"/>
      <c r="F52" s="498">
        <f>+'FORMATO COSTEO C1'!G210</f>
        <v>0</v>
      </c>
      <c r="G52" s="499">
        <f>+'FORMATO COSTEO C1'!M210</f>
        <v>0</v>
      </c>
      <c r="H52" s="500">
        <f>IF($F52=0,0,((($F52/$E$51)*'CRONOGRAMA ACTIVIDADES'!F$28)*($G52/$F52)))</f>
        <v>0</v>
      </c>
      <c r="I52" s="498">
        <f>IF($F52=0,0,((($F52/$E$51)*'CRONOGRAMA ACTIVIDADES'!G$28)*($G52/$F52)))</f>
        <v>0</v>
      </c>
      <c r="J52" s="498">
        <f>IF($F52=0,0,((($F52/$E$51)*'CRONOGRAMA ACTIVIDADES'!H$28)*($G52/$F52)))</f>
        <v>0</v>
      </c>
      <c r="K52" s="498">
        <f>IF($F52=0,0,((($F52/$E$51)*'CRONOGRAMA ACTIVIDADES'!I$28)*($G52/$F52)))</f>
        <v>0</v>
      </c>
      <c r="L52" s="498">
        <f>IF($F52=0,0,((($F52/$E$51)*'CRONOGRAMA ACTIVIDADES'!J$28)*($G52/$F52)))</f>
        <v>0</v>
      </c>
      <c r="M52" s="498">
        <f>IF($F52=0,0,((($F52/$E$51)*'CRONOGRAMA ACTIVIDADES'!K$28)*($G52/$F52)))</f>
        <v>0</v>
      </c>
      <c r="N52" s="498">
        <f>IF($F52=0,0,((($F52/$E$51)*'CRONOGRAMA ACTIVIDADES'!L$28)*($G52/$F52)))</f>
        <v>0</v>
      </c>
      <c r="O52" s="498">
        <f>IF($F52=0,0,((($F52/$E$51)*'CRONOGRAMA ACTIVIDADES'!M$28)*($G52/$F52)))</f>
        <v>0</v>
      </c>
      <c r="P52" s="498">
        <f>IF($F52=0,0,((($F52/$E$51)*'CRONOGRAMA ACTIVIDADES'!N$28)*($G52/$F52)))</f>
        <v>0</v>
      </c>
      <c r="Q52" s="498">
        <f>IF($F52=0,0,((($F52/$E$51)*'CRONOGRAMA ACTIVIDADES'!O$28)*($G52/$F52)))</f>
        <v>0</v>
      </c>
      <c r="R52" s="498">
        <f>IF($F52=0,0,((($F52/$E$51)*'CRONOGRAMA ACTIVIDADES'!P$28)*($G52/$F52)))</f>
        <v>0</v>
      </c>
      <c r="S52" s="498">
        <f>IF($F52=0,0,((($F52/$E$51)*'CRONOGRAMA ACTIVIDADES'!Q$28)*($G52/$F52)))</f>
        <v>0</v>
      </c>
      <c r="T52" s="501">
        <f>H52+I52+J52+K52+L52+M52+N52+O52+P52+Q52+R52+S52</f>
        <v>0</v>
      </c>
      <c r="U52" s="502">
        <f>IF($F52=0,0,((($F52/$E$51)*'CRONOGRAMA ACTIVIDADES'!R$28)*($G52/$F52)))</f>
        <v>0</v>
      </c>
      <c r="V52" s="498">
        <f>IF($F52=0,0,((($F52/$E$51)*'CRONOGRAMA ACTIVIDADES'!S$28)*($G52/$F52)))</f>
        <v>0</v>
      </c>
      <c r="W52" s="498">
        <f>IF($F52=0,0,((($F52/$E$51)*'CRONOGRAMA ACTIVIDADES'!T$28)*($G52/$F52)))</f>
        <v>0</v>
      </c>
      <c r="X52" s="498">
        <f>IF($F52=0,0,((($F52/$E$51)*'CRONOGRAMA ACTIVIDADES'!U$28)*($G52/$F52)))</f>
        <v>0</v>
      </c>
      <c r="Y52" s="498">
        <f>IF($F52=0,0,((($F52/$E$51)*'CRONOGRAMA ACTIVIDADES'!V$28)*($G52/$F52)))</f>
        <v>0</v>
      </c>
      <c r="Z52" s="498">
        <f>IF($F52=0,0,((($F52/$E$51)*'CRONOGRAMA ACTIVIDADES'!W$28)*($G52/$F52)))</f>
        <v>0</v>
      </c>
      <c r="AA52" s="498">
        <f>IF($F52=0,0,((($F52/$E$51)*'CRONOGRAMA ACTIVIDADES'!X$28)*($G52/$F52)))</f>
        <v>0</v>
      </c>
      <c r="AB52" s="498">
        <f>IF($F52=0,0,((($F52/$E$51)*'CRONOGRAMA ACTIVIDADES'!Y$28)*($G52/$F52)))</f>
        <v>0</v>
      </c>
      <c r="AC52" s="498">
        <f>IF($F52=0,0,((($F52/$E$51)*'CRONOGRAMA ACTIVIDADES'!Z$28)*($G52/$F52)))</f>
        <v>0</v>
      </c>
      <c r="AD52" s="498">
        <f>IF($F52=0,0,((($F52/$E$51)*'CRONOGRAMA ACTIVIDADES'!AA$28)*($G52/$F52)))</f>
        <v>0</v>
      </c>
      <c r="AE52" s="498">
        <f>IF($F52=0,0,((($F52/$E$51)*'CRONOGRAMA ACTIVIDADES'!AB$28)*($G52/$F52)))</f>
        <v>0</v>
      </c>
      <c r="AF52" s="498">
        <f>IF($F52=0,0,((($F52/$E$51)*'CRONOGRAMA ACTIVIDADES'!AC$28)*($G52/$F52)))</f>
        <v>0</v>
      </c>
      <c r="AG52" s="499">
        <f>U52+V52+W52+X52+Y52+Z52+AA52+AB52+AC52+AD52+AE52+AF52</f>
        <v>0</v>
      </c>
      <c r="AH52" s="503">
        <f>IF($F52=0,0,((($F52/$E$51)*'CRONOGRAMA ACTIVIDADES'!AD$28)*($G52/$F52)))</f>
        <v>0</v>
      </c>
      <c r="AI52" s="498">
        <f>IF($F52=0,0,((($F52/$E$51)*'CRONOGRAMA ACTIVIDADES'!AE$28)*($G52/$F52)))</f>
        <v>0</v>
      </c>
      <c r="AJ52" s="498">
        <f>IF($F52=0,0,((($F52/$E$51)*'CRONOGRAMA ACTIVIDADES'!AF$28)*($G52/$F52)))</f>
        <v>0</v>
      </c>
      <c r="AK52" s="498">
        <f>IF($F52=0,0,((($F52/$E$51)*'CRONOGRAMA ACTIVIDADES'!AG$28)*($G52/$F52)))</f>
        <v>0</v>
      </c>
      <c r="AL52" s="498">
        <f>IF($F52=0,0,((($F52/$E$51)*'CRONOGRAMA ACTIVIDADES'!AH$28)*($G52/$F52)))</f>
        <v>0</v>
      </c>
      <c r="AM52" s="498">
        <f>IF($F52=0,0,((($F52/$E$51)*'CRONOGRAMA ACTIVIDADES'!AI$28)*($G52/$F52)))</f>
        <v>0</v>
      </c>
      <c r="AN52" s="498">
        <f>IF($F52=0,0,((($F52/$E$51)*'CRONOGRAMA ACTIVIDADES'!AJ$28)*($G52/$F52)))</f>
        <v>0</v>
      </c>
      <c r="AO52" s="498">
        <f>IF($F52=0,0,((($F52/$E$51)*'CRONOGRAMA ACTIVIDADES'!AK$28)*($G52/$F52)))</f>
        <v>0</v>
      </c>
      <c r="AP52" s="498">
        <f>IF($F52=0,0,((($F52/$E$51)*'CRONOGRAMA ACTIVIDADES'!AL$28)*($G52/$F52)))</f>
        <v>0</v>
      </c>
      <c r="AQ52" s="498">
        <f>IF($F52=0,0,((($F52/$E$51)*'CRONOGRAMA ACTIVIDADES'!AM$28)*($G52/$F52)))</f>
        <v>0</v>
      </c>
      <c r="AR52" s="498">
        <f>IF($F52=0,0,((($F52/$E$51)*'CRONOGRAMA ACTIVIDADES'!AN$28)*($G52/$F52)))</f>
        <v>0</v>
      </c>
      <c r="AS52" s="498">
        <f>IF($F52=0,0,((($F52/$E$51)*'CRONOGRAMA ACTIVIDADES'!AO$28)*($G52/$F52)))</f>
        <v>0</v>
      </c>
      <c r="AT52" s="501">
        <f>AH52+AI52+AJ52+AK52+AL52+AM52+AN52+AO52+AP52+AQ52+AR52+AS52</f>
        <v>0</v>
      </c>
      <c r="AU52" s="571">
        <f>AS52+AR52+AQ52+AP52+AO52+AN52+AM52+AL52+AK52+AJ52+AI52+AH52+AF52+AE52+AD52+AC52+AB52+AA52+Z52+Y52+X52+W52+V52+U52+S52+R52+Q52+P52+O52+N52+M52+L52+K52+J52+I52+H52</f>
        <v>0</v>
      </c>
      <c r="AV52" s="470">
        <f t="shared" si="1"/>
        <v>0</v>
      </c>
    </row>
    <row r="53" spans="2:48" s="472" customFormat="1" ht="12.75" customHeight="1">
      <c r="B53" s="494" t="str">
        <f>+'FORMATO COSTEO C1'!C$216</f>
        <v>1.2.2.2</v>
      </c>
      <c r="C53" s="495" t="str">
        <f>+'FORMATO COSTEO C1'!B$216</f>
        <v>Categoría de gasto</v>
      </c>
      <c r="D53" s="506"/>
      <c r="E53" s="507"/>
      <c r="F53" s="498">
        <f>+'FORMATO COSTEO C1'!G216</f>
        <v>0</v>
      </c>
      <c r="G53" s="499">
        <f>+'FORMATO COSTEO C1'!M216</f>
        <v>0</v>
      </c>
      <c r="H53" s="503">
        <f>IF($F53=0,0,((($F53/$E$51)*'CRONOGRAMA ACTIVIDADES'!F$28)*($G53/$F53)))</f>
        <v>0</v>
      </c>
      <c r="I53" s="498">
        <f>IF($F53=0,0,((($F53/$E$51)*'CRONOGRAMA ACTIVIDADES'!G$28)*($G53/$F53)))</f>
        <v>0</v>
      </c>
      <c r="J53" s="498">
        <f>IF($F53=0,0,((($F53/$E$51)*'CRONOGRAMA ACTIVIDADES'!H$28)*($G53/$F53)))</f>
        <v>0</v>
      </c>
      <c r="K53" s="498">
        <f>IF($F53=0,0,((($F53/$E$51)*'CRONOGRAMA ACTIVIDADES'!I$28)*($G53/$F53)))</f>
        <v>0</v>
      </c>
      <c r="L53" s="498">
        <f>IF($F53=0,0,((($F53/$E$51)*'CRONOGRAMA ACTIVIDADES'!J$28)*($G53/$F53)))</f>
        <v>0</v>
      </c>
      <c r="M53" s="498">
        <f>IF($F53=0,0,((($F53/$E$51)*'CRONOGRAMA ACTIVIDADES'!K$28)*($G53/$F53)))</f>
        <v>0</v>
      </c>
      <c r="N53" s="498">
        <f>IF($F53=0,0,((($F53/$E$51)*'CRONOGRAMA ACTIVIDADES'!L$28)*($G53/$F53)))</f>
        <v>0</v>
      </c>
      <c r="O53" s="498">
        <f>IF($F53=0,0,((($F53/$E$51)*'CRONOGRAMA ACTIVIDADES'!M$28)*($G53/$F53)))</f>
        <v>0</v>
      </c>
      <c r="P53" s="498">
        <f>IF($F53=0,0,((($F53/$E$51)*'CRONOGRAMA ACTIVIDADES'!N$28)*($G53/$F53)))</f>
        <v>0</v>
      </c>
      <c r="Q53" s="498">
        <f>IF($F53=0,0,((($F53/$E$51)*'CRONOGRAMA ACTIVIDADES'!O$28)*($G53/$F53)))</f>
        <v>0</v>
      </c>
      <c r="R53" s="498">
        <f>IF($F53=0,0,((($F53/$E$51)*'CRONOGRAMA ACTIVIDADES'!P$28)*($G53/$F53)))</f>
        <v>0</v>
      </c>
      <c r="S53" s="498">
        <f>IF($F53=0,0,((($F53/$E$51)*'CRONOGRAMA ACTIVIDADES'!Q$28)*($G53/$F53)))</f>
        <v>0</v>
      </c>
      <c r="T53" s="501">
        <f>H53+I53+J53+K53+L53+M53+N53+O53+P53+Q53+R53+S53</f>
        <v>0</v>
      </c>
      <c r="U53" s="502">
        <f>IF($F53=0,0,((($F53/$E$51)*'CRONOGRAMA ACTIVIDADES'!R$28)*($G53/$F53)))</f>
        <v>0</v>
      </c>
      <c r="V53" s="498">
        <f>IF($F53=0,0,((($F53/$E$51)*'CRONOGRAMA ACTIVIDADES'!S$28)*($G53/$F53)))</f>
        <v>0</v>
      </c>
      <c r="W53" s="498">
        <f>IF($F53=0,0,((($F53/$E$51)*'CRONOGRAMA ACTIVIDADES'!T$28)*($G53/$F53)))</f>
        <v>0</v>
      </c>
      <c r="X53" s="498">
        <f>IF($F53=0,0,((($F53/$E$51)*'CRONOGRAMA ACTIVIDADES'!U$28)*($G53/$F53)))</f>
        <v>0</v>
      </c>
      <c r="Y53" s="498">
        <f>IF($F53=0,0,((($F53/$E$51)*'CRONOGRAMA ACTIVIDADES'!V$28)*($G53/$F53)))</f>
        <v>0</v>
      </c>
      <c r="Z53" s="498">
        <f>IF($F53=0,0,((($F53/$E$51)*'CRONOGRAMA ACTIVIDADES'!W$28)*($G53/$F53)))</f>
        <v>0</v>
      </c>
      <c r="AA53" s="498">
        <f>IF($F53=0,0,((($F53/$E$51)*'CRONOGRAMA ACTIVIDADES'!X$28)*($G53/$F53)))</f>
        <v>0</v>
      </c>
      <c r="AB53" s="498">
        <f>IF($F53=0,0,((($F53/$E$51)*'CRONOGRAMA ACTIVIDADES'!Y$28)*($G53/$F53)))</f>
        <v>0</v>
      </c>
      <c r="AC53" s="498">
        <f>IF($F53=0,0,((($F53/$E$51)*'CRONOGRAMA ACTIVIDADES'!Z$28)*($G53/$F53)))</f>
        <v>0</v>
      </c>
      <c r="AD53" s="498">
        <f>IF($F53=0,0,((($F53/$E$51)*'CRONOGRAMA ACTIVIDADES'!AA$28)*($G53/$F53)))</f>
        <v>0</v>
      </c>
      <c r="AE53" s="498">
        <f>IF($F53=0,0,((($F53/$E$51)*'CRONOGRAMA ACTIVIDADES'!AB$28)*($G53/$F53)))</f>
        <v>0</v>
      </c>
      <c r="AF53" s="498">
        <f>IF($F53=0,0,((($F53/$E$51)*'CRONOGRAMA ACTIVIDADES'!AC$28)*($G53/$F53)))</f>
        <v>0</v>
      </c>
      <c r="AG53" s="499">
        <f>U53+V53+W53+X53+Y53+Z53+AA53+AB53+AC53+AD53+AE53+AF53</f>
        <v>0</v>
      </c>
      <c r="AH53" s="503">
        <f>IF($F53=0,0,((($F53/$E$51)*'CRONOGRAMA ACTIVIDADES'!AD$28)*($G53/$F53)))</f>
        <v>0</v>
      </c>
      <c r="AI53" s="498">
        <f>IF($F53=0,0,((($F53/$E$51)*'CRONOGRAMA ACTIVIDADES'!AE$28)*($G53/$F53)))</f>
        <v>0</v>
      </c>
      <c r="AJ53" s="498">
        <f>IF($F53=0,0,((($F53/$E$51)*'CRONOGRAMA ACTIVIDADES'!AF$28)*($G53/$F53)))</f>
        <v>0</v>
      </c>
      <c r="AK53" s="498">
        <f>IF($F53=0,0,((($F53/$E$51)*'CRONOGRAMA ACTIVIDADES'!AG$28)*($G53/$F53)))</f>
        <v>0</v>
      </c>
      <c r="AL53" s="498">
        <f>IF($F53=0,0,((($F53/$E$51)*'CRONOGRAMA ACTIVIDADES'!AH$28)*($G53/$F53)))</f>
        <v>0</v>
      </c>
      <c r="AM53" s="498">
        <f>IF($F53=0,0,((($F53/$E$51)*'CRONOGRAMA ACTIVIDADES'!AI$28)*($G53/$F53)))</f>
        <v>0</v>
      </c>
      <c r="AN53" s="498">
        <f>IF($F53=0,0,((($F53/$E$51)*'CRONOGRAMA ACTIVIDADES'!AJ$28)*($G53/$F53)))</f>
        <v>0</v>
      </c>
      <c r="AO53" s="498">
        <f>IF($F53=0,0,((($F53/$E$51)*'CRONOGRAMA ACTIVIDADES'!AK$28)*($G53/$F53)))</f>
        <v>0</v>
      </c>
      <c r="AP53" s="498">
        <f>IF($F53=0,0,((($F53/$E$51)*'CRONOGRAMA ACTIVIDADES'!AL$28)*($G53/$F53)))</f>
        <v>0</v>
      </c>
      <c r="AQ53" s="498">
        <f>IF($F53=0,0,((($F53/$E$51)*'CRONOGRAMA ACTIVIDADES'!AM$28)*($G53/$F53)))</f>
        <v>0</v>
      </c>
      <c r="AR53" s="498">
        <f>IF($F53=0,0,((($F53/$E$51)*'CRONOGRAMA ACTIVIDADES'!AN$28)*($G53/$F53)))</f>
        <v>0</v>
      </c>
      <c r="AS53" s="498">
        <f>IF($F53=0,0,((($F53/$E$51)*'CRONOGRAMA ACTIVIDADES'!AO$28)*($G53/$F53)))</f>
        <v>0</v>
      </c>
      <c r="AT53" s="501">
        <f>AH53+AI53+AJ53+AK53+AL53+AM53+AN53+AO53+AP53+AQ53+AR53+AS53</f>
        <v>0</v>
      </c>
      <c r="AU53" s="571">
        <f>AS53+AR53+AQ53+AP53+AO53+AN53+AM53+AL53+AK53+AJ53+AI53+AH53+AF53+AE53+AD53+AC53+AB53+AA53+Z53+Y53+X53+W53+V53+U53+S53+R53+Q53+P53+O53+N53+M53+L53+K53+J53+I53+H53</f>
        <v>0</v>
      </c>
      <c r="AV53" s="470">
        <f t="shared" si="1"/>
        <v>0</v>
      </c>
    </row>
    <row r="54" spans="2:48" s="472" customFormat="1" ht="12.75" customHeight="1">
      <c r="B54" s="494" t="str">
        <f>+'FORMATO COSTEO C1'!C$222</f>
        <v>1.2.2.3</v>
      </c>
      <c r="C54" s="495" t="str">
        <f>+'FORMATO COSTEO C1'!B$222</f>
        <v>Categoría de gasto</v>
      </c>
      <c r="D54" s="506"/>
      <c r="E54" s="507"/>
      <c r="F54" s="498">
        <f>+'FORMATO COSTEO C1'!G222</f>
        <v>0</v>
      </c>
      <c r="G54" s="499">
        <f>+'FORMATO COSTEO C1'!M222</f>
        <v>0</v>
      </c>
      <c r="H54" s="503">
        <f>IF($F54=0,0,((($F54/$E$51)*'CRONOGRAMA ACTIVIDADES'!F$28)*($G54/$F54)))</f>
        <v>0</v>
      </c>
      <c r="I54" s="498">
        <f>IF($F54=0,0,((($F54/$E$51)*'CRONOGRAMA ACTIVIDADES'!G$28)*($G54/$F54)))</f>
        <v>0</v>
      </c>
      <c r="J54" s="498">
        <f>IF($F54=0,0,((($F54/$E$51)*'CRONOGRAMA ACTIVIDADES'!H$28)*($G54/$F54)))</f>
        <v>0</v>
      </c>
      <c r="K54" s="498">
        <f>IF($F54=0,0,((($F54/$E$51)*'CRONOGRAMA ACTIVIDADES'!I$28)*($G54/$F54)))</f>
        <v>0</v>
      </c>
      <c r="L54" s="498">
        <f>IF($F54=0,0,((($F54/$E$51)*'CRONOGRAMA ACTIVIDADES'!J$28)*($G54/$F54)))</f>
        <v>0</v>
      </c>
      <c r="M54" s="498">
        <f>IF($F54=0,0,((($F54/$E$51)*'CRONOGRAMA ACTIVIDADES'!K$28)*($G54/$F54)))</f>
        <v>0</v>
      </c>
      <c r="N54" s="498">
        <f>IF($F54=0,0,((($F54/$E$51)*'CRONOGRAMA ACTIVIDADES'!L$28)*($G54/$F54)))</f>
        <v>0</v>
      </c>
      <c r="O54" s="498">
        <f>IF($F54=0,0,((($F54/$E$51)*'CRONOGRAMA ACTIVIDADES'!M$28)*($G54/$F54)))</f>
        <v>0</v>
      </c>
      <c r="P54" s="498">
        <f>IF($F54=0,0,((($F54/$E$51)*'CRONOGRAMA ACTIVIDADES'!N$28)*($G54/$F54)))</f>
        <v>0</v>
      </c>
      <c r="Q54" s="498">
        <f>IF($F54=0,0,((($F54/$E$51)*'CRONOGRAMA ACTIVIDADES'!O$28)*($G54/$F54)))</f>
        <v>0</v>
      </c>
      <c r="R54" s="498">
        <f>IF($F54=0,0,((($F54/$E$51)*'CRONOGRAMA ACTIVIDADES'!P$28)*($G54/$F54)))</f>
        <v>0</v>
      </c>
      <c r="S54" s="498">
        <f>IF($F54=0,0,((($F54/$E$51)*'CRONOGRAMA ACTIVIDADES'!Q$28)*($G54/$F54)))</f>
        <v>0</v>
      </c>
      <c r="T54" s="501">
        <f>H54+I54+J54+K54+L54+M54+N54+O54+P54+Q54+R54+S54</f>
        <v>0</v>
      </c>
      <c r="U54" s="502">
        <f>IF($F54=0,0,((($F54/$E$51)*'CRONOGRAMA ACTIVIDADES'!R$28)*($G54/$F54)))</f>
        <v>0</v>
      </c>
      <c r="V54" s="498">
        <f>IF($F54=0,0,((($F54/$E$51)*'CRONOGRAMA ACTIVIDADES'!S$28)*($G54/$F54)))</f>
        <v>0</v>
      </c>
      <c r="W54" s="498">
        <f>IF($F54=0,0,((($F54/$E$51)*'CRONOGRAMA ACTIVIDADES'!T$28)*($G54/$F54)))</f>
        <v>0</v>
      </c>
      <c r="X54" s="498">
        <f>IF($F54=0,0,((($F54/$E$51)*'CRONOGRAMA ACTIVIDADES'!U$28)*($G54/$F54)))</f>
        <v>0</v>
      </c>
      <c r="Y54" s="498">
        <f>IF($F54=0,0,((($F54/$E$51)*'CRONOGRAMA ACTIVIDADES'!V$28)*($G54/$F54)))</f>
        <v>0</v>
      </c>
      <c r="Z54" s="498">
        <f>IF($F54=0,0,((($F54/$E$51)*'CRONOGRAMA ACTIVIDADES'!W$28)*($G54/$F54)))</f>
        <v>0</v>
      </c>
      <c r="AA54" s="498">
        <f>IF($F54=0,0,((($F54/$E$51)*'CRONOGRAMA ACTIVIDADES'!X$28)*($G54/$F54)))</f>
        <v>0</v>
      </c>
      <c r="AB54" s="498">
        <f>IF($F54=0,0,((($F54/$E$51)*'CRONOGRAMA ACTIVIDADES'!Y$28)*($G54/$F54)))</f>
        <v>0</v>
      </c>
      <c r="AC54" s="498">
        <f>IF($F54=0,0,((($F54/$E$51)*'CRONOGRAMA ACTIVIDADES'!Z$28)*($G54/$F54)))</f>
        <v>0</v>
      </c>
      <c r="AD54" s="498">
        <f>IF($F54=0,0,((($F54/$E$51)*'CRONOGRAMA ACTIVIDADES'!AA$28)*($G54/$F54)))</f>
        <v>0</v>
      </c>
      <c r="AE54" s="498">
        <f>IF($F54=0,0,((($F54/$E$51)*'CRONOGRAMA ACTIVIDADES'!AB$28)*($G54/$F54)))</f>
        <v>0</v>
      </c>
      <c r="AF54" s="498">
        <f>IF($F54=0,0,((($F54/$E$51)*'CRONOGRAMA ACTIVIDADES'!AC$28)*($G54/$F54)))</f>
        <v>0</v>
      </c>
      <c r="AG54" s="499">
        <f>U54+V54+W54+X54+Y54+Z54+AA54+AB54+AC54+AD54+AE54+AF54</f>
        <v>0</v>
      </c>
      <c r="AH54" s="503">
        <f>IF($F54=0,0,((($F54/$E$51)*'CRONOGRAMA ACTIVIDADES'!AD$28)*($G54/$F54)))</f>
        <v>0</v>
      </c>
      <c r="AI54" s="498">
        <f>IF($F54=0,0,((($F54/$E$51)*'CRONOGRAMA ACTIVIDADES'!AE$28)*($G54/$F54)))</f>
        <v>0</v>
      </c>
      <c r="AJ54" s="498">
        <f>IF($F54=0,0,((($F54/$E$51)*'CRONOGRAMA ACTIVIDADES'!AF$28)*($G54/$F54)))</f>
        <v>0</v>
      </c>
      <c r="AK54" s="498">
        <f>IF($F54=0,0,((($F54/$E$51)*'CRONOGRAMA ACTIVIDADES'!AG$28)*($G54/$F54)))</f>
        <v>0</v>
      </c>
      <c r="AL54" s="498">
        <f>IF($F54=0,0,((($F54/$E$51)*'CRONOGRAMA ACTIVIDADES'!AH$28)*($G54/$F54)))</f>
        <v>0</v>
      </c>
      <c r="AM54" s="498">
        <f>IF($F54=0,0,((($F54/$E$51)*'CRONOGRAMA ACTIVIDADES'!AI$28)*($G54/$F54)))</f>
        <v>0</v>
      </c>
      <c r="AN54" s="498">
        <f>IF($F54=0,0,((($F54/$E$51)*'CRONOGRAMA ACTIVIDADES'!AJ$28)*($G54/$F54)))</f>
        <v>0</v>
      </c>
      <c r="AO54" s="498">
        <f>IF($F54=0,0,((($F54/$E$51)*'CRONOGRAMA ACTIVIDADES'!AK$28)*($G54/$F54)))</f>
        <v>0</v>
      </c>
      <c r="AP54" s="498">
        <f>IF($F54=0,0,((($F54/$E$51)*'CRONOGRAMA ACTIVIDADES'!AL$28)*($G54/$F54)))</f>
        <v>0</v>
      </c>
      <c r="AQ54" s="498">
        <f>IF($F54=0,0,((($F54/$E$51)*'CRONOGRAMA ACTIVIDADES'!AM$28)*($G54/$F54)))</f>
        <v>0</v>
      </c>
      <c r="AR54" s="498">
        <f>IF($F54=0,0,((($F54/$E$51)*'CRONOGRAMA ACTIVIDADES'!AN$28)*($G54/$F54)))</f>
        <v>0</v>
      </c>
      <c r="AS54" s="498">
        <f>IF($F54=0,0,((($F54/$E$51)*'CRONOGRAMA ACTIVIDADES'!AO$28)*($G54/$F54)))</f>
        <v>0</v>
      </c>
      <c r="AT54" s="501">
        <f>AH54+AI54+AJ54+AK54+AL54+AM54+AN54+AO54+AP54+AQ54+AR54+AS54</f>
        <v>0</v>
      </c>
      <c r="AU54" s="571">
        <f>AS54+AR54+AQ54+AP54+AO54+AN54+AM54+AL54+AK54+AJ54+AI54+AH54+AF54+AE54+AD54+AC54+AB54+AA54+Z54+Y54+X54+W54+V54+U54+S54+R54+Q54+P54+O54+N54+M54+L54+K54+J54+I54+H54</f>
        <v>0</v>
      </c>
      <c r="AV54" s="470">
        <f t="shared" si="1"/>
        <v>0</v>
      </c>
    </row>
    <row r="55" spans="2:48" s="472" customFormat="1" ht="12.75" customHeight="1">
      <c r="B55" s="494" t="str">
        <f>+'FORMATO COSTEO C1'!C$228</f>
        <v>1.2.2.4</v>
      </c>
      <c r="C55" s="495" t="str">
        <f>+'FORMATO COSTEO C1'!B$228</f>
        <v>Categoría de gasto</v>
      </c>
      <c r="D55" s="506"/>
      <c r="E55" s="507"/>
      <c r="F55" s="498">
        <f>+'FORMATO COSTEO C1'!G228</f>
        <v>0</v>
      </c>
      <c r="G55" s="499">
        <f>+'FORMATO COSTEO C1'!M228</f>
        <v>0</v>
      </c>
      <c r="H55" s="503">
        <f>IF($F55=0,0,((($F55/$E$51)*'CRONOGRAMA ACTIVIDADES'!F$28)*($G55/$F55)))</f>
        <v>0</v>
      </c>
      <c r="I55" s="498">
        <f>IF($F55=0,0,((($F55/$E$51)*'CRONOGRAMA ACTIVIDADES'!G$28)*($G55/$F55)))</f>
        <v>0</v>
      </c>
      <c r="J55" s="498">
        <f>IF($F55=0,0,((($F55/$E$51)*'CRONOGRAMA ACTIVIDADES'!H$28)*($G55/$F55)))</f>
        <v>0</v>
      </c>
      <c r="K55" s="498">
        <f>IF($F55=0,0,((($F55/$E$51)*'CRONOGRAMA ACTIVIDADES'!I$28)*($G55/$F55)))</f>
        <v>0</v>
      </c>
      <c r="L55" s="498">
        <f>IF($F55=0,0,((($F55/$E$51)*'CRONOGRAMA ACTIVIDADES'!J$28)*($G55/$F55)))</f>
        <v>0</v>
      </c>
      <c r="M55" s="498">
        <f>IF($F55=0,0,((($F55/$E$51)*'CRONOGRAMA ACTIVIDADES'!K$28)*($G55/$F55)))</f>
        <v>0</v>
      </c>
      <c r="N55" s="498">
        <f>IF($F55=0,0,((($F55/$E$51)*'CRONOGRAMA ACTIVIDADES'!L$28)*($G55/$F55)))</f>
        <v>0</v>
      </c>
      <c r="O55" s="498">
        <f>IF($F55=0,0,((($F55/$E$51)*'CRONOGRAMA ACTIVIDADES'!M$28)*($G55/$F55)))</f>
        <v>0</v>
      </c>
      <c r="P55" s="498">
        <f>IF($F55=0,0,((($F55/$E$51)*'CRONOGRAMA ACTIVIDADES'!N$28)*($G55/$F55)))</f>
        <v>0</v>
      </c>
      <c r="Q55" s="498">
        <f>IF($F55=0,0,((($F55/$E$51)*'CRONOGRAMA ACTIVIDADES'!O$28)*($G55/$F55)))</f>
        <v>0</v>
      </c>
      <c r="R55" s="498">
        <f>IF($F55=0,0,((($F55/$E$51)*'CRONOGRAMA ACTIVIDADES'!P$28)*($G55/$F55)))</f>
        <v>0</v>
      </c>
      <c r="S55" s="498">
        <f>IF($F55=0,0,((($F55/$E$51)*'CRONOGRAMA ACTIVIDADES'!Q$28)*($G55/$F55)))</f>
        <v>0</v>
      </c>
      <c r="T55" s="501">
        <f>H55+I55+J55+K55+L55+M55+N55+O55+P55+Q55+R55+S55</f>
        <v>0</v>
      </c>
      <c r="U55" s="502">
        <f>IF($F55=0,0,((($F55/$E$51)*'CRONOGRAMA ACTIVIDADES'!R$28)*($G55/$F55)))</f>
        <v>0</v>
      </c>
      <c r="V55" s="498">
        <f>IF($F55=0,0,((($F55/$E$51)*'CRONOGRAMA ACTIVIDADES'!S$28)*($G55/$F55)))</f>
        <v>0</v>
      </c>
      <c r="W55" s="498">
        <f>IF($F55=0,0,((($F55/$E$51)*'CRONOGRAMA ACTIVIDADES'!T$28)*($G55/$F55)))</f>
        <v>0</v>
      </c>
      <c r="X55" s="498">
        <f>IF($F55=0,0,((($F55/$E$51)*'CRONOGRAMA ACTIVIDADES'!U$28)*($G55/$F55)))</f>
        <v>0</v>
      </c>
      <c r="Y55" s="498">
        <f>IF($F55=0,0,((($F55/$E$51)*'CRONOGRAMA ACTIVIDADES'!V$28)*($G55/$F55)))</f>
        <v>0</v>
      </c>
      <c r="Z55" s="498">
        <f>IF($F55=0,0,((($F55/$E$51)*'CRONOGRAMA ACTIVIDADES'!W$28)*($G55/$F55)))</f>
        <v>0</v>
      </c>
      <c r="AA55" s="498">
        <f>IF($F55=0,0,((($F55/$E$51)*'CRONOGRAMA ACTIVIDADES'!X$28)*($G55/$F55)))</f>
        <v>0</v>
      </c>
      <c r="AB55" s="498">
        <f>IF($F55=0,0,((($F55/$E$51)*'CRONOGRAMA ACTIVIDADES'!Y$28)*($G55/$F55)))</f>
        <v>0</v>
      </c>
      <c r="AC55" s="498">
        <f>IF($F55=0,0,((($F55/$E$51)*'CRONOGRAMA ACTIVIDADES'!Z$28)*($G55/$F55)))</f>
        <v>0</v>
      </c>
      <c r="AD55" s="498">
        <f>IF($F55=0,0,((($F55/$E$51)*'CRONOGRAMA ACTIVIDADES'!AA$28)*($G55/$F55)))</f>
        <v>0</v>
      </c>
      <c r="AE55" s="498">
        <f>IF($F55=0,0,((($F55/$E$51)*'CRONOGRAMA ACTIVIDADES'!AB$28)*($G55/$F55)))</f>
        <v>0</v>
      </c>
      <c r="AF55" s="498">
        <f>IF($F55=0,0,((($F55/$E$51)*'CRONOGRAMA ACTIVIDADES'!AC$28)*($G55/$F55)))</f>
        <v>0</v>
      </c>
      <c r="AG55" s="499">
        <f>U55+V55+W55+X55+Y55+Z55+AA55+AB55+AC55+AD55+AE55+AF55</f>
        <v>0</v>
      </c>
      <c r="AH55" s="503">
        <f>IF($F55=0,0,((($F55/$E$51)*'CRONOGRAMA ACTIVIDADES'!AD$28)*($G55/$F55)))</f>
        <v>0</v>
      </c>
      <c r="AI55" s="498">
        <f>IF($F55=0,0,((($F55/$E$51)*'CRONOGRAMA ACTIVIDADES'!AE$28)*($G55/$F55)))</f>
        <v>0</v>
      </c>
      <c r="AJ55" s="498">
        <f>IF($F55=0,0,((($F55/$E$51)*'CRONOGRAMA ACTIVIDADES'!AF$28)*($G55/$F55)))</f>
        <v>0</v>
      </c>
      <c r="AK55" s="498">
        <f>IF($F55=0,0,((($F55/$E$51)*'CRONOGRAMA ACTIVIDADES'!AG$28)*($G55/$F55)))</f>
        <v>0</v>
      </c>
      <c r="AL55" s="498">
        <f>IF($F55=0,0,((($F55/$E$51)*'CRONOGRAMA ACTIVIDADES'!AH$28)*($G55/$F55)))</f>
        <v>0</v>
      </c>
      <c r="AM55" s="498">
        <f>IF($F55=0,0,((($F55/$E$51)*'CRONOGRAMA ACTIVIDADES'!AI$28)*($G55/$F55)))</f>
        <v>0</v>
      </c>
      <c r="AN55" s="498">
        <f>IF($F55=0,0,((($F55/$E$51)*'CRONOGRAMA ACTIVIDADES'!AJ$28)*($G55/$F55)))</f>
        <v>0</v>
      </c>
      <c r="AO55" s="498">
        <f>IF($F55=0,0,((($F55/$E$51)*'CRONOGRAMA ACTIVIDADES'!AK$28)*($G55/$F55)))</f>
        <v>0</v>
      </c>
      <c r="AP55" s="498">
        <f>IF($F55=0,0,((($F55/$E$51)*'CRONOGRAMA ACTIVIDADES'!AL$28)*($G55/$F55)))</f>
        <v>0</v>
      </c>
      <c r="AQ55" s="498">
        <f>IF($F55=0,0,((($F55/$E$51)*'CRONOGRAMA ACTIVIDADES'!AM$28)*($G55/$F55)))</f>
        <v>0</v>
      </c>
      <c r="AR55" s="498">
        <f>IF($F55=0,0,((($F55/$E$51)*'CRONOGRAMA ACTIVIDADES'!AN$28)*($G55/$F55)))</f>
        <v>0</v>
      </c>
      <c r="AS55" s="498">
        <f>IF($F55=0,0,((($F55/$E$51)*'CRONOGRAMA ACTIVIDADES'!AO$28)*($G55/$F55)))</f>
        <v>0</v>
      </c>
      <c r="AT55" s="501">
        <f>AH55+AI55+AJ55+AK55+AL55+AM55+AN55+AO55+AP55+AQ55+AR55+AS55</f>
        <v>0</v>
      </c>
      <c r="AU55" s="571">
        <f>AS55+AR55+AQ55+AP55+AO55+AN55+AM55+AL55+AK55+AJ55+AI55+AH55+AF55+AE55+AD55+AC55+AB55+AA55+Z55+Y55+X55+W55+V55+U55+S55+R55+Q55+P55+O55+N55+M55+L55+K55+J55+I55+H55</f>
        <v>0</v>
      </c>
      <c r="AV55" s="470">
        <f t="shared" si="1"/>
        <v>0</v>
      </c>
    </row>
    <row r="56" spans="2:48" s="472" customFormat="1" ht="12.75" customHeight="1">
      <c r="B56" s="494" t="str">
        <f>+'FORMATO COSTEO C1'!C$234</f>
        <v>1.2.2.5</v>
      </c>
      <c r="C56" s="495" t="str">
        <f>+'FORMATO COSTEO C1'!B$234</f>
        <v>Categoría de gasto</v>
      </c>
      <c r="D56" s="506"/>
      <c r="E56" s="507"/>
      <c r="F56" s="498">
        <f>+'FORMATO COSTEO C1'!G234</f>
        <v>0</v>
      </c>
      <c r="G56" s="499">
        <f>+'FORMATO COSTEO C1'!M234</f>
        <v>0</v>
      </c>
      <c r="H56" s="503">
        <f>IF($F56=0,0,((($F56/$E$51)*'CRONOGRAMA ACTIVIDADES'!F$28)*($G56/$F56)))</f>
        <v>0</v>
      </c>
      <c r="I56" s="498">
        <f>IF($F56=0,0,((($F56/$E$51)*'CRONOGRAMA ACTIVIDADES'!G$28)*($G56/$F56)))</f>
        <v>0</v>
      </c>
      <c r="J56" s="498">
        <f>IF($F56=0,0,((($F56/$E$51)*'CRONOGRAMA ACTIVIDADES'!H$28)*($G56/$F56)))</f>
        <v>0</v>
      </c>
      <c r="K56" s="498">
        <f>IF($F56=0,0,((($F56/$E$51)*'CRONOGRAMA ACTIVIDADES'!I$28)*($G56/$F56)))</f>
        <v>0</v>
      </c>
      <c r="L56" s="498">
        <f>IF($F56=0,0,((($F56/$E$51)*'CRONOGRAMA ACTIVIDADES'!J$28)*($G56/$F56)))</f>
        <v>0</v>
      </c>
      <c r="M56" s="498">
        <f>IF($F56=0,0,((($F56/$E$51)*'CRONOGRAMA ACTIVIDADES'!K$28)*($G56/$F56)))</f>
        <v>0</v>
      </c>
      <c r="N56" s="498">
        <f>IF($F56=0,0,((($F56/$E$51)*'CRONOGRAMA ACTIVIDADES'!L$28)*($G56/$F56)))</f>
        <v>0</v>
      </c>
      <c r="O56" s="498">
        <f>IF($F56=0,0,((($F56/$E$51)*'CRONOGRAMA ACTIVIDADES'!M$28)*($G56/$F56)))</f>
        <v>0</v>
      </c>
      <c r="P56" s="498">
        <f>IF($F56=0,0,((($F56/$E$51)*'CRONOGRAMA ACTIVIDADES'!N$28)*($G56/$F56)))</f>
        <v>0</v>
      </c>
      <c r="Q56" s="498">
        <f>IF($F56=0,0,((($F56/$E$51)*'CRONOGRAMA ACTIVIDADES'!O$28)*($G56/$F56)))</f>
        <v>0</v>
      </c>
      <c r="R56" s="498">
        <f>IF($F56=0,0,((($F56/$E$51)*'CRONOGRAMA ACTIVIDADES'!P$28)*($G56/$F56)))</f>
        <v>0</v>
      </c>
      <c r="S56" s="498">
        <f>IF($F56=0,0,((($F56/$E$51)*'CRONOGRAMA ACTIVIDADES'!Q$28)*($G56/$F56)))</f>
        <v>0</v>
      </c>
      <c r="T56" s="501">
        <f>H56+I56+J56+K56+L56+M56+N56+O56+P56+Q56+R56+S56</f>
        <v>0</v>
      </c>
      <c r="U56" s="502">
        <f>IF($F56=0,0,((($F56/$E$51)*'CRONOGRAMA ACTIVIDADES'!R$28)*($G56/$F56)))</f>
        <v>0</v>
      </c>
      <c r="V56" s="498">
        <f>IF($F56=0,0,((($F56/$E$51)*'CRONOGRAMA ACTIVIDADES'!S$28)*($G56/$F56)))</f>
        <v>0</v>
      </c>
      <c r="W56" s="498">
        <f>IF($F56=0,0,((($F56/$E$51)*'CRONOGRAMA ACTIVIDADES'!T$28)*($G56/$F56)))</f>
        <v>0</v>
      </c>
      <c r="X56" s="498">
        <f>IF($F56=0,0,((($F56/$E$51)*'CRONOGRAMA ACTIVIDADES'!U$28)*($G56/$F56)))</f>
        <v>0</v>
      </c>
      <c r="Y56" s="498">
        <f>IF($F56=0,0,((($F56/$E$51)*'CRONOGRAMA ACTIVIDADES'!V$28)*($G56/$F56)))</f>
        <v>0</v>
      </c>
      <c r="Z56" s="498">
        <f>IF($F56=0,0,((($F56/$E$51)*'CRONOGRAMA ACTIVIDADES'!W$28)*($G56/$F56)))</f>
        <v>0</v>
      </c>
      <c r="AA56" s="498">
        <f>IF($F56=0,0,((($F56/$E$51)*'CRONOGRAMA ACTIVIDADES'!X$28)*($G56/$F56)))</f>
        <v>0</v>
      </c>
      <c r="AB56" s="498">
        <f>IF($F56=0,0,((($F56/$E$51)*'CRONOGRAMA ACTIVIDADES'!Y$28)*($G56/$F56)))</f>
        <v>0</v>
      </c>
      <c r="AC56" s="498">
        <f>IF($F56=0,0,((($F56/$E$51)*'CRONOGRAMA ACTIVIDADES'!Z$28)*($G56/$F56)))</f>
        <v>0</v>
      </c>
      <c r="AD56" s="498">
        <f>IF($F56=0,0,((($F56/$E$51)*'CRONOGRAMA ACTIVIDADES'!AA$28)*($G56/$F56)))</f>
        <v>0</v>
      </c>
      <c r="AE56" s="498">
        <f>IF($F56=0,0,((($F56/$E$51)*'CRONOGRAMA ACTIVIDADES'!AB$28)*($G56/$F56)))</f>
        <v>0</v>
      </c>
      <c r="AF56" s="498">
        <f>IF($F56=0,0,((($F56/$E$51)*'CRONOGRAMA ACTIVIDADES'!AC$28)*($G56/$F56)))</f>
        <v>0</v>
      </c>
      <c r="AG56" s="499">
        <f>U56+V56+W56+X56+Y56+Z56+AA56+AB56+AC56+AD56+AE56+AF56</f>
        <v>0</v>
      </c>
      <c r="AH56" s="503">
        <f>IF($F56=0,0,((($F56/$E$51)*'CRONOGRAMA ACTIVIDADES'!AD$28)*($G56/$F56)))</f>
        <v>0</v>
      </c>
      <c r="AI56" s="498">
        <f>IF($F56=0,0,((($F56/$E$51)*'CRONOGRAMA ACTIVIDADES'!AE$28)*($G56/$F56)))</f>
        <v>0</v>
      </c>
      <c r="AJ56" s="498">
        <f>IF($F56=0,0,((($F56/$E$51)*'CRONOGRAMA ACTIVIDADES'!AF$28)*($G56/$F56)))</f>
        <v>0</v>
      </c>
      <c r="AK56" s="498">
        <f>IF($F56=0,0,((($F56/$E$51)*'CRONOGRAMA ACTIVIDADES'!AG$28)*($G56/$F56)))</f>
        <v>0</v>
      </c>
      <c r="AL56" s="498">
        <f>IF($F56=0,0,((($F56/$E$51)*'CRONOGRAMA ACTIVIDADES'!AH$28)*($G56/$F56)))</f>
        <v>0</v>
      </c>
      <c r="AM56" s="498">
        <f>IF($F56=0,0,((($F56/$E$51)*'CRONOGRAMA ACTIVIDADES'!AI$28)*($G56/$F56)))</f>
        <v>0</v>
      </c>
      <c r="AN56" s="498">
        <f>IF($F56=0,0,((($F56/$E$51)*'CRONOGRAMA ACTIVIDADES'!AJ$28)*($G56/$F56)))</f>
        <v>0</v>
      </c>
      <c r="AO56" s="498">
        <f>IF($F56=0,0,((($F56/$E$51)*'CRONOGRAMA ACTIVIDADES'!AK$28)*($G56/$F56)))</f>
        <v>0</v>
      </c>
      <c r="AP56" s="498">
        <f>IF($F56=0,0,((($F56/$E$51)*'CRONOGRAMA ACTIVIDADES'!AL$28)*($G56/$F56)))</f>
        <v>0</v>
      </c>
      <c r="AQ56" s="498">
        <f>IF($F56=0,0,((($F56/$E$51)*'CRONOGRAMA ACTIVIDADES'!AM$28)*($G56/$F56)))</f>
        <v>0</v>
      </c>
      <c r="AR56" s="498">
        <f>IF($F56=0,0,((($F56/$E$51)*'CRONOGRAMA ACTIVIDADES'!AN$28)*($G56/$F56)))</f>
        <v>0</v>
      </c>
      <c r="AS56" s="498">
        <f>IF($F56=0,0,((($F56/$E$51)*'CRONOGRAMA ACTIVIDADES'!AO$28)*($G56/$F56)))</f>
        <v>0</v>
      </c>
      <c r="AT56" s="501">
        <f>AH56+AI56+AJ56+AK56+AL56+AM56+AN56+AO56+AP56+AQ56+AR56+AS56</f>
        <v>0</v>
      </c>
      <c r="AU56" s="571">
        <f>AS56+AR56+AQ56+AP56+AO56+AN56+AM56+AL56+AK56+AJ56+AI56+AH56+AF56+AE56+AD56+AC56+AB56+AA56+Z56+Y56+X56+W56+V56+U56+S56+R56+Q56+P56+O56+N56+M56+L56+K56+J56+I56+H56</f>
        <v>0</v>
      </c>
      <c r="AV56" s="470">
        <f t="shared" si="1"/>
        <v>0</v>
      </c>
    </row>
    <row r="57" spans="2:48" s="472" customFormat="1" ht="12.75" customHeight="1">
      <c r="B57" s="484" t="str">
        <f>+'FORMATO COSTEO C1'!C$240</f>
        <v>1.2.3</v>
      </c>
      <c r="C57" s="508">
        <f>+'FORMATO COSTEO C1'!B$240</f>
        <v>0</v>
      </c>
      <c r="D57" s="486" t="str">
        <f>+'FORMATO COSTEO C1'!D$240</f>
        <v>Unidad medida</v>
      </c>
      <c r="E57" s="487">
        <f>+'FORMATO COSTEO C1'!E$240</f>
        <v>0</v>
      </c>
      <c r="F57" s="488">
        <f>SUM(F58:F62)</f>
        <v>0</v>
      </c>
      <c r="G57" s="489">
        <f aca="true" t="shared" si="18" ref="G57:AS57">SUM(G58:G62)</f>
        <v>0</v>
      </c>
      <c r="H57" s="490">
        <f t="shared" si="18"/>
        <v>0</v>
      </c>
      <c r="I57" s="488">
        <f>SUM(I58:I62)</f>
        <v>0</v>
      </c>
      <c r="J57" s="488">
        <f>SUM(J58:J62)</f>
        <v>0</v>
      </c>
      <c r="K57" s="488">
        <f>SUM(K58:K62)</f>
        <v>0</v>
      </c>
      <c r="L57" s="488">
        <f>SUM(L58:L62)</f>
        <v>0</v>
      </c>
      <c r="M57" s="488">
        <f>SUM(M58:M62)</f>
        <v>0</v>
      </c>
      <c r="N57" s="488">
        <f t="shared" si="18"/>
        <v>0</v>
      </c>
      <c r="O57" s="488">
        <f t="shared" si="18"/>
        <v>0</v>
      </c>
      <c r="P57" s="488">
        <f t="shared" si="18"/>
        <v>0</v>
      </c>
      <c r="Q57" s="488">
        <f t="shared" si="18"/>
        <v>0</v>
      </c>
      <c r="R57" s="488">
        <f t="shared" si="18"/>
        <v>0</v>
      </c>
      <c r="S57" s="488">
        <f t="shared" si="18"/>
        <v>0</v>
      </c>
      <c r="T57" s="491">
        <f>SUM(T58:T62)</f>
        <v>0</v>
      </c>
      <c r="U57" s="492">
        <f t="shared" si="18"/>
        <v>0</v>
      </c>
      <c r="V57" s="488">
        <f t="shared" si="18"/>
        <v>0</v>
      </c>
      <c r="W57" s="488">
        <f t="shared" si="18"/>
        <v>0</v>
      </c>
      <c r="X57" s="488">
        <f t="shared" si="18"/>
        <v>0</v>
      </c>
      <c r="Y57" s="488">
        <f t="shared" si="18"/>
        <v>0</v>
      </c>
      <c r="Z57" s="488">
        <f t="shared" si="18"/>
        <v>0</v>
      </c>
      <c r="AA57" s="488">
        <f t="shared" si="18"/>
        <v>0</v>
      </c>
      <c r="AB57" s="488">
        <f t="shared" si="18"/>
        <v>0</v>
      </c>
      <c r="AC57" s="488">
        <f t="shared" si="18"/>
        <v>0</v>
      </c>
      <c r="AD57" s="488">
        <f t="shared" si="18"/>
        <v>0</v>
      </c>
      <c r="AE57" s="488">
        <f t="shared" si="18"/>
        <v>0</v>
      </c>
      <c r="AF57" s="488">
        <f t="shared" si="18"/>
        <v>0</v>
      </c>
      <c r="AG57" s="489">
        <f t="shared" si="18"/>
        <v>0</v>
      </c>
      <c r="AH57" s="490">
        <f t="shared" si="18"/>
        <v>0</v>
      </c>
      <c r="AI57" s="488">
        <f t="shared" si="18"/>
        <v>0</v>
      </c>
      <c r="AJ57" s="488">
        <f t="shared" si="18"/>
        <v>0</v>
      </c>
      <c r="AK57" s="488">
        <f t="shared" si="18"/>
        <v>0</v>
      </c>
      <c r="AL57" s="488">
        <f t="shared" si="18"/>
        <v>0</v>
      </c>
      <c r="AM57" s="488">
        <f t="shared" si="18"/>
        <v>0</v>
      </c>
      <c r="AN57" s="488">
        <f t="shared" si="18"/>
        <v>0</v>
      </c>
      <c r="AO57" s="488">
        <f t="shared" si="18"/>
        <v>0</v>
      </c>
      <c r="AP57" s="488">
        <f t="shared" si="18"/>
        <v>0</v>
      </c>
      <c r="AQ57" s="488">
        <f t="shared" si="18"/>
        <v>0</v>
      </c>
      <c r="AR57" s="488">
        <f t="shared" si="18"/>
        <v>0</v>
      </c>
      <c r="AS57" s="488">
        <f t="shared" si="18"/>
        <v>0</v>
      </c>
      <c r="AT57" s="491">
        <f>SUM(AT58:AT62)</f>
        <v>0</v>
      </c>
      <c r="AU57" s="493">
        <f>SUM(AU58:AU62)</f>
        <v>0</v>
      </c>
      <c r="AV57" s="470">
        <f t="shared" si="1"/>
        <v>0</v>
      </c>
    </row>
    <row r="58" spans="2:48" s="472" customFormat="1" ht="12.75" customHeight="1">
      <c r="B58" s="494" t="str">
        <f>+'FORMATO COSTEO C1'!C$242</f>
        <v>1.2.3.1</v>
      </c>
      <c r="C58" s="495" t="str">
        <f>+'FORMATO COSTEO C1'!B$242</f>
        <v>Categoría de gasto</v>
      </c>
      <c r="D58" s="506"/>
      <c r="E58" s="507"/>
      <c r="F58" s="498">
        <f>+'FORMATO COSTEO C1'!G242</f>
        <v>0</v>
      </c>
      <c r="G58" s="499">
        <f>+'FORMATO COSTEO C1'!M242</f>
        <v>0</v>
      </c>
      <c r="H58" s="500">
        <f>IF($F58=0,0,((($F58/$E$57)*'CRONOGRAMA ACTIVIDADES'!F$29)*($G58/$F58)))</f>
        <v>0</v>
      </c>
      <c r="I58" s="498">
        <f>IF($F58=0,0,((($F58/$E$57)*'CRONOGRAMA ACTIVIDADES'!G$29)*($G58/$F58)))</f>
        <v>0</v>
      </c>
      <c r="J58" s="498">
        <f>IF($F58=0,0,((($F58/$E$57)*'CRONOGRAMA ACTIVIDADES'!H$29)*($G58/$F58)))</f>
        <v>0</v>
      </c>
      <c r="K58" s="498">
        <f>IF($F58=0,0,((($F58/$E$57)*'CRONOGRAMA ACTIVIDADES'!I$29)*($G58/$F58)))</f>
        <v>0</v>
      </c>
      <c r="L58" s="498">
        <f>IF($F58=0,0,((($F58/$E$57)*'CRONOGRAMA ACTIVIDADES'!J$29)*($G58/$F58)))</f>
        <v>0</v>
      </c>
      <c r="M58" s="498">
        <f>IF($F58=0,0,((($F58/$E$57)*'CRONOGRAMA ACTIVIDADES'!K$29)*($G58/$F58)))</f>
        <v>0</v>
      </c>
      <c r="N58" s="498">
        <f>IF($F58=0,0,((($F58/$E$57)*'CRONOGRAMA ACTIVIDADES'!L$29)*($G58/$F58)))</f>
        <v>0</v>
      </c>
      <c r="O58" s="498">
        <f>IF($F58=0,0,((($F58/$E$57)*'CRONOGRAMA ACTIVIDADES'!M$29)*($G58/$F58)))</f>
        <v>0</v>
      </c>
      <c r="P58" s="498">
        <f>IF($F58=0,0,((($F58/$E$57)*'CRONOGRAMA ACTIVIDADES'!N$29)*($G58/$F58)))</f>
        <v>0</v>
      </c>
      <c r="Q58" s="498">
        <f>IF($F58=0,0,((($F58/$E$57)*'CRONOGRAMA ACTIVIDADES'!O$29)*($G58/$F58)))</f>
        <v>0</v>
      </c>
      <c r="R58" s="498">
        <f>IF($F58=0,0,((($F58/$E$57)*'CRONOGRAMA ACTIVIDADES'!P$29)*($G58/$F58)))</f>
        <v>0</v>
      </c>
      <c r="S58" s="498">
        <f>IF($F58=0,0,((($F58/$E$57)*'CRONOGRAMA ACTIVIDADES'!Q$29)*($G58/$F58)))</f>
        <v>0</v>
      </c>
      <c r="T58" s="501">
        <f>H58+I58+J58+K58+L58+M58+N58+O58+P58+Q58+R58+S58</f>
        <v>0</v>
      </c>
      <c r="U58" s="502">
        <f>IF($F58=0,0,((($F58/$E$57)*'CRONOGRAMA ACTIVIDADES'!R$29)*($G58/$F58)))</f>
        <v>0</v>
      </c>
      <c r="V58" s="498">
        <f>IF($F58=0,0,((($F58/$E$57)*'CRONOGRAMA ACTIVIDADES'!S$29)*($G58/$F58)))</f>
        <v>0</v>
      </c>
      <c r="W58" s="498">
        <f>IF($F58=0,0,((($F58/$E$57)*'CRONOGRAMA ACTIVIDADES'!T$29)*($G58/$F58)))</f>
        <v>0</v>
      </c>
      <c r="X58" s="498">
        <f>IF($F58=0,0,((($F58/$E$57)*'CRONOGRAMA ACTIVIDADES'!U$29)*($G58/$F58)))</f>
        <v>0</v>
      </c>
      <c r="Y58" s="498">
        <f>IF($F58=0,0,((($F58/$E$57)*'CRONOGRAMA ACTIVIDADES'!V$29)*($G58/$F58)))</f>
        <v>0</v>
      </c>
      <c r="Z58" s="498">
        <f>IF($F58=0,0,((($F58/$E$57)*'CRONOGRAMA ACTIVIDADES'!W$29)*($G58/$F58)))</f>
        <v>0</v>
      </c>
      <c r="AA58" s="498">
        <f>IF($F58=0,0,((($F58/$E$57)*'CRONOGRAMA ACTIVIDADES'!X$29)*($G58/$F58)))</f>
        <v>0</v>
      </c>
      <c r="AB58" s="498">
        <f>IF($F58=0,0,((($F58/$E$57)*'CRONOGRAMA ACTIVIDADES'!Y$29)*($G58/$F58)))</f>
        <v>0</v>
      </c>
      <c r="AC58" s="498">
        <f>IF($F58=0,0,((($F58/$E$57)*'CRONOGRAMA ACTIVIDADES'!Z$29)*($G58/$F58)))</f>
        <v>0</v>
      </c>
      <c r="AD58" s="498">
        <f>IF($F58=0,0,((($F58/$E$57)*'CRONOGRAMA ACTIVIDADES'!AA$29)*($G58/$F58)))</f>
        <v>0</v>
      </c>
      <c r="AE58" s="498">
        <f>IF($F58=0,0,((($F58/$E$57)*'CRONOGRAMA ACTIVIDADES'!AB$29)*($G58/$F58)))</f>
        <v>0</v>
      </c>
      <c r="AF58" s="498">
        <f>IF($F58=0,0,((($F58/$E$57)*'CRONOGRAMA ACTIVIDADES'!AC$29)*($G58/$F58)))</f>
        <v>0</v>
      </c>
      <c r="AG58" s="499">
        <f>U58+V58+W58+X58+Y58+Z58+AA58+AB58+AC58+AD58+AE58+AF58</f>
        <v>0</v>
      </c>
      <c r="AH58" s="503">
        <f>IF($F58=0,0,((($F58/$E$57)*'CRONOGRAMA ACTIVIDADES'!AD$29)*($G58/$F58)))</f>
        <v>0</v>
      </c>
      <c r="AI58" s="498">
        <f>IF($F58=0,0,((($F58/$E$57)*'CRONOGRAMA ACTIVIDADES'!AE$29)*($G58/$F58)))</f>
        <v>0</v>
      </c>
      <c r="AJ58" s="498">
        <f>IF($F58=0,0,((($F58/$E$57)*'CRONOGRAMA ACTIVIDADES'!AF$29)*($G58/$F58)))</f>
        <v>0</v>
      </c>
      <c r="AK58" s="498">
        <f>IF($F58=0,0,((($F58/$E$57)*'CRONOGRAMA ACTIVIDADES'!AG$29)*($G58/$F58)))</f>
        <v>0</v>
      </c>
      <c r="AL58" s="498">
        <f>IF($F58=0,0,((($F58/$E$57)*'CRONOGRAMA ACTIVIDADES'!AH$29)*($G58/$F58)))</f>
        <v>0</v>
      </c>
      <c r="AM58" s="498">
        <f>IF($F58=0,0,((($F58/$E$57)*'CRONOGRAMA ACTIVIDADES'!AI$29)*($G58/$F58)))</f>
        <v>0</v>
      </c>
      <c r="AN58" s="498">
        <f>IF($F58=0,0,((($F58/$E$57)*'CRONOGRAMA ACTIVIDADES'!AJ$29)*($G58/$F58)))</f>
        <v>0</v>
      </c>
      <c r="AO58" s="498">
        <f>IF($F58=0,0,((($F58/$E$57)*'CRONOGRAMA ACTIVIDADES'!AK$29)*($G58/$F58)))</f>
        <v>0</v>
      </c>
      <c r="AP58" s="498">
        <f>IF($F58=0,0,((($F58/$E$57)*'CRONOGRAMA ACTIVIDADES'!AL$29)*($G58/$F58)))</f>
        <v>0</v>
      </c>
      <c r="AQ58" s="498">
        <f>IF($F58=0,0,((($F58/$E$57)*'CRONOGRAMA ACTIVIDADES'!AM$29)*($G58/$F58)))</f>
        <v>0</v>
      </c>
      <c r="AR58" s="498">
        <f>IF($F58=0,0,((($F58/$E$57)*'CRONOGRAMA ACTIVIDADES'!AN$29)*($G58/$F58)))</f>
        <v>0</v>
      </c>
      <c r="AS58" s="498">
        <f>IF($F58=0,0,((($F58/$E$57)*'CRONOGRAMA ACTIVIDADES'!AO$29)*($G58/$F58)))</f>
        <v>0</v>
      </c>
      <c r="AT58" s="501">
        <f>AH58+AI58+AJ58+AK58+AL58+AM58+AN58+AO58+AP58+AQ58+AR58+AS58</f>
        <v>0</v>
      </c>
      <c r="AU58" s="571">
        <f>AS58+AR58+AQ58+AP58+AO58+AN58+AM58+AL58+AK58+AJ58+AI58+AH58+AF58+AE58+AD58+AC58+AB58+AA58+Z58+Y58+X58+W58+V58+U58+S58+R58+Q58+P58+O58+N58+M58+L58+K58+J58+I58+H58</f>
        <v>0</v>
      </c>
      <c r="AV58" s="470">
        <f t="shared" si="1"/>
        <v>0</v>
      </c>
    </row>
    <row r="59" spans="2:48" s="472" customFormat="1" ht="12.75" customHeight="1">
      <c r="B59" s="494" t="str">
        <f>+'FORMATO COSTEO C1'!C$248</f>
        <v>1.2.3.2</v>
      </c>
      <c r="C59" s="495" t="str">
        <f>+'FORMATO COSTEO C1'!B$248</f>
        <v>Categoría de gasto</v>
      </c>
      <c r="D59" s="506"/>
      <c r="E59" s="507"/>
      <c r="F59" s="498">
        <f>+'FORMATO COSTEO C1'!G248</f>
        <v>0</v>
      </c>
      <c r="G59" s="499">
        <f>+'FORMATO COSTEO C1'!M248</f>
        <v>0</v>
      </c>
      <c r="H59" s="503">
        <f>IF($F59=0,0,((($F59/$E$57)*'CRONOGRAMA ACTIVIDADES'!F$29)*($G59/$F59)))</f>
        <v>0</v>
      </c>
      <c r="I59" s="498">
        <f>IF($F59=0,0,((($F59/$E$57)*'CRONOGRAMA ACTIVIDADES'!G$29)*($G59/$F59)))</f>
        <v>0</v>
      </c>
      <c r="J59" s="498">
        <f>IF($F59=0,0,((($F59/$E$57)*'CRONOGRAMA ACTIVIDADES'!H$29)*($G59/$F59)))</f>
        <v>0</v>
      </c>
      <c r="K59" s="498">
        <f>IF($F59=0,0,((($F59/$E$57)*'CRONOGRAMA ACTIVIDADES'!I$29)*($G59/$F59)))</f>
        <v>0</v>
      </c>
      <c r="L59" s="498">
        <f>IF($F59=0,0,((($F59/$E$57)*'CRONOGRAMA ACTIVIDADES'!J$29)*($G59/$F59)))</f>
        <v>0</v>
      </c>
      <c r="M59" s="498">
        <f>IF($F59=0,0,((($F59/$E$57)*'CRONOGRAMA ACTIVIDADES'!K$29)*($G59/$F59)))</f>
        <v>0</v>
      </c>
      <c r="N59" s="498">
        <f>IF($F59=0,0,((($F59/$E$57)*'CRONOGRAMA ACTIVIDADES'!L$29)*($G59/$F59)))</f>
        <v>0</v>
      </c>
      <c r="O59" s="498">
        <f>IF($F59=0,0,((($F59/$E$57)*'CRONOGRAMA ACTIVIDADES'!M$29)*($G59/$F59)))</f>
        <v>0</v>
      </c>
      <c r="P59" s="498">
        <f>IF($F59=0,0,((($F59/$E$57)*'CRONOGRAMA ACTIVIDADES'!N$29)*($G59/$F59)))</f>
        <v>0</v>
      </c>
      <c r="Q59" s="498">
        <f>IF($F59=0,0,((($F59/$E$57)*'CRONOGRAMA ACTIVIDADES'!O$29)*($G59/$F59)))</f>
        <v>0</v>
      </c>
      <c r="R59" s="498">
        <f>IF($F59=0,0,((($F59/$E$57)*'CRONOGRAMA ACTIVIDADES'!P$29)*($G59/$F59)))</f>
        <v>0</v>
      </c>
      <c r="S59" s="498">
        <f>IF($F59=0,0,((($F59/$E$57)*'CRONOGRAMA ACTIVIDADES'!Q$29)*($G59/$F59)))</f>
        <v>0</v>
      </c>
      <c r="T59" s="501">
        <f>H59+I59+J59+K59+L59+M59+N59+O59+P59+Q59+R59+S59</f>
        <v>0</v>
      </c>
      <c r="U59" s="502">
        <f>IF($F59=0,0,((($F59/$E$57)*'CRONOGRAMA ACTIVIDADES'!R$29)*($G59/$F59)))</f>
        <v>0</v>
      </c>
      <c r="V59" s="498">
        <f>IF($F59=0,0,((($F59/$E$57)*'CRONOGRAMA ACTIVIDADES'!S$29)*($G59/$F59)))</f>
        <v>0</v>
      </c>
      <c r="W59" s="498">
        <f>IF($F59=0,0,((($F59/$E$57)*'CRONOGRAMA ACTIVIDADES'!T$29)*($G59/$F59)))</f>
        <v>0</v>
      </c>
      <c r="X59" s="498">
        <f>IF($F59=0,0,((($F59/$E$57)*'CRONOGRAMA ACTIVIDADES'!U$29)*($G59/$F59)))</f>
        <v>0</v>
      </c>
      <c r="Y59" s="498">
        <f>IF($F59=0,0,((($F59/$E$57)*'CRONOGRAMA ACTIVIDADES'!V$29)*($G59/$F59)))</f>
        <v>0</v>
      </c>
      <c r="Z59" s="498">
        <f>IF($F59=0,0,((($F59/$E$57)*'CRONOGRAMA ACTIVIDADES'!W$29)*($G59/$F59)))</f>
        <v>0</v>
      </c>
      <c r="AA59" s="498">
        <f>IF($F59=0,0,((($F59/$E$57)*'CRONOGRAMA ACTIVIDADES'!X$29)*($G59/$F59)))</f>
        <v>0</v>
      </c>
      <c r="AB59" s="498">
        <f>IF($F59=0,0,((($F59/$E$57)*'CRONOGRAMA ACTIVIDADES'!Y$29)*($G59/$F59)))</f>
        <v>0</v>
      </c>
      <c r="AC59" s="498">
        <f>IF($F59=0,0,((($F59/$E$57)*'CRONOGRAMA ACTIVIDADES'!Z$29)*($G59/$F59)))</f>
        <v>0</v>
      </c>
      <c r="AD59" s="498">
        <f>IF($F59=0,0,((($F59/$E$57)*'CRONOGRAMA ACTIVIDADES'!AA$29)*($G59/$F59)))</f>
        <v>0</v>
      </c>
      <c r="AE59" s="498">
        <f>IF($F59=0,0,((($F59/$E$57)*'CRONOGRAMA ACTIVIDADES'!AB$29)*($G59/$F59)))</f>
        <v>0</v>
      </c>
      <c r="AF59" s="498">
        <f>IF($F59=0,0,((($F59/$E$57)*'CRONOGRAMA ACTIVIDADES'!AC$29)*($G59/$F59)))</f>
        <v>0</v>
      </c>
      <c r="AG59" s="499">
        <f>U59+V59+W59+X59+Y59+Z59+AA59+AB59+AC59+AD59+AE59+AF59</f>
        <v>0</v>
      </c>
      <c r="AH59" s="503">
        <f>IF($F59=0,0,((($F59/$E$57)*'CRONOGRAMA ACTIVIDADES'!AD$29)*($G59/$F59)))</f>
        <v>0</v>
      </c>
      <c r="AI59" s="498">
        <f>IF($F59=0,0,((($F59/$E$57)*'CRONOGRAMA ACTIVIDADES'!AE$29)*($G59/$F59)))</f>
        <v>0</v>
      </c>
      <c r="AJ59" s="498">
        <f>IF($F59=0,0,((($F59/$E$57)*'CRONOGRAMA ACTIVIDADES'!AF$29)*($G59/$F59)))</f>
        <v>0</v>
      </c>
      <c r="AK59" s="498">
        <f>IF($F59=0,0,((($F59/$E$57)*'CRONOGRAMA ACTIVIDADES'!AG$29)*($G59/$F59)))</f>
        <v>0</v>
      </c>
      <c r="AL59" s="498">
        <f>IF($F59=0,0,((($F59/$E$57)*'CRONOGRAMA ACTIVIDADES'!AH$29)*($G59/$F59)))</f>
        <v>0</v>
      </c>
      <c r="AM59" s="498">
        <f>IF($F59=0,0,((($F59/$E$57)*'CRONOGRAMA ACTIVIDADES'!AI$29)*($G59/$F59)))</f>
        <v>0</v>
      </c>
      <c r="AN59" s="498">
        <f>IF($F59=0,0,((($F59/$E$57)*'CRONOGRAMA ACTIVIDADES'!AJ$29)*($G59/$F59)))</f>
        <v>0</v>
      </c>
      <c r="AO59" s="498">
        <f>IF($F59=0,0,((($F59/$E$57)*'CRONOGRAMA ACTIVIDADES'!AK$29)*($G59/$F59)))</f>
        <v>0</v>
      </c>
      <c r="AP59" s="498">
        <f>IF($F59=0,0,((($F59/$E$57)*'CRONOGRAMA ACTIVIDADES'!AL$29)*($G59/$F59)))</f>
        <v>0</v>
      </c>
      <c r="AQ59" s="498">
        <f>IF($F59=0,0,((($F59/$E$57)*'CRONOGRAMA ACTIVIDADES'!AM$29)*($G59/$F59)))</f>
        <v>0</v>
      </c>
      <c r="AR59" s="498">
        <f>IF($F59=0,0,((($F59/$E$57)*'CRONOGRAMA ACTIVIDADES'!AN$29)*($G59/$F59)))</f>
        <v>0</v>
      </c>
      <c r="AS59" s="498">
        <f>IF($F59=0,0,((($F59/$E$57)*'CRONOGRAMA ACTIVIDADES'!AO$29)*($G59/$F59)))</f>
        <v>0</v>
      </c>
      <c r="AT59" s="501">
        <f>AH59+AI59+AJ59+AK59+AL59+AM59+AN59+AO59+AP59+AQ59+AR59+AS59</f>
        <v>0</v>
      </c>
      <c r="AU59" s="571">
        <f>AS59+AR59+AQ59+AP59+AO59+AN59+AM59+AL59+AK59+AJ59+AI59+AH59+AF59+AE59+AD59+AC59+AB59+AA59+Z59+Y59+X59+W59+V59+U59+S59+R59+Q59+P59+O59+N59+M59+L59+K59+J59+I59+H59</f>
        <v>0</v>
      </c>
      <c r="AV59" s="470">
        <f t="shared" si="1"/>
        <v>0</v>
      </c>
    </row>
    <row r="60" spans="2:48" s="472" customFormat="1" ht="12.75" customHeight="1">
      <c r="B60" s="494" t="str">
        <f>+'FORMATO COSTEO C1'!C$254</f>
        <v>1.2.3.3</v>
      </c>
      <c r="C60" s="495" t="str">
        <f>+'FORMATO COSTEO C1'!B$254</f>
        <v>Categoría de gasto</v>
      </c>
      <c r="D60" s="506"/>
      <c r="E60" s="507"/>
      <c r="F60" s="498">
        <f>+'FORMATO COSTEO C1'!G254</f>
        <v>0</v>
      </c>
      <c r="G60" s="499">
        <f>+'FORMATO COSTEO C1'!M254</f>
        <v>0</v>
      </c>
      <c r="H60" s="503">
        <f>IF($F60=0,0,((($F60/$E$57)*'CRONOGRAMA ACTIVIDADES'!F$29)*($G60/$F60)))</f>
        <v>0</v>
      </c>
      <c r="I60" s="498">
        <f>IF($F60=0,0,((($F60/$E$57)*'CRONOGRAMA ACTIVIDADES'!G$29)*($G60/$F60)))</f>
        <v>0</v>
      </c>
      <c r="J60" s="498">
        <f>IF($F60=0,0,((($F60/$E$57)*'CRONOGRAMA ACTIVIDADES'!H$29)*($G60/$F60)))</f>
        <v>0</v>
      </c>
      <c r="K60" s="498">
        <f>IF($F60=0,0,((($F60/$E$57)*'CRONOGRAMA ACTIVIDADES'!I$29)*($G60/$F60)))</f>
        <v>0</v>
      </c>
      <c r="L60" s="498">
        <f>IF($F60=0,0,((($F60/$E$57)*'CRONOGRAMA ACTIVIDADES'!J$29)*($G60/$F60)))</f>
        <v>0</v>
      </c>
      <c r="M60" s="498">
        <f>IF($F60=0,0,((($F60/$E$57)*'CRONOGRAMA ACTIVIDADES'!K$29)*($G60/$F60)))</f>
        <v>0</v>
      </c>
      <c r="N60" s="498">
        <f>IF($F60=0,0,((($F60/$E$57)*'CRONOGRAMA ACTIVIDADES'!L$29)*($G60/$F60)))</f>
        <v>0</v>
      </c>
      <c r="O60" s="498">
        <f>IF($F60=0,0,((($F60/$E$57)*'CRONOGRAMA ACTIVIDADES'!M$29)*($G60/$F60)))</f>
        <v>0</v>
      </c>
      <c r="P60" s="498">
        <f>IF($F60=0,0,((($F60/$E$57)*'CRONOGRAMA ACTIVIDADES'!N$29)*($G60/$F60)))</f>
        <v>0</v>
      </c>
      <c r="Q60" s="498">
        <f>IF($F60=0,0,((($F60/$E$57)*'CRONOGRAMA ACTIVIDADES'!O$29)*($G60/$F60)))</f>
        <v>0</v>
      </c>
      <c r="R60" s="498">
        <f>IF($F60=0,0,((($F60/$E$57)*'CRONOGRAMA ACTIVIDADES'!P$29)*($G60/$F60)))</f>
        <v>0</v>
      </c>
      <c r="S60" s="498">
        <f>IF($F60=0,0,((($F60/$E$57)*'CRONOGRAMA ACTIVIDADES'!Q$29)*($G60/$F60)))</f>
        <v>0</v>
      </c>
      <c r="T60" s="501">
        <f>H60+I60+J60+K60+L60+M60+N60+O60+P60+Q60+R60+S60</f>
        <v>0</v>
      </c>
      <c r="U60" s="502">
        <f>IF($F60=0,0,((($F60/$E$57)*'CRONOGRAMA ACTIVIDADES'!R$29)*($G60/$F60)))</f>
        <v>0</v>
      </c>
      <c r="V60" s="498">
        <f>IF($F60=0,0,((($F60/$E$57)*'CRONOGRAMA ACTIVIDADES'!S$29)*($G60/$F60)))</f>
        <v>0</v>
      </c>
      <c r="W60" s="498">
        <f>IF($F60=0,0,((($F60/$E$57)*'CRONOGRAMA ACTIVIDADES'!T$29)*($G60/$F60)))</f>
        <v>0</v>
      </c>
      <c r="X60" s="498">
        <f>IF($F60=0,0,((($F60/$E$57)*'CRONOGRAMA ACTIVIDADES'!U$29)*($G60/$F60)))</f>
        <v>0</v>
      </c>
      <c r="Y60" s="498">
        <f>IF($F60=0,0,((($F60/$E$57)*'CRONOGRAMA ACTIVIDADES'!V$29)*($G60/$F60)))</f>
        <v>0</v>
      </c>
      <c r="Z60" s="498">
        <f>IF($F60=0,0,((($F60/$E$57)*'CRONOGRAMA ACTIVIDADES'!W$29)*($G60/$F60)))</f>
        <v>0</v>
      </c>
      <c r="AA60" s="498">
        <f>IF($F60=0,0,((($F60/$E$57)*'CRONOGRAMA ACTIVIDADES'!X$29)*($G60/$F60)))</f>
        <v>0</v>
      </c>
      <c r="AB60" s="498">
        <f>IF($F60=0,0,((($F60/$E$57)*'CRONOGRAMA ACTIVIDADES'!Y$29)*($G60/$F60)))</f>
        <v>0</v>
      </c>
      <c r="AC60" s="498">
        <f>IF($F60=0,0,((($F60/$E$57)*'CRONOGRAMA ACTIVIDADES'!Z$29)*($G60/$F60)))</f>
        <v>0</v>
      </c>
      <c r="AD60" s="498">
        <f>IF($F60=0,0,((($F60/$E$57)*'CRONOGRAMA ACTIVIDADES'!AA$29)*($G60/$F60)))</f>
        <v>0</v>
      </c>
      <c r="AE60" s="498">
        <f>IF($F60=0,0,((($F60/$E$57)*'CRONOGRAMA ACTIVIDADES'!AB$29)*($G60/$F60)))</f>
        <v>0</v>
      </c>
      <c r="AF60" s="498">
        <f>IF($F60=0,0,((($F60/$E$57)*'CRONOGRAMA ACTIVIDADES'!AC$29)*($G60/$F60)))</f>
        <v>0</v>
      </c>
      <c r="AG60" s="499">
        <f>U60+V60+W60+X60+Y60+Z60+AA60+AB60+AC60+AD60+AE60+AF60</f>
        <v>0</v>
      </c>
      <c r="AH60" s="503">
        <f>IF($F60=0,0,((($F60/$E$57)*'CRONOGRAMA ACTIVIDADES'!AD$29)*($G60/$F60)))</f>
        <v>0</v>
      </c>
      <c r="AI60" s="498">
        <f>IF($F60=0,0,((($F60/$E$57)*'CRONOGRAMA ACTIVIDADES'!AE$29)*($G60/$F60)))</f>
        <v>0</v>
      </c>
      <c r="AJ60" s="498">
        <f>IF($F60=0,0,((($F60/$E$57)*'CRONOGRAMA ACTIVIDADES'!AF$29)*($G60/$F60)))</f>
        <v>0</v>
      </c>
      <c r="AK60" s="498">
        <f>IF($F60=0,0,((($F60/$E$57)*'CRONOGRAMA ACTIVIDADES'!AG$29)*($G60/$F60)))</f>
        <v>0</v>
      </c>
      <c r="AL60" s="498">
        <f>IF($F60=0,0,((($F60/$E$57)*'CRONOGRAMA ACTIVIDADES'!AH$29)*($G60/$F60)))</f>
        <v>0</v>
      </c>
      <c r="AM60" s="498">
        <f>IF($F60=0,0,((($F60/$E$57)*'CRONOGRAMA ACTIVIDADES'!AI$29)*($G60/$F60)))</f>
        <v>0</v>
      </c>
      <c r="AN60" s="498">
        <f>IF($F60=0,0,((($F60/$E$57)*'CRONOGRAMA ACTIVIDADES'!AJ$29)*($G60/$F60)))</f>
        <v>0</v>
      </c>
      <c r="AO60" s="498">
        <f>IF($F60=0,0,((($F60/$E$57)*'CRONOGRAMA ACTIVIDADES'!AK$29)*($G60/$F60)))</f>
        <v>0</v>
      </c>
      <c r="AP60" s="498">
        <f>IF($F60=0,0,((($F60/$E$57)*'CRONOGRAMA ACTIVIDADES'!AL$29)*($G60/$F60)))</f>
        <v>0</v>
      </c>
      <c r="AQ60" s="498">
        <f>IF($F60=0,0,((($F60/$E$57)*'CRONOGRAMA ACTIVIDADES'!AM$29)*($G60/$F60)))</f>
        <v>0</v>
      </c>
      <c r="AR60" s="498">
        <f>IF($F60=0,0,((($F60/$E$57)*'CRONOGRAMA ACTIVIDADES'!AN$29)*($G60/$F60)))</f>
        <v>0</v>
      </c>
      <c r="AS60" s="498">
        <f>IF($F60=0,0,((($F60/$E$57)*'CRONOGRAMA ACTIVIDADES'!AO$29)*($G60/$F60)))</f>
        <v>0</v>
      </c>
      <c r="AT60" s="501">
        <f>AH60+AI60+AJ60+AK60+AL60+AM60+AN60+AO60+AP60+AQ60+AR60+AS60</f>
        <v>0</v>
      </c>
      <c r="AU60" s="571">
        <f>AS60+AR60+AQ60+AP60+AO60+AN60+AM60+AL60+AK60+AJ60+AI60+AH60+AF60+AE60+AD60+AC60+AB60+AA60+Z60+Y60+X60+W60+V60+U60+S60+R60+Q60+P60+O60+N60+M60+L60+K60+J60+I60+H60</f>
        <v>0</v>
      </c>
      <c r="AV60" s="470">
        <f t="shared" si="1"/>
        <v>0</v>
      </c>
    </row>
    <row r="61" spans="2:48" s="472" customFormat="1" ht="12.75" customHeight="1">
      <c r="B61" s="494" t="str">
        <f>+'FORMATO COSTEO C1'!C$260</f>
        <v>1.2.3.4</v>
      </c>
      <c r="C61" s="495" t="str">
        <f>+'FORMATO COSTEO C1'!B$260</f>
        <v>Categoría de gasto</v>
      </c>
      <c r="D61" s="506"/>
      <c r="E61" s="507"/>
      <c r="F61" s="498">
        <f>+'FORMATO COSTEO C1'!G260</f>
        <v>0</v>
      </c>
      <c r="G61" s="499">
        <f>+'FORMATO COSTEO C1'!M260</f>
        <v>0</v>
      </c>
      <c r="H61" s="503">
        <f>IF($F61=0,0,((($F61/$E$57)*'CRONOGRAMA ACTIVIDADES'!F$29)*($G61/$F61)))</f>
        <v>0</v>
      </c>
      <c r="I61" s="498">
        <f>IF($F61=0,0,((($F61/$E$57)*'CRONOGRAMA ACTIVIDADES'!G$29)*($G61/$F61)))</f>
        <v>0</v>
      </c>
      <c r="J61" s="498">
        <f>IF($F61=0,0,((($F61/$E$57)*'CRONOGRAMA ACTIVIDADES'!H$29)*($G61/$F61)))</f>
        <v>0</v>
      </c>
      <c r="K61" s="498">
        <f>IF($F61=0,0,((($F61/$E$57)*'CRONOGRAMA ACTIVIDADES'!I$29)*($G61/$F61)))</f>
        <v>0</v>
      </c>
      <c r="L61" s="498">
        <f>IF($F61=0,0,((($F61/$E$57)*'CRONOGRAMA ACTIVIDADES'!J$29)*($G61/$F61)))</f>
        <v>0</v>
      </c>
      <c r="M61" s="498">
        <f>IF($F61=0,0,((($F61/$E$57)*'CRONOGRAMA ACTIVIDADES'!K$29)*($G61/$F61)))</f>
        <v>0</v>
      </c>
      <c r="N61" s="498">
        <f>IF($F61=0,0,((($F61/$E$57)*'CRONOGRAMA ACTIVIDADES'!L$29)*($G61/$F61)))</f>
        <v>0</v>
      </c>
      <c r="O61" s="498">
        <f>IF($F61=0,0,((($F61/$E$57)*'CRONOGRAMA ACTIVIDADES'!M$29)*($G61/$F61)))</f>
        <v>0</v>
      </c>
      <c r="P61" s="498">
        <f>IF($F61=0,0,((($F61/$E$57)*'CRONOGRAMA ACTIVIDADES'!N$29)*($G61/$F61)))</f>
        <v>0</v>
      </c>
      <c r="Q61" s="498">
        <f>IF($F61=0,0,((($F61/$E$57)*'CRONOGRAMA ACTIVIDADES'!O$29)*($G61/$F61)))</f>
        <v>0</v>
      </c>
      <c r="R61" s="498">
        <f>IF($F61=0,0,((($F61/$E$57)*'CRONOGRAMA ACTIVIDADES'!P$29)*($G61/$F61)))</f>
        <v>0</v>
      </c>
      <c r="S61" s="498">
        <f>IF($F61=0,0,((($F61/$E$57)*'CRONOGRAMA ACTIVIDADES'!Q$29)*($G61/$F61)))</f>
        <v>0</v>
      </c>
      <c r="T61" s="501">
        <f>H61+I61+J61+K61+L61+M61+N61+O61+P61+Q61+R61+S61</f>
        <v>0</v>
      </c>
      <c r="U61" s="502">
        <f>IF($F61=0,0,((($F61/$E$57)*'CRONOGRAMA ACTIVIDADES'!R$29)*($G61/$F61)))</f>
        <v>0</v>
      </c>
      <c r="V61" s="498">
        <f>IF($F61=0,0,((($F61/$E$57)*'CRONOGRAMA ACTIVIDADES'!S$29)*($G61/$F61)))</f>
        <v>0</v>
      </c>
      <c r="W61" s="498">
        <f>IF($F61=0,0,((($F61/$E$57)*'CRONOGRAMA ACTIVIDADES'!T$29)*($G61/$F61)))</f>
        <v>0</v>
      </c>
      <c r="X61" s="498">
        <f>IF($F61=0,0,((($F61/$E$57)*'CRONOGRAMA ACTIVIDADES'!U$29)*($G61/$F61)))</f>
        <v>0</v>
      </c>
      <c r="Y61" s="498">
        <f>IF($F61=0,0,((($F61/$E$57)*'CRONOGRAMA ACTIVIDADES'!V$29)*($G61/$F61)))</f>
        <v>0</v>
      </c>
      <c r="Z61" s="498">
        <f>IF($F61=0,0,((($F61/$E$57)*'CRONOGRAMA ACTIVIDADES'!W$29)*($G61/$F61)))</f>
        <v>0</v>
      </c>
      <c r="AA61" s="498">
        <f>IF($F61=0,0,((($F61/$E$57)*'CRONOGRAMA ACTIVIDADES'!X$29)*($G61/$F61)))</f>
        <v>0</v>
      </c>
      <c r="AB61" s="498">
        <f>IF($F61=0,0,((($F61/$E$57)*'CRONOGRAMA ACTIVIDADES'!Y$29)*($G61/$F61)))</f>
        <v>0</v>
      </c>
      <c r="AC61" s="498">
        <f>IF($F61=0,0,((($F61/$E$57)*'CRONOGRAMA ACTIVIDADES'!Z$29)*($G61/$F61)))</f>
        <v>0</v>
      </c>
      <c r="AD61" s="498">
        <f>IF($F61=0,0,((($F61/$E$57)*'CRONOGRAMA ACTIVIDADES'!AA$29)*($G61/$F61)))</f>
        <v>0</v>
      </c>
      <c r="AE61" s="498">
        <f>IF($F61=0,0,((($F61/$E$57)*'CRONOGRAMA ACTIVIDADES'!AB$29)*($G61/$F61)))</f>
        <v>0</v>
      </c>
      <c r="AF61" s="498">
        <f>IF($F61=0,0,((($F61/$E$57)*'CRONOGRAMA ACTIVIDADES'!AC$29)*($G61/$F61)))</f>
        <v>0</v>
      </c>
      <c r="AG61" s="499">
        <f>U61+V61+W61+X61+Y61+Z61+AA61+AB61+AC61+AD61+AE61+AF61</f>
        <v>0</v>
      </c>
      <c r="AH61" s="503">
        <f>IF($F61=0,0,((($F61/$E$57)*'CRONOGRAMA ACTIVIDADES'!AD$29)*($G61/$F61)))</f>
        <v>0</v>
      </c>
      <c r="AI61" s="498">
        <f>IF($F61=0,0,((($F61/$E$57)*'CRONOGRAMA ACTIVIDADES'!AE$29)*($G61/$F61)))</f>
        <v>0</v>
      </c>
      <c r="AJ61" s="498">
        <f>IF($F61=0,0,((($F61/$E$57)*'CRONOGRAMA ACTIVIDADES'!AF$29)*($G61/$F61)))</f>
        <v>0</v>
      </c>
      <c r="AK61" s="498">
        <f>IF($F61=0,0,((($F61/$E$57)*'CRONOGRAMA ACTIVIDADES'!AG$29)*($G61/$F61)))</f>
        <v>0</v>
      </c>
      <c r="AL61" s="498">
        <f>IF($F61=0,0,((($F61/$E$57)*'CRONOGRAMA ACTIVIDADES'!AH$29)*($G61/$F61)))</f>
        <v>0</v>
      </c>
      <c r="AM61" s="498">
        <f>IF($F61=0,0,((($F61/$E$57)*'CRONOGRAMA ACTIVIDADES'!AI$29)*($G61/$F61)))</f>
        <v>0</v>
      </c>
      <c r="AN61" s="498">
        <f>IF($F61=0,0,((($F61/$E$57)*'CRONOGRAMA ACTIVIDADES'!AJ$29)*($G61/$F61)))</f>
        <v>0</v>
      </c>
      <c r="AO61" s="498">
        <f>IF($F61=0,0,((($F61/$E$57)*'CRONOGRAMA ACTIVIDADES'!AK$29)*($G61/$F61)))</f>
        <v>0</v>
      </c>
      <c r="AP61" s="498">
        <f>IF($F61=0,0,((($F61/$E$57)*'CRONOGRAMA ACTIVIDADES'!AL$29)*($G61/$F61)))</f>
        <v>0</v>
      </c>
      <c r="AQ61" s="498">
        <f>IF($F61=0,0,((($F61/$E$57)*'CRONOGRAMA ACTIVIDADES'!AM$29)*($G61/$F61)))</f>
        <v>0</v>
      </c>
      <c r="AR61" s="498">
        <f>IF($F61=0,0,((($F61/$E$57)*'CRONOGRAMA ACTIVIDADES'!AN$29)*($G61/$F61)))</f>
        <v>0</v>
      </c>
      <c r="AS61" s="498">
        <f>IF($F61=0,0,((($F61/$E$57)*'CRONOGRAMA ACTIVIDADES'!AO$29)*($G61/$F61)))</f>
        <v>0</v>
      </c>
      <c r="AT61" s="501">
        <f>AH61+AI61+AJ61+AK61+AL61+AM61+AN61+AO61+AP61+AQ61+AR61+AS61</f>
        <v>0</v>
      </c>
      <c r="AU61" s="571">
        <f>AS61+AR61+AQ61+AP61+AO61+AN61+AM61+AL61+AK61+AJ61+AI61+AH61+AF61+AE61+AD61+AC61+AB61+AA61+Z61+Y61+X61+W61+V61+U61+S61+R61+Q61+P61+O61+N61+M61+L61+K61+J61+I61+H61</f>
        <v>0</v>
      </c>
      <c r="AV61" s="470">
        <f t="shared" si="1"/>
        <v>0</v>
      </c>
    </row>
    <row r="62" spans="2:48" s="472" customFormat="1" ht="12.75" customHeight="1">
      <c r="B62" s="494" t="str">
        <f>+'FORMATO COSTEO C1'!C$266</f>
        <v>1.2.3.5</v>
      </c>
      <c r="C62" s="495" t="str">
        <f>+'FORMATO COSTEO C1'!B$266</f>
        <v>Categoría de gasto</v>
      </c>
      <c r="D62" s="506"/>
      <c r="E62" s="507"/>
      <c r="F62" s="498">
        <f>+'FORMATO COSTEO C1'!G266</f>
        <v>0</v>
      </c>
      <c r="G62" s="499">
        <f>+'FORMATO COSTEO C1'!M266</f>
        <v>0</v>
      </c>
      <c r="H62" s="503">
        <f>IF($F62=0,0,((($F62/$E$57)*'CRONOGRAMA ACTIVIDADES'!F$29)*($G62/$F62)))</f>
        <v>0</v>
      </c>
      <c r="I62" s="498">
        <f>IF($F62=0,0,((($F62/$E$57)*'CRONOGRAMA ACTIVIDADES'!G$29)*($G62/$F62)))</f>
        <v>0</v>
      </c>
      <c r="J62" s="498">
        <f>IF($F62=0,0,((($F62/$E$57)*'CRONOGRAMA ACTIVIDADES'!H$29)*($G62/$F62)))</f>
        <v>0</v>
      </c>
      <c r="K62" s="498">
        <f>IF($F62=0,0,((($F62/$E$57)*'CRONOGRAMA ACTIVIDADES'!I$29)*($G62/$F62)))</f>
        <v>0</v>
      </c>
      <c r="L62" s="498">
        <f>IF($F62=0,0,((($F62/$E$57)*'CRONOGRAMA ACTIVIDADES'!J$29)*($G62/$F62)))</f>
        <v>0</v>
      </c>
      <c r="M62" s="498">
        <f>IF($F62=0,0,((($F62/$E$57)*'CRONOGRAMA ACTIVIDADES'!K$29)*($G62/$F62)))</f>
        <v>0</v>
      </c>
      <c r="N62" s="498">
        <f>IF($F62=0,0,((($F62/$E$57)*'CRONOGRAMA ACTIVIDADES'!L$29)*($G62/$F62)))</f>
        <v>0</v>
      </c>
      <c r="O62" s="498">
        <f>IF($F62=0,0,((($F62/$E$57)*'CRONOGRAMA ACTIVIDADES'!M$29)*($G62/$F62)))</f>
        <v>0</v>
      </c>
      <c r="P62" s="498">
        <f>IF($F62=0,0,((($F62/$E$57)*'CRONOGRAMA ACTIVIDADES'!N$29)*($G62/$F62)))</f>
        <v>0</v>
      </c>
      <c r="Q62" s="498">
        <f>IF($F62=0,0,((($F62/$E$57)*'CRONOGRAMA ACTIVIDADES'!O$29)*($G62/$F62)))</f>
        <v>0</v>
      </c>
      <c r="R62" s="498">
        <f>IF($F62=0,0,((($F62/$E$57)*'CRONOGRAMA ACTIVIDADES'!P$29)*($G62/$F62)))</f>
        <v>0</v>
      </c>
      <c r="S62" s="498">
        <f>IF($F62=0,0,((($F62/$E$57)*'CRONOGRAMA ACTIVIDADES'!Q$29)*($G62/$F62)))</f>
        <v>0</v>
      </c>
      <c r="T62" s="501">
        <f>H62+I62+J62+K62+L62+M62+N62+O62+P62+Q62+R62+S62</f>
        <v>0</v>
      </c>
      <c r="U62" s="502">
        <f>IF($F62=0,0,((($F62/$E$57)*'CRONOGRAMA ACTIVIDADES'!R$29)*($G62/$F62)))</f>
        <v>0</v>
      </c>
      <c r="V62" s="498">
        <f>IF($F62=0,0,((($F62/$E$57)*'CRONOGRAMA ACTIVIDADES'!S$29)*($G62/$F62)))</f>
        <v>0</v>
      </c>
      <c r="W62" s="498">
        <f>IF($F62=0,0,((($F62/$E$57)*'CRONOGRAMA ACTIVIDADES'!T$29)*($G62/$F62)))</f>
        <v>0</v>
      </c>
      <c r="X62" s="498">
        <f>IF($F62=0,0,((($F62/$E$57)*'CRONOGRAMA ACTIVIDADES'!U$29)*($G62/$F62)))</f>
        <v>0</v>
      </c>
      <c r="Y62" s="498">
        <f>IF($F62=0,0,((($F62/$E$57)*'CRONOGRAMA ACTIVIDADES'!V$29)*($G62/$F62)))</f>
        <v>0</v>
      </c>
      <c r="Z62" s="498">
        <f>IF($F62=0,0,((($F62/$E$57)*'CRONOGRAMA ACTIVIDADES'!W$29)*($G62/$F62)))</f>
        <v>0</v>
      </c>
      <c r="AA62" s="498">
        <f>IF($F62=0,0,((($F62/$E$57)*'CRONOGRAMA ACTIVIDADES'!X$29)*($G62/$F62)))</f>
        <v>0</v>
      </c>
      <c r="AB62" s="498">
        <f>IF($F62=0,0,((($F62/$E$57)*'CRONOGRAMA ACTIVIDADES'!Y$29)*($G62/$F62)))</f>
        <v>0</v>
      </c>
      <c r="AC62" s="498">
        <f>IF($F62=0,0,((($F62/$E$57)*'CRONOGRAMA ACTIVIDADES'!Z$29)*($G62/$F62)))</f>
        <v>0</v>
      </c>
      <c r="AD62" s="498">
        <f>IF($F62=0,0,((($F62/$E$57)*'CRONOGRAMA ACTIVIDADES'!AA$29)*($G62/$F62)))</f>
        <v>0</v>
      </c>
      <c r="AE62" s="498">
        <f>IF($F62=0,0,((($F62/$E$57)*'CRONOGRAMA ACTIVIDADES'!AB$29)*($G62/$F62)))</f>
        <v>0</v>
      </c>
      <c r="AF62" s="498">
        <f>IF($F62=0,0,((($F62/$E$57)*'CRONOGRAMA ACTIVIDADES'!AC$29)*($G62/$F62)))</f>
        <v>0</v>
      </c>
      <c r="AG62" s="499">
        <f>U62+V62+W62+X62+Y62+Z62+AA62+AB62+AC62+AD62+AE62+AF62</f>
        <v>0</v>
      </c>
      <c r="AH62" s="503">
        <f>IF($F62=0,0,((($F62/$E$57)*'CRONOGRAMA ACTIVIDADES'!AD$29)*($G62/$F62)))</f>
        <v>0</v>
      </c>
      <c r="AI62" s="498">
        <f>IF($F62=0,0,((($F62/$E$57)*'CRONOGRAMA ACTIVIDADES'!AE$29)*($G62/$F62)))</f>
        <v>0</v>
      </c>
      <c r="AJ62" s="498">
        <f>IF($F62=0,0,((($F62/$E$57)*'CRONOGRAMA ACTIVIDADES'!AF$29)*($G62/$F62)))</f>
        <v>0</v>
      </c>
      <c r="AK62" s="498">
        <f>IF($F62=0,0,((($F62/$E$57)*'CRONOGRAMA ACTIVIDADES'!AG$29)*($G62/$F62)))</f>
        <v>0</v>
      </c>
      <c r="AL62" s="498">
        <f>IF($F62=0,0,((($F62/$E$57)*'CRONOGRAMA ACTIVIDADES'!AH$29)*($G62/$F62)))</f>
        <v>0</v>
      </c>
      <c r="AM62" s="498">
        <f>IF($F62=0,0,((($F62/$E$57)*'CRONOGRAMA ACTIVIDADES'!AI$29)*($G62/$F62)))</f>
        <v>0</v>
      </c>
      <c r="AN62" s="498">
        <f>IF($F62=0,0,((($F62/$E$57)*'CRONOGRAMA ACTIVIDADES'!AJ$29)*($G62/$F62)))</f>
        <v>0</v>
      </c>
      <c r="AO62" s="498">
        <f>IF($F62=0,0,((($F62/$E$57)*'CRONOGRAMA ACTIVIDADES'!AK$29)*($G62/$F62)))</f>
        <v>0</v>
      </c>
      <c r="AP62" s="498">
        <f>IF($F62=0,0,((($F62/$E$57)*'CRONOGRAMA ACTIVIDADES'!AL$29)*($G62/$F62)))</f>
        <v>0</v>
      </c>
      <c r="AQ62" s="498">
        <f>IF($F62=0,0,((($F62/$E$57)*'CRONOGRAMA ACTIVIDADES'!AM$29)*($G62/$F62)))</f>
        <v>0</v>
      </c>
      <c r="AR62" s="498">
        <f>IF($F62=0,0,((($F62/$E$57)*'CRONOGRAMA ACTIVIDADES'!AN$29)*($G62/$F62)))</f>
        <v>0</v>
      </c>
      <c r="AS62" s="498">
        <f>IF($F62=0,0,((($F62/$E$57)*'CRONOGRAMA ACTIVIDADES'!AO$29)*($G62/$F62)))</f>
        <v>0</v>
      </c>
      <c r="AT62" s="501">
        <f>AH62+AI62+AJ62+AK62+AL62+AM62+AN62+AO62+AP62+AQ62+AR62+AS62</f>
        <v>0</v>
      </c>
      <c r="AU62" s="571">
        <f>AS62+AR62+AQ62+AP62+AO62+AN62+AM62+AL62+AK62+AJ62+AI62+AH62+AF62+AE62+AD62+AC62+AB62+AA62+Z62+Y62+X62+W62+V62+U62+S62+R62+Q62+P62+O62+N62+M62+L62+K62+J62+I62+H62</f>
        <v>0</v>
      </c>
      <c r="AV62" s="470">
        <f t="shared" si="1"/>
        <v>0</v>
      </c>
    </row>
    <row r="63" spans="2:48" s="472" customFormat="1" ht="12.75" customHeight="1">
      <c r="B63" s="484" t="str">
        <f>+'FORMATO COSTEO C1'!C$272</f>
        <v>1.2.4</v>
      </c>
      <c r="C63" s="508">
        <f>+'FORMATO COSTEO C1'!B$272</f>
        <v>0</v>
      </c>
      <c r="D63" s="486" t="str">
        <f>+'FORMATO COSTEO C1'!D$272</f>
        <v>Unidad medida</v>
      </c>
      <c r="E63" s="487">
        <f>+'FORMATO COSTEO C1'!E$272</f>
        <v>0</v>
      </c>
      <c r="F63" s="488">
        <f>SUM(F64:F68)</f>
        <v>0</v>
      </c>
      <c r="G63" s="489">
        <f aca="true" t="shared" si="19" ref="G63:AS63">SUM(G64:G68)</f>
        <v>0</v>
      </c>
      <c r="H63" s="490">
        <f t="shared" si="19"/>
        <v>0</v>
      </c>
      <c r="I63" s="488">
        <f>SUM(I64:I68)</f>
        <v>0</v>
      </c>
      <c r="J63" s="488">
        <f>SUM(J64:J68)</f>
        <v>0</v>
      </c>
      <c r="K63" s="488">
        <f>SUM(K64:K68)</f>
        <v>0</v>
      </c>
      <c r="L63" s="488">
        <f>SUM(L64:L68)</f>
        <v>0</v>
      </c>
      <c r="M63" s="488">
        <f>SUM(M64:M68)</f>
        <v>0</v>
      </c>
      <c r="N63" s="488">
        <f t="shared" si="19"/>
        <v>0</v>
      </c>
      <c r="O63" s="488">
        <f t="shared" si="19"/>
        <v>0</v>
      </c>
      <c r="P63" s="488">
        <f t="shared" si="19"/>
        <v>0</v>
      </c>
      <c r="Q63" s="488">
        <f t="shared" si="19"/>
        <v>0</v>
      </c>
      <c r="R63" s="488">
        <f t="shared" si="19"/>
        <v>0</v>
      </c>
      <c r="S63" s="488">
        <f t="shared" si="19"/>
        <v>0</v>
      </c>
      <c r="T63" s="491">
        <f>SUM(T64:T68)</f>
        <v>0</v>
      </c>
      <c r="U63" s="492">
        <f t="shared" si="19"/>
        <v>0</v>
      </c>
      <c r="V63" s="488">
        <f t="shared" si="19"/>
        <v>0</v>
      </c>
      <c r="W63" s="488">
        <f t="shared" si="19"/>
        <v>0</v>
      </c>
      <c r="X63" s="488">
        <f t="shared" si="19"/>
        <v>0</v>
      </c>
      <c r="Y63" s="488">
        <f t="shared" si="19"/>
        <v>0</v>
      </c>
      <c r="Z63" s="488">
        <f t="shared" si="19"/>
        <v>0</v>
      </c>
      <c r="AA63" s="488">
        <f t="shared" si="19"/>
        <v>0</v>
      </c>
      <c r="AB63" s="488">
        <f t="shared" si="19"/>
        <v>0</v>
      </c>
      <c r="AC63" s="488">
        <f t="shared" si="19"/>
        <v>0</v>
      </c>
      <c r="AD63" s="488">
        <f t="shared" si="19"/>
        <v>0</v>
      </c>
      <c r="AE63" s="488">
        <f t="shared" si="19"/>
        <v>0</v>
      </c>
      <c r="AF63" s="488">
        <f t="shared" si="19"/>
        <v>0</v>
      </c>
      <c r="AG63" s="489">
        <f t="shared" si="19"/>
        <v>0</v>
      </c>
      <c r="AH63" s="490">
        <f t="shared" si="19"/>
        <v>0</v>
      </c>
      <c r="AI63" s="488">
        <f t="shared" si="19"/>
        <v>0</v>
      </c>
      <c r="AJ63" s="488">
        <f t="shared" si="19"/>
        <v>0</v>
      </c>
      <c r="AK63" s="488">
        <f t="shared" si="19"/>
        <v>0</v>
      </c>
      <c r="AL63" s="488">
        <f t="shared" si="19"/>
        <v>0</v>
      </c>
      <c r="AM63" s="488">
        <f t="shared" si="19"/>
        <v>0</v>
      </c>
      <c r="AN63" s="488">
        <f t="shared" si="19"/>
        <v>0</v>
      </c>
      <c r="AO63" s="488">
        <f t="shared" si="19"/>
        <v>0</v>
      </c>
      <c r="AP63" s="488">
        <f t="shared" si="19"/>
        <v>0</v>
      </c>
      <c r="AQ63" s="488">
        <f t="shared" si="19"/>
        <v>0</v>
      </c>
      <c r="AR63" s="488">
        <f t="shared" si="19"/>
        <v>0</v>
      </c>
      <c r="AS63" s="488">
        <f t="shared" si="19"/>
        <v>0</v>
      </c>
      <c r="AT63" s="491">
        <f>SUM(AT64:AT68)</f>
        <v>0</v>
      </c>
      <c r="AU63" s="493">
        <f>SUM(AU64:AU68)</f>
        <v>0</v>
      </c>
      <c r="AV63" s="470">
        <f t="shared" si="1"/>
        <v>0</v>
      </c>
    </row>
    <row r="64" spans="2:48" s="472" customFormat="1" ht="12.75" customHeight="1">
      <c r="B64" s="494" t="str">
        <f>+'FORMATO COSTEO C1'!C$274</f>
        <v>1.2.4.1</v>
      </c>
      <c r="C64" s="495" t="str">
        <f>+'FORMATO COSTEO C1'!B$274</f>
        <v>Categoría de gasto</v>
      </c>
      <c r="D64" s="506"/>
      <c r="E64" s="507"/>
      <c r="F64" s="498">
        <f>+'FORMATO COSTEO C1'!G274</f>
        <v>0</v>
      </c>
      <c r="G64" s="499">
        <f>+'FORMATO COSTEO C1'!M274</f>
        <v>0</v>
      </c>
      <c r="H64" s="500">
        <f>IF($F64=0,0,((($F64/$E$63)*'CRONOGRAMA ACTIVIDADES'!F$30)*($G64/$F64)))</f>
        <v>0</v>
      </c>
      <c r="I64" s="498">
        <f>IF($F64=0,0,((($F64/$E$63)*'CRONOGRAMA ACTIVIDADES'!G$30)*($G64/$F64)))</f>
        <v>0</v>
      </c>
      <c r="J64" s="498">
        <f>IF($F64=0,0,((($F64/$E$63)*'CRONOGRAMA ACTIVIDADES'!H$30)*($G64/$F64)))</f>
        <v>0</v>
      </c>
      <c r="K64" s="498">
        <f>IF($F64=0,0,((($F64/$E$63)*'CRONOGRAMA ACTIVIDADES'!I$30)*($G64/$F64)))</f>
        <v>0</v>
      </c>
      <c r="L64" s="498">
        <f>IF($F64=0,0,((($F64/$E$63)*'CRONOGRAMA ACTIVIDADES'!J$30)*($G64/$F64)))</f>
        <v>0</v>
      </c>
      <c r="M64" s="498">
        <f>IF($F64=0,0,((($F64/$E$63)*'CRONOGRAMA ACTIVIDADES'!K$30)*($G64/$F64)))</f>
        <v>0</v>
      </c>
      <c r="N64" s="498">
        <f>IF($F64=0,0,((($F64/$E$63)*'CRONOGRAMA ACTIVIDADES'!L$30)*($G64/$F64)))</f>
        <v>0</v>
      </c>
      <c r="O64" s="498">
        <f>IF($F64=0,0,((($F64/$E$63)*'CRONOGRAMA ACTIVIDADES'!M$30)*($G64/$F64)))</f>
        <v>0</v>
      </c>
      <c r="P64" s="498">
        <f>IF($F64=0,0,((($F64/$E$63)*'CRONOGRAMA ACTIVIDADES'!N$30)*($G64/$F64)))</f>
        <v>0</v>
      </c>
      <c r="Q64" s="498">
        <f>IF($F64=0,0,((($F64/$E$63)*'CRONOGRAMA ACTIVIDADES'!O$30)*($G64/$F64)))</f>
        <v>0</v>
      </c>
      <c r="R64" s="498">
        <f>IF($F64=0,0,((($F64/$E$63)*'CRONOGRAMA ACTIVIDADES'!P$30)*($G64/$F64)))</f>
        <v>0</v>
      </c>
      <c r="S64" s="498">
        <f>IF($F64=0,0,((($F64/$E$63)*'CRONOGRAMA ACTIVIDADES'!Q$30)*($G64/$F64)))</f>
        <v>0</v>
      </c>
      <c r="T64" s="501">
        <f>H64+I64+J64+K64+L64+M64+N64+O64+P64+Q64+R64+S64</f>
        <v>0</v>
      </c>
      <c r="U64" s="502">
        <f>IF($F64=0,0,((($F64/$E$63)*'CRONOGRAMA ACTIVIDADES'!R$30)*($G64/$F64)))</f>
        <v>0</v>
      </c>
      <c r="V64" s="498">
        <f>IF($F64=0,0,((($F64/$E$63)*'CRONOGRAMA ACTIVIDADES'!S$30)*($G64/$F64)))</f>
        <v>0</v>
      </c>
      <c r="W64" s="498">
        <f>IF($F64=0,0,((($F64/$E$63)*'CRONOGRAMA ACTIVIDADES'!T$30)*($G64/$F64)))</f>
        <v>0</v>
      </c>
      <c r="X64" s="498">
        <f>IF($F64=0,0,((($F64/$E$63)*'CRONOGRAMA ACTIVIDADES'!U$30)*($G64/$F64)))</f>
        <v>0</v>
      </c>
      <c r="Y64" s="498">
        <f>IF($F64=0,0,((($F64/$E$63)*'CRONOGRAMA ACTIVIDADES'!V$30)*($G64/$F64)))</f>
        <v>0</v>
      </c>
      <c r="Z64" s="498">
        <f>IF($F64=0,0,((($F64/$E$63)*'CRONOGRAMA ACTIVIDADES'!W$30)*($G64/$F64)))</f>
        <v>0</v>
      </c>
      <c r="AA64" s="498">
        <f>IF($F64=0,0,((($F64/$E$63)*'CRONOGRAMA ACTIVIDADES'!X$30)*($G64/$F64)))</f>
        <v>0</v>
      </c>
      <c r="AB64" s="498">
        <f>IF($F64=0,0,((($F64/$E$63)*'CRONOGRAMA ACTIVIDADES'!Y$30)*($G64/$F64)))</f>
        <v>0</v>
      </c>
      <c r="AC64" s="498">
        <f>IF($F64=0,0,((($F64/$E$63)*'CRONOGRAMA ACTIVIDADES'!Z$30)*($G64/$F64)))</f>
        <v>0</v>
      </c>
      <c r="AD64" s="498">
        <f>IF($F64=0,0,((($F64/$E$63)*'CRONOGRAMA ACTIVIDADES'!AA$30)*($G64/$F64)))</f>
        <v>0</v>
      </c>
      <c r="AE64" s="498">
        <f>IF($F64=0,0,((($F64/$E$63)*'CRONOGRAMA ACTIVIDADES'!AB$30)*($G64/$F64)))</f>
        <v>0</v>
      </c>
      <c r="AF64" s="498">
        <f>IF($F64=0,0,((($F64/$E$63)*'CRONOGRAMA ACTIVIDADES'!AC$30)*($G64/$F64)))</f>
        <v>0</v>
      </c>
      <c r="AG64" s="499">
        <f>U64+V64+W64+X64+Y64+Z64+AA64+AB64+AC64+AD64+AE64+AF64</f>
        <v>0</v>
      </c>
      <c r="AH64" s="503">
        <f>IF($F64=0,0,((($F64/$E$63)*'CRONOGRAMA ACTIVIDADES'!AD$30)*($G64/$F64)))</f>
        <v>0</v>
      </c>
      <c r="AI64" s="498">
        <f>IF($F64=0,0,((($F64/$E$63)*'CRONOGRAMA ACTIVIDADES'!AE$30)*($G64/$F64)))</f>
        <v>0</v>
      </c>
      <c r="AJ64" s="498">
        <f>IF($F64=0,0,((($F64/$E$63)*'CRONOGRAMA ACTIVIDADES'!AF$30)*($G64/$F64)))</f>
        <v>0</v>
      </c>
      <c r="AK64" s="498">
        <f>IF($F64=0,0,((($F64/$E$63)*'CRONOGRAMA ACTIVIDADES'!AG$30)*($G64/$F64)))</f>
        <v>0</v>
      </c>
      <c r="AL64" s="498">
        <f>IF($F64=0,0,((($F64/$E$63)*'CRONOGRAMA ACTIVIDADES'!AH$30)*($G64/$F64)))</f>
        <v>0</v>
      </c>
      <c r="AM64" s="498">
        <f>IF($F64=0,0,((($F64/$E$63)*'CRONOGRAMA ACTIVIDADES'!AI$30)*($G64/$F64)))</f>
        <v>0</v>
      </c>
      <c r="AN64" s="498">
        <f>IF($F64=0,0,((($F64/$E$63)*'CRONOGRAMA ACTIVIDADES'!AJ$30)*($G64/$F64)))</f>
        <v>0</v>
      </c>
      <c r="AO64" s="498">
        <f>IF($F64=0,0,((($F64/$E$63)*'CRONOGRAMA ACTIVIDADES'!AK$30)*($G64/$F64)))</f>
        <v>0</v>
      </c>
      <c r="AP64" s="498">
        <f>IF($F64=0,0,((($F64/$E$63)*'CRONOGRAMA ACTIVIDADES'!AL$30)*($G64/$F64)))</f>
        <v>0</v>
      </c>
      <c r="AQ64" s="498">
        <f>IF($F64=0,0,((($F64/$E$63)*'CRONOGRAMA ACTIVIDADES'!AM$30)*($G64/$F64)))</f>
        <v>0</v>
      </c>
      <c r="AR64" s="498">
        <f>IF($F64=0,0,((($F64/$E$63)*'CRONOGRAMA ACTIVIDADES'!AN$30)*($G64/$F64)))</f>
        <v>0</v>
      </c>
      <c r="AS64" s="498">
        <f>IF($F64=0,0,((($F64/$E$63)*'CRONOGRAMA ACTIVIDADES'!AO$30)*($G64/$F64)))</f>
        <v>0</v>
      </c>
      <c r="AT64" s="501">
        <f>AH64+AI64+AJ64+AK64+AL64+AM64+AN64+AO64+AP64+AQ64+AR64+AS64</f>
        <v>0</v>
      </c>
      <c r="AU64" s="571">
        <f>AS64+AR64+AQ64+AP64+AO64+AN64+AM64+AL64+AK64+AJ64+AI64+AH64+AF64+AE64+AD64+AC64+AB64+AA64+Z64+Y64+X64+W64+V64+U64+S64+R64+Q64+P64+O64+N64+M64+L64+K64+J64+I64+H64</f>
        <v>0</v>
      </c>
      <c r="AV64" s="470">
        <f t="shared" si="1"/>
        <v>0</v>
      </c>
    </row>
    <row r="65" spans="2:48" s="472" customFormat="1" ht="12.75" customHeight="1">
      <c r="B65" s="494" t="str">
        <f>+'FORMATO COSTEO C1'!C$280</f>
        <v>1.2.4.2</v>
      </c>
      <c r="C65" s="495" t="str">
        <f>+'FORMATO COSTEO C1'!B$280</f>
        <v>Categoría de gasto</v>
      </c>
      <c r="D65" s="506"/>
      <c r="E65" s="507"/>
      <c r="F65" s="498">
        <f>+'FORMATO COSTEO C1'!G280</f>
        <v>0</v>
      </c>
      <c r="G65" s="499">
        <f>+'FORMATO COSTEO C1'!M280</f>
        <v>0</v>
      </c>
      <c r="H65" s="503">
        <f>IF($F65=0,0,((($F65/$E$63)*'CRONOGRAMA ACTIVIDADES'!F$30)*($G65/$F65)))</f>
        <v>0</v>
      </c>
      <c r="I65" s="498">
        <f>IF($F65=0,0,((($F65/$E$63)*'CRONOGRAMA ACTIVIDADES'!G$30)*($G65/$F65)))</f>
        <v>0</v>
      </c>
      <c r="J65" s="498">
        <f>IF($F65=0,0,((($F65/$E$63)*'CRONOGRAMA ACTIVIDADES'!H$30)*($G65/$F65)))</f>
        <v>0</v>
      </c>
      <c r="K65" s="498">
        <f>IF($F65=0,0,((($F65/$E$63)*'CRONOGRAMA ACTIVIDADES'!I$30)*($G65/$F65)))</f>
        <v>0</v>
      </c>
      <c r="L65" s="498">
        <f>IF($F65=0,0,((($F65/$E$63)*'CRONOGRAMA ACTIVIDADES'!J$30)*($G65/$F65)))</f>
        <v>0</v>
      </c>
      <c r="M65" s="498">
        <f>IF($F65=0,0,((($F65/$E$63)*'CRONOGRAMA ACTIVIDADES'!K$30)*($G65/$F65)))</f>
        <v>0</v>
      </c>
      <c r="N65" s="498">
        <f>IF($F65=0,0,((($F65/$E$63)*'CRONOGRAMA ACTIVIDADES'!L$30)*($G65/$F65)))</f>
        <v>0</v>
      </c>
      <c r="O65" s="498">
        <f>IF($F65=0,0,((($F65/$E$63)*'CRONOGRAMA ACTIVIDADES'!M$30)*($G65/$F65)))</f>
        <v>0</v>
      </c>
      <c r="P65" s="498">
        <f>IF($F65=0,0,((($F65/$E$63)*'CRONOGRAMA ACTIVIDADES'!N$30)*($G65/$F65)))</f>
        <v>0</v>
      </c>
      <c r="Q65" s="498">
        <f>IF($F65=0,0,((($F65/$E$63)*'CRONOGRAMA ACTIVIDADES'!O$30)*($G65/$F65)))</f>
        <v>0</v>
      </c>
      <c r="R65" s="498">
        <f>IF($F65=0,0,((($F65/$E$63)*'CRONOGRAMA ACTIVIDADES'!P$30)*($G65/$F65)))</f>
        <v>0</v>
      </c>
      <c r="S65" s="498">
        <f>IF($F65=0,0,((($F65/$E$63)*'CRONOGRAMA ACTIVIDADES'!Q$30)*($G65/$F65)))</f>
        <v>0</v>
      </c>
      <c r="T65" s="501">
        <f>H65+I65+J65+K65+L65+M65+N65+O65+P65+Q65+R65+S65</f>
        <v>0</v>
      </c>
      <c r="U65" s="502">
        <f>IF($F65=0,0,((($F65/$E$63)*'CRONOGRAMA ACTIVIDADES'!R$30)*($G65/$F65)))</f>
        <v>0</v>
      </c>
      <c r="V65" s="498">
        <f>IF($F65=0,0,((($F65/$E$63)*'CRONOGRAMA ACTIVIDADES'!S$30)*($G65/$F65)))</f>
        <v>0</v>
      </c>
      <c r="W65" s="498">
        <f>IF($F65=0,0,((($F65/$E$63)*'CRONOGRAMA ACTIVIDADES'!T$30)*($G65/$F65)))</f>
        <v>0</v>
      </c>
      <c r="X65" s="498">
        <f>IF($F65=0,0,((($F65/$E$63)*'CRONOGRAMA ACTIVIDADES'!U$30)*($G65/$F65)))</f>
        <v>0</v>
      </c>
      <c r="Y65" s="498">
        <f>IF($F65=0,0,((($F65/$E$63)*'CRONOGRAMA ACTIVIDADES'!V$30)*($G65/$F65)))</f>
        <v>0</v>
      </c>
      <c r="Z65" s="498">
        <f>IF($F65=0,0,((($F65/$E$63)*'CRONOGRAMA ACTIVIDADES'!W$30)*($G65/$F65)))</f>
        <v>0</v>
      </c>
      <c r="AA65" s="498">
        <f>IF($F65=0,0,((($F65/$E$63)*'CRONOGRAMA ACTIVIDADES'!X$30)*($G65/$F65)))</f>
        <v>0</v>
      </c>
      <c r="AB65" s="498">
        <f>IF($F65=0,0,((($F65/$E$63)*'CRONOGRAMA ACTIVIDADES'!Y$30)*($G65/$F65)))</f>
        <v>0</v>
      </c>
      <c r="AC65" s="498">
        <f>IF($F65=0,0,((($F65/$E$63)*'CRONOGRAMA ACTIVIDADES'!Z$30)*($G65/$F65)))</f>
        <v>0</v>
      </c>
      <c r="AD65" s="498">
        <f>IF($F65=0,0,((($F65/$E$63)*'CRONOGRAMA ACTIVIDADES'!AA$30)*($G65/$F65)))</f>
        <v>0</v>
      </c>
      <c r="AE65" s="498">
        <f>IF($F65=0,0,((($F65/$E$63)*'CRONOGRAMA ACTIVIDADES'!AB$30)*($G65/$F65)))</f>
        <v>0</v>
      </c>
      <c r="AF65" s="498">
        <f>IF($F65=0,0,((($F65/$E$63)*'CRONOGRAMA ACTIVIDADES'!AC$30)*($G65/$F65)))</f>
        <v>0</v>
      </c>
      <c r="AG65" s="499">
        <f>U65+V65+W65+X65+Y65+Z65+AA65+AB65+AC65+AD65+AE65+AF65</f>
        <v>0</v>
      </c>
      <c r="AH65" s="503">
        <f>IF($F65=0,0,((($F65/$E$63)*'CRONOGRAMA ACTIVIDADES'!AD$30)*($G65/$F65)))</f>
        <v>0</v>
      </c>
      <c r="AI65" s="498">
        <f>IF($F65=0,0,((($F65/$E$63)*'CRONOGRAMA ACTIVIDADES'!AE$30)*($G65/$F65)))</f>
        <v>0</v>
      </c>
      <c r="AJ65" s="498">
        <f>IF($F65=0,0,((($F65/$E$63)*'CRONOGRAMA ACTIVIDADES'!AF$30)*($G65/$F65)))</f>
        <v>0</v>
      </c>
      <c r="AK65" s="498">
        <f>IF($F65=0,0,((($F65/$E$63)*'CRONOGRAMA ACTIVIDADES'!AG$30)*($G65/$F65)))</f>
        <v>0</v>
      </c>
      <c r="AL65" s="498">
        <f>IF($F65=0,0,((($F65/$E$63)*'CRONOGRAMA ACTIVIDADES'!AH$30)*($G65/$F65)))</f>
        <v>0</v>
      </c>
      <c r="AM65" s="498">
        <f>IF($F65=0,0,((($F65/$E$63)*'CRONOGRAMA ACTIVIDADES'!AI$30)*($G65/$F65)))</f>
        <v>0</v>
      </c>
      <c r="AN65" s="498">
        <f>IF($F65=0,0,((($F65/$E$63)*'CRONOGRAMA ACTIVIDADES'!AJ$30)*($G65/$F65)))</f>
        <v>0</v>
      </c>
      <c r="AO65" s="498">
        <f>IF($F65=0,0,((($F65/$E$63)*'CRONOGRAMA ACTIVIDADES'!AK$30)*($G65/$F65)))</f>
        <v>0</v>
      </c>
      <c r="AP65" s="498">
        <f>IF($F65=0,0,((($F65/$E$63)*'CRONOGRAMA ACTIVIDADES'!AL$30)*($G65/$F65)))</f>
        <v>0</v>
      </c>
      <c r="AQ65" s="498">
        <f>IF($F65=0,0,((($F65/$E$63)*'CRONOGRAMA ACTIVIDADES'!AM$30)*($G65/$F65)))</f>
        <v>0</v>
      </c>
      <c r="AR65" s="498">
        <f>IF($F65=0,0,((($F65/$E$63)*'CRONOGRAMA ACTIVIDADES'!AN$30)*($G65/$F65)))</f>
        <v>0</v>
      </c>
      <c r="AS65" s="498">
        <f>IF($F65=0,0,((($F65/$E$63)*'CRONOGRAMA ACTIVIDADES'!AO$30)*($G65/$F65)))</f>
        <v>0</v>
      </c>
      <c r="AT65" s="501">
        <f>AH65+AI65+AJ65+AK65+AL65+AM65+AN65+AO65+AP65+AQ65+AR65+AS65</f>
        <v>0</v>
      </c>
      <c r="AU65" s="571">
        <f>AS65+AR65+AQ65+AP65+AO65+AN65+AM65+AL65+AK65+AJ65+AI65+AH65+AF65+AE65+AD65+AC65+AB65+AA65+Z65+Y65+X65+W65+V65+U65+S65+R65+Q65+P65+O65+N65+M65+L65+K65+J65+I65+H65</f>
        <v>0</v>
      </c>
      <c r="AV65" s="470">
        <f t="shared" si="1"/>
        <v>0</v>
      </c>
    </row>
    <row r="66" spans="2:48" s="472" customFormat="1" ht="12.75" customHeight="1">
      <c r="B66" s="494" t="str">
        <f>+'FORMATO COSTEO C1'!C$286</f>
        <v>1.2.4.3</v>
      </c>
      <c r="C66" s="495" t="str">
        <f>+'FORMATO COSTEO C1'!B$286</f>
        <v>Categoría de gasto</v>
      </c>
      <c r="D66" s="506"/>
      <c r="E66" s="507"/>
      <c r="F66" s="498">
        <f>+'FORMATO COSTEO C1'!G286</f>
        <v>0</v>
      </c>
      <c r="G66" s="499">
        <f>+'FORMATO COSTEO C1'!M286</f>
        <v>0</v>
      </c>
      <c r="H66" s="503">
        <f>IF($F66=0,0,((($F66/$E$63)*'CRONOGRAMA ACTIVIDADES'!F$30)*($G66/$F66)))</f>
        <v>0</v>
      </c>
      <c r="I66" s="498">
        <f>IF($F66=0,0,((($F66/$E$63)*'CRONOGRAMA ACTIVIDADES'!G$30)*($G66/$F66)))</f>
        <v>0</v>
      </c>
      <c r="J66" s="498">
        <f>IF($F66=0,0,((($F66/$E$63)*'CRONOGRAMA ACTIVIDADES'!H$30)*($G66/$F66)))</f>
        <v>0</v>
      </c>
      <c r="K66" s="498">
        <f>IF($F66=0,0,((($F66/$E$63)*'CRONOGRAMA ACTIVIDADES'!I$30)*($G66/$F66)))</f>
        <v>0</v>
      </c>
      <c r="L66" s="498">
        <f>IF($F66=0,0,((($F66/$E$63)*'CRONOGRAMA ACTIVIDADES'!J$30)*($G66/$F66)))</f>
        <v>0</v>
      </c>
      <c r="M66" s="498">
        <f>IF($F66=0,0,((($F66/$E$63)*'CRONOGRAMA ACTIVIDADES'!K$30)*($G66/$F66)))</f>
        <v>0</v>
      </c>
      <c r="N66" s="498">
        <f>IF($F66=0,0,((($F66/$E$63)*'CRONOGRAMA ACTIVIDADES'!L$30)*($G66/$F66)))</f>
        <v>0</v>
      </c>
      <c r="O66" s="498">
        <f>IF($F66=0,0,((($F66/$E$63)*'CRONOGRAMA ACTIVIDADES'!M$30)*($G66/$F66)))</f>
        <v>0</v>
      </c>
      <c r="P66" s="498">
        <f>IF($F66=0,0,((($F66/$E$63)*'CRONOGRAMA ACTIVIDADES'!N$30)*($G66/$F66)))</f>
        <v>0</v>
      </c>
      <c r="Q66" s="498">
        <f>IF($F66=0,0,((($F66/$E$63)*'CRONOGRAMA ACTIVIDADES'!O$30)*($G66/$F66)))</f>
        <v>0</v>
      </c>
      <c r="R66" s="498">
        <f>IF($F66=0,0,((($F66/$E$63)*'CRONOGRAMA ACTIVIDADES'!P$30)*($G66/$F66)))</f>
        <v>0</v>
      </c>
      <c r="S66" s="498">
        <f>IF($F66=0,0,((($F66/$E$63)*'CRONOGRAMA ACTIVIDADES'!Q$30)*($G66/$F66)))</f>
        <v>0</v>
      </c>
      <c r="T66" s="501">
        <f>H66+I66+J66+K66+L66+M66+N66+O66+P66+Q66+R66+S66</f>
        <v>0</v>
      </c>
      <c r="U66" s="502">
        <f>IF($F66=0,0,((($F66/$E$63)*'CRONOGRAMA ACTIVIDADES'!R$30)*($G66/$F66)))</f>
        <v>0</v>
      </c>
      <c r="V66" s="498">
        <f>IF($F66=0,0,((($F66/$E$63)*'CRONOGRAMA ACTIVIDADES'!S$30)*($G66/$F66)))</f>
        <v>0</v>
      </c>
      <c r="W66" s="498">
        <f>IF($F66=0,0,((($F66/$E$63)*'CRONOGRAMA ACTIVIDADES'!T$30)*($G66/$F66)))</f>
        <v>0</v>
      </c>
      <c r="X66" s="498">
        <f>IF($F66=0,0,((($F66/$E$63)*'CRONOGRAMA ACTIVIDADES'!U$30)*($G66/$F66)))</f>
        <v>0</v>
      </c>
      <c r="Y66" s="498">
        <f>IF($F66=0,0,((($F66/$E$63)*'CRONOGRAMA ACTIVIDADES'!V$30)*($G66/$F66)))</f>
        <v>0</v>
      </c>
      <c r="Z66" s="498">
        <f>IF($F66=0,0,((($F66/$E$63)*'CRONOGRAMA ACTIVIDADES'!W$30)*($G66/$F66)))</f>
        <v>0</v>
      </c>
      <c r="AA66" s="498">
        <f>IF($F66=0,0,((($F66/$E$63)*'CRONOGRAMA ACTIVIDADES'!X$30)*($G66/$F66)))</f>
        <v>0</v>
      </c>
      <c r="AB66" s="498">
        <f>IF($F66=0,0,((($F66/$E$63)*'CRONOGRAMA ACTIVIDADES'!Y$30)*($G66/$F66)))</f>
        <v>0</v>
      </c>
      <c r="AC66" s="498">
        <f>IF($F66=0,0,((($F66/$E$63)*'CRONOGRAMA ACTIVIDADES'!Z$30)*($G66/$F66)))</f>
        <v>0</v>
      </c>
      <c r="AD66" s="498">
        <f>IF($F66=0,0,((($F66/$E$63)*'CRONOGRAMA ACTIVIDADES'!AA$30)*($G66/$F66)))</f>
        <v>0</v>
      </c>
      <c r="AE66" s="498">
        <f>IF($F66=0,0,((($F66/$E$63)*'CRONOGRAMA ACTIVIDADES'!AB$30)*($G66/$F66)))</f>
        <v>0</v>
      </c>
      <c r="AF66" s="498">
        <f>IF($F66=0,0,((($F66/$E$63)*'CRONOGRAMA ACTIVIDADES'!AC$30)*($G66/$F66)))</f>
        <v>0</v>
      </c>
      <c r="AG66" s="499">
        <f>U66+V66+W66+X66+Y66+Z66+AA66+AB66+AC66+AD66+AE66+AF66</f>
        <v>0</v>
      </c>
      <c r="AH66" s="503">
        <f>IF($F66=0,0,((($F66/$E$63)*'CRONOGRAMA ACTIVIDADES'!AD$30)*($G66/$F66)))</f>
        <v>0</v>
      </c>
      <c r="AI66" s="498">
        <f>IF($F66=0,0,((($F66/$E$63)*'CRONOGRAMA ACTIVIDADES'!AE$30)*($G66/$F66)))</f>
        <v>0</v>
      </c>
      <c r="AJ66" s="498">
        <f>IF($F66=0,0,((($F66/$E$63)*'CRONOGRAMA ACTIVIDADES'!AF$30)*($G66/$F66)))</f>
        <v>0</v>
      </c>
      <c r="AK66" s="498">
        <f>IF($F66=0,0,((($F66/$E$63)*'CRONOGRAMA ACTIVIDADES'!AG$30)*($G66/$F66)))</f>
        <v>0</v>
      </c>
      <c r="AL66" s="498">
        <f>IF($F66=0,0,((($F66/$E$63)*'CRONOGRAMA ACTIVIDADES'!AH$30)*($G66/$F66)))</f>
        <v>0</v>
      </c>
      <c r="AM66" s="498">
        <f>IF($F66=0,0,((($F66/$E$63)*'CRONOGRAMA ACTIVIDADES'!AI$30)*($G66/$F66)))</f>
        <v>0</v>
      </c>
      <c r="AN66" s="498">
        <f>IF($F66=0,0,((($F66/$E$63)*'CRONOGRAMA ACTIVIDADES'!AJ$30)*($G66/$F66)))</f>
        <v>0</v>
      </c>
      <c r="AO66" s="498">
        <f>IF($F66=0,0,((($F66/$E$63)*'CRONOGRAMA ACTIVIDADES'!AK$30)*($G66/$F66)))</f>
        <v>0</v>
      </c>
      <c r="AP66" s="498">
        <f>IF($F66=0,0,((($F66/$E$63)*'CRONOGRAMA ACTIVIDADES'!AL$30)*($G66/$F66)))</f>
        <v>0</v>
      </c>
      <c r="AQ66" s="498">
        <f>IF($F66=0,0,((($F66/$E$63)*'CRONOGRAMA ACTIVIDADES'!AM$30)*($G66/$F66)))</f>
        <v>0</v>
      </c>
      <c r="AR66" s="498">
        <f>IF($F66=0,0,((($F66/$E$63)*'CRONOGRAMA ACTIVIDADES'!AN$30)*($G66/$F66)))</f>
        <v>0</v>
      </c>
      <c r="AS66" s="498">
        <f>IF($F66=0,0,((($F66/$E$63)*'CRONOGRAMA ACTIVIDADES'!AO$30)*($G66/$F66)))</f>
        <v>0</v>
      </c>
      <c r="AT66" s="501">
        <f>AH66+AI66+AJ66+AK66+AL66+AM66+AN66+AO66+AP66+AQ66+AR66+AS66</f>
        <v>0</v>
      </c>
      <c r="AU66" s="571">
        <f>AS66+AR66+AQ66+AP66+AO66+AN66+AM66+AL66+AK66+AJ66+AI66+AH66+AF66+AE66+AD66+AC66+AB66+AA66+Z66+Y66+X66+W66+V66+U66+S66+R66+Q66+P66+O66+N66+M66+L66+K66+J66+I66+H66</f>
        <v>0</v>
      </c>
      <c r="AV66" s="470">
        <f t="shared" si="1"/>
        <v>0</v>
      </c>
    </row>
    <row r="67" spans="2:48" s="472" customFormat="1" ht="12.75" customHeight="1">
      <c r="B67" s="494" t="str">
        <f>+'FORMATO COSTEO C1'!C$292</f>
        <v>1.2.4.4</v>
      </c>
      <c r="C67" s="495" t="str">
        <f>+'FORMATO COSTEO C1'!B$292</f>
        <v>Categoría de gasto</v>
      </c>
      <c r="D67" s="506"/>
      <c r="E67" s="507"/>
      <c r="F67" s="498">
        <f>+'FORMATO COSTEO C1'!G292</f>
        <v>0</v>
      </c>
      <c r="G67" s="499">
        <f>+'FORMATO COSTEO C1'!M292</f>
        <v>0</v>
      </c>
      <c r="H67" s="503">
        <f>IF($F67=0,0,((($F67/$E$63)*'CRONOGRAMA ACTIVIDADES'!F$30)*($G67/$F67)))</f>
        <v>0</v>
      </c>
      <c r="I67" s="498">
        <f>IF($F67=0,0,((($F67/$E$63)*'CRONOGRAMA ACTIVIDADES'!G$30)*($G67/$F67)))</f>
        <v>0</v>
      </c>
      <c r="J67" s="498">
        <f>IF($F67=0,0,((($F67/$E$63)*'CRONOGRAMA ACTIVIDADES'!H$30)*($G67/$F67)))</f>
        <v>0</v>
      </c>
      <c r="K67" s="498">
        <f>IF($F67=0,0,((($F67/$E$63)*'CRONOGRAMA ACTIVIDADES'!I$30)*($G67/$F67)))</f>
        <v>0</v>
      </c>
      <c r="L67" s="498">
        <f>IF($F67=0,0,((($F67/$E$63)*'CRONOGRAMA ACTIVIDADES'!J$30)*($G67/$F67)))</f>
        <v>0</v>
      </c>
      <c r="M67" s="498">
        <f>IF($F67=0,0,((($F67/$E$63)*'CRONOGRAMA ACTIVIDADES'!K$30)*($G67/$F67)))</f>
        <v>0</v>
      </c>
      <c r="N67" s="498">
        <f>IF($F67=0,0,((($F67/$E$63)*'CRONOGRAMA ACTIVIDADES'!L$30)*($G67/$F67)))</f>
        <v>0</v>
      </c>
      <c r="O67" s="498">
        <f>IF($F67=0,0,((($F67/$E$63)*'CRONOGRAMA ACTIVIDADES'!M$30)*($G67/$F67)))</f>
        <v>0</v>
      </c>
      <c r="P67" s="498">
        <f>IF($F67=0,0,((($F67/$E$63)*'CRONOGRAMA ACTIVIDADES'!N$30)*($G67/$F67)))</f>
        <v>0</v>
      </c>
      <c r="Q67" s="498">
        <f>IF($F67=0,0,((($F67/$E$63)*'CRONOGRAMA ACTIVIDADES'!O$30)*($G67/$F67)))</f>
        <v>0</v>
      </c>
      <c r="R67" s="498">
        <f>IF($F67=0,0,((($F67/$E$63)*'CRONOGRAMA ACTIVIDADES'!P$30)*($G67/$F67)))</f>
        <v>0</v>
      </c>
      <c r="S67" s="498">
        <f>IF($F67=0,0,((($F67/$E$63)*'CRONOGRAMA ACTIVIDADES'!Q$30)*($G67/$F67)))</f>
        <v>0</v>
      </c>
      <c r="T67" s="501">
        <f>H67+I67+J67+K67+L67+M67+N67+O67+P67+Q67+R67+S67</f>
        <v>0</v>
      </c>
      <c r="U67" s="502">
        <f>IF($F67=0,0,((($F67/$E$63)*'CRONOGRAMA ACTIVIDADES'!R$30)*($G67/$F67)))</f>
        <v>0</v>
      </c>
      <c r="V67" s="498">
        <f>IF($F67=0,0,((($F67/$E$63)*'CRONOGRAMA ACTIVIDADES'!S$30)*($G67/$F67)))</f>
        <v>0</v>
      </c>
      <c r="W67" s="498">
        <f>IF($F67=0,0,((($F67/$E$63)*'CRONOGRAMA ACTIVIDADES'!T$30)*($G67/$F67)))</f>
        <v>0</v>
      </c>
      <c r="X67" s="498">
        <f>IF($F67=0,0,((($F67/$E$63)*'CRONOGRAMA ACTIVIDADES'!U$30)*($G67/$F67)))</f>
        <v>0</v>
      </c>
      <c r="Y67" s="498">
        <f>IF($F67=0,0,((($F67/$E$63)*'CRONOGRAMA ACTIVIDADES'!V$30)*($G67/$F67)))</f>
        <v>0</v>
      </c>
      <c r="Z67" s="498">
        <f>IF($F67=0,0,((($F67/$E$63)*'CRONOGRAMA ACTIVIDADES'!W$30)*($G67/$F67)))</f>
        <v>0</v>
      </c>
      <c r="AA67" s="498">
        <f>IF($F67=0,0,((($F67/$E$63)*'CRONOGRAMA ACTIVIDADES'!X$30)*($G67/$F67)))</f>
        <v>0</v>
      </c>
      <c r="AB67" s="498">
        <f>IF($F67=0,0,((($F67/$E$63)*'CRONOGRAMA ACTIVIDADES'!Y$30)*($G67/$F67)))</f>
        <v>0</v>
      </c>
      <c r="AC67" s="498">
        <f>IF($F67=0,0,((($F67/$E$63)*'CRONOGRAMA ACTIVIDADES'!Z$30)*($G67/$F67)))</f>
        <v>0</v>
      </c>
      <c r="AD67" s="498">
        <f>IF($F67=0,0,((($F67/$E$63)*'CRONOGRAMA ACTIVIDADES'!AA$30)*($G67/$F67)))</f>
        <v>0</v>
      </c>
      <c r="AE67" s="498">
        <f>IF($F67=0,0,((($F67/$E$63)*'CRONOGRAMA ACTIVIDADES'!AB$30)*($G67/$F67)))</f>
        <v>0</v>
      </c>
      <c r="AF67" s="498">
        <f>IF($F67=0,0,((($F67/$E$63)*'CRONOGRAMA ACTIVIDADES'!AC$30)*($G67/$F67)))</f>
        <v>0</v>
      </c>
      <c r="AG67" s="499">
        <f>U67+V67+W67+X67+Y67+Z67+AA67+AB67+AC67+AD67+AE67+AF67</f>
        <v>0</v>
      </c>
      <c r="AH67" s="503">
        <f>IF($F67=0,0,((($F67/$E$63)*'CRONOGRAMA ACTIVIDADES'!AD$30)*($G67/$F67)))</f>
        <v>0</v>
      </c>
      <c r="AI67" s="498">
        <f>IF($F67=0,0,((($F67/$E$63)*'CRONOGRAMA ACTIVIDADES'!AE$30)*($G67/$F67)))</f>
        <v>0</v>
      </c>
      <c r="AJ67" s="498">
        <f>IF($F67=0,0,((($F67/$E$63)*'CRONOGRAMA ACTIVIDADES'!AF$30)*($G67/$F67)))</f>
        <v>0</v>
      </c>
      <c r="AK67" s="498">
        <f>IF($F67=0,0,((($F67/$E$63)*'CRONOGRAMA ACTIVIDADES'!AG$30)*($G67/$F67)))</f>
        <v>0</v>
      </c>
      <c r="AL67" s="498">
        <f>IF($F67=0,0,((($F67/$E$63)*'CRONOGRAMA ACTIVIDADES'!AH$30)*($G67/$F67)))</f>
        <v>0</v>
      </c>
      <c r="AM67" s="498">
        <f>IF($F67=0,0,((($F67/$E$63)*'CRONOGRAMA ACTIVIDADES'!AI$30)*($G67/$F67)))</f>
        <v>0</v>
      </c>
      <c r="AN67" s="498">
        <f>IF($F67=0,0,((($F67/$E$63)*'CRONOGRAMA ACTIVIDADES'!AJ$30)*($G67/$F67)))</f>
        <v>0</v>
      </c>
      <c r="AO67" s="498">
        <f>IF($F67=0,0,((($F67/$E$63)*'CRONOGRAMA ACTIVIDADES'!AK$30)*($G67/$F67)))</f>
        <v>0</v>
      </c>
      <c r="AP67" s="498">
        <f>IF($F67=0,0,((($F67/$E$63)*'CRONOGRAMA ACTIVIDADES'!AL$30)*($G67/$F67)))</f>
        <v>0</v>
      </c>
      <c r="AQ67" s="498">
        <f>IF($F67=0,0,((($F67/$E$63)*'CRONOGRAMA ACTIVIDADES'!AM$30)*($G67/$F67)))</f>
        <v>0</v>
      </c>
      <c r="AR67" s="498">
        <f>IF($F67=0,0,((($F67/$E$63)*'CRONOGRAMA ACTIVIDADES'!AN$30)*($G67/$F67)))</f>
        <v>0</v>
      </c>
      <c r="AS67" s="498">
        <f>IF($F67=0,0,((($F67/$E$63)*'CRONOGRAMA ACTIVIDADES'!AO$30)*($G67/$F67)))</f>
        <v>0</v>
      </c>
      <c r="AT67" s="501">
        <f>AH67+AI67+AJ67+AK67+AL67+AM67+AN67+AO67+AP67+AQ67+AR67+AS67</f>
        <v>0</v>
      </c>
      <c r="AU67" s="571">
        <f>AS67+AR67+AQ67+AP67+AO67+AN67+AM67+AL67+AK67+AJ67+AI67+AH67+AF67+AE67+AD67+AC67+AB67+AA67+Z67+Y67+X67+W67+V67+U67+S67+R67+Q67+P67+O67+N67+M67+L67+K67+J67+I67+H67</f>
        <v>0</v>
      </c>
      <c r="AV67" s="470">
        <f t="shared" si="1"/>
        <v>0</v>
      </c>
    </row>
    <row r="68" spans="2:48" s="472" customFormat="1" ht="12.75" customHeight="1">
      <c r="B68" s="494" t="str">
        <f>+'FORMATO COSTEO C1'!C$298</f>
        <v>1.2.4.5</v>
      </c>
      <c r="C68" s="495" t="str">
        <f>+'FORMATO COSTEO C1'!B$298</f>
        <v>Categoría de gasto</v>
      </c>
      <c r="D68" s="506"/>
      <c r="E68" s="507"/>
      <c r="F68" s="498">
        <f>+'FORMATO COSTEO C1'!G298</f>
        <v>0</v>
      </c>
      <c r="G68" s="499">
        <f>+'FORMATO COSTEO C1'!M298</f>
        <v>0</v>
      </c>
      <c r="H68" s="503">
        <f>IF($F68=0,0,((($F68/$E$63)*'CRONOGRAMA ACTIVIDADES'!F$30)*($G68/$F68)))</f>
        <v>0</v>
      </c>
      <c r="I68" s="498">
        <f>IF($F68=0,0,((($F68/$E$63)*'CRONOGRAMA ACTIVIDADES'!G$30)*($G68/$F68)))</f>
        <v>0</v>
      </c>
      <c r="J68" s="498">
        <f>IF($F68=0,0,((($F68/$E$63)*'CRONOGRAMA ACTIVIDADES'!H$30)*($G68/$F68)))</f>
        <v>0</v>
      </c>
      <c r="K68" s="498">
        <f>IF($F68=0,0,((($F68/$E$63)*'CRONOGRAMA ACTIVIDADES'!I$30)*($G68/$F68)))</f>
        <v>0</v>
      </c>
      <c r="L68" s="498">
        <f>IF($F68=0,0,((($F68/$E$63)*'CRONOGRAMA ACTIVIDADES'!J$30)*($G68/$F68)))</f>
        <v>0</v>
      </c>
      <c r="M68" s="498">
        <f>IF($F68=0,0,((($F68/$E$63)*'CRONOGRAMA ACTIVIDADES'!K$30)*($G68/$F68)))</f>
        <v>0</v>
      </c>
      <c r="N68" s="498">
        <f>IF($F68=0,0,((($F68/$E$63)*'CRONOGRAMA ACTIVIDADES'!L$30)*($G68/$F68)))</f>
        <v>0</v>
      </c>
      <c r="O68" s="498">
        <f>IF($F68=0,0,((($F68/$E$63)*'CRONOGRAMA ACTIVIDADES'!M$30)*($G68/$F68)))</f>
        <v>0</v>
      </c>
      <c r="P68" s="498">
        <f>IF($F68=0,0,((($F68/$E$63)*'CRONOGRAMA ACTIVIDADES'!N$30)*($G68/$F68)))</f>
        <v>0</v>
      </c>
      <c r="Q68" s="498">
        <f>IF($F68=0,0,((($F68/$E$63)*'CRONOGRAMA ACTIVIDADES'!O$30)*($G68/$F68)))</f>
        <v>0</v>
      </c>
      <c r="R68" s="498">
        <f>IF($F68=0,0,((($F68/$E$63)*'CRONOGRAMA ACTIVIDADES'!P$30)*($G68/$F68)))</f>
        <v>0</v>
      </c>
      <c r="S68" s="498">
        <f>IF($F68=0,0,((($F68/$E$63)*'CRONOGRAMA ACTIVIDADES'!Q$30)*($G68/$F68)))</f>
        <v>0</v>
      </c>
      <c r="T68" s="501">
        <f>H68+I68+J68+K68+L68+M68+N68+O68+P68+Q68+R68+S68</f>
        <v>0</v>
      </c>
      <c r="U68" s="502">
        <f>IF($F68=0,0,((($F68/$E$63)*'CRONOGRAMA ACTIVIDADES'!R$30)*($G68/$F68)))</f>
        <v>0</v>
      </c>
      <c r="V68" s="498">
        <f>IF($F68=0,0,((($F68/$E$63)*'CRONOGRAMA ACTIVIDADES'!S$30)*($G68/$F68)))</f>
        <v>0</v>
      </c>
      <c r="W68" s="498">
        <f>IF($F68=0,0,((($F68/$E$63)*'CRONOGRAMA ACTIVIDADES'!T$30)*($G68/$F68)))</f>
        <v>0</v>
      </c>
      <c r="X68" s="498">
        <f>IF($F68=0,0,((($F68/$E$63)*'CRONOGRAMA ACTIVIDADES'!U$30)*($G68/$F68)))</f>
        <v>0</v>
      </c>
      <c r="Y68" s="498">
        <f>IF($F68=0,0,((($F68/$E$63)*'CRONOGRAMA ACTIVIDADES'!V$30)*($G68/$F68)))</f>
        <v>0</v>
      </c>
      <c r="Z68" s="498">
        <f>IF($F68=0,0,((($F68/$E$63)*'CRONOGRAMA ACTIVIDADES'!W$30)*($G68/$F68)))</f>
        <v>0</v>
      </c>
      <c r="AA68" s="498">
        <f>IF($F68=0,0,((($F68/$E$63)*'CRONOGRAMA ACTIVIDADES'!X$30)*($G68/$F68)))</f>
        <v>0</v>
      </c>
      <c r="AB68" s="498">
        <f>IF($F68=0,0,((($F68/$E$63)*'CRONOGRAMA ACTIVIDADES'!Y$30)*($G68/$F68)))</f>
        <v>0</v>
      </c>
      <c r="AC68" s="498">
        <f>IF($F68=0,0,((($F68/$E$63)*'CRONOGRAMA ACTIVIDADES'!Z$30)*($G68/$F68)))</f>
        <v>0</v>
      </c>
      <c r="AD68" s="498">
        <f>IF($F68=0,0,((($F68/$E$63)*'CRONOGRAMA ACTIVIDADES'!AA$30)*($G68/$F68)))</f>
        <v>0</v>
      </c>
      <c r="AE68" s="498">
        <f>IF($F68=0,0,((($F68/$E$63)*'CRONOGRAMA ACTIVIDADES'!AB$30)*($G68/$F68)))</f>
        <v>0</v>
      </c>
      <c r="AF68" s="498">
        <f>IF($F68=0,0,((($F68/$E$63)*'CRONOGRAMA ACTIVIDADES'!AC$30)*($G68/$F68)))</f>
        <v>0</v>
      </c>
      <c r="AG68" s="499">
        <f>U68+V68+W68+X68+Y68+Z68+AA68+AB68+AC68+AD68+AE68+AF68</f>
        <v>0</v>
      </c>
      <c r="AH68" s="503">
        <f>IF($F68=0,0,((($F68/$E$63)*'CRONOGRAMA ACTIVIDADES'!AD$30)*($G68/$F68)))</f>
        <v>0</v>
      </c>
      <c r="AI68" s="498">
        <f>IF($F68=0,0,((($F68/$E$63)*'CRONOGRAMA ACTIVIDADES'!AE$30)*($G68/$F68)))</f>
        <v>0</v>
      </c>
      <c r="AJ68" s="498">
        <f>IF($F68=0,0,((($F68/$E$63)*'CRONOGRAMA ACTIVIDADES'!AF$30)*($G68/$F68)))</f>
        <v>0</v>
      </c>
      <c r="AK68" s="498">
        <f>IF($F68=0,0,((($F68/$E$63)*'CRONOGRAMA ACTIVIDADES'!AG$30)*($G68/$F68)))</f>
        <v>0</v>
      </c>
      <c r="AL68" s="498">
        <f>IF($F68=0,0,((($F68/$E$63)*'CRONOGRAMA ACTIVIDADES'!AH$30)*($G68/$F68)))</f>
        <v>0</v>
      </c>
      <c r="AM68" s="498">
        <f>IF($F68=0,0,((($F68/$E$63)*'CRONOGRAMA ACTIVIDADES'!AI$30)*($G68/$F68)))</f>
        <v>0</v>
      </c>
      <c r="AN68" s="498">
        <f>IF($F68=0,0,((($F68/$E$63)*'CRONOGRAMA ACTIVIDADES'!AJ$30)*($G68/$F68)))</f>
        <v>0</v>
      </c>
      <c r="AO68" s="498">
        <f>IF($F68=0,0,((($F68/$E$63)*'CRONOGRAMA ACTIVIDADES'!AK$30)*($G68/$F68)))</f>
        <v>0</v>
      </c>
      <c r="AP68" s="498">
        <f>IF($F68=0,0,((($F68/$E$63)*'CRONOGRAMA ACTIVIDADES'!AL$30)*($G68/$F68)))</f>
        <v>0</v>
      </c>
      <c r="AQ68" s="498">
        <f>IF($F68=0,0,((($F68/$E$63)*'CRONOGRAMA ACTIVIDADES'!AM$30)*($G68/$F68)))</f>
        <v>0</v>
      </c>
      <c r="AR68" s="498">
        <f>IF($F68=0,0,((($F68/$E$63)*'CRONOGRAMA ACTIVIDADES'!AN$30)*($G68/$F68)))</f>
        <v>0</v>
      </c>
      <c r="AS68" s="498">
        <f>IF($F68=0,0,((($F68/$E$63)*'CRONOGRAMA ACTIVIDADES'!AO$30)*($G68/$F68)))</f>
        <v>0</v>
      </c>
      <c r="AT68" s="501">
        <f>AH68+AI68+AJ68+AK68+AL68+AM68+AN68+AO68+AP68+AQ68+AR68+AS68</f>
        <v>0</v>
      </c>
      <c r="AU68" s="571">
        <f>AS68+AR68+AQ68+AP68+AO68+AN68+AM68+AL68+AK68+AJ68+AI68+AH68+AF68+AE68+AD68+AC68+AB68+AA68+Z68+Y68+X68+W68+V68+U68+S68+R68+Q68+P68+O68+N68+M68+L68+K68+J68+I68+H68</f>
        <v>0</v>
      </c>
      <c r="AV68" s="470">
        <f t="shared" si="1"/>
        <v>0</v>
      </c>
    </row>
    <row r="69" spans="2:48" s="472" customFormat="1" ht="12.75" customHeight="1">
      <c r="B69" s="484" t="str">
        <f>+'FORMATO COSTEO C1'!C$304</f>
        <v>1.2.5</v>
      </c>
      <c r="C69" s="508">
        <f>+'FORMATO COSTEO C1'!B$304</f>
        <v>0</v>
      </c>
      <c r="D69" s="486" t="str">
        <f>+'FORMATO COSTEO C1'!D$304</f>
        <v>Unidad medida</v>
      </c>
      <c r="E69" s="487">
        <f>+'FORMATO COSTEO C1'!E$304</f>
        <v>0</v>
      </c>
      <c r="F69" s="488">
        <f>SUM(F70:F74)</f>
        <v>0</v>
      </c>
      <c r="G69" s="489">
        <f aca="true" t="shared" si="20" ref="G69:AS69">SUM(G70:G74)</f>
        <v>0</v>
      </c>
      <c r="H69" s="490">
        <f t="shared" si="20"/>
        <v>0</v>
      </c>
      <c r="I69" s="488">
        <f>SUM(I70:I74)</f>
        <v>0</v>
      </c>
      <c r="J69" s="488">
        <f>SUM(J70:J74)</f>
        <v>0</v>
      </c>
      <c r="K69" s="488">
        <f>SUM(K70:K74)</f>
        <v>0</v>
      </c>
      <c r="L69" s="488">
        <f>SUM(L70:L74)</f>
        <v>0</v>
      </c>
      <c r="M69" s="488">
        <f>SUM(M70:M74)</f>
        <v>0</v>
      </c>
      <c r="N69" s="488">
        <f t="shared" si="20"/>
        <v>0</v>
      </c>
      <c r="O69" s="488">
        <f t="shared" si="20"/>
        <v>0</v>
      </c>
      <c r="P69" s="488">
        <f t="shared" si="20"/>
        <v>0</v>
      </c>
      <c r="Q69" s="488">
        <f t="shared" si="20"/>
        <v>0</v>
      </c>
      <c r="R69" s="488">
        <f t="shared" si="20"/>
        <v>0</v>
      </c>
      <c r="S69" s="488">
        <f t="shared" si="20"/>
        <v>0</v>
      </c>
      <c r="T69" s="491">
        <f>SUM(T70:T74)</f>
        <v>0</v>
      </c>
      <c r="U69" s="492">
        <f t="shared" si="20"/>
        <v>0</v>
      </c>
      <c r="V69" s="488">
        <f t="shared" si="20"/>
        <v>0</v>
      </c>
      <c r="W69" s="488">
        <f t="shared" si="20"/>
        <v>0</v>
      </c>
      <c r="X69" s="488">
        <f t="shared" si="20"/>
        <v>0</v>
      </c>
      <c r="Y69" s="488">
        <f t="shared" si="20"/>
        <v>0</v>
      </c>
      <c r="Z69" s="488">
        <f t="shared" si="20"/>
        <v>0</v>
      </c>
      <c r="AA69" s="488">
        <f t="shared" si="20"/>
        <v>0</v>
      </c>
      <c r="AB69" s="488">
        <f t="shared" si="20"/>
        <v>0</v>
      </c>
      <c r="AC69" s="488">
        <f t="shared" si="20"/>
        <v>0</v>
      </c>
      <c r="AD69" s="488">
        <f t="shared" si="20"/>
        <v>0</v>
      </c>
      <c r="AE69" s="488">
        <f t="shared" si="20"/>
        <v>0</v>
      </c>
      <c r="AF69" s="488">
        <f t="shared" si="20"/>
        <v>0</v>
      </c>
      <c r="AG69" s="489">
        <f t="shared" si="20"/>
        <v>0</v>
      </c>
      <c r="AH69" s="490">
        <f t="shared" si="20"/>
        <v>0</v>
      </c>
      <c r="AI69" s="488">
        <f t="shared" si="20"/>
        <v>0</v>
      </c>
      <c r="AJ69" s="488">
        <f t="shared" si="20"/>
        <v>0</v>
      </c>
      <c r="AK69" s="488">
        <f t="shared" si="20"/>
        <v>0</v>
      </c>
      <c r="AL69" s="488">
        <f t="shared" si="20"/>
        <v>0</v>
      </c>
      <c r="AM69" s="488">
        <f t="shared" si="20"/>
        <v>0</v>
      </c>
      <c r="AN69" s="488">
        <f t="shared" si="20"/>
        <v>0</v>
      </c>
      <c r="AO69" s="488">
        <f t="shared" si="20"/>
        <v>0</v>
      </c>
      <c r="AP69" s="488">
        <f t="shared" si="20"/>
        <v>0</v>
      </c>
      <c r="AQ69" s="488">
        <f t="shared" si="20"/>
        <v>0</v>
      </c>
      <c r="AR69" s="488">
        <f t="shared" si="20"/>
        <v>0</v>
      </c>
      <c r="AS69" s="488">
        <f t="shared" si="20"/>
        <v>0</v>
      </c>
      <c r="AT69" s="491">
        <f>SUM(AT70:AT74)</f>
        <v>0</v>
      </c>
      <c r="AU69" s="493">
        <f>SUM(AU70:AU74)</f>
        <v>0</v>
      </c>
      <c r="AV69" s="470">
        <f t="shared" si="1"/>
        <v>0</v>
      </c>
    </row>
    <row r="70" spans="2:48" s="472" customFormat="1" ht="12.75" customHeight="1">
      <c r="B70" s="494" t="str">
        <f>+'FORMATO COSTEO C1'!C$306</f>
        <v>1.2.5.1</v>
      </c>
      <c r="C70" s="495" t="str">
        <f>+'FORMATO COSTEO C1'!B$306</f>
        <v>Categoría de gasto</v>
      </c>
      <c r="D70" s="506"/>
      <c r="E70" s="507"/>
      <c r="F70" s="498">
        <f>+'FORMATO COSTEO C1'!G306</f>
        <v>0</v>
      </c>
      <c r="G70" s="499">
        <f>+'FORMATO COSTEO C1'!M306</f>
        <v>0</v>
      </c>
      <c r="H70" s="500">
        <f>IF($F70=0,0,((($F70/$E$69)*'CRONOGRAMA ACTIVIDADES'!F$31)*($G70/$F70)))</f>
        <v>0</v>
      </c>
      <c r="I70" s="498">
        <f>IF($F70=0,0,((($F70/$E$69)*'CRONOGRAMA ACTIVIDADES'!G$31)*($G70/$F70)))</f>
        <v>0</v>
      </c>
      <c r="J70" s="498">
        <f>IF($F70=0,0,((($F70/$E$69)*'CRONOGRAMA ACTIVIDADES'!H$31)*($G70/$F70)))</f>
        <v>0</v>
      </c>
      <c r="K70" s="498">
        <f>IF($F70=0,0,((($F70/$E$69)*'CRONOGRAMA ACTIVIDADES'!I$31)*($G70/$F70)))</f>
        <v>0</v>
      </c>
      <c r="L70" s="498">
        <f>IF($F70=0,0,((($F70/$E$69)*'CRONOGRAMA ACTIVIDADES'!J$31)*($G70/$F70)))</f>
        <v>0</v>
      </c>
      <c r="M70" s="498">
        <f>IF($F70=0,0,((($F70/$E$69)*'CRONOGRAMA ACTIVIDADES'!K$31)*($G70/$F70)))</f>
        <v>0</v>
      </c>
      <c r="N70" s="498">
        <f>IF($F70=0,0,((($F70/$E$69)*'CRONOGRAMA ACTIVIDADES'!L$31)*($G70/$F70)))</f>
        <v>0</v>
      </c>
      <c r="O70" s="498">
        <f>IF($F70=0,0,((($F70/$E$69)*'CRONOGRAMA ACTIVIDADES'!M$31)*($G70/$F70)))</f>
        <v>0</v>
      </c>
      <c r="P70" s="498">
        <f>IF($F70=0,0,((($F70/$E$69)*'CRONOGRAMA ACTIVIDADES'!N$31)*($G70/$F70)))</f>
        <v>0</v>
      </c>
      <c r="Q70" s="498">
        <f>IF($F70=0,0,((($F70/$E$69)*'CRONOGRAMA ACTIVIDADES'!O$31)*($G70/$F70)))</f>
        <v>0</v>
      </c>
      <c r="R70" s="498">
        <f>IF($F70=0,0,((($F70/$E$69)*'CRONOGRAMA ACTIVIDADES'!P$31)*($G70/$F70)))</f>
        <v>0</v>
      </c>
      <c r="S70" s="498">
        <f>IF($F70=0,0,((($F70/$E$69)*'CRONOGRAMA ACTIVIDADES'!Q$31)*($G70/$F70)))</f>
        <v>0</v>
      </c>
      <c r="T70" s="501">
        <f>H70+I70+J70+K70+L70+M70+N70+O70+P70+Q70+R70+S70</f>
        <v>0</v>
      </c>
      <c r="U70" s="502">
        <f>IF($F70=0,0,((($F70/$E$69)*'CRONOGRAMA ACTIVIDADES'!R$31)*($G70/$F70)))</f>
        <v>0</v>
      </c>
      <c r="V70" s="498">
        <f>IF($F70=0,0,((($F70/$E$69)*'CRONOGRAMA ACTIVIDADES'!S$31)*($G70/$F70)))</f>
        <v>0</v>
      </c>
      <c r="W70" s="498">
        <f>IF($F70=0,0,((($F70/$E$69)*'CRONOGRAMA ACTIVIDADES'!T$31)*($G70/$F70)))</f>
        <v>0</v>
      </c>
      <c r="X70" s="498">
        <f>IF($F70=0,0,((($F70/$E$69)*'CRONOGRAMA ACTIVIDADES'!U$31)*($G70/$F70)))</f>
        <v>0</v>
      </c>
      <c r="Y70" s="498">
        <f>IF($F70=0,0,((($F70/$E$69)*'CRONOGRAMA ACTIVIDADES'!V$31)*($G70/$F70)))</f>
        <v>0</v>
      </c>
      <c r="Z70" s="498">
        <f>IF($F70=0,0,((($F70/$E$69)*'CRONOGRAMA ACTIVIDADES'!W$31)*($G70/$F70)))</f>
        <v>0</v>
      </c>
      <c r="AA70" s="498">
        <f>IF($F70=0,0,((($F70/$E$69)*'CRONOGRAMA ACTIVIDADES'!X$31)*($G70/$F70)))</f>
        <v>0</v>
      </c>
      <c r="AB70" s="498">
        <f>IF($F70=0,0,((($F70/$E$69)*'CRONOGRAMA ACTIVIDADES'!Y$31)*($G70/$F70)))</f>
        <v>0</v>
      </c>
      <c r="AC70" s="498">
        <f>IF($F70=0,0,((($F70/$E$69)*'CRONOGRAMA ACTIVIDADES'!Z$31)*($G70/$F70)))</f>
        <v>0</v>
      </c>
      <c r="AD70" s="498">
        <f>IF($F70=0,0,((($F70/$E$69)*'CRONOGRAMA ACTIVIDADES'!AA$31)*($G70/$F70)))</f>
        <v>0</v>
      </c>
      <c r="AE70" s="498">
        <f>IF($F70=0,0,((($F70/$E$69)*'CRONOGRAMA ACTIVIDADES'!AB$31)*($G70/$F70)))</f>
        <v>0</v>
      </c>
      <c r="AF70" s="498">
        <f>IF($F70=0,0,((($F70/$E$69)*'CRONOGRAMA ACTIVIDADES'!AC$31)*($G70/$F70)))</f>
        <v>0</v>
      </c>
      <c r="AG70" s="499">
        <f>U70+V70+W70+X70+Y70+Z70+AA70+AB70+AC70+AD70+AE70+AF70</f>
        <v>0</v>
      </c>
      <c r="AH70" s="503">
        <f>IF($F70=0,0,((($F70/$E$69)*'CRONOGRAMA ACTIVIDADES'!AD$31)*($G70/$F70)))</f>
        <v>0</v>
      </c>
      <c r="AI70" s="498">
        <f>IF($F70=0,0,((($F70/$E$69)*'CRONOGRAMA ACTIVIDADES'!AE$31)*($G70/$F70)))</f>
        <v>0</v>
      </c>
      <c r="AJ70" s="498">
        <f>IF($F70=0,0,((($F70/$E$69)*'CRONOGRAMA ACTIVIDADES'!AF$31)*($G70/$F70)))</f>
        <v>0</v>
      </c>
      <c r="AK70" s="498">
        <f>IF($F70=0,0,((($F70/$E$69)*'CRONOGRAMA ACTIVIDADES'!AG$31)*($G70/$F70)))</f>
        <v>0</v>
      </c>
      <c r="AL70" s="498">
        <f>IF($F70=0,0,((($F70/$E$69)*'CRONOGRAMA ACTIVIDADES'!AH$31)*($G70/$F70)))</f>
        <v>0</v>
      </c>
      <c r="AM70" s="498">
        <f>IF($F70=0,0,((($F70/$E$69)*'CRONOGRAMA ACTIVIDADES'!AI$31)*($G70/$F70)))</f>
        <v>0</v>
      </c>
      <c r="AN70" s="498">
        <f>IF($F70=0,0,((($F70/$E$69)*'CRONOGRAMA ACTIVIDADES'!AJ$31)*($G70/$F70)))</f>
        <v>0</v>
      </c>
      <c r="AO70" s="498">
        <f>IF($F70=0,0,((($F70/$E$69)*'CRONOGRAMA ACTIVIDADES'!AK$31)*($G70/$F70)))</f>
        <v>0</v>
      </c>
      <c r="AP70" s="498">
        <f>IF($F70=0,0,((($F70/$E$69)*'CRONOGRAMA ACTIVIDADES'!AL$31)*($G70/$F70)))</f>
        <v>0</v>
      </c>
      <c r="AQ70" s="498">
        <f>IF($F70=0,0,((($F70/$E$69)*'CRONOGRAMA ACTIVIDADES'!AM$31)*($G70/$F70)))</f>
        <v>0</v>
      </c>
      <c r="AR70" s="498">
        <f>IF($F70=0,0,((($F70/$E$69)*'CRONOGRAMA ACTIVIDADES'!AN$31)*($G70/$F70)))</f>
        <v>0</v>
      </c>
      <c r="AS70" s="498">
        <f>IF($F70=0,0,((($F70/$E$69)*'CRONOGRAMA ACTIVIDADES'!AO$31)*($G70/$F70)))</f>
        <v>0</v>
      </c>
      <c r="AT70" s="501">
        <f>AH70+AI70+AJ70+AK70+AL70+AM70+AN70+AO70+AP70+AQ70+AR70+AS70</f>
        <v>0</v>
      </c>
      <c r="AU70" s="571">
        <f>AS70+AR70+AQ70+AP70+AO70+AN70+AM70+AL70+AK70+AJ70+AI70+AH70+AF70+AE70+AD70+AC70+AB70+AA70+Z70+Y70+X70+W70+V70+U70+S70+R70+Q70+P70+O70+N70+M70+L70+K70+J70+I70+H70</f>
        <v>0</v>
      </c>
      <c r="AV70" s="470">
        <f t="shared" si="1"/>
        <v>0</v>
      </c>
    </row>
    <row r="71" spans="2:48" s="472" customFormat="1" ht="12.75" customHeight="1" outlineLevel="1">
      <c r="B71" s="494" t="str">
        <f>+'FORMATO COSTEO C1'!C$312</f>
        <v>1.2.5.2</v>
      </c>
      <c r="C71" s="495" t="str">
        <f>+'FORMATO COSTEO C1'!B$312</f>
        <v>Categoría de gasto</v>
      </c>
      <c r="D71" s="506"/>
      <c r="E71" s="507"/>
      <c r="F71" s="498">
        <f>+'FORMATO COSTEO C1'!G312</f>
        <v>0</v>
      </c>
      <c r="G71" s="499">
        <f>+'FORMATO COSTEO C1'!M312</f>
        <v>0</v>
      </c>
      <c r="H71" s="503">
        <f>IF($F71=0,0,((($F71/$E$69)*'CRONOGRAMA ACTIVIDADES'!F$31)*($G71/$F71)))</f>
        <v>0</v>
      </c>
      <c r="I71" s="498">
        <f>IF($F71=0,0,((($F71/$E$69)*'CRONOGRAMA ACTIVIDADES'!G$31)*($G71/$F71)))</f>
        <v>0</v>
      </c>
      <c r="J71" s="498">
        <f>IF($F71=0,0,((($F71/$E$69)*'CRONOGRAMA ACTIVIDADES'!H$31)*($G71/$F71)))</f>
        <v>0</v>
      </c>
      <c r="K71" s="498">
        <f>IF($F71=0,0,((($F71/$E$69)*'CRONOGRAMA ACTIVIDADES'!I$31)*($G71/$F71)))</f>
        <v>0</v>
      </c>
      <c r="L71" s="498">
        <f>IF($F71=0,0,((($F71/$E$69)*'CRONOGRAMA ACTIVIDADES'!J$31)*($G71/$F71)))</f>
        <v>0</v>
      </c>
      <c r="M71" s="498">
        <f>IF($F71=0,0,((($F71/$E$69)*'CRONOGRAMA ACTIVIDADES'!K$31)*($G71/$F71)))</f>
        <v>0</v>
      </c>
      <c r="N71" s="498">
        <f>IF($F71=0,0,((($F71/$E$69)*'CRONOGRAMA ACTIVIDADES'!L$31)*($G71/$F71)))</f>
        <v>0</v>
      </c>
      <c r="O71" s="498">
        <f>IF($F71=0,0,((($F71/$E$69)*'CRONOGRAMA ACTIVIDADES'!M$31)*($G71/$F71)))</f>
        <v>0</v>
      </c>
      <c r="P71" s="498">
        <f>IF($F71=0,0,((($F71/$E$69)*'CRONOGRAMA ACTIVIDADES'!N$31)*($G71/$F71)))</f>
        <v>0</v>
      </c>
      <c r="Q71" s="498">
        <f>IF($F71=0,0,((($F71/$E$69)*'CRONOGRAMA ACTIVIDADES'!O$31)*($G71/$F71)))</f>
        <v>0</v>
      </c>
      <c r="R71" s="498">
        <f>IF($F71=0,0,((($F71/$E$69)*'CRONOGRAMA ACTIVIDADES'!P$31)*($G71/$F71)))</f>
        <v>0</v>
      </c>
      <c r="S71" s="498">
        <f>IF($F71=0,0,((($F71/$E$69)*'CRONOGRAMA ACTIVIDADES'!Q$31)*($G71/$F71)))</f>
        <v>0</v>
      </c>
      <c r="T71" s="501">
        <f>H71+I71+J71+K71+L71+M71+N71+O71+P71+Q71+R71+S71</f>
        <v>0</v>
      </c>
      <c r="U71" s="502">
        <f>IF($F71=0,0,((($F71/$E$69)*'CRONOGRAMA ACTIVIDADES'!R$31)*($G71/$F71)))</f>
        <v>0</v>
      </c>
      <c r="V71" s="498">
        <f>IF($F71=0,0,((($F71/$E$69)*'CRONOGRAMA ACTIVIDADES'!S$31)*($G71/$F71)))</f>
        <v>0</v>
      </c>
      <c r="W71" s="498">
        <f>IF($F71=0,0,((($F71/$E$69)*'CRONOGRAMA ACTIVIDADES'!T$31)*($G71/$F71)))</f>
        <v>0</v>
      </c>
      <c r="X71" s="498">
        <f>IF($F71=0,0,((($F71/$E$69)*'CRONOGRAMA ACTIVIDADES'!U$31)*($G71/$F71)))</f>
        <v>0</v>
      </c>
      <c r="Y71" s="498">
        <f>IF($F71=0,0,((($F71/$E$69)*'CRONOGRAMA ACTIVIDADES'!V$31)*($G71/$F71)))</f>
        <v>0</v>
      </c>
      <c r="Z71" s="498">
        <f>IF($F71=0,0,((($F71/$E$69)*'CRONOGRAMA ACTIVIDADES'!W$31)*($G71/$F71)))</f>
        <v>0</v>
      </c>
      <c r="AA71" s="498">
        <f>IF($F71=0,0,((($F71/$E$69)*'CRONOGRAMA ACTIVIDADES'!X$31)*($G71/$F71)))</f>
        <v>0</v>
      </c>
      <c r="AB71" s="498">
        <f>IF($F71=0,0,((($F71/$E$69)*'CRONOGRAMA ACTIVIDADES'!Y$31)*($G71/$F71)))</f>
        <v>0</v>
      </c>
      <c r="AC71" s="498">
        <f>IF($F71=0,0,((($F71/$E$69)*'CRONOGRAMA ACTIVIDADES'!Z$31)*($G71/$F71)))</f>
        <v>0</v>
      </c>
      <c r="AD71" s="498">
        <f>IF($F71=0,0,((($F71/$E$69)*'CRONOGRAMA ACTIVIDADES'!AA$31)*($G71/$F71)))</f>
        <v>0</v>
      </c>
      <c r="AE71" s="498">
        <f>IF($F71=0,0,((($F71/$E$69)*'CRONOGRAMA ACTIVIDADES'!AB$31)*($G71/$F71)))</f>
        <v>0</v>
      </c>
      <c r="AF71" s="498">
        <f>IF($F71=0,0,((($F71/$E$69)*'CRONOGRAMA ACTIVIDADES'!AC$31)*($G71/$F71)))</f>
        <v>0</v>
      </c>
      <c r="AG71" s="499">
        <f>U71+V71+W71+X71+Y71+Z71+AA71+AB71+AC71+AD71+AE71+AF71</f>
        <v>0</v>
      </c>
      <c r="AH71" s="503">
        <f>IF($F71=0,0,((($F71/$E$69)*'CRONOGRAMA ACTIVIDADES'!AD$31)*($G71/$F71)))</f>
        <v>0</v>
      </c>
      <c r="AI71" s="498">
        <f>IF($F71=0,0,((($F71/$E$69)*'CRONOGRAMA ACTIVIDADES'!AE$31)*($G71/$F71)))</f>
        <v>0</v>
      </c>
      <c r="AJ71" s="498">
        <f>IF($F71=0,0,((($F71/$E$69)*'CRONOGRAMA ACTIVIDADES'!AF$31)*($G71/$F71)))</f>
        <v>0</v>
      </c>
      <c r="AK71" s="498">
        <f>IF($F71=0,0,((($F71/$E$69)*'CRONOGRAMA ACTIVIDADES'!AG$31)*($G71/$F71)))</f>
        <v>0</v>
      </c>
      <c r="AL71" s="498">
        <f>IF($F71=0,0,((($F71/$E$69)*'CRONOGRAMA ACTIVIDADES'!AH$31)*($G71/$F71)))</f>
        <v>0</v>
      </c>
      <c r="AM71" s="498">
        <f>IF($F71=0,0,((($F71/$E$69)*'CRONOGRAMA ACTIVIDADES'!AI$31)*($G71/$F71)))</f>
        <v>0</v>
      </c>
      <c r="AN71" s="498">
        <f>IF($F71=0,0,((($F71/$E$69)*'CRONOGRAMA ACTIVIDADES'!AJ$31)*($G71/$F71)))</f>
        <v>0</v>
      </c>
      <c r="AO71" s="498">
        <f>IF($F71=0,0,((($F71/$E$69)*'CRONOGRAMA ACTIVIDADES'!AK$31)*($G71/$F71)))</f>
        <v>0</v>
      </c>
      <c r="AP71" s="498">
        <f>IF($F71=0,0,((($F71/$E$69)*'CRONOGRAMA ACTIVIDADES'!AL$31)*($G71/$F71)))</f>
        <v>0</v>
      </c>
      <c r="AQ71" s="498">
        <f>IF($F71=0,0,((($F71/$E$69)*'CRONOGRAMA ACTIVIDADES'!AM$31)*($G71/$F71)))</f>
        <v>0</v>
      </c>
      <c r="AR71" s="498">
        <f>IF($F71=0,0,((($F71/$E$69)*'CRONOGRAMA ACTIVIDADES'!AN$31)*($G71/$F71)))</f>
        <v>0</v>
      </c>
      <c r="AS71" s="498">
        <f>IF($F71=0,0,((($F71/$E$69)*'CRONOGRAMA ACTIVIDADES'!AO$31)*($G71/$F71)))</f>
        <v>0</v>
      </c>
      <c r="AT71" s="501">
        <f>AH71+AI71+AJ71+AK71+AL71+AM71+AN71+AO71+AP71+AQ71+AR71+AS71</f>
        <v>0</v>
      </c>
      <c r="AU71" s="571">
        <f>AS71+AR71+AQ71+AP71+AO71+AN71+AM71+AL71+AK71+AJ71+AI71+AH71+AF71+AE71+AD71+AC71+AB71+AA71+Z71+Y71+X71+W71+V71+U71+S71+R71+Q71+P71+O71+N71+M71+L71+K71+J71+I71+H71</f>
        <v>0</v>
      </c>
      <c r="AV71" s="470">
        <f t="shared" si="1"/>
        <v>0</v>
      </c>
    </row>
    <row r="72" spans="2:48" s="483" customFormat="1" ht="12.75" customHeight="1" outlineLevel="1">
      <c r="B72" s="494" t="str">
        <f>+'FORMATO COSTEO C1'!C$318</f>
        <v>1.2.5.3</v>
      </c>
      <c r="C72" s="495" t="str">
        <f>+'FORMATO COSTEO C1'!B$318</f>
        <v>Categoría de gasto</v>
      </c>
      <c r="D72" s="506"/>
      <c r="E72" s="507"/>
      <c r="F72" s="498">
        <f>+'FORMATO COSTEO C1'!G318</f>
        <v>0</v>
      </c>
      <c r="G72" s="499">
        <f>+'FORMATO COSTEO C1'!M318</f>
        <v>0</v>
      </c>
      <c r="H72" s="503">
        <f>IF($F72=0,0,((($F72/$E$69)*'CRONOGRAMA ACTIVIDADES'!F$31)*($G72/$F72)))</f>
        <v>0</v>
      </c>
      <c r="I72" s="498">
        <f>IF($F72=0,0,((($F72/$E$69)*'CRONOGRAMA ACTIVIDADES'!G$31)*($G72/$F72)))</f>
        <v>0</v>
      </c>
      <c r="J72" s="498">
        <f>IF($F72=0,0,((($F72/$E$69)*'CRONOGRAMA ACTIVIDADES'!H$31)*($G72/$F72)))</f>
        <v>0</v>
      </c>
      <c r="K72" s="498">
        <f>IF($F72=0,0,((($F72/$E$69)*'CRONOGRAMA ACTIVIDADES'!I$31)*($G72/$F72)))</f>
        <v>0</v>
      </c>
      <c r="L72" s="498">
        <f>IF($F72=0,0,((($F72/$E$69)*'CRONOGRAMA ACTIVIDADES'!J$31)*($G72/$F72)))</f>
        <v>0</v>
      </c>
      <c r="M72" s="498">
        <f>IF($F72=0,0,((($F72/$E$69)*'CRONOGRAMA ACTIVIDADES'!K$31)*($G72/$F72)))</f>
        <v>0</v>
      </c>
      <c r="N72" s="498">
        <f>IF($F72=0,0,((($F72/$E$69)*'CRONOGRAMA ACTIVIDADES'!L$31)*($G72/$F72)))</f>
        <v>0</v>
      </c>
      <c r="O72" s="498">
        <f>IF($F72=0,0,((($F72/$E$69)*'CRONOGRAMA ACTIVIDADES'!M$31)*($G72/$F72)))</f>
        <v>0</v>
      </c>
      <c r="P72" s="498">
        <f>IF($F72=0,0,((($F72/$E$69)*'CRONOGRAMA ACTIVIDADES'!N$31)*($G72/$F72)))</f>
        <v>0</v>
      </c>
      <c r="Q72" s="498">
        <f>IF($F72=0,0,((($F72/$E$69)*'CRONOGRAMA ACTIVIDADES'!O$31)*($G72/$F72)))</f>
        <v>0</v>
      </c>
      <c r="R72" s="498">
        <f>IF($F72=0,0,((($F72/$E$69)*'CRONOGRAMA ACTIVIDADES'!P$31)*($G72/$F72)))</f>
        <v>0</v>
      </c>
      <c r="S72" s="498">
        <f>IF($F72=0,0,((($F72/$E$69)*'CRONOGRAMA ACTIVIDADES'!Q$31)*($G72/$F72)))</f>
        <v>0</v>
      </c>
      <c r="T72" s="501">
        <f>H72+I72+J72+K72+L72+M72+N72+O72+P72+Q72+R72+S72</f>
        <v>0</v>
      </c>
      <c r="U72" s="502">
        <f>IF($F72=0,0,((($F72/$E$69)*'CRONOGRAMA ACTIVIDADES'!R$31)*($G72/$F72)))</f>
        <v>0</v>
      </c>
      <c r="V72" s="498">
        <f>IF($F72=0,0,((($F72/$E$69)*'CRONOGRAMA ACTIVIDADES'!S$31)*($G72/$F72)))</f>
        <v>0</v>
      </c>
      <c r="W72" s="498">
        <f>IF($F72=0,0,((($F72/$E$69)*'CRONOGRAMA ACTIVIDADES'!T$31)*($G72/$F72)))</f>
        <v>0</v>
      </c>
      <c r="X72" s="498">
        <f>IF($F72=0,0,((($F72/$E$69)*'CRONOGRAMA ACTIVIDADES'!U$31)*($G72/$F72)))</f>
        <v>0</v>
      </c>
      <c r="Y72" s="498">
        <f>IF($F72=0,0,((($F72/$E$69)*'CRONOGRAMA ACTIVIDADES'!V$31)*($G72/$F72)))</f>
        <v>0</v>
      </c>
      <c r="Z72" s="498">
        <f>IF($F72=0,0,((($F72/$E$69)*'CRONOGRAMA ACTIVIDADES'!W$31)*($G72/$F72)))</f>
        <v>0</v>
      </c>
      <c r="AA72" s="498">
        <f>IF($F72=0,0,((($F72/$E$69)*'CRONOGRAMA ACTIVIDADES'!X$31)*($G72/$F72)))</f>
        <v>0</v>
      </c>
      <c r="AB72" s="498">
        <f>IF($F72=0,0,((($F72/$E$69)*'CRONOGRAMA ACTIVIDADES'!Y$31)*($G72/$F72)))</f>
        <v>0</v>
      </c>
      <c r="AC72" s="498">
        <f>IF($F72=0,0,((($F72/$E$69)*'CRONOGRAMA ACTIVIDADES'!Z$31)*($G72/$F72)))</f>
        <v>0</v>
      </c>
      <c r="AD72" s="498">
        <f>IF($F72=0,0,((($F72/$E$69)*'CRONOGRAMA ACTIVIDADES'!AA$31)*($G72/$F72)))</f>
        <v>0</v>
      </c>
      <c r="AE72" s="498">
        <f>IF($F72=0,0,((($F72/$E$69)*'CRONOGRAMA ACTIVIDADES'!AB$31)*($G72/$F72)))</f>
        <v>0</v>
      </c>
      <c r="AF72" s="498">
        <f>IF($F72=0,0,((($F72/$E$69)*'CRONOGRAMA ACTIVIDADES'!AC$31)*($G72/$F72)))</f>
        <v>0</v>
      </c>
      <c r="AG72" s="499">
        <f>U72+V72+W72+X72+Y72+Z72+AA72+AB72+AC72+AD72+AE72+AF72</f>
        <v>0</v>
      </c>
      <c r="AH72" s="503">
        <f>IF($F72=0,0,((($F72/$E$69)*'CRONOGRAMA ACTIVIDADES'!AD$31)*($G72/$F72)))</f>
        <v>0</v>
      </c>
      <c r="AI72" s="498">
        <f>IF($F72=0,0,((($F72/$E$69)*'CRONOGRAMA ACTIVIDADES'!AE$31)*($G72/$F72)))</f>
        <v>0</v>
      </c>
      <c r="AJ72" s="498">
        <f>IF($F72=0,0,((($F72/$E$69)*'CRONOGRAMA ACTIVIDADES'!AF$31)*($G72/$F72)))</f>
        <v>0</v>
      </c>
      <c r="AK72" s="498">
        <f>IF($F72=0,0,((($F72/$E$69)*'CRONOGRAMA ACTIVIDADES'!AG$31)*($G72/$F72)))</f>
        <v>0</v>
      </c>
      <c r="AL72" s="498">
        <f>IF($F72=0,0,((($F72/$E$69)*'CRONOGRAMA ACTIVIDADES'!AH$31)*($G72/$F72)))</f>
        <v>0</v>
      </c>
      <c r="AM72" s="498">
        <f>IF($F72=0,0,((($F72/$E$69)*'CRONOGRAMA ACTIVIDADES'!AI$31)*($G72/$F72)))</f>
        <v>0</v>
      </c>
      <c r="AN72" s="498">
        <f>IF($F72=0,0,((($F72/$E$69)*'CRONOGRAMA ACTIVIDADES'!AJ$31)*($G72/$F72)))</f>
        <v>0</v>
      </c>
      <c r="AO72" s="498">
        <f>IF($F72=0,0,((($F72/$E$69)*'CRONOGRAMA ACTIVIDADES'!AK$31)*($G72/$F72)))</f>
        <v>0</v>
      </c>
      <c r="AP72" s="498">
        <f>IF($F72=0,0,((($F72/$E$69)*'CRONOGRAMA ACTIVIDADES'!AL$31)*($G72/$F72)))</f>
        <v>0</v>
      </c>
      <c r="AQ72" s="498">
        <f>IF($F72=0,0,((($F72/$E$69)*'CRONOGRAMA ACTIVIDADES'!AM$31)*($G72/$F72)))</f>
        <v>0</v>
      </c>
      <c r="AR72" s="498">
        <f>IF($F72=0,0,((($F72/$E$69)*'CRONOGRAMA ACTIVIDADES'!AN$31)*($G72/$F72)))</f>
        <v>0</v>
      </c>
      <c r="AS72" s="498">
        <f>IF($F72=0,0,((($F72/$E$69)*'CRONOGRAMA ACTIVIDADES'!AO$31)*($G72/$F72)))</f>
        <v>0</v>
      </c>
      <c r="AT72" s="501">
        <f>AH72+AI72+AJ72+AK72+AL72+AM72+AN72+AO72+AP72+AQ72+AR72+AS72</f>
        <v>0</v>
      </c>
      <c r="AU72" s="571">
        <f>AS72+AR72+AQ72+AP72+AO72+AN72+AM72+AL72+AK72+AJ72+AI72+AH72+AF72+AE72+AD72+AC72+AB72+AA72+Z72+Y72+X72+W72+V72+U72+S72+R72+Q72+P72+O72+N72+M72+L72+K72+J72+I72+H72</f>
        <v>0</v>
      </c>
      <c r="AV72" s="470">
        <f t="shared" si="1"/>
        <v>0</v>
      </c>
    </row>
    <row r="73" spans="2:48" s="472" customFormat="1" ht="12.75" customHeight="1">
      <c r="B73" s="494" t="str">
        <f>+'FORMATO COSTEO C1'!C$324</f>
        <v>1.2.5.4</v>
      </c>
      <c r="C73" s="495" t="str">
        <f>+'FORMATO COSTEO C1'!B$324</f>
        <v>Categoría de gasto</v>
      </c>
      <c r="D73" s="506"/>
      <c r="E73" s="507"/>
      <c r="F73" s="498">
        <f>+'FORMATO COSTEO C1'!G324</f>
        <v>0</v>
      </c>
      <c r="G73" s="499">
        <f>+'FORMATO COSTEO C1'!M324</f>
        <v>0</v>
      </c>
      <c r="H73" s="503">
        <f>IF($F73=0,0,((($F73/$E$69)*'CRONOGRAMA ACTIVIDADES'!F$31)*($G73/$F73)))</f>
        <v>0</v>
      </c>
      <c r="I73" s="498">
        <f>IF($F73=0,0,((($F73/$E$69)*'CRONOGRAMA ACTIVIDADES'!G$31)*($G73/$F73)))</f>
        <v>0</v>
      </c>
      <c r="J73" s="498">
        <f>IF($F73=0,0,((($F73/$E$69)*'CRONOGRAMA ACTIVIDADES'!H$31)*($G73/$F73)))</f>
        <v>0</v>
      </c>
      <c r="K73" s="498">
        <f>IF($F73=0,0,((($F73/$E$69)*'CRONOGRAMA ACTIVIDADES'!I$31)*($G73/$F73)))</f>
        <v>0</v>
      </c>
      <c r="L73" s="498">
        <f>IF($F73=0,0,((($F73/$E$69)*'CRONOGRAMA ACTIVIDADES'!J$31)*($G73/$F73)))</f>
        <v>0</v>
      </c>
      <c r="M73" s="498">
        <f>IF($F73=0,0,((($F73/$E$69)*'CRONOGRAMA ACTIVIDADES'!K$31)*($G73/$F73)))</f>
        <v>0</v>
      </c>
      <c r="N73" s="498">
        <f>IF($F73=0,0,((($F73/$E$69)*'CRONOGRAMA ACTIVIDADES'!L$31)*($G73/$F73)))</f>
        <v>0</v>
      </c>
      <c r="O73" s="498">
        <f>IF($F73=0,0,((($F73/$E$69)*'CRONOGRAMA ACTIVIDADES'!M$31)*($G73/$F73)))</f>
        <v>0</v>
      </c>
      <c r="P73" s="498">
        <f>IF($F73=0,0,((($F73/$E$69)*'CRONOGRAMA ACTIVIDADES'!N$31)*($G73/$F73)))</f>
        <v>0</v>
      </c>
      <c r="Q73" s="498">
        <f>IF($F73=0,0,((($F73/$E$69)*'CRONOGRAMA ACTIVIDADES'!O$31)*($G73/$F73)))</f>
        <v>0</v>
      </c>
      <c r="R73" s="498">
        <f>IF($F73=0,0,((($F73/$E$69)*'CRONOGRAMA ACTIVIDADES'!P$31)*($G73/$F73)))</f>
        <v>0</v>
      </c>
      <c r="S73" s="498">
        <f>IF($F73=0,0,((($F73/$E$69)*'CRONOGRAMA ACTIVIDADES'!Q$31)*($G73/$F73)))</f>
        <v>0</v>
      </c>
      <c r="T73" s="501">
        <f>H73+I73+J73+K73+L73+M73+N73+O73+P73+Q73+R73+S73</f>
        <v>0</v>
      </c>
      <c r="U73" s="502">
        <f>IF($F73=0,0,((($F73/$E$69)*'CRONOGRAMA ACTIVIDADES'!R$31)*($G73/$F73)))</f>
        <v>0</v>
      </c>
      <c r="V73" s="498">
        <f>IF($F73=0,0,((($F73/$E$69)*'CRONOGRAMA ACTIVIDADES'!S$31)*($G73/$F73)))</f>
        <v>0</v>
      </c>
      <c r="W73" s="498">
        <f>IF($F73=0,0,((($F73/$E$69)*'CRONOGRAMA ACTIVIDADES'!T$31)*($G73/$F73)))</f>
        <v>0</v>
      </c>
      <c r="X73" s="498">
        <f>IF($F73=0,0,((($F73/$E$69)*'CRONOGRAMA ACTIVIDADES'!U$31)*($G73/$F73)))</f>
        <v>0</v>
      </c>
      <c r="Y73" s="498">
        <f>IF($F73=0,0,((($F73/$E$69)*'CRONOGRAMA ACTIVIDADES'!V$31)*($G73/$F73)))</f>
        <v>0</v>
      </c>
      <c r="Z73" s="498">
        <f>IF($F73=0,0,((($F73/$E$69)*'CRONOGRAMA ACTIVIDADES'!W$31)*($G73/$F73)))</f>
        <v>0</v>
      </c>
      <c r="AA73" s="498">
        <f>IF($F73=0,0,((($F73/$E$69)*'CRONOGRAMA ACTIVIDADES'!X$31)*($G73/$F73)))</f>
        <v>0</v>
      </c>
      <c r="AB73" s="498">
        <f>IF($F73=0,0,((($F73/$E$69)*'CRONOGRAMA ACTIVIDADES'!Y$31)*($G73/$F73)))</f>
        <v>0</v>
      </c>
      <c r="AC73" s="498">
        <f>IF($F73=0,0,((($F73/$E$69)*'CRONOGRAMA ACTIVIDADES'!Z$31)*($G73/$F73)))</f>
        <v>0</v>
      </c>
      <c r="AD73" s="498">
        <f>IF($F73=0,0,((($F73/$E$69)*'CRONOGRAMA ACTIVIDADES'!AA$31)*($G73/$F73)))</f>
        <v>0</v>
      </c>
      <c r="AE73" s="498">
        <f>IF($F73=0,0,((($F73/$E$69)*'CRONOGRAMA ACTIVIDADES'!AB$31)*($G73/$F73)))</f>
        <v>0</v>
      </c>
      <c r="AF73" s="498">
        <f>IF($F73=0,0,((($F73/$E$69)*'CRONOGRAMA ACTIVIDADES'!AC$31)*($G73/$F73)))</f>
        <v>0</v>
      </c>
      <c r="AG73" s="499">
        <f>U73+V73+W73+X73+Y73+Z73+AA73+AB73+AC73+AD73+AE73+AF73</f>
        <v>0</v>
      </c>
      <c r="AH73" s="503">
        <f>IF($F73=0,0,((($F73/$E$69)*'CRONOGRAMA ACTIVIDADES'!AD$31)*($G73/$F73)))</f>
        <v>0</v>
      </c>
      <c r="AI73" s="498">
        <f>IF($F73=0,0,((($F73/$E$69)*'CRONOGRAMA ACTIVIDADES'!AE$31)*($G73/$F73)))</f>
        <v>0</v>
      </c>
      <c r="AJ73" s="498">
        <f>IF($F73=0,0,((($F73/$E$69)*'CRONOGRAMA ACTIVIDADES'!AF$31)*($G73/$F73)))</f>
        <v>0</v>
      </c>
      <c r="AK73" s="498">
        <f>IF($F73=0,0,((($F73/$E$69)*'CRONOGRAMA ACTIVIDADES'!AG$31)*($G73/$F73)))</f>
        <v>0</v>
      </c>
      <c r="AL73" s="498">
        <f>IF($F73=0,0,((($F73/$E$69)*'CRONOGRAMA ACTIVIDADES'!AH$31)*($G73/$F73)))</f>
        <v>0</v>
      </c>
      <c r="AM73" s="498">
        <f>IF($F73=0,0,((($F73/$E$69)*'CRONOGRAMA ACTIVIDADES'!AI$31)*($G73/$F73)))</f>
        <v>0</v>
      </c>
      <c r="AN73" s="498">
        <f>IF($F73=0,0,((($F73/$E$69)*'CRONOGRAMA ACTIVIDADES'!AJ$31)*($G73/$F73)))</f>
        <v>0</v>
      </c>
      <c r="AO73" s="498">
        <f>IF($F73=0,0,((($F73/$E$69)*'CRONOGRAMA ACTIVIDADES'!AK$31)*($G73/$F73)))</f>
        <v>0</v>
      </c>
      <c r="AP73" s="498">
        <f>IF($F73=0,0,((($F73/$E$69)*'CRONOGRAMA ACTIVIDADES'!AL$31)*($G73/$F73)))</f>
        <v>0</v>
      </c>
      <c r="AQ73" s="498">
        <f>IF($F73=0,0,((($F73/$E$69)*'CRONOGRAMA ACTIVIDADES'!AM$31)*($G73/$F73)))</f>
        <v>0</v>
      </c>
      <c r="AR73" s="498">
        <f>IF($F73=0,0,((($F73/$E$69)*'CRONOGRAMA ACTIVIDADES'!AN$31)*($G73/$F73)))</f>
        <v>0</v>
      </c>
      <c r="AS73" s="498">
        <f>IF($F73=0,0,((($F73/$E$69)*'CRONOGRAMA ACTIVIDADES'!AO$31)*($G73/$F73)))</f>
        <v>0</v>
      </c>
      <c r="AT73" s="501">
        <f>AH73+AI73+AJ73+AK73+AL73+AM73+AN73+AO73+AP73+AQ73+AR73+AS73</f>
        <v>0</v>
      </c>
      <c r="AU73" s="571">
        <f>AS73+AR73+AQ73+AP73+AO73+AN73+AM73+AL73+AK73+AJ73+AI73+AH73+AF73+AE73+AD73+AC73+AB73+AA73+Z73+Y73+X73+W73+V73+U73+S73+R73+Q73+P73+O73+N73+M73+L73+K73+J73+I73+H73</f>
        <v>0</v>
      </c>
      <c r="AV73" s="470">
        <f t="shared" si="1"/>
        <v>0</v>
      </c>
    </row>
    <row r="74" spans="2:48" s="472" customFormat="1" ht="12.75" customHeight="1">
      <c r="B74" s="494" t="str">
        <f>+'FORMATO COSTEO C1'!C$330</f>
        <v>1.2.5.5</v>
      </c>
      <c r="C74" s="495" t="str">
        <f>+'FORMATO COSTEO C1'!B$330</f>
        <v>Categoría de gasto</v>
      </c>
      <c r="D74" s="506"/>
      <c r="E74" s="507"/>
      <c r="F74" s="498">
        <f>+'FORMATO COSTEO C1'!G330</f>
        <v>0</v>
      </c>
      <c r="G74" s="499">
        <f>+'FORMATO COSTEO C1'!M330</f>
        <v>0</v>
      </c>
      <c r="H74" s="503">
        <f>IF($F74=0,0,((($F74/$E$69)*'CRONOGRAMA ACTIVIDADES'!F$31)*($G74/$F74)))</f>
        <v>0</v>
      </c>
      <c r="I74" s="498">
        <f>IF($F74=0,0,((($F74/$E$69)*'CRONOGRAMA ACTIVIDADES'!G$31)*($G74/$F74)))</f>
        <v>0</v>
      </c>
      <c r="J74" s="498">
        <f>IF($F74=0,0,((($F74/$E$69)*'CRONOGRAMA ACTIVIDADES'!H$31)*($G74/$F74)))</f>
        <v>0</v>
      </c>
      <c r="K74" s="498">
        <f>IF($F74=0,0,((($F74/$E$69)*'CRONOGRAMA ACTIVIDADES'!I$31)*($G74/$F74)))</f>
        <v>0</v>
      </c>
      <c r="L74" s="498">
        <f>IF($F74=0,0,((($F74/$E$69)*'CRONOGRAMA ACTIVIDADES'!J$31)*($G74/$F74)))</f>
        <v>0</v>
      </c>
      <c r="M74" s="498">
        <f>IF($F74=0,0,((($F74/$E$69)*'CRONOGRAMA ACTIVIDADES'!K$31)*($G74/$F74)))</f>
        <v>0</v>
      </c>
      <c r="N74" s="498">
        <f>IF($F74=0,0,((($F74/$E$69)*'CRONOGRAMA ACTIVIDADES'!L$31)*($G74/$F74)))</f>
        <v>0</v>
      </c>
      <c r="O74" s="498">
        <f>IF($F74=0,0,((($F74/$E$69)*'CRONOGRAMA ACTIVIDADES'!M$31)*($G74/$F74)))</f>
        <v>0</v>
      </c>
      <c r="P74" s="498">
        <f>IF($F74=0,0,((($F74/$E$69)*'CRONOGRAMA ACTIVIDADES'!N$31)*($G74/$F74)))</f>
        <v>0</v>
      </c>
      <c r="Q74" s="498">
        <f>IF($F74=0,0,((($F74/$E$69)*'CRONOGRAMA ACTIVIDADES'!O$31)*($G74/$F74)))</f>
        <v>0</v>
      </c>
      <c r="R74" s="498">
        <f>IF($F74=0,0,((($F74/$E$69)*'CRONOGRAMA ACTIVIDADES'!P$31)*($G74/$F74)))</f>
        <v>0</v>
      </c>
      <c r="S74" s="498">
        <f>IF($F74=0,0,((($F74/$E$69)*'CRONOGRAMA ACTIVIDADES'!Q$31)*($G74/$F74)))</f>
        <v>0</v>
      </c>
      <c r="T74" s="501">
        <f>H74+I74+J74+K74+L74+M74+N74+O74+P74+Q74+R74+S74</f>
        <v>0</v>
      </c>
      <c r="U74" s="502">
        <f>IF($F74=0,0,((($F74/$E$69)*'CRONOGRAMA ACTIVIDADES'!R$31)*($G74/$F74)))</f>
        <v>0</v>
      </c>
      <c r="V74" s="498">
        <f>IF($F74=0,0,((($F74/$E$69)*'CRONOGRAMA ACTIVIDADES'!S$31)*($G74/$F74)))</f>
        <v>0</v>
      </c>
      <c r="W74" s="498">
        <f>IF($F74=0,0,((($F74/$E$69)*'CRONOGRAMA ACTIVIDADES'!T$31)*($G74/$F74)))</f>
        <v>0</v>
      </c>
      <c r="X74" s="498">
        <f>IF($F74=0,0,((($F74/$E$69)*'CRONOGRAMA ACTIVIDADES'!U$31)*($G74/$F74)))</f>
        <v>0</v>
      </c>
      <c r="Y74" s="498">
        <f>IF($F74=0,0,((($F74/$E$69)*'CRONOGRAMA ACTIVIDADES'!V$31)*($G74/$F74)))</f>
        <v>0</v>
      </c>
      <c r="Z74" s="498">
        <f>IF($F74=0,0,((($F74/$E$69)*'CRONOGRAMA ACTIVIDADES'!W$31)*($G74/$F74)))</f>
        <v>0</v>
      </c>
      <c r="AA74" s="498">
        <f>IF($F74=0,0,((($F74/$E$69)*'CRONOGRAMA ACTIVIDADES'!X$31)*($G74/$F74)))</f>
        <v>0</v>
      </c>
      <c r="AB74" s="498">
        <f>IF($F74=0,0,((($F74/$E$69)*'CRONOGRAMA ACTIVIDADES'!Y$31)*($G74/$F74)))</f>
        <v>0</v>
      </c>
      <c r="AC74" s="498">
        <f>IF($F74=0,0,((($F74/$E$69)*'CRONOGRAMA ACTIVIDADES'!Z$31)*($G74/$F74)))</f>
        <v>0</v>
      </c>
      <c r="AD74" s="498">
        <f>IF($F74=0,0,((($F74/$E$69)*'CRONOGRAMA ACTIVIDADES'!AA$31)*($G74/$F74)))</f>
        <v>0</v>
      </c>
      <c r="AE74" s="498">
        <f>IF($F74=0,0,((($F74/$E$69)*'CRONOGRAMA ACTIVIDADES'!AB$31)*($G74/$F74)))</f>
        <v>0</v>
      </c>
      <c r="AF74" s="498">
        <f>IF($F74=0,0,((($F74/$E$69)*'CRONOGRAMA ACTIVIDADES'!AC$31)*($G74/$F74)))</f>
        <v>0</v>
      </c>
      <c r="AG74" s="499">
        <f>U74+V74+W74+X74+Y74+Z74+AA74+AB74+AC74+AD74+AE74+AF74</f>
        <v>0</v>
      </c>
      <c r="AH74" s="503">
        <f>IF($F74=0,0,((($F74/$E$69)*'CRONOGRAMA ACTIVIDADES'!AD$31)*($G74/$F74)))</f>
        <v>0</v>
      </c>
      <c r="AI74" s="498">
        <f>IF($F74=0,0,((($F74/$E$69)*'CRONOGRAMA ACTIVIDADES'!AE$31)*($G74/$F74)))</f>
        <v>0</v>
      </c>
      <c r="AJ74" s="498">
        <f>IF($F74=0,0,((($F74/$E$69)*'CRONOGRAMA ACTIVIDADES'!AF$31)*($G74/$F74)))</f>
        <v>0</v>
      </c>
      <c r="AK74" s="498">
        <f>IF($F74=0,0,((($F74/$E$69)*'CRONOGRAMA ACTIVIDADES'!AG$31)*($G74/$F74)))</f>
        <v>0</v>
      </c>
      <c r="AL74" s="498">
        <f>IF($F74=0,0,((($F74/$E$69)*'CRONOGRAMA ACTIVIDADES'!AH$31)*($G74/$F74)))</f>
        <v>0</v>
      </c>
      <c r="AM74" s="498">
        <f>IF($F74=0,0,((($F74/$E$69)*'CRONOGRAMA ACTIVIDADES'!AI$31)*($G74/$F74)))</f>
        <v>0</v>
      </c>
      <c r="AN74" s="498">
        <f>IF($F74=0,0,((($F74/$E$69)*'CRONOGRAMA ACTIVIDADES'!AJ$31)*($G74/$F74)))</f>
        <v>0</v>
      </c>
      <c r="AO74" s="498">
        <f>IF($F74=0,0,((($F74/$E$69)*'CRONOGRAMA ACTIVIDADES'!AK$31)*($G74/$F74)))</f>
        <v>0</v>
      </c>
      <c r="AP74" s="498">
        <f>IF($F74=0,0,((($F74/$E$69)*'CRONOGRAMA ACTIVIDADES'!AL$31)*($G74/$F74)))</f>
        <v>0</v>
      </c>
      <c r="AQ74" s="498">
        <f>IF($F74=0,0,((($F74/$E$69)*'CRONOGRAMA ACTIVIDADES'!AM$31)*($G74/$F74)))</f>
        <v>0</v>
      </c>
      <c r="AR74" s="498">
        <f>IF($F74=0,0,((($F74/$E$69)*'CRONOGRAMA ACTIVIDADES'!AN$31)*($G74/$F74)))</f>
        <v>0</v>
      </c>
      <c r="AS74" s="498">
        <f>IF($F74=0,0,((($F74/$E$69)*'CRONOGRAMA ACTIVIDADES'!AO$31)*($G74/$F74)))</f>
        <v>0</v>
      </c>
      <c r="AT74" s="501">
        <f>AH74+AI74+AJ74+AK74+AL74+AM74+AN74+AO74+AP74+AQ74+AR74+AS74</f>
        <v>0</v>
      </c>
      <c r="AU74" s="571">
        <f>AS74+AR74+AQ74+AP74+AO74+AN74+AM74+AL74+AK74+AJ74+AI74+AH74+AF74+AE74+AD74+AC74+AB74+AA74+Z74+Y74+X74+W74+V74+U74+S74+R74+Q74+P74+O74+N74+M74+L74+K74+J74+I74+H74</f>
        <v>0</v>
      </c>
      <c r="AV74" s="470">
        <f t="shared" si="1"/>
        <v>0</v>
      </c>
    </row>
    <row r="75" spans="2:48" s="472" customFormat="1" ht="12.75" customHeight="1">
      <c r="B75" s="509">
        <f>+'FORMATO COSTEO C1'!C$337</f>
        <v>1.3</v>
      </c>
      <c r="C75" s="474">
        <f>+'FORMATO COSTEO C1'!D$337</f>
        <v>0</v>
      </c>
      <c r="D75" s="475"/>
      <c r="E75" s="476"/>
      <c r="F75" s="477">
        <f>+F76+F82+F88+F94+F100</f>
        <v>0</v>
      </c>
      <c r="G75" s="478">
        <f aca="true" t="shared" si="21" ref="G75:P75">+G76+G82+G88+G94+G100</f>
        <v>0</v>
      </c>
      <c r="H75" s="479">
        <f t="shared" si="21"/>
        <v>0</v>
      </c>
      <c r="I75" s="477">
        <f>+I76+I82+I88+I94+I100</f>
        <v>0</v>
      </c>
      <c r="J75" s="477">
        <f>+J76+J82+J88+J94+J100</f>
        <v>0</v>
      </c>
      <c r="K75" s="477">
        <f>+K76+K82+K88+K94+K100</f>
        <v>0</v>
      </c>
      <c r="L75" s="477">
        <f>+L76+L82+L88+L94+L100</f>
        <v>0</v>
      </c>
      <c r="M75" s="477">
        <f>+M76+M82+M88+M94+M100</f>
        <v>0</v>
      </c>
      <c r="N75" s="477">
        <f t="shared" si="21"/>
        <v>0</v>
      </c>
      <c r="O75" s="477">
        <f t="shared" si="21"/>
        <v>0</v>
      </c>
      <c r="P75" s="477">
        <f t="shared" si="21"/>
        <v>0</v>
      </c>
      <c r="Q75" s="477">
        <f>+Q76+Q82+Q88+Q94+Q100</f>
        <v>0</v>
      </c>
      <c r="R75" s="477">
        <f>+R76+R82+R88+R94+R100</f>
        <v>0</v>
      </c>
      <c r="S75" s="477">
        <f>+S76+S82+S88+S94+S100</f>
        <v>0</v>
      </c>
      <c r="T75" s="480">
        <f>+T76+T82+T88+T94+T100</f>
        <v>0</v>
      </c>
      <c r="U75" s="481">
        <f aca="true" t="shared" si="22" ref="U75:AS75">+U76+U82+U88+U94+U100</f>
        <v>0</v>
      </c>
      <c r="V75" s="477">
        <f t="shared" si="22"/>
        <v>0</v>
      </c>
      <c r="W75" s="477">
        <f t="shared" si="22"/>
        <v>0</v>
      </c>
      <c r="X75" s="477">
        <f t="shared" si="22"/>
        <v>0</v>
      </c>
      <c r="Y75" s="477">
        <f t="shared" si="22"/>
        <v>0</v>
      </c>
      <c r="Z75" s="477">
        <f t="shared" si="22"/>
        <v>0</v>
      </c>
      <c r="AA75" s="477">
        <f t="shared" si="22"/>
        <v>0</v>
      </c>
      <c r="AB75" s="477">
        <f t="shared" si="22"/>
        <v>0</v>
      </c>
      <c r="AC75" s="477">
        <f t="shared" si="22"/>
        <v>0</v>
      </c>
      <c r="AD75" s="477">
        <f t="shared" si="22"/>
        <v>0</v>
      </c>
      <c r="AE75" s="477">
        <f t="shared" si="22"/>
        <v>0</v>
      </c>
      <c r="AF75" s="477">
        <f t="shared" si="22"/>
        <v>0</v>
      </c>
      <c r="AG75" s="478">
        <f>+AG76+AG82+AG88+AG94+AG100</f>
        <v>0</v>
      </c>
      <c r="AH75" s="479">
        <f t="shared" si="22"/>
        <v>0</v>
      </c>
      <c r="AI75" s="477">
        <f t="shared" si="22"/>
        <v>0</v>
      </c>
      <c r="AJ75" s="477">
        <f t="shared" si="22"/>
        <v>0</v>
      </c>
      <c r="AK75" s="477">
        <f t="shared" si="22"/>
        <v>0</v>
      </c>
      <c r="AL75" s="477">
        <f t="shared" si="22"/>
        <v>0</v>
      </c>
      <c r="AM75" s="477">
        <f t="shared" si="22"/>
        <v>0</v>
      </c>
      <c r="AN75" s="477">
        <f t="shared" si="22"/>
        <v>0</v>
      </c>
      <c r="AO75" s="477">
        <f t="shared" si="22"/>
        <v>0</v>
      </c>
      <c r="AP75" s="477">
        <f t="shared" si="22"/>
        <v>0</v>
      </c>
      <c r="AQ75" s="477">
        <f t="shared" si="22"/>
        <v>0</v>
      </c>
      <c r="AR75" s="477">
        <f t="shared" si="22"/>
        <v>0</v>
      </c>
      <c r="AS75" s="477">
        <f t="shared" si="22"/>
        <v>0</v>
      </c>
      <c r="AT75" s="480">
        <f>+AT76+AT82+AT88+AT94+AT100</f>
        <v>0</v>
      </c>
      <c r="AU75" s="482">
        <f>+AU76+AU82+AU88+AU94+AU100</f>
        <v>0</v>
      </c>
      <c r="AV75" s="470">
        <f t="shared" si="1"/>
        <v>0</v>
      </c>
    </row>
    <row r="76" spans="2:48" s="483" customFormat="1" ht="12.75" customHeight="1" outlineLevel="1">
      <c r="B76" s="484" t="str">
        <f>+'FORMATO COSTEO C1'!C$338</f>
        <v>1.3.1</v>
      </c>
      <c r="C76" s="508">
        <f>+'FORMATO COSTEO C1'!B$338</f>
        <v>0</v>
      </c>
      <c r="D76" s="486" t="str">
        <f>+'FORMATO COSTEO C1'!D$338</f>
        <v>Unidad medida</v>
      </c>
      <c r="E76" s="487">
        <f>+'FORMATO COSTEO C1'!E$338</f>
        <v>0</v>
      </c>
      <c r="F76" s="488">
        <f>SUM(F77:F81)</f>
        <v>0</v>
      </c>
      <c r="G76" s="489">
        <f aca="true" t="shared" si="23" ref="G76:AU76">SUM(G77:G81)</f>
        <v>0</v>
      </c>
      <c r="H76" s="490">
        <f t="shared" si="23"/>
        <v>0</v>
      </c>
      <c r="I76" s="488">
        <f>SUM(I77:I81)</f>
        <v>0</v>
      </c>
      <c r="J76" s="488">
        <f>SUM(J77:J81)</f>
        <v>0</v>
      </c>
      <c r="K76" s="488">
        <f>SUM(K77:K81)</f>
        <v>0</v>
      </c>
      <c r="L76" s="488">
        <f>SUM(L77:L81)</f>
        <v>0</v>
      </c>
      <c r="M76" s="488">
        <f>SUM(M77:M81)</f>
        <v>0</v>
      </c>
      <c r="N76" s="488">
        <f t="shared" si="23"/>
        <v>0</v>
      </c>
      <c r="O76" s="488">
        <f t="shared" si="23"/>
        <v>0</v>
      </c>
      <c r="P76" s="488">
        <f t="shared" si="23"/>
        <v>0</v>
      </c>
      <c r="Q76" s="488">
        <f t="shared" si="23"/>
        <v>0</v>
      </c>
      <c r="R76" s="488">
        <f t="shared" si="23"/>
        <v>0</v>
      </c>
      <c r="S76" s="488">
        <f t="shared" si="23"/>
        <v>0</v>
      </c>
      <c r="T76" s="491">
        <f t="shared" si="23"/>
        <v>0</v>
      </c>
      <c r="U76" s="492">
        <f t="shared" si="23"/>
        <v>0</v>
      </c>
      <c r="V76" s="488">
        <f t="shared" si="23"/>
        <v>0</v>
      </c>
      <c r="W76" s="488">
        <f t="shared" si="23"/>
        <v>0</v>
      </c>
      <c r="X76" s="488">
        <f t="shared" si="23"/>
        <v>0</v>
      </c>
      <c r="Y76" s="488">
        <f t="shared" si="23"/>
        <v>0</v>
      </c>
      <c r="Z76" s="488">
        <f t="shared" si="23"/>
        <v>0</v>
      </c>
      <c r="AA76" s="488">
        <f t="shared" si="23"/>
        <v>0</v>
      </c>
      <c r="AB76" s="488">
        <f t="shared" si="23"/>
        <v>0</v>
      </c>
      <c r="AC76" s="488">
        <f t="shared" si="23"/>
        <v>0</v>
      </c>
      <c r="AD76" s="488">
        <f t="shared" si="23"/>
        <v>0</v>
      </c>
      <c r="AE76" s="488">
        <f t="shared" si="23"/>
        <v>0</v>
      </c>
      <c r="AF76" s="488">
        <f t="shared" si="23"/>
        <v>0</v>
      </c>
      <c r="AG76" s="489">
        <f>SUM(AG77:AG81)</f>
        <v>0</v>
      </c>
      <c r="AH76" s="490">
        <f t="shared" si="23"/>
        <v>0</v>
      </c>
      <c r="AI76" s="488">
        <f t="shared" si="23"/>
        <v>0</v>
      </c>
      <c r="AJ76" s="488">
        <f t="shared" si="23"/>
        <v>0</v>
      </c>
      <c r="AK76" s="488">
        <f t="shared" si="23"/>
        <v>0</v>
      </c>
      <c r="AL76" s="488">
        <f t="shared" si="23"/>
        <v>0</v>
      </c>
      <c r="AM76" s="488">
        <f t="shared" si="23"/>
        <v>0</v>
      </c>
      <c r="AN76" s="488">
        <f t="shared" si="23"/>
        <v>0</v>
      </c>
      <c r="AO76" s="488">
        <f t="shared" si="23"/>
        <v>0</v>
      </c>
      <c r="AP76" s="488">
        <f t="shared" si="23"/>
        <v>0</v>
      </c>
      <c r="AQ76" s="488">
        <f t="shared" si="23"/>
        <v>0</v>
      </c>
      <c r="AR76" s="488">
        <f t="shared" si="23"/>
        <v>0</v>
      </c>
      <c r="AS76" s="488">
        <f t="shared" si="23"/>
        <v>0</v>
      </c>
      <c r="AT76" s="491">
        <f t="shared" si="23"/>
        <v>0</v>
      </c>
      <c r="AU76" s="493">
        <f t="shared" si="23"/>
        <v>0</v>
      </c>
      <c r="AV76" s="470">
        <f aca="true" t="shared" si="24" ref="AV76:AV105">+G76-AU76</f>
        <v>0</v>
      </c>
    </row>
    <row r="77" spans="2:48" s="472" customFormat="1" ht="12.75" customHeight="1">
      <c r="B77" s="494" t="str">
        <f>+'FORMATO COSTEO C1'!C$340</f>
        <v>1.3.1.1</v>
      </c>
      <c r="C77" s="495" t="str">
        <f>+'FORMATO COSTEO C1'!B$340</f>
        <v>Categoría de gasto</v>
      </c>
      <c r="D77" s="496"/>
      <c r="E77" s="497"/>
      <c r="F77" s="498">
        <f>+'FORMATO COSTEO C1'!G340</f>
        <v>0</v>
      </c>
      <c r="G77" s="499">
        <f>+'FORMATO COSTEO C1'!M340</f>
        <v>0</v>
      </c>
      <c r="H77" s="500">
        <f>IF($F77=0,0,((($F77/$E$76)*'CRONOGRAMA ACTIVIDADES'!F$36)*($G77/$F77)))</f>
        <v>0</v>
      </c>
      <c r="I77" s="498">
        <f>IF($F77=0,0,((($F77/$E$76)*'CRONOGRAMA ACTIVIDADES'!G$36)*($G77/$F77)))</f>
        <v>0</v>
      </c>
      <c r="J77" s="498">
        <f>IF($F77=0,0,((($F77/$E$76)*'CRONOGRAMA ACTIVIDADES'!H$36)*($G77/$F77)))</f>
        <v>0</v>
      </c>
      <c r="K77" s="498">
        <f>IF($F77=0,0,((($F77/$E$76)*'CRONOGRAMA ACTIVIDADES'!I$36)*($G77/$F77)))</f>
        <v>0</v>
      </c>
      <c r="L77" s="498">
        <f>IF($F77=0,0,((($F77/$E$76)*'CRONOGRAMA ACTIVIDADES'!J$36)*($G77/$F77)))</f>
        <v>0</v>
      </c>
      <c r="M77" s="498">
        <f>IF($F77=0,0,((($F77/$E$76)*'CRONOGRAMA ACTIVIDADES'!K$36)*($G77/$F77)))</f>
        <v>0</v>
      </c>
      <c r="N77" s="498">
        <f>IF($F77=0,0,((($F77/$E$76)*'CRONOGRAMA ACTIVIDADES'!L$36)*($G77/$F77)))</f>
        <v>0</v>
      </c>
      <c r="O77" s="498">
        <f>IF($F77=0,0,((($F77/$E$76)*'CRONOGRAMA ACTIVIDADES'!M$36)*($G77/$F77)))</f>
        <v>0</v>
      </c>
      <c r="P77" s="498">
        <f>IF($F77=0,0,((($F77/$E$76)*'CRONOGRAMA ACTIVIDADES'!N$36)*($G77/$F77)))</f>
        <v>0</v>
      </c>
      <c r="Q77" s="498">
        <f>IF($F77=0,0,((($F77/$E$76)*'CRONOGRAMA ACTIVIDADES'!O$36)*($G77/$F77)))</f>
        <v>0</v>
      </c>
      <c r="R77" s="498">
        <f>IF($F77=0,0,((($F77/$E$76)*'CRONOGRAMA ACTIVIDADES'!P$36)*($G77/$F77)))</f>
        <v>0</v>
      </c>
      <c r="S77" s="498">
        <f>IF($F77=0,0,((($F77/$E$76)*'CRONOGRAMA ACTIVIDADES'!Q$36)*($G77/$F77)))</f>
        <v>0</v>
      </c>
      <c r="T77" s="501">
        <f>H77+I77+J77+K77+L77+M77+N77+O77+P77+Q77+R77+S77</f>
        <v>0</v>
      </c>
      <c r="U77" s="502">
        <f>IF($F77=0,0,((($F77/$E$76)*'CRONOGRAMA ACTIVIDADES'!R$36)*($G77/$F77)))</f>
        <v>0</v>
      </c>
      <c r="V77" s="498">
        <f>IF($F77=0,0,((($F77/$E$76)*'CRONOGRAMA ACTIVIDADES'!S$36)*($G77/$F77)))</f>
        <v>0</v>
      </c>
      <c r="W77" s="498">
        <f>IF($F77=0,0,((($F77/$E$76)*'CRONOGRAMA ACTIVIDADES'!T$36)*($G77/$F77)))</f>
        <v>0</v>
      </c>
      <c r="X77" s="498">
        <f>IF($F77=0,0,((($F77/$E$76)*'CRONOGRAMA ACTIVIDADES'!U$36)*($G77/$F77)))</f>
        <v>0</v>
      </c>
      <c r="Y77" s="498">
        <f>IF($F77=0,0,((($F77/$E$76)*'CRONOGRAMA ACTIVIDADES'!V$36)*($G77/$F77)))</f>
        <v>0</v>
      </c>
      <c r="Z77" s="498">
        <f>IF($F77=0,0,((($F77/$E$76)*'CRONOGRAMA ACTIVIDADES'!W$36)*($G77/$F77)))</f>
        <v>0</v>
      </c>
      <c r="AA77" s="498">
        <f>IF($F77=0,0,((($F77/$E$76)*'CRONOGRAMA ACTIVIDADES'!X$36)*($G77/$F77)))</f>
        <v>0</v>
      </c>
      <c r="AB77" s="498">
        <f>IF($F77=0,0,((($F77/$E$76)*'CRONOGRAMA ACTIVIDADES'!Y$36)*($G77/$F77)))</f>
        <v>0</v>
      </c>
      <c r="AC77" s="498">
        <f>IF($F77=0,0,((($F77/$E$76)*'CRONOGRAMA ACTIVIDADES'!Z$36)*($G77/$F77)))</f>
        <v>0</v>
      </c>
      <c r="AD77" s="498">
        <f>IF($F77=0,0,((($F77/$E$76)*'CRONOGRAMA ACTIVIDADES'!AA$36)*($G77/$F77)))</f>
        <v>0</v>
      </c>
      <c r="AE77" s="498">
        <f>IF($F77=0,0,((($F77/$E$76)*'CRONOGRAMA ACTIVIDADES'!AB$36)*($G77/$F77)))</f>
        <v>0</v>
      </c>
      <c r="AF77" s="498">
        <f>IF($F77=0,0,((($F77/$E$76)*'CRONOGRAMA ACTIVIDADES'!AC$36)*($G77/$F77)))</f>
        <v>0</v>
      </c>
      <c r="AG77" s="499">
        <f>U77+V77+W77+X77+Y77+Z77+AA77+AB77+AC77+AD77+AE77+AF77</f>
        <v>0</v>
      </c>
      <c r="AH77" s="503">
        <f>IF($F77=0,0,((($F77/$E$76)*'CRONOGRAMA ACTIVIDADES'!AD$36)*($G77/$F77)))</f>
        <v>0</v>
      </c>
      <c r="AI77" s="498">
        <f>IF($F77=0,0,((($F77/$E$76)*'CRONOGRAMA ACTIVIDADES'!AE$36)*($G77/$F77)))</f>
        <v>0</v>
      </c>
      <c r="AJ77" s="498">
        <f>IF($F77=0,0,((($F77/$E$76)*'CRONOGRAMA ACTIVIDADES'!AF$36)*($G77/$F77)))</f>
        <v>0</v>
      </c>
      <c r="AK77" s="498">
        <f>IF($F77=0,0,((($F77/$E$76)*'CRONOGRAMA ACTIVIDADES'!AG$36)*($G77/$F77)))</f>
        <v>0</v>
      </c>
      <c r="AL77" s="498">
        <f>IF($F77=0,0,((($F77/$E$76)*'CRONOGRAMA ACTIVIDADES'!AH$36)*($G77/$F77)))</f>
        <v>0</v>
      </c>
      <c r="AM77" s="498">
        <f>IF($F77=0,0,((($F77/$E$76)*'CRONOGRAMA ACTIVIDADES'!AI$36)*($G77/$F77)))</f>
        <v>0</v>
      </c>
      <c r="AN77" s="498">
        <f>IF($F77=0,0,((($F77/$E$76)*'CRONOGRAMA ACTIVIDADES'!AJ$36)*($G77/$F77)))</f>
        <v>0</v>
      </c>
      <c r="AO77" s="498">
        <f>IF($F77=0,0,((($F77/$E$76)*'CRONOGRAMA ACTIVIDADES'!AK$36)*($G77/$F77)))</f>
        <v>0</v>
      </c>
      <c r="AP77" s="498">
        <f>IF($F77=0,0,((($F77/$E$76)*'CRONOGRAMA ACTIVIDADES'!AL$36)*($G77/$F77)))</f>
        <v>0</v>
      </c>
      <c r="AQ77" s="498">
        <f>IF($F77=0,0,((($F77/$E$76)*'CRONOGRAMA ACTIVIDADES'!AM$36)*($G77/$F77)))</f>
        <v>0</v>
      </c>
      <c r="AR77" s="498">
        <f>IF($F77=0,0,((($F77/$E$76)*'CRONOGRAMA ACTIVIDADES'!AN$36)*($G77/$F77)))</f>
        <v>0</v>
      </c>
      <c r="AS77" s="498">
        <f>IF($F77=0,0,((($F77/$E$76)*'CRONOGRAMA ACTIVIDADES'!AO$36)*($G77/$F77)))</f>
        <v>0</v>
      </c>
      <c r="AT77" s="501">
        <f>AH77+AI77+AJ77+AK77+AL77+AM77+AN77+AO77+AP77+AQ77+AR77+AS77</f>
        <v>0</v>
      </c>
      <c r="AU77" s="571">
        <f>AS77+AR77+AQ77+AP77+AO77+AN77+AM77+AL77+AK77+AJ77+AI77+AH77+AF77+AE77+AD77+AC77+AB77+AA77+Z77+Y77+X77+W77+V77+U77+S77+R77+Q77+P77+O77+N77+M77+L77+K77+J77+I77+H77</f>
        <v>0</v>
      </c>
      <c r="AV77" s="470">
        <f t="shared" si="24"/>
        <v>0</v>
      </c>
    </row>
    <row r="78" spans="2:48" s="472" customFormat="1" ht="12.75" customHeight="1">
      <c r="B78" s="494" t="str">
        <f>+'FORMATO COSTEO C1'!C$346</f>
        <v>1.3.1.2</v>
      </c>
      <c r="C78" s="495" t="str">
        <f>+'FORMATO COSTEO C1'!B$346</f>
        <v>Categoría de gasto</v>
      </c>
      <c r="D78" s="496"/>
      <c r="E78" s="497"/>
      <c r="F78" s="498">
        <f>+'FORMATO COSTEO C1'!G346</f>
        <v>0</v>
      </c>
      <c r="G78" s="499">
        <f>+'FORMATO COSTEO C1'!M346</f>
        <v>0</v>
      </c>
      <c r="H78" s="503">
        <f>IF($F78=0,0,((($F78/$E$76)*'CRONOGRAMA ACTIVIDADES'!F$36)*($G78/$F78)))</f>
        <v>0</v>
      </c>
      <c r="I78" s="498">
        <f>IF($F78=0,0,((($F78/$E$76)*'CRONOGRAMA ACTIVIDADES'!G$36)*($G78/$F78)))</f>
        <v>0</v>
      </c>
      <c r="J78" s="498">
        <f>IF($F78=0,0,((($F78/$E$76)*'CRONOGRAMA ACTIVIDADES'!H$36)*($G78/$F78)))</f>
        <v>0</v>
      </c>
      <c r="K78" s="498">
        <f>IF($F78=0,0,((($F78/$E$76)*'CRONOGRAMA ACTIVIDADES'!I$36)*($G78/$F78)))</f>
        <v>0</v>
      </c>
      <c r="L78" s="498">
        <f>IF($F78=0,0,((($F78/$E$76)*'CRONOGRAMA ACTIVIDADES'!J$36)*($G78/$F78)))</f>
        <v>0</v>
      </c>
      <c r="M78" s="498">
        <f>IF($F78=0,0,((($F78/$E$76)*'CRONOGRAMA ACTIVIDADES'!K$36)*($G78/$F78)))</f>
        <v>0</v>
      </c>
      <c r="N78" s="498">
        <f>IF($F78=0,0,((($F78/$E$76)*'CRONOGRAMA ACTIVIDADES'!L$36)*($G78/$F78)))</f>
        <v>0</v>
      </c>
      <c r="O78" s="498">
        <f>IF($F78=0,0,((($F78/$E$76)*'CRONOGRAMA ACTIVIDADES'!M$36)*($G78/$F78)))</f>
        <v>0</v>
      </c>
      <c r="P78" s="498">
        <f>IF($F78=0,0,((($F78/$E$76)*'CRONOGRAMA ACTIVIDADES'!N$36)*($G78/$F78)))</f>
        <v>0</v>
      </c>
      <c r="Q78" s="498">
        <f>IF($F78=0,0,((($F78/$E$76)*'CRONOGRAMA ACTIVIDADES'!O$36)*($G78/$F78)))</f>
        <v>0</v>
      </c>
      <c r="R78" s="498">
        <f>IF($F78=0,0,((($F78/$E$76)*'CRONOGRAMA ACTIVIDADES'!P$36)*($G78/$F78)))</f>
        <v>0</v>
      </c>
      <c r="S78" s="498">
        <f>IF($F78=0,0,((($F78/$E$76)*'CRONOGRAMA ACTIVIDADES'!Q$36)*($G78/$F78)))</f>
        <v>0</v>
      </c>
      <c r="T78" s="501">
        <f>H78+I78+J78+K78+L78+M78+N78+O78+P78+Q78+R78+S78</f>
        <v>0</v>
      </c>
      <c r="U78" s="502">
        <f>IF($F78=0,0,((($F78/$E$76)*'CRONOGRAMA ACTIVIDADES'!R$36)*($G78/$F78)))</f>
        <v>0</v>
      </c>
      <c r="V78" s="498">
        <f>IF($F78=0,0,((($F78/$E$76)*'CRONOGRAMA ACTIVIDADES'!S$36)*($G78/$F78)))</f>
        <v>0</v>
      </c>
      <c r="W78" s="498">
        <f>IF($F78=0,0,((($F78/$E$76)*'CRONOGRAMA ACTIVIDADES'!T$36)*($G78/$F78)))</f>
        <v>0</v>
      </c>
      <c r="X78" s="498">
        <f>IF($F78=0,0,((($F78/$E$76)*'CRONOGRAMA ACTIVIDADES'!U$36)*($G78/$F78)))</f>
        <v>0</v>
      </c>
      <c r="Y78" s="498">
        <f>IF($F78=0,0,((($F78/$E$76)*'CRONOGRAMA ACTIVIDADES'!V$36)*($G78/$F78)))</f>
        <v>0</v>
      </c>
      <c r="Z78" s="498">
        <f>IF($F78=0,0,((($F78/$E$76)*'CRONOGRAMA ACTIVIDADES'!W$36)*($G78/$F78)))</f>
        <v>0</v>
      </c>
      <c r="AA78" s="498">
        <f>IF($F78=0,0,((($F78/$E$76)*'CRONOGRAMA ACTIVIDADES'!X$36)*($G78/$F78)))</f>
        <v>0</v>
      </c>
      <c r="AB78" s="498">
        <f>IF($F78=0,0,((($F78/$E$76)*'CRONOGRAMA ACTIVIDADES'!Y$36)*($G78/$F78)))</f>
        <v>0</v>
      </c>
      <c r="AC78" s="498">
        <f>IF($F78=0,0,((($F78/$E$76)*'CRONOGRAMA ACTIVIDADES'!Z$36)*($G78/$F78)))</f>
        <v>0</v>
      </c>
      <c r="AD78" s="498">
        <f>IF($F78=0,0,((($F78/$E$76)*'CRONOGRAMA ACTIVIDADES'!AA$36)*($G78/$F78)))</f>
        <v>0</v>
      </c>
      <c r="AE78" s="498">
        <f>IF($F78=0,0,((($F78/$E$76)*'CRONOGRAMA ACTIVIDADES'!AB$36)*($G78/$F78)))</f>
        <v>0</v>
      </c>
      <c r="AF78" s="498">
        <f>IF($F78=0,0,((($F78/$E$76)*'CRONOGRAMA ACTIVIDADES'!AC$36)*($G78/$F78)))</f>
        <v>0</v>
      </c>
      <c r="AG78" s="499">
        <f>U78+V78+W78+X78+Y78+Z78+AA78+AB78+AC78+AD78+AE78+AF78</f>
        <v>0</v>
      </c>
      <c r="AH78" s="503">
        <f>IF($F78=0,0,((($F78/$E$76)*'CRONOGRAMA ACTIVIDADES'!AD$36)*($G78/$F78)))</f>
        <v>0</v>
      </c>
      <c r="AI78" s="498">
        <f>IF($F78=0,0,((($F78/$E$76)*'CRONOGRAMA ACTIVIDADES'!AE$36)*($G78/$F78)))</f>
        <v>0</v>
      </c>
      <c r="AJ78" s="498">
        <f>IF($F78=0,0,((($F78/$E$76)*'CRONOGRAMA ACTIVIDADES'!AF$36)*($G78/$F78)))</f>
        <v>0</v>
      </c>
      <c r="AK78" s="498">
        <f>IF($F78=0,0,((($F78/$E$76)*'CRONOGRAMA ACTIVIDADES'!AG$36)*($G78/$F78)))</f>
        <v>0</v>
      </c>
      <c r="AL78" s="498">
        <f>IF($F78=0,0,((($F78/$E$76)*'CRONOGRAMA ACTIVIDADES'!AH$36)*($G78/$F78)))</f>
        <v>0</v>
      </c>
      <c r="AM78" s="498">
        <f>IF($F78=0,0,((($F78/$E$76)*'CRONOGRAMA ACTIVIDADES'!AI$36)*($G78/$F78)))</f>
        <v>0</v>
      </c>
      <c r="AN78" s="498">
        <f>IF($F78=0,0,((($F78/$E$76)*'CRONOGRAMA ACTIVIDADES'!AJ$36)*($G78/$F78)))</f>
        <v>0</v>
      </c>
      <c r="AO78" s="498">
        <f>IF($F78=0,0,((($F78/$E$76)*'CRONOGRAMA ACTIVIDADES'!AK$36)*($G78/$F78)))</f>
        <v>0</v>
      </c>
      <c r="AP78" s="498">
        <f>IF($F78=0,0,((($F78/$E$76)*'CRONOGRAMA ACTIVIDADES'!AL$36)*($G78/$F78)))</f>
        <v>0</v>
      </c>
      <c r="AQ78" s="498">
        <f>IF($F78=0,0,((($F78/$E$76)*'CRONOGRAMA ACTIVIDADES'!AM$36)*($G78/$F78)))</f>
        <v>0</v>
      </c>
      <c r="AR78" s="498">
        <f>IF($F78=0,0,((($F78/$E$76)*'CRONOGRAMA ACTIVIDADES'!AN$36)*($G78/$F78)))</f>
        <v>0</v>
      </c>
      <c r="AS78" s="498">
        <f>IF($F78=0,0,((($F78/$E$76)*'CRONOGRAMA ACTIVIDADES'!AO$36)*($G78/$F78)))</f>
        <v>0</v>
      </c>
      <c r="AT78" s="501">
        <f>AH78+AI78+AJ78+AK78+AL78+AM78+AN78+AO78+AP78+AQ78+AR78+AS78</f>
        <v>0</v>
      </c>
      <c r="AU78" s="571">
        <f>AS78+AR78+AQ78+AP78+AO78+AN78+AM78+AL78+AK78+AJ78+AI78+AH78+AF78+AE78+AD78+AC78+AB78+AA78+Z78+Y78+X78+W78+V78+U78+S78+R78+Q78+P78+O78+N78+M78+L78+K78+J78+I78+H78</f>
        <v>0</v>
      </c>
      <c r="AV78" s="470">
        <f t="shared" si="24"/>
        <v>0</v>
      </c>
    </row>
    <row r="79" spans="2:48" s="472" customFormat="1" ht="12.75" customHeight="1">
      <c r="B79" s="494" t="str">
        <f>+'FORMATO COSTEO C1'!C$352</f>
        <v>1.3.1.3</v>
      </c>
      <c r="C79" s="495" t="str">
        <f>+'FORMATO COSTEO C1'!B$352</f>
        <v>Categoría de gasto</v>
      </c>
      <c r="D79" s="496"/>
      <c r="E79" s="497"/>
      <c r="F79" s="498">
        <f>+'FORMATO COSTEO C1'!G352</f>
        <v>0</v>
      </c>
      <c r="G79" s="499">
        <f>+'FORMATO COSTEO C1'!M352</f>
        <v>0</v>
      </c>
      <c r="H79" s="503">
        <f>IF($F79=0,0,((($F79/$E$76)*'CRONOGRAMA ACTIVIDADES'!F$36)*($G79/$F79)))</f>
        <v>0</v>
      </c>
      <c r="I79" s="498">
        <f>IF($F79=0,0,((($F79/$E$76)*'CRONOGRAMA ACTIVIDADES'!G$36)*($G79/$F79)))</f>
        <v>0</v>
      </c>
      <c r="J79" s="498">
        <f>IF($F79=0,0,((($F79/$E$76)*'CRONOGRAMA ACTIVIDADES'!H$36)*($G79/$F79)))</f>
        <v>0</v>
      </c>
      <c r="K79" s="498">
        <f>IF($F79=0,0,((($F79/$E$76)*'CRONOGRAMA ACTIVIDADES'!I$36)*($G79/$F79)))</f>
        <v>0</v>
      </c>
      <c r="L79" s="498">
        <f>IF($F79=0,0,((($F79/$E$76)*'CRONOGRAMA ACTIVIDADES'!J$36)*($G79/$F79)))</f>
        <v>0</v>
      </c>
      <c r="M79" s="498">
        <f>IF($F79=0,0,((($F79/$E$76)*'CRONOGRAMA ACTIVIDADES'!K$36)*($G79/$F79)))</f>
        <v>0</v>
      </c>
      <c r="N79" s="498">
        <f>IF($F79=0,0,((($F79/$E$76)*'CRONOGRAMA ACTIVIDADES'!L$36)*($G79/$F79)))</f>
        <v>0</v>
      </c>
      <c r="O79" s="498">
        <f>IF($F79=0,0,((($F79/$E$76)*'CRONOGRAMA ACTIVIDADES'!M$36)*($G79/$F79)))</f>
        <v>0</v>
      </c>
      <c r="P79" s="498">
        <f>IF($F79=0,0,((($F79/$E$76)*'CRONOGRAMA ACTIVIDADES'!N$36)*($G79/$F79)))</f>
        <v>0</v>
      </c>
      <c r="Q79" s="498">
        <f>IF($F79=0,0,((($F79/$E$76)*'CRONOGRAMA ACTIVIDADES'!O$36)*($G79/$F79)))</f>
        <v>0</v>
      </c>
      <c r="R79" s="498">
        <f>IF($F79=0,0,((($F79/$E$76)*'CRONOGRAMA ACTIVIDADES'!P$36)*($G79/$F79)))</f>
        <v>0</v>
      </c>
      <c r="S79" s="498">
        <f>IF($F79=0,0,((($F79/$E$76)*'CRONOGRAMA ACTIVIDADES'!Q$36)*($G79/$F79)))</f>
        <v>0</v>
      </c>
      <c r="T79" s="501">
        <f>H79+I79+J79+K79+L79+M79+N79+O79+P79+Q79+R79+S79</f>
        <v>0</v>
      </c>
      <c r="U79" s="502">
        <f>IF($F79=0,0,((($F79/$E$76)*'CRONOGRAMA ACTIVIDADES'!R$36)*($G79/$F79)))</f>
        <v>0</v>
      </c>
      <c r="V79" s="498">
        <f>IF($F79=0,0,((($F79/$E$76)*'CRONOGRAMA ACTIVIDADES'!S$36)*($G79/$F79)))</f>
        <v>0</v>
      </c>
      <c r="W79" s="498">
        <f>IF($F79=0,0,((($F79/$E$76)*'CRONOGRAMA ACTIVIDADES'!T$36)*($G79/$F79)))</f>
        <v>0</v>
      </c>
      <c r="X79" s="498">
        <f>IF($F79=0,0,((($F79/$E$76)*'CRONOGRAMA ACTIVIDADES'!U$36)*($G79/$F79)))</f>
        <v>0</v>
      </c>
      <c r="Y79" s="498">
        <f>IF($F79=0,0,((($F79/$E$76)*'CRONOGRAMA ACTIVIDADES'!V$36)*($G79/$F79)))</f>
        <v>0</v>
      </c>
      <c r="Z79" s="498">
        <f>IF($F79=0,0,((($F79/$E$76)*'CRONOGRAMA ACTIVIDADES'!W$36)*($G79/$F79)))</f>
        <v>0</v>
      </c>
      <c r="AA79" s="498">
        <f>IF($F79=0,0,((($F79/$E$76)*'CRONOGRAMA ACTIVIDADES'!X$36)*($G79/$F79)))</f>
        <v>0</v>
      </c>
      <c r="AB79" s="498">
        <f>IF($F79=0,0,((($F79/$E$76)*'CRONOGRAMA ACTIVIDADES'!Y$36)*($G79/$F79)))</f>
        <v>0</v>
      </c>
      <c r="AC79" s="498">
        <f>IF($F79=0,0,((($F79/$E$76)*'CRONOGRAMA ACTIVIDADES'!Z$36)*($G79/$F79)))</f>
        <v>0</v>
      </c>
      <c r="AD79" s="498">
        <f>IF($F79=0,0,((($F79/$E$76)*'CRONOGRAMA ACTIVIDADES'!AA$36)*($G79/$F79)))</f>
        <v>0</v>
      </c>
      <c r="AE79" s="498">
        <f>IF($F79=0,0,((($F79/$E$76)*'CRONOGRAMA ACTIVIDADES'!AB$36)*($G79/$F79)))</f>
        <v>0</v>
      </c>
      <c r="AF79" s="498">
        <f>IF($F79=0,0,((($F79/$E$76)*'CRONOGRAMA ACTIVIDADES'!AC$36)*($G79/$F79)))</f>
        <v>0</v>
      </c>
      <c r="AG79" s="499">
        <f>U79+V79+W79+X79+Y79+Z79+AA79+AB79+AC79+AD79+AE79+AF79</f>
        <v>0</v>
      </c>
      <c r="AH79" s="503">
        <f>IF($F79=0,0,((($F79/$E$76)*'CRONOGRAMA ACTIVIDADES'!AD$36)*($G79/$F79)))</f>
        <v>0</v>
      </c>
      <c r="AI79" s="498">
        <f>IF($F79=0,0,((($F79/$E$76)*'CRONOGRAMA ACTIVIDADES'!AE$36)*($G79/$F79)))</f>
        <v>0</v>
      </c>
      <c r="AJ79" s="498">
        <f>IF($F79=0,0,((($F79/$E$76)*'CRONOGRAMA ACTIVIDADES'!AF$36)*($G79/$F79)))</f>
        <v>0</v>
      </c>
      <c r="AK79" s="498">
        <f>IF($F79=0,0,((($F79/$E$76)*'CRONOGRAMA ACTIVIDADES'!AG$36)*($G79/$F79)))</f>
        <v>0</v>
      </c>
      <c r="AL79" s="498">
        <f>IF($F79=0,0,((($F79/$E$76)*'CRONOGRAMA ACTIVIDADES'!AH$36)*($G79/$F79)))</f>
        <v>0</v>
      </c>
      <c r="AM79" s="498">
        <f>IF($F79=0,0,((($F79/$E$76)*'CRONOGRAMA ACTIVIDADES'!AI$36)*($G79/$F79)))</f>
        <v>0</v>
      </c>
      <c r="AN79" s="498">
        <f>IF($F79=0,0,((($F79/$E$76)*'CRONOGRAMA ACTIVIDADES'!AJ$36)*($G79/$F79)))</f>
        <v>0</v>
      </c>
      <c r="AO79" s="498">
        <f>IF($F79=0,0,((($F79/$E$76)*'CRONOGRAMA ACTIVIDADES'!AK$36)*($G79/$F79)))</f>
        <v>0</v>
      </c>
      <c r="AP79" s="498">
        <f>IF($F79=0,0,((($F79/$E$76)*'CRONOGRAMA ACTIVIDADES'!AL$36)*($G79/$F79)))</f>
        <v>0</v>
      </c>
      <c r="AQ79" s="498">
        <f>IF($F79=0,0,((($F79/$E$76)*'CRONOGRAMA ACTIVIDADES'!AM$36)*($G79/$F79)))</f>
        <v>0</v>
      </c>
      <c r="AR79" s="498">
        <f>IF($F79=0,0,((($F79/$E$76)*'CRONOGRAMA ACTIVIDADES'!AN$36)*($G79/$F79)))</f>
        <v>0</v>
      </c>
      <c r="AS79" s="498">
        <f>IF($F79=0,0,((($F79/$E$76)*'CRONOGRAMA ACTIVIDADES'!AO$36)*($G79/$F79)))</f>
        <v>0</v>
      </c>
      <c r="AT79" s="501">
        <f>AH79+AI79+AJ79+AK79+AL79+AM79+AN79+AO79+AP79+AQ79+AR79+AS79</f>
        <v>0</v>
      </c>
      <c r="AU79" s="571">
        <f>AS79+AR79+AQ79+AP79+AO79+AN79+AM79+AL79+AK79+AJ79+AI79+AH79+AF79+AE79+AD79+AC79+AB79+AA79+Z79+Y79+X79+W79+V79+U79+S79+R79+Q79+P79+O79+N79+M79+L79+K79+J79+I79+H79</f>
        <v>0</v>
      </c>
      <c r="AV79" s="470">
        <f t="shared" si="24"/>
        <v>0</v>
      </c>
    </row>
    <row r="80" spans="2:48" s="483" customFormat="1" ht="12.75" customHeight="1" outlineLevel="1">
      <c r="B80" s="494" t="str">
        <f>+'FORMATO COSTEO C1'!C$358</f>
        <v>1.3.1.4</v>
      </c>
      <c r="C80" s="495" t="str">
        <f>+'FORMATO COSTEO C1'!B$358</f>
        <v>Categoría de gasto</v>
      </c>
      <c r="D80" s="496"/>
      <c r="E80" s="497"/>
      <c r="F80" s="498">
        <f>+'FORMATO COSTEO C1'!G358</f>
        <v>0</v>
      </c>
      <c r="G80" s="499">
        <f>+'FORMATO COSTEO C1'!M358</f>
        <v>0</v>
      </c>
      <c r="H80" s="503">
        <f>IF($F80=0,0,((($F80/$E$76)*'CRONOGRAMA ACTIVIDADES'!F$36)*($G80/$F80)))</f>
        <v>0</v>
      </c>
      <c r="I80" s="498">
        <f>IF($F80=0,0,((($F80/$E$76)*'CRONOGRAMA ACTIVIDADES'!G$36)*($G80/$F80)))</f>
        <v>0</v>
      </c>
      <c r="J80" s="498">
        <f>IF($F80=0,0,((($F80/$E$76)*'CRONOGRAMA ACTIVIDADES'!H$36)*($G80/$F80)))</f>
        <v>0</v>
      </c>
      <c r="K80" s="498">
        <f>IF($F80=0,0,((($F80/$E$76)*'CRONOGRAMA ACTIVIDADES'!I$36)*($G80/$F80)))</f>
        <v>0</v>
      </c>
      <c r="L80" s="498">
        <f>IF($F80=0,0,((($F80/$E$76)*'CRONOGRAMA ACTIVIDADES'!J$36)*($G80/$F80)))</f>
        <v>0</v>
      </c>
      <c r="M80" s="498">
        <f>IF($F80=0,0,((($F80/$E$76)*'CRONOGRAMA ACTIVIDADES'!K$36)*($G80/$F80)))</f>
        <v>0</v>
      </c>
      <c r="N80" s="498">
        <f>IF($F80=0,0,((($F80/$E$76)*'CRONOGRAMA ACTIVIDADES'!L$36)*($G80/$F80)))</f>
        <v>0</v>
      </c>
      <c r="O80" s="498">
        <f>IF($F80=0,0,((($F80/$E$76)*'CRONOGRAMA ACTIVIDADES'!M$36)*($G80/$F80)))</f>
        <v>0</v>
      </c>
      <c r="P80" s="498">
        <f>IF($F80=0,0,((($F80/$E$76)*'CRONOGRAMA ACTIVIDADES'!N$36)*($G80/$F80)))</f>
        <v>0</v>
      </c>
      <c r="Q80" s="498">
        <f>IF($F80=0,0,((($F80/$E$76)*'CRONOGRAMA ACTIVIDADES'!O$36)*($G80/$F80)))</f>
        <v>0</v>
      </c>
      <c r="R80" s="498">
        <f>IF($F80=0,0,((($F80/$E$76)*'CRONOGRAMA ACTIVIDADES'!P$36)*($G80/$F80)))</f>
        <v>0</v>
      </c>
      <c r="S80" s="498">
        <f>IF($F80=0,0,((($F80/$E$76)*'CRONOGRAMA ACTIVIDADES'!Q$36)*($G80/$F80)))</f>
        <v>0</v>
      </c>
      <c r="T80" s="501">
        <f>H80+I80+J80+K80+L80+M80+N80+O80+P80+Q80+R80+S80</f>
        <v>0</v>
      </c>
      <c r="U80" s="502">
        <f>IF($F80=0,0,((($F80/$E$76)*'CRONOGRAMA ACTIVIDADES'!R$36)*($G80/$F80)))</f>
        <v>0</v>
      </c>
      <c r="V80" s="498">
        <f>IF($F80=0,0,((($F80/$E$76)*'CRONOGRAMA ACTIVIDADES'!S$36)*($G80/$F80)))</f>
        <v>0</v>
      </c>
      <c r="W80" s="498">
        <f>IF($F80=0,0,((($F80/$E$76)*'CRONOGRAMA ACTIVIDADES'!T$36)*($G80/$F80)))</f>
        <v>0</v>
      </c>
      <c r="X80" s="498">
        <f>IF($F80=0,0,((($F80/$E$76)*'CRONOGRAMA ACTIVIDADES'!U$36)*($G80/$F80)))</f>
        <v>0</v>
      </c>
      <c r="Y80" s="498">
        <f>IF($F80=0,0,((($F80/$E$76)*'CRONOGRAMA ACTIVIDADES'!V$36)*($G80/$F80)))</f>
        <v>0</v>
      </c>
      <c r="Z80" s="498">
        <f>IF($F80=0,0,((($F80/$E$76)*'CRONOGRAMA ACTIVIDADES'!W$36)*($G80/$F80)))</f>
        <v>0</v>
      </c>
      <c r="AA80" s="498">
        <f>IF($F80=0,0,((($F80/$E$76)*'CRONOGRAMA ACTIVIDADES'!X$36)*($G80/$F80)))</f>
        <v>0</v>
      </c>
      <c r="AB80" s="498">
        <f>IF($F80=0,0,((($F80/$E$76)*'CRONOGRAMA ACTIVIDADES'!Y$36)*($G80/$F80)))</f>
        <v>0</v>
      </c>
      <c r="AC80" s="498">
        <f>IF($F80=0,0,((($F80/$E$76)*'CRONOGRAMA ACTIVIDADES'!Z$36)*($G80/$F80)))</f>
        <v>0</v>
      </c>
      <c r="AD80" s="498">
        <f>IF($F80=0,0,((($F80/$E$76)*'CRONOGRAMA ACTIVIDADES'!AA$36)*($G80/$F80)))</f>
        <v>0</v>
      </c>
      <c r="AE80" s="498">
        <f>IF($F80=0,0,((($F80/$E$76)*'CRONOGRAMA ACTIVIDADES'!AB$36)*($G80/$F80)))</f>
        <v>0</v>
      </c>
      <c r="AF80" s="498">
        <f>IF($F80=0,0,((($F80/$E$76)*'CRONOGRAMA ACTIVIDADES'!AC$36)*($G80/$F80)))</f>
        <v>0</v>
      </c>
      <c r="AG80" s="499">
        <f>U80+V80+W80+X80+Y80+Z80+AA80+AB80+AC80+AD80+AE80+AF80</f>
        <v>0</v>
      </c>
      <c r="AH80" s="503">
        <f>IF($F80=0,0,((($F80/$E$76)*'CRONOGRAMA ACTIVIDADES'!AD$36)*($G80/$F80)))</f>
        <v>0</v>
      </c>
      <c r="AI80" s="498">
        <f>IF($F80=0,0,((($F80/$E$76)*'CRONOGRAMA ACTIVIDADES'!AE$36)*($G80/$F80)))</f>
        <v>0</v>
      </c>
      <c r="AJ80" s="498">
        <f>IF($F80=0,0,((($F80/$E$76)*'CRONOGRAMA ACTIVIDADES'!AF$36)*($G80/$F80)))</f>
        <v>0</v>
      </c>
      <c r="AK80" s="498">
        <f>IF($F80=0,0,((($F80/$E$76)*'CRONOGRAMA ACTIVIDADES'!AG$36)*($G80/$F80)))</f>
        <v>0</v>
      </c>
      <c r="AL80" s="498">
        <f>IF($F80=0,0,((($F80/$E$76)*'CRONOGRAMA ACTIVIDADES'!AH$36)*($G80/$F80)))</f>
        <v>0</v>
      </c>
      <c r="AM80" s="498">
        <f>IF($F80=0,0,((($F80/$E$76)*'CRONOGRAMA ACTIVIDADES'!AI$36)*($G80/$F80)))</f>
        <v>0</v>
      </c>
      <c r="AN80" s="498">
        <f>IF($F80=0,0,((($F80/$E$76)*'CRONOGRAMA ACTIVIDADES'!AJ$36)*($G80/$F80)))</f>
        <v>0</v>
      </c>
      <c r="AO80" s="498">
        <f>IF($F80=0,0,((($F80/$E$76)*'CRONOGRAMA ACTIVIDADES'!AK$36)*($G80/$F80)))</f>
        <v>0</v>
      </c>
      <c r="AP80" s="498">
        <f>IF($F80=0,0,((($F80/$E$76)*'CRONOGRAMA ACTIVIDADES'!AL$36)*($G80/$F80)))</f>
        <v>0</v>
      </c>
      <c r="AQ80" s="498">
        <f>IF($F80=0,0,((($F80/$E$76)*'CRONOGRAMA ACTIVIDADES'!AM$36)*($G80/$F80)))</f>
        <v>0</v>
      </c>
      <c r="AR80" s="498">
        <f>IF($F80=0,0,((($F80/$E$76)*'CRONOGRAMA ACTIVIDADES'!AN$36)*($G80/$F80)))</f>
        <v>0</v>
      </c>
      <c r="AS80" s="498">
        <f>IF($F80=0,0,((($F80/$E$76)*'CRONOGRAMA ACTIVIDADES'!AO$36)*($G80/$F80)))</f>
        <v>0</v>
      </c>
      <c r="AT80" s="501">
        <f>AH80+AI80+AJ80+AK80+AL80+AM80+AN80+AO80+AP80+AQ80+AR80+AS80</f>
        <v>0</v>
      </c>
      <c r="AU80" s="571">
        <f>AS80+AR80+AQ80+AP80+AO80+AN80+AM80+AL80+AK80+AJ80+AI80+AH80+AF80+AE80+AD80+AC80+AB80+AA80+Z80+Y80+X80+W80+V80+U80+S80+R80+Q80+P80+O80+N80+M80+L80+K80+J80+I80+H80</f>
        <v>0</v>
      </c>
      <c r="AV80" s="470">
        <f t="shared" si="24"/>
        <v>0</v>
      </c>
    </row>
    <row r="81" spans="2:48" s="483" customFormat="1" ht="12.75" customHeight="1" outlineLevel="1">
      <c r="B81" s="494" t="str">
        <f>+'FORMATO COSTEO C1'!C$364</f>
        <v>1.3.1.5</v>
      </c>
      <c r="C81" s="495" t="str">
        <f>+'FORMATO COSTEO C1'!B$364</f>
        <v>Categoría de gasto</v>
      </c>
      <c r="D81" s="496"/>
      <c r="E81" s="497"/>
      <c r="F81" s="498">
        <f>+'FORMATO COSTEO C1'!G364</f>
        <v>0</v>
      </c>
      <c r="G81" s="499">
        <f>+'FORMATO COSTEO C1'!M364</f>
        <v>0</v>
      </c>
      <c r="H81" s="503">
        <f>IF($F81=0,0,((($F81/$E$76)*'CRONOGRAMA ACTIVIDADES'!F$36)*($G81/$F81)))</f>
        <v>0</v>
      </c>
      <c r="I81" s="498">
        <f>IF($F81=0,0,((($F81/$E$76)*'CRONOGRAMA ACTIVIDADES'!G$36)*($G81/$F81)))</f>
        <v>0</v>
      </c>
      <c r="J81" s="498">
        <f>IF($F81=0,0,((($F81/$E$76)*'CRONOGRAMA ACTIVIDADES'!H$36)*($G81/$F81)))</f>
        <v>0</v>
      </c>
      <c r="K81" s="498">
        <f>IF($F81=0,0,((($F81/$E$76)*'CRONOGRAMA ACTIVIDADES'!I$36)*($G81/$F81)))</f>
        <v>0</v>
      </c>
      <c r="L81" s="498">
        <f>IF($F81=0,0,((($F81/$E$76)*'CRONOGRAMA ACTIVIDADES'!J$36)*($G81/$F81)))</f>
        <v>0</v>
      </c>
      <c r="M81" s="498">
        <f>IF($F81=0,0,((($F81/$E$76)*'CRONOGRAMA ACTIVIDADES'!K$36)*($G81/$F81)))</f>
        <v>0</v>
      </c>
      <c r="N81" s="498">
        <f>IF($F81=0,0,((($F81/$E$76)*'CRONOGRAMA ACTIVIDADES'!L$36)*($G81/$F81)))</f>
        <v>0</v>
      </c>
      <c r="O81" s="498">
        <f>IF($F81=0,0,((($F81/$E$76)*'CRONOGRAMA ACTIVIDADES'!M$36)*($G81/$F81)))</f>
        <v>0</v>
      </c>
      <c r="P81" s="498">
        <f>IF($F81=0,0,((($F81/$E$76)*'CRONOGRAMA ACTIVIDADES'!N$36)*($G81/$F81)))</f>
        <v>0</v>
      </c>
      <c r="Q81" s="498">
        <f>IF($F81=0,0,((($F81/$E$76)*'CRONOGRAMA ACTIVIDADES'!O$36)*($G81/$F81)))</f>
        <v>0</v>
      </c>
      <c r="R81" s="498">
        <f>IF($F81=0,0,((($F81/$E$76)*'CRONOGRAMA ACTIVIDADES'!P$36)*($G81/$F81)))</f>
        <v>0</v>
      </c>
      <c r="S81" s="498">
        <f>IF($F81=0,0,((($F81/$E$76)*'CRONOGRAMA ACTIVIDADES'!Q$36)*($G81/$F81)))</f>
        <v>0</v>
      </c>
      <c r="T81" s="501">
        <f>H81+I81+J81+K81+L81+M81+N81+O81+P81+Q81+R81+S81</f>
        <v>0</v>
      </c>
      <c r="U81" s="502">
        <f>IF($F81=0,0,((($F81/$E$76)*'CRONOGRAMA ACTIVIDADES'!R$36)*($G81/$F81)))</f>
        <v>0</v>
      </c>
      <c r="V81" s="498">
        <f>IF($F81=0,0,((($F81/$E$76)*'CRONOGRAMA ACTIVIDADES'!S$36)*($G81/$F81)))</f>
        <v>0</v>
      </c>
      <c r="W81" s="498">
        <f>IF($F81=0,0,((($F81/$E$76)*'CRONOGRAMA ACTIVIDADES'!T$36)*($G81/$F81)))</f>
        <v>0</v>
      </c>
      <c r="X81" s="498">
        <f>IF($F81=0,0,((($F81/$E$76)*'CRONOGRAMA ACTIVIDADES'!U$36)*($G81/$F81)))</f>
        <v>0</v>
      </c>
      <c r="Y81" s="498">
        <f>IF($F81=0,0,((($F81/$E$76)*'CRONOGRAMA ACTIVIDADES'!V$36)*($G81/$F81)))</f>
        <v>0</v>
      </c>
      <c r="Z81" s="498">
        <f>IF($F81=0,0,((($F81/$E$76)*'CRONOGRAMA ACTIVIDADES'!W$36)*($G81/$F81)))</f>
        <v>0</v>
      </c>
      <c r="AA81" s="498">
        <f>IF($F81=0,0,((($F81/$E$76)*'CRONOGRAMA ACTIVIDADES'!X$36)*($G81/$F81)))</f>
        <v>0</v>
      </c>
      <c r="AB81" s="498">
        <f>IF($F81=0,0,((($F81/$E$76)*'CRONOGRAMA ACTIVIDADES'!Y$36)*($G81/$F81)))</f>
        <v>0</v>
      </c>
      <c r="AC81" s="498">
        <f>IF($F81=0,0,((($F81/$E$76)*'CRONOGRAMA ACTIVIDADES'!Z$36)*($G81/$F81)))</f>
        <v>0</v>
      </c>
      <c r="AD81" s="498">
        <f>IF($F81=0,0,((($F81/$E$76)*'CRONOGRAMA ACTIVIDADES'!AA$36)*($G81/$F81)))</f>
        <v>0</v>
      </c>
      <c r="AE81" s="498">
        <f>IF($F81=0,0,((($F81/$E$76)*'CRONOGRAMA ACTIVIDADES'!AB$36)*($G81/$F81)))</f>
        <v>0</v>
      </c>
      <c r="AF81" s="498">
        <f>IF($F81=0,0,((($F81/$E$76)*'CRONOGRAMA ACTIVIDADES'!AC$36)*($G81/$F81)))</f>
        <v>0</v>
      </c>
      <c r="AG81" s="499">
        <f>U81+V81+W81+X81+Y81+Z81+AA81+AB81+AC81+AD81+AE81+AF81</f>
        <v>0</v>
      </c>
      <c r="AH81" s="503">
        <f>IF($F81=0,0,((($F81/$E$76)*'CRONOGRAMA ACTIVIDADES'!AD$36)*($G81/$F81)))</f>
        <v>0</v>
      </c>
      <c r="AI81" s="498">
        <f>IF($F81=0,0,((($F81/$E$76)*'CRONOGRAMA ACTIVIDADES'!AE$36)*($G81/$F81)))</f>
        <v>0</v>
      </c>
      <c r="AJ81" s="498">
        <f>IF($F81=0,0,((($F81/$E$76)*'CRONOGRAMA ACTIVIDADES'!AF$36)*($G81/$F81)))</f>
        <v>0</v>
      </c>
      <c r="AK81" s="498">
        <f>IF($F81=0,0,((($F81/$E$76)*'CRONOGRAMA ACTIVIDADES'!AG$36)*($G81/$F81)))</f>
        <v>0</v>
      </c>
      <c r="AL81" s="498">
        <f>IF($F81=0,0,((($F81/$E$76)*'CRONOGRAMA ACTIVIDADES'!AH$36)*($G81/$F81)))</f>
        <v>0</v>
      </c>
      <c r="AM81" s="498">
        <f>IF($F81=0,0,((($F81/$E$76)*'CRONOGRAMA ACTIVIDADES'!AI$36)*($G81/$F81)))</f>
        <v>0</v>
      </c>
      <c r="AN81" s="498">
        <f>IF($F81=0,0,((($F81/$E$76)*'CRONOGRAMA ACTIVIDADES'!AJ$36)*($G81/$F81)))</f>
        <v>0</v>
      </c>
      <c r="AO81" s="498">
        <f>IF($F81=0,0,((($F81/$E$76)*'CRONOGRAMA ACTIVIDADES'!AK$36)*($G81/$F81)))</f>
        <v>0</v>
      </c>
      <c r="AP81" s="498">
        <f>IF($F81=0,0,((($F81/$E$76)*'CRONOGRAMA ACTIVIDADES'!AL$36)*($G81/$F81)))</f>
        <v>0</v>
      </c>
      <c r="AQ81" s="498">
        <f>IF($F81=0,0,((($F81/$E$76)*'CRONOGRAMA ACTIVIDADES'!AM$36)*($G81/$F81)))</f>
        <v>0</v>
      </c>
      <c r="AR81" s="498">
        <f>IF($F81=0,0,((($F81/$E$76)*'CRONOGRAMA ACTIVIDADES'!AN$36)*($G81/$F81)))</f>
        <v>0</v>
      </c>
      <c r="AS81" s="498">
        <f>IF($F81=0,0,((($F81/$E$76)*'CRONOGRAMA ACTIVIDADES'!AO$36)*($G81/$F81)))</f>
        <v>0</v>
      </c>
      <c r="AT81" s="501">
        <f>AH81+AI81+AJ81+AK81+AL81+AM81+AN81+AO81+AP81+AQ81+AR81+AS81</f>
        <v>0</v>
      </c>
      <c r="AU81" s="571">
        <f>AS81+AR81+AQ81+AP81+AO81+AN81+AM81+AL81+AK81+AJ81+AI81+AH81+AF81+AE81+AD81+AC81+AB81+AA81+Z81+Y81+X81+W81+V81+U81+S81+R81+Q81+P81+O81+N81+M81+L81+K81+J81+I81+H81</f>
        <v>0</v>
      </c>
      <c r="AV81" s="470">
        <f t="shared" si="24"/>
        <v>0</v>
      </c>
    </row>
    <row r="82" spans="2:48" s="472" customFormat="1" ht="12.75" customHeight="1">
      <c r="B82" s="484" t="str">
        <f>+'FORMATO COSTEO C1'!C$370</f>
        <v>1.3.2</v>
      </c>
      <c r="C82" s="508">
        <f>+'FORMATO COSTEO C1'!B$370</f>
        <v>0</v>
      </c>
      <c r="D82" s="486" t="str">
        <f>+'FORMATO COSTEO C1'!D$370</f>
        <v>Unidad medida</v>
      </c>
      <c r="E82" s="487">
        <f>+'FORMATO COSTEO C1'!E$370</f>
        <v>0</v>
      </c>
      <c r="F82" s="488">
        <f>SUM(F83:F87)</f>
        <v>0</v>
      </c>
      <c r="G82" s="489">
        <f aca="true" t="shared" si="25" ref="G82:AS82">SUM(G83:G87)</f>
        <v>0</v>
      </c>
      <c r="H82" s="490">
        <f t="shared" si="25"/>
        <v>0</v>
      </c>
      <c r="I82" s="488">
        <f>SUM(I83:I87)</f>
        <v>0</v>
      </c>
      <c r="J82" s="488">
        <f>SUM(J83:J87)</f>
        <v>0</v>
      </c>
      <c r="K82" s="488">
        <f>SUM(K83:K87)</f>
        <v>0</v>
      </c>
      <c r="L82" s="488">
        <f>SUM(L83:L87)</f>
        <v>0</v>
      </c>
      <c r="M82" s="488">
        <f>SUM(M83:M87)</f>
        <v>0</v>
      </c>
      <c r="N82" s="488">
        <f t="shared" si="25"/>
        <v>0</v>
      </c>
      <c r="O82" s="488">
        <f t="shared" si="25"/>
        <v>0</v>
      </c>
      <c r="P82" s="488">
        <f t="shared" si="25"/>
        <v>0</v>
      </c>
      <c r="Q82" s="488">
        <f t="shared" si="25"/>
        <v>0</v>
      </c>
      <c r="R82" s="488">
        <f t="shared" si="25"/>
        <v>0</v>
      </c>
      <c r="S82" s="488">
        <f t="shared" si="25"/>
        <v>0</v>
      </c>
      <c r="T82" s="491">
        <f>SUM(T83:T87)</f>
        <v>0</v>
      </c>
      <c r="U82" s="492">
        <f t="shared" si="25"/>
        <v>0</v>
      </c>
      <c r="V82" s="488">
        <f t="shared" si="25"/>
        <v>0</v>
      </c>
      <c r="W82" s="488">
        <f t="shared" si="25"/>
        <v>0</v>
      </c>
      <c r="X82" s="488">
        <f t="shared" si="25"/>
        <v>0</v>
      </c>
      <c r="Y82" s="488">
        <f t="shared" si="25"/>
        <v>0</v>
      </c>
      <c r="Z82" s="488">
        <f t="shared" si="25"/>
        <v>0</v>
      </c>
      <c r="AA82" s="488">
        <f t="shared" si="25"/>
        <v>0</v>
      </c>
      <c r="AB82" s="488">
        <f t="shared" si="25"/>
        <v>0</v>
      </c>
      <c r="AC82" s="488">
        <f t="shared" si="25"/>
        <v>0</v>
      </c>
      <c r="AD82" s="488">
        <f t="shared" si="25"/>
        <v>0</v>
      </c>
      <c r="AE82" s="488">
        <f t="shared" si="25"/>
        <v>0</v>
      </c>
      <c r="AF82" s="488">
        <f t="shared" si="25"/>
        <v>0</v>
      </c>
      <c r="AG82" s="489">
        <f t="shared" si="25"/>
        <v>0</v>
      </c>
      <c r="AH82" s="490">
        <f t="shared" si="25"/>
        <v>0</v>
      </c>
      <c r="AI82" s="488">
        <f t="shared" si="25"/>
        <v>0</v>
      </c>
      <c r="AJ82" s="488">
        <f t="shared" si="25"/>
        <v>0</v>
      </c>
      <c r="AK82" s="488">
        <f t="shared" si="25"/>
        <v>0</v>
      </c>
      <c r="AL82" s="488">
        <f t="shared" si="25"/>
        <v>0</v>
      </c>
      <c r="AM82" s="488">
        <f t="shared" si="25"/>
        <v>0</v>
      </c>
      <c r="AN82" s="488">
        <f t="shared" si="25"/>
        <v>0</v>
      </c>
      <c r="AO82" s="488">
        <f t="shared" si="25"/>
        <v>0</v>
      </c>
      <c r="AP82" s="488">
        <f t="shared" si="25"/>
        <v>0</v>
      </c>
      <c r="AQ82" s="488">
        <f t="shared" si="25"/>
        <v>0</v>
      </c>
      <c r="AR82" s="488">
        <f t="shared" si="25"/>
        <v>0</v>
      </c>
      <c r="AS82" s="488">
        <f t="shared" si="25"/>
        <v>0</v>
      </c>
      <c r="AT82" s="491">
        <f>SUM(AT83:AT87)</f>
        <v>0</v>
      </c>
      <c r="AU82" s="493">
        <f>SUM(AU83:AU87)</f>
        <v>0</v>
      </c>
      <c r="AV82" s="470">
        <f t="shared" si="24"/>
        <v>0</v>
      </c>
    </row>
    <row r="83" spans="2:48" s="472" customFormat="1" ht="12.75" customHeight="1">
      <c r="B83" s="494" t="str">
        <f>+'FORMATO COSTEO C1'!C372</f>
        <v>1.3.2.1</v>
      </c>
      <c r="C83" s="495" t="str">
        <f>+'FORMATO COSTEO C1'!B$372</f>
        <v>Categoría de gasto</v>
      </c>
      <c r="D83" s="506"/>
      <c r="E83" s="507"/>
      <c r="F83" s="498">
        <f>+'FORMATO COSTEO C1'!G372</f>
        <v>0</v>
      </c>
      <c r="G83" s="499">
        <f>+'FORMATO COSTEO C1'!M372</f>
        <v>0</v>
      </c>
      <c r="H83" s="500">
        <f>IF($F83=0,0,((($F83/$E$82)*'CRONOGRAMA ACTIVIDADES'!F$37)*($G83/$F83)))</f>
        <v>0</v>
      </c>
      <c r="I83" s="498">
        <f>IF($F83=0,0,((($F83/$E$82)*'CRONOGRAMA ACTIVIDADES'!G$37)*($G83/$F83)))</f>
        <v>0</v>
      </c>
      <c r="J83" s="498">
        <f>IF($F83=0,0,((($F83/$E$82)*'CRONOGRAMA ACTIVIDADES'!H$37)*($G83/$F83)))</f>
        <v>0</v>
      </c>
      <c r="K83" s="498">
        <f>IF($F83=0,0,((($F83/$E$82)*'CRONOGRAMA ACTIVIDADES'!I$37)*($G83/$F83)))</f>
        <v>0</v>
      </c>
      <c r="L83" s="498">
        <f>IF($F83=0,0,((($F83/$E$82)*'CRONOGRAMA ACTIVIDADES'!J$37)*($G83/$F83)))</f>
        <v>0</v>
      </c>
      <c r="M83" s="498">
        <f>IF($F83=0,0,((($F83/$E$82)*'CRONOGRAMA ACTIVIDADES'!K$37)*($G83/$F83)))</f>
        <v>0</v>
      </c>
      <c r="N83" s="498">
        <f>IF($F83=0,0,((($F83/$E$82)*'CRONOGRAMA ACTIVIDADES'!L$37)*($G83/$F83)))</f>
        <v>0</v>
      </c>
      <c r="O83" s="498">
        <f>IF($F83=0,0,((($F83/$E$82)*'CRONOGRAMA ACTIVIDADES'!M$37)*($G83/$F83)))</f>
        <v>0</v>
      </c>
      <c r="P83" s="498">
        <f>IF($F83=0,0,((($F83/$E$82)*'CRONOGRAMA ACTIVIDADES'!N$37)*($G83/$F83)))</f>
        <v>0</v>
      </c>
      <c r="Q83" s="498">
        <f>IF($F83=0,0,((($F83/$E$82)*'CRONOGRAMA ACTIVIDADES'!O$37)*($G83/$F83)))</f>
        <v>0</v>
      </c>
      <c r="R83" s="498">
        <f>IF($F83=0,0,((($F83/$E$82)*'CRONOGRAMA ACTIVIDADES'!P$37)*($G83/$F83)))</f>
        <v>0</v>
      </c>
      <c r="S83" s="498">
        <f>IF($F83=0,0,((($F83/$E$82)*'CRONOGRAMA ACTIVIDADES'!Q$37)*($G83/$F83)))</f>
        <v>0</v>
      </c>
      <c r="T83" s="501">
        <f>H83+I83+J83+K83+L83+M83+N83+O83+P83+Q83+R83+S83</f>
        <v>0</v>
      </c>
      <c r="U83" s="502">
        <f>IF($F83=0,0,((($F83/$E$82)*'CRONOGRAMA ACTIVIDADES'!R$37)*($G83/$F83)))</f>
        <v>0</v>
      </c>
      <c r="V83" s="498">
        <f>IF($F83=0,0,((($F83/$E$82)*'CRONOGRAMA ACTIVIDADES'!S$37)*($G83/$F83)))</f>
        <v>0</v>
      </c>
      <c r="W83" s="498">
        <f>IF($F83=0,0,((($F83/$E$82)*'CRONOGRAMA ACTIVIDADES'!T$37)*($G83/$F83)))</f>
        <v>0</v>
      </c>
      <c r="X83" s="498">
        <f>IF($F83=0,0,((($F83/$E$82)*'CRONOGRAMA ACTIVIDADES'!U$37)*($G83/$F83)))</f>
        <v>0</v>
      </c>
      <c r="Y83" s="498">
        <f>IF($F83=0,0,((($F83/$E$82)*'CRONOGRAMA ACTIVIDADES'!V$37)*($G83/$F83)))</f>
        <v>0</v>
      </c>
      <c r="Z83" s="498">
        <f>IF($F83=0,0,((($F83/$E$82)*'CRONOGRAMA ACTIVIDADES'!W$37)*($G83/$F83)))</f>
        <v>0</v>
      </c>
      <c r="AA83" s="498">
        <f>IF($F83=0,0,((($F83/$E$82)*'CRONOGRAMA ACTIVIDADES'!X$37)*($G83/$F83)))</f>
        <v>0</v>
      </c>
      <c r="AB83" s="498">
        <f>IF($F83=0,0,((($F83/$E$82)*'CRONOGRAMA ACTIVIDADES'!Y$37)*($G83/$F83)))</f>
        <v>0</v>
      </c>
      <c r="AC83" s="498">
        <f>IF($F83=0,0,((($F83/$E$82)*'CRONOGRAMA ACTIVIDADES'!Z$37)*($G83/$F83)))</f>
        <v>0</v>
      </c>
      <c r="AD83" s="498">
        <f>IF($F83=0,0,((($F83/$E$82)*'CRONOGRAMA ACTIVIDADES'!AA$37)*($G83/$F83)))</f>
        <v>0</v>
      </c>
      <c r="AE83" s="498">
        <f>IF($F83=0,0,((($F83/$E$82)*'CRONOGRAMA ACTIVIDADES'!AB$37)*($G83/$F83)))</f>
        <v>0</v>
      </c>
      <c r="AF83" s="498">
        <f>IF($F83=0,0,((($F83/$E$82)*'CRONOGRAMA ACTIVIDADES'!AC$37)*($G83/$F83)))</f>
        <v>0</v>
      </c>
      <c r="AG83" s="499">
        <f>U83+V83+W83+X83+Y83+Z83+AA83+AB83+AC83+AD83+AE83+AF83</f>
        <v>0</v>
      </c>
      <c r="AH83" s="503">
        <f>IF($F83=0,0,((($F83/$E$82)*'CRONOGRAMA ACTIVIDADES'!AD$37)*($G83/$F83)))</f>
        <v>0</v>
      </c>
      <c r="AI83" s="498">
        <f>IF($F83=0,0,((($F83/$E$82)*'CRONOGRAMA ACTIVIDADES'!AE$37)*($G83/$F83)))</f>
        <v>0</v>
      </c>
      <c r="AJ83" s="498">
        <f>IF($F83=0,0,((($F83/$E$82)*'CRONOGRAMA ACTIVIDADES'!AF$37)*($G83/$F83)))</f>
        <v>0</v>
      </c>
      <c r="AK83" s="498">
        <f>IF($F83=0,0,((($F83/$E$82)*'CRONOGRAMA ACTIVIDADES'!AG$37)*($G83/$F83)))</f>
        <v>0</v>
      </c>
      <c r="AL83" s="498">
        <f>IF($F83=0,0,((($F83/$E$82)*'CRONOGRAMA ACTIVIDADES'!AH$37)*($G83/$F83)))</f>
        <v>0</v>
      </c>
      <c r="AM83" s="498">
        <f>IF($F83=0,0,((($F83/$E$82)*'CRONOGRAMA ACTIVIDADES'!AI$37)*($G83/$F83)))</f>
        <v>0</v>
      </c>
      <c r="AN83" s="498">
        <f>IF($F83=0,0,((($F83/$E$82)*'CRONOGRAMA ACTIVIDADES'!AJ$37)*($G83/$F83)))</f>
        <v>0</v>
      </c>
      <c r="AO83" s="498">
        <f>IF($F83=0,0,((($F83/$E$82)*'CRONOGRAMA ACTIVIDADES'!AK$37)*($G83/$F83)))</f>
        <v>0</v>
      </c>
      <c r="AP83" s="498">
        <f>IF($F83=0,0,((($F83/$E$82)*'CRONOGRAMA ACTIVIDADES'!AL$37)*($G83/$F83)))</f>
        <v>0</v>
      </c>
      <c r="AQ83" s="498">
        <f>IF($F83=0,0,((($F83/$E$82)*'CRONOGRAMA ACTIVIDADES'!AM$37)*($G83/$F83)))</f>
        <v>0</v>
      </c>
      <c r="AR83" s="498">
        <f>IF($F83=0,0,((($F83/$E$82)*'CRONOGRAMA ACTIVIDADES'!AN$37)*($G83/$F83)))</f>
        <v>0</v>
      </c>
      <c r="AS83" s="498">
        <f>IF($F83=0,0,((($F83/$E$82)*'CRONOGRAMA ACTIVIDADES'!AO$37)*($G83/$F83)))</f>
        <v>0</v>
      </c>
      <c r="AT83" s="501">
        <f>AH83+AI83+AJ83+AK83+AL83+AM83+AN83+AO83+AP83+AQ83+AR83+AS83</f>
        <v>0</v>
      </c>
      <c r="AU83" s="571">
        <f>AS83+AR83+AQ83+AP83+AO83+AN83+AM83+AL83+AK83+AJ83+AI83+AH83+AF83+AE83+AD83+AC83+AB83+AA83+Z83+Y83+X83+W83+V83+U83+S83+R83+Q83+P83+O83+N83+M83+L83+K83+J83+I83+H83</f>
        <v>0</v>
      </c>
      <c r="AV83" s="470">
        <f t="shared" si="24"/>
        <v>0</v>
      </c>
    </row>
    <row r="84" spans="2:48" s="483" customFormat="1" ht="12.75" customHeight="1" outlineLevel="1">
      <c r="B84" s="494" t="str">
        <f>+'FORMATO COSTEO C1'!C378</f>
        <v>1.3.2.2</v>
      </c>
      <c r="C84" s="495" t="str">
        <f>+'FORMATO COSTEO C1'!B$378</f>
        <v>Categoría de gasto</v>
      </c>
      <c r="D84" s="506"/>
      <c r="E84" s="507"/>
      <c r="F84" s="498">
        <f>+'FORMATO COSTEO C1'!G378</f>
        <v>0</v>
      </c>
      <c r="G84" s="499">
        <f>+'FORMATO COSTEO C1'!M378</f>
        <v>0</v>
      </c>
      <c r="H84" s="503">
        <f>IF($F84=0,0,((($F84/$E$82)*'CRONOGRAMA ACTIVIDADES'!F$37)*($G84/$F84)))</f>
        <v>0</v>
      </c>
      <c r="I84" s="498">
        <f>IF($F84=0,0,((($F84/$E$82)*'CRONOGRAMA ACTIVIDADES'!G$37)*($G84/$F84)))</f>
        <v>0</v>
      </c>
      <c r="J84" s="498">
        <f>IF($F84=0,0,((($F84/$E$82)*'CRONOGRAMA ACTIVIDADES'!H$37)*($G84/$F84)))</f>
        <v>0</v>
      </c>
      <c r="K84" s="498">
        <f>IF($F84=0,0,((($F84/$E$82)*'CRONOGRAMA ACTIVIDADES'!I$37)*($G84/$F84)))</f>
        <v>0</v>
      </c>
      <c r="L84" s="498">
        <f>IF($F84=0,0,((($F84/$E$82)*'CRONOGRAMA ACTIVIDADES'!J$37)*($G84/$F84)))</f>
        <v>0</v>
      </c>
      <c r="M84" s="498">
        <f>IF($F84=0,0,((($F84/$E$82)*'CRONOGRAMA ACTIVIDADES'!K$37)*($G84/$F84)))</f>
        <v>0</v>
      </c>
      <c r="N84" s="498">
        <f>IF($F84=0,0,((($F84/$E$82)*'CRONOGRAMA ACTIVIDADES'!L$37)*($G84/$F84)))</f>
        <v>0</v>
      </c>
      <c r="O84" s="498">
        <f>IF($F84=0,0,((($F84/$E$82)*'CRONOGRAMA ACTIVIDADES'!M$37)*($G84/$F84)))</f>
        <v>0</v>
      </c>
      <c r="P84" s="498">
        <f>IF($F84=0,0,((($F84/$E$82)*'CRONOGRAMA ACTIVIDADES'!N$37)*($G84/$F84)))</f>
        <v>0</v>
      </c>
      <c r="Q84" s="498">
        <f>IF($F84=0,0,((($F84/$E$82)*'CRONOGRAMA ACTIVIDADES'!O$37)*($G84/$F84)))</f>
        <v>0</v>
      </c>
      <c r="R84" s="498">
        <f>IF($F84=0,0,((($F84/$E$82)*'CRONOGRAMA ACTIVIDADES'!P$37)*($G84/$F84)))</f>
        <v>0</v>
      </c>
      <c r="S84" s="498">
        <f>IF($F84=0,0,((($F84/$E$82)*'CRONOGRAMA ACTIVIDADES'!Q$37)*($G84/$F84)))</f>
        <v>0</v>
      </c>
      <c r="T84" s="501">
        <f>H84+I84+J84+K84+L84+M84+N84+O84+P84+Q84+R84+S84</f>
        <v>0</v>
      </c>
      <c r="U84" s="502">
        <f>IF($F84=0,0,((($F84/$E$82)*'CRONOGRAMA ACTIVIDADES'!R$37)*($G84/$F84)))</f>
        <v>0</v>
      </c>
      <c r="V84" s="498">
        <f>IF($F84=0,0,((($F84/$E$82)*'CRONOGRAMA ACTIVIDADES'!S$37)*($G84/$F84)))</f>
        <v>0</v>
      </c>
      <c r="W84" s="498">
        <f>IF($F84=0,0,((($F84/$E$82)*'CRONOGRAMA ACTIVIDADES'!T$37)*($G84/$F84)))</f>
        <v>0</v>
      </c>
      <c r="X84" s="498">
        <f>IF($F84=0,0,((($F84/$E$82)*'CRONOGRAMA ACTIVIDADES'!U$37)*($G84/$F84)))</f>
        <v>0</v>
      </c>
      <c r="Y84" s="498">
        <f>IF($F84=0,0,((($F84/$E$82)*'CRONOGRAMA ACTIVIDADES'!V$37)*($G84/$F84)))</f>
        <v>0</v>
      </c>
      <c r="Z84" s="498">
        <f>IF($F84=0,0,((($F84/$E$82)*'CRONOGRAMA ACTIVIDADES'!W$37)*($G84/$F84)))</f>
        <v>0</v>
      </c>
      <c r="AA84" s="498">
        <f>IF($F84=0,0,((($F84/$E$82)*'CRONOGRAMA ACTIVIDADES'!X$37)*($G84/$F84)))</f>
        <v>0</v>
      </c>
      <c r="AB84" s="498">
        <f>IF($F84=0,0,((($F84/$E$82)*'CRONOGRAMA ACTIVIDADES'!Y$37)*($G84/$F84)))</f>
        <v>0</v>
      </c>
      <c r="AC84" s="498">
        <f>IF($F84=0,0,((($F84/$E$82)*'CRONOGRAMA ACTIVIDADES'!Z$37)*($G84/$F84)))</f>
        <v>0</v>
      </c>
      <c r="AD84" s="498">
        <f>IF($F84=0,0,((($F84/$E$82)*'CRONOGRAMA ACTIVIDADES'!AA$37)*($G84/$F84)))</f>
        <v>0</v>
      </c>
      <c r="AE84" s="498">
        <f>IF($F84=0,0,((($F84/$E$82)*'CRONOGRAMA ACTIVIDADES'!AB$37)*($G84/$F84)))</f>
        <v>0</v>
      </c>
      <c r="AF84" s="498">
        <f>IF($F84=0,0,((($F84/$E$82)*'CRONOGRAMA ACTIVIDADES'!AC$37)*($G84/$F84)))</f>
        <v>0</v>
      </c>
      <c r="AG84" s="499">
        <f>U84+V84+W84+X84+Y84+Z84+AA84+AB84+AC84+AD84+AE84+AF84</f>
        <v>0</v>
      </c>
      <c r="AH84" s="503">
        <f>IF($F84=0,0,((($F84/$E$82)*'CRONOGRAMA ACTIVIDADES'!AD$37)*($G84/$F84)))</f>
        <v>0</v>
      </c>
      <c r="AI84" s="498">
        <f>IF($F84=0,0,((($F84/$E$82)*'CRONOGRAMA ACTIVIDADES'!AE$37)*($G84/$F84)))</f>
        <v>0</v>
      </c>
      <c r="AJ84" s="498">
        <f>IF($F84=0,0,((($F84/$E$82)*'CRONOGRAMA ACTIVIDADES'!AF$37)*($G84/$F84)))</f>
        <v>0</v>
      </c>
      <c r="AK84" s="498">
        <f>IF($F84=0,0,((($F84/$E$82)*'CRONOGRAMA ACTIVIDADES'!AG$37)*($G84/$F84)))</f>
        <v>0</v>
      </c>
      <c r="AL84" s="498">
        <f>IF($F84=0,0,((($F84/$E$82)*'CRONOGRAMA ACTIVIDADES'!AH$37)*($G84/$F84)))</f>
        <v>0</v>
      </c>
      <c r="AM84" s="498">
        <f>IF($F84=0,0,((($F84/$E$82)*'CRONOGRAMA ACTIVIDADES'!AI$37)*($G84/$F84)))</f>
        <v>0</v>
      </c>
      <c r="AN84" s="498">
        <f>IF($F84=0,0,((($F84/$E$82)*'CRONOGRAMA ACTIVIDADES'!AJ$37)*($G84/$F84)))</f>
        <v>0</v>
      </c>
      <c r="AO84" s="498">
        <f>IF($F84=0,0,((($F84/$E$82)*'CRONOGRAMA ACTIVIDADES'!AK$37)*($G84/$F84)))</f>
        <v>0</v>
      </c>
      <c r="AP84" s="498">
        <f>IF($F84=0,0,((($F84/$E$82)*'CRONOGRAMA ACTIVIDADES'!AL$37)*($G84/$F84)))</f>
        <v>0</v>
      </c>
      <c r="AQ84" s="498">
        <f>IF($F84=0,0,((($F84/$E$82)*'CRONOGRAMA ACTIVIDADES'!AM$37)*($G84/$F84)))</f>
        <v>0</v>
      </c>
      <c r="AR84" s="498">
        <f>IF($F84=0,0,((($F84/$E$82)*'CRONOGRAMA ACTIVIDADES'!AN$37)*($G84/$F84)))</f>
        <v>0</v>
      </c>
      <c r="AS84" s="498">
        <f>IF($F84=0,0,((($F84/$E$82)*'CRONOGRAMA ACTIVIDADES'!AO$37)*($G84/$F84)))</f>
        <v>0</v>
      </c>
      <c r="AT84" s="501">
        <f>AH84+AI84+AJ84+AK84+AL84+AM84+AN84+AO84+AP84+AQ84+AR84+AS84</f>
        <v>0</v>
      </c>
      <c r="AU84" s="571">
        <f>AS84+AR84+AQ84+AP84+AO84+AN84+AM84+AL84+AK84+AJ84+AI84+AH84+AF84+AE84+AD84+AC84+AB84+AA84+Z84+Y84+X84+W84+V84+U84+S84+R84+Q84+P84+O84+N84+M84+L84+K84+J84+I84+H84</f>
        <v>0</v>
      </c>
      <c r="AV84" s="470">
        <f t="shared" si="24"/>
        <v>0</v>
      </c>
    </row>
    <row r="85" spans="2:48" s="472" customFormat="1" ht="12.75" customHeight="1">
      <c r="B85" s="494" t="str">
        <f>+'FORMATO COSTEO C1'!C$384</f>
        <v>1.3.2.3</v>
      </c>
      <c r="C85" s="495" t="str">
        <f>+'FORMATO COSTEO C1'!B$384</f>
        <v>Categoría de gasto</v>
      </c>
      <c r="D85" s="506"/>
      <c r="E85" s="507"/>
      <c r="F85" s="498">
        <f>+'FORMATO COSTEO C1'!G384</f>
        <v>0</v>
      </c>
      <c r="G85" s="499">
        <f>+'FORMATO COSTEO C1'!M384</f>
        <v>0</v>
      </c>
      <c r="H85" s="503">
        <f>IF($F85=0,0,((($F85/$E$82)*'CRONOGRAMA ACTIVIDADES'!F$37)*($G85/$F85)))</f>
        <v>0</v>
      </c>
      <c r="I85" s="498">
        <f>IF($F85=0,0,((($F85/$E$82)*'CRONOGRAMA ACTIVIDADES'!G$37)*($G85/$F85)))</f>
        <v>0</v>
      </c>
      <c r="J85" s="498">
        <f>IF($F85=0,0,((($F85/$E$82)*'CRONOGRAMA ACTIVIDADES'!H$37)*($G85/$F85)))</f>
        <v>0</v>
      </c>
      <c r="K85" s="498">
        <f>IF($F85=0,0,((($F85/$E$82)*'CRONOGRAMA ACTIVIDADES'!I$37)*($G85/$F85)))</f>
        <v>0</v>
      </c>
      <c r="L85" s="498">
        <f>IF($F85=0,0,((($F85/$E$82)*'CRONOGRAMA ACTIVIDADES'!J$37)*($G85/$F85)))</f>
        <v>0</v>
      </c>
      <c r="M85" s="498">
        <f>IF($F85=0,0,((($F85/$E$82)*'CRONOGRAMA ACTIVIDADES'!K$37)*($G85/$F85)))</f>
        <v>0</v>
      </c>
      <c r="N85" s="498">
        <f>IF($F85=0,0,((($F85/$E$82)*'CRONOGRAMA ACTIVIDADES'!L$37)*($G85/$F85)))</f>
        <v>0</v>
      </c>
      <c r="O85" s="498">
        <f>IF($F85=0,0,((($F85/$E$82)*'CRONOGRAMA ACTIVIDADES'!M$37)*($G85/$F85)))</f>
        <v>0</v>
      </c>
      <c r="P85" s="498">
        <f>IF($F85=0,0,((($F85/$E$82)*'CRONOGRAMA ACTIVIDADES'!N$37)*($G85/$F85)))</f>
        <v>0</v>
      </c>
      <c r="Q85" s="498">
        <f>IF($F85=0,0,((($F85/$E$82)*'CRONOGRAMA ACTIVIDADES'!O$37)*($G85/$F85)))</f>
        <v>0</v>
      </c>
      <c r="R85" s="498">
        <f>IF($F85=0,0,((($F85/$E$82)*'CRONOGRAMA ACTIVIDADES'!P$37)*($G85/$F85)))</f>
        <v>0</v>
      </c>
      <c r="S85" s="498">
        <f>IF($F85=0,0,((($F85/$E$82)*'CRONOGRAMA ACTIVIDADES'!Q$37)*($G85/$F85)))</f>
        <v>0</v>
      </c>
      <c r="T85" s="501">
        <f>H85+I85+J85+K85+L85+M85+N85+O85+P85+Q85+R85+S85</f>
        <v>0</v>
      </c>
      <c r="U85" s="502">
        <f>IF($F85=0,0,((($F85/$E$82)*'CRONOGRAMA ACTIVIDADES'!R$37)*($G85/$F85)))</f>
        <v>0</v>
      </c>
      <c r="V85" s="498">
        <f>IF($F85=0,0,((($F85/$E$82)*'CRONOGRAMA ACTIVIDADES'!S$37)*($G85/$F85)))</f>
        <v>0</v>
      </c>
      <c r="W85" s="498">
        <f>IF($F85=0,0,((($F85/$E$82)*'CRONOGRAMA ACTIVIDADES'!T$37)*($G85/$F85)))</f>
        <v>0</v>
      </c>
      <c r="X85" s="498">
        <f>IF($F85=0,0,((($F85/$E$82)*'CRONOGRAMA ACTIVIDADES'!U$37)*($G85/$F85)))</f>
        <v>0</v>
      </c>
      <c r="Y85" s="498">
        <f>IF($F85=0,0,((($F85/$E$82)*'CRONOGRAMA ACTIVIDADES'!V$37)*($G85/$F85)))</f>
        <v>0</v>
      </c>
      <c r="Z85" s="498">
        <f>IF($F85=0,0,((($F85/$E$82)*'CRONOGRAMA ACTIVIDADES'!W$37)*($G85/$F85)))</f>
        <v>0</v>
      </c>
      <c r="AA85" s="498">
        <f>IF($F85=0,0,((($F85/$E$82)*'CRONOGRAMA ACTIVIDADES'!X$37)*($G85/$F85)))</f>
        <v>0</v>
      </c>
      <c r="AB85" s="498">
        <f>IF($F85=0,0,((($F85/$E$82)*'CRONOGRAMA ACTIVIDADES'!Y$37)*($G85/$F85)))</f>
        <v>0</v>
      </c>
      <c r="AC85" s="498">
        <f>IF($F85=0,0,((($F85/$E$82)*'CRONOGRAMA ACTIVIDADES'!Z$37)*($G85/$F85)))</f>
        <v>0</v>
      </c>
      <c r="AD85" s="498">
        <f>IF($F85=0,0,((($F85/$E$82)*'CRONOGRAMA ACTIVIDADES'!AA$37)*($G85/$F85)))</f>
        <v>0</v>
      </c>
      <c r="AE85" s="498">
        <f>IF($F85=0,0,((($F85/$E$82)*'CRONOGRAMA ACTIVIDADES'!AB$37)*($G85/$F85)))</f>
        <v>0</v>
      </c>
      <c r="AF85" s="498">
        <f>IF($F85=0,0,((($F85/$E$82)*'CRONOGRAMA ACTIVIDADES'!AC$37)*($G85/$F85)))</f>
        <v>0</v>
      </c>
      <c r="AG85" s="499">
        <f>U85+V85+W85+X85+Y85+Z85+AA85+AB85+AC85+AD85+AE85+AF85</f>
        <v>0</v>
      </c>
      <c r="AH85" s="503">
        <f>IF($F85=0,0,((($F85/$E$82)*'CRONOGRAMA ACTIVIDADES'!AD$37)*($G85/$F85)))</f>
        <v>0</v>
      </c>
      <c r="AI85" s="498">
        <f>IF($F85=0,0,((($F85/$E$82)*'CRONOGRAMA ACTIVIDADES'!AE$37)*($G85/$F85)))</f>
        <v>0</v>
      </c>
      <c r="AJ85" s="498">
        <f>IF($F85=0,0,((($F85/$E$82)*'CRONOGRAMA ACTIVIDADES'!AF$37)*($G85/$F85)))</f>
        <v>0</v>
      </c>
      <c r="AK85" s="498">
        <f>IF($F85=0,0,((($F85/$E$82)*'CRONOGRAMA ACTIVIDADES'!AG$37)*($G85/$F85)))</f>
        <v>0</v>
      </c>
      <c r="AL85" s="498">
        <f>IF($F85=0,0,((($F85/$E$82)*'CRONOGRAMA ACTIVIDADES'!AH$37)*($G85/$F85)))</f>
        <v>0</v>
      </c>
      <c r="AM85" s="498">
        <f>IF($F85=0,0,((($F85/$E$82)*'CRONOGRAMA ACTIVIDADES'!AI$37)*($G85/$F85)))</f>
        <v>0</v>
      </c>
      <c r="AN85" s="498">
        <f>IF($F85=0,0,((($F85/$E$82)*'CRONOGRAMA ACTIVIDADES'!AJ$37)*($G85/$F85)))</f>
        <v>0</v>
      </c>
      <c r="AO85" s="498">
        <f>IF($F85=0,0,((($F85/$E$82)*'CRONOGRAMA ACTIVIDADES'!AK$37)*($G85/$F85)))</f>
        <v>0</v>
      </c>
      <c r="AP85" s="498">
        <f>IF($F85=0,0,((($F85/$E$82)*'CRONOGRAMA ACTIVIDADES'!AL$37)*($G85/$F85)))</f>
        <v>0</v>
      </c>
      <c r="AQ85" s="498">
        <f>IF($F85=0,0,((($F85/$E$82)*'CRONOGRAMA ACTIVIDADES'!AM$37)*($G85/$F85)))</f>
        <v>0</v>
      </c>
      <c r="AR85" s="498">
        <f>IF($F85=0,0,((($F85/$E$82)*'CRONOGRAMA ACTIVIDADES'!AN$37)*($G85/$F85)))</f>
        <v>0</v>
      </c>
      <c r="AS85" s="498">
        <f>IF($F85=0,0,((($F85/$E$82)*'CRONOGRAMA ACTIVIDADES'!AO$37)*($G85/$F85)))</f>
        <v>0</v>
      </c>
      <c r="AT85" s="501">
        <f>AH85+AI85+AJ85+AK85+AL85+AM85+AN85+AO85+AP85+AQ85+AR85+AS85</f>
        <v>0</v>
      </c>
      <c r="AU85" s="571">
        <f>AS85+AR85+AQ85+AP85+AO85+AN85+AM85+AL85+AK85+AJ85+AI85+AH85+AF85+AE85+AD85+AC85+AB85+AA85+Z85+Y85+X85+W85+V85+U85+S85+R85+Q85+P85+O85+N85+M85+L85+K85+J85+I85+H85</f>
        <v>0</v>
      </c>
      <c r="AV85" s="470">
        <f t="shared" si="24"/>
        <v>0</v>
      </c>
    </row>
    <row r="86" spans="2:48" s="472" customFormat="1" ht="12.75" customHeight="1">
      <c r="B86" s="494" t="str">
        <f>+'FORMATO COSTEO C1'!C390</f>
        <v>1.3.2.4</v>
      </c>
      <c r="C86" s="495" t="str">
        <f>+'FORMATO COSTEO C1'!B$390</f>
        <v>Categoría de gasto</v>
      </c>
      <c r="D86" s="506"/>
      <c r="E86" s="507"/>
      <c r="F86" s="498">
        <f>+'FORMATO COSTEO C1'!G390</f>
        <v>0</v>
      </c>
      <c r="G86" s="499">
        <f>+'FORMATO COSTEO C1'!M390</f>
        <v>0</v>
      </c>
      <c r="H86" s="503">
        <f>IF($F86=0,0,((($F86/$E$82)*'CRONOGRAMA ACTIVIDADES'!F$37)*($G86/$F86)))</f>
        <v>0</v>
      </c>
      <c r="I86" s="498">
        <f>IF($F86=0,0,((($F86/$E$82)*'CRONOGRAMA ACTIVIDADES'!G$37)*($G86/$F86)))</f>
        <v>0</v>
      </c>
      <c r="J86" s="498">
        <f>IF($F86=0,0,((($F86/$E$82)*'CRONOGRAMA ACTIVIDADES'!H$37)*($G86/$F86)))</f>
        <v>0</v>
      </c>
      <c r="K86" s="498">
        <f>IF($F86=0,0,((($F86/$E$82)*'CRONOGRAMA ACTIVIDADES'!I$37)*($G86/$F86)))</f>
        <v>0</v>
      </c>
      <c r="L86" s="498">
        <f>IF($F86=0,0,((($F86/$E$82)*'CRONOGRAMA ACTIVIDADES'!J$37)*($G86/$F86)))</f>
        <v>0</v>
      </c>
      <c r="M86" s="498">
        <f>IF($F86=0,0,((($F86/$E$82)*'CRONOGRAMA ACTIVIDADES'!K$37)*($G86/$F86)))</f>
        <v>0</v>
      </c>
      <c r="N86" s="498">
        <f>IF($F86=0,0,((($F86/$E$82)*'CRONOGRAMA ACTIVIDADES'!L$37)*($G86/$F86)))</f>
        <v>0</v>
      </c>
      <c r="O86" s="498">
        <f>IF($F86=0,0,((($F86/$E$82)*'CRONOGRAMA ACTIVIDADES'!M$37)*($G86/$F86)))</f>
        <v>0</v>
      </c>
      <c r="P86" s="498">
        <f>IF($F86=0,0,((($F86/$E$82)*'CRONOGRAMA ACTIVIDADES'!N$37)*($G86/$F86)))</f>
        <v>0</v>
      </c>
      <c r="Q86" s="498">
        <f>IF($F86=0,0,((($F86/$E$82)*'CRONOGRAMA ACTIVIDADES'!O$37)*($G86/$F86)))</f>
        <v>0</v>
      </c>
      <c r="R86" s="498">
        <f>IF($F86=0,0,((($F86/$E$82)*'CRONOGRAMA ACTIVIDADES'!P$37)*($G86/$F86)))</f>
        <v>0</v>
      </c>
      <c r="S86" s="498">
        <f>IF($F86=0,0,((($F86/$E$82)*'CRONOGRAMA ACTIVIDADES'!Q$37)*($G86/$F86)))</f>
        <v>0</v>
      </c>
      <c r="T86" s="501">
        <f>H86+I86+J86+K86+L86+M86+N86+O86+P86+Q86+R86+S86</f>
        <v>0</v>
      </c>
      <c r="U86" s="502">
        <f>IF($F86=0,0,((($F86/$E$82)*'CRONOGRAMA ACTIVIDADES'!R$37)*($G86/$F86)))</f>
        <v>0</v>
      </c>
      <c r="V86" s="498">
        <f>IF($F86=0,0,((($F86/$E$82)*'CRONOGRAMA ACTIVIDADES'!S$37)*($G86/$F86)))</f>
        <v>0</v>
      </c>
      <c r="W86" s="498">
        <f>IF($F86=0,0,((($F86/$E$82)*'CRONOGRAMA ACTIVIDADES'!T$37)*($G86/$F86)))</f>
        <v>0</v>
      </c>
      <c r="X86" s="498">
        <f>IF($F86=0,0,((($F86/$E$82)*'CRONOGRAMA ACTIVIDADES'!U$37)*($G86/$F86)))</f>
        <v>0</v>
      </c>
      <c r="Y86" s="498">
        <f>IF($F86=0,0,((($F86/$E$82)*'CRONOGRAMA ACTIVIDADES'!V$37)*($G86/$F86)))</f>
        <v>0</v>
      </c>
      <c r="Z86" s="498">
        <f>IF($F86=0,0,((($F86/$E$82)*'CRONOGRAMA ACTIVIDADES'!W$37)*($G86/$F86)))</f>
        <v>0</v>
      </c>
      <c r="AA86" s="498">
        <f>IF($F86=0,0,((($F86/$E$82)*'CRONOGRAMA ACTIVIDADES'!X$37)*($G86/$F86)))</f>
        <v>0</v>
      </c>
      <c r="AB86" s="498">
        <f>IF($F86=0,0,((($F86/$E$82)*'CRONOGRAMA ACTIVIDADES'!Y$37)*($G86/$F86)))</f>
        <v>0</v>
      </c>
      <c r="AC86" s="498">
        <f>IF($F86=0,0,((($F86/$E$82)*'CRONOGRAMA ACTIVIDADES'!Z$37)*($G86/$F86)))</f>
        <v>0</v>
      </c>
      <c r="AD86" s="498">
        <f>IF($F86=0,0,((($F86/$E$82)*'CRONOGRAMA ACTIVIDADES'!AA$37)*($G86/$F86)))</f>
        <v>0</v>
      </c>
      <c r="AE86" s="498">
        <f>IF($F86=0,0,((($F86/$E$82)*'CRONOGRAMA ACTIVIDADES'!AB$37)*($G86/$F86)))</f>
        <v>0</v>
      </c>
      <c r="AF86" s="498">
        <f>IF($F86=0,0,((($F86/$E$82)*'CRONOGRAMA ACTIVIDADES'!AC$37)*($G86/$F86)))</f>
        <v>0</v>
      </c>
      <c r="AG86" s="499">
        <f>U86+V86+W86+X86+Y86+Z86+AA86+AB86+AC86+AD86+AE86+AF86</f>
        <v>0</v>
      </c>
      <c r="AH86" s="503">
        <f>IF($F86=0,0,((($F86/$E$82)*'CRONOGRAMA ACTIVIDADES'!AD$37)*($G86/$F86)))</f>
        <v>0</v>
      </c>
      <c r="AI86" s="498">
        <f>IF($F86=0,0,((($F86/$E$82)*'CRONOGRAMA ACTIVIDADES'!AE$37)*($G86/$F86)))</f>
        <v>0</v>
      </c>
      <c r="AJ86" s="498">
        <f>IF($F86=0,0,((($F86/$E$82)*'CRONOGRAMA ACTIVIDADES'!AF$37)*($G86/$F86)))</f>
        <v>0</v>
      </c>
      <c r="AK86" s="498">
        <f>IF($F86=0,0,((($F86/$E$82)*'CRONOGRAMA ACTIVIDADES'!AG$37)*($G86/$F86)))</f>
        <v>0</v>
      </c>
      <c r="AL86" s="498">
        <f>IF($F86=0,0,((($F86/$E$82)*'CRONOGRAMA ACTIVIDADES'!AH$37)*($G86/$F86)))</f>
        <v>0</v>
      </c>
      <c r="AM86" s="498">
        <f>IF($F86=0,0,((($F86/$E$82)*'CRONOGRAMA ACTIVIDADES'!AI$37)*($G86/$F86)))</f>
        <v>0</v>
      </c>
      <c r="AN86" s="498">
        <f>IF($F86=0,0,((($F86/$E$82)*'CRONOGRAMA ACTIVIDADES'!AJ$37)*($G86/$F86)))</f>
        <v>0</v>
      </c>
      <c r="AO86" s="498">
        <f>IF($F86=0,0,((($F86/$E$82)*'CRONOGRAMA ACTIVIDADES'!AK$37)*($G86/$F86)))</f>
        <v>0</v>
      </c>
      <c r="AP86" s="498">
        <f>IF($F86=0,0,((($F86/$E$82)*'CRONOGRAMA ACTIVIDADES'!AL$37)*($G86/$F86)))</f>
        <v>0</v>
      </c>
      <c r="AQ86" s="498">
        <f>IF($F86=0,0,((($F86/$E$82)*'CRONOGRAMA ACTIVIDADES'!AM$37)*($G86/$F86)))</f>
        <v>0</v>
      </c>
      <c r="AR86" s="498">
        <f>IF($F86=0,0,((($F86/$E$82)*'CRONOGRAMA ACTIVIDADES'!AN$37)*($G86/$F86)))</f>
        <v>0</v>
      </c>
      <c r="AS86" s="498">
        <f>IF($F86=0,0,((($F86/$E$82)*'CRONOGRAMA ACTIVIDADES'!AO$37)*($G86/$F86)))</f>
        <v>0</v>
      </c>
      <c r="AT86" s="501">
        <f>AH86+AI86+AJ86+AK86+AL86+AM86+AN86+AO86+AP86+AQ86+AR86+AS86</f>
        <v>0</v>
      </c>
      <c r="AU86" s="571">
        <f>AS86+AR86+AQ86+AP86+AO86+AN86+AM86+AL86+AK86+AJ86+AI86+AH86+AF86+AE86+AD86+AC86+AB86+AA86+Z86+Y86+X86+W86+V86+U86+S86+R86+Q86+P86+O86+N86+M86+L86+K86+J86+I86+H86</f>
        <v>0</v>
      </c>
      <c r="AV86" s="470">
        <f t="shared" si="24"/>
        <v>0</v>
      </c>
    </row>
    <row r="87" spans="2:48" s="472" customFormat="1" ht="12.75" customHeight="1">
      <c r="B87" s="494" t="str">
        <f>+'FORMATO COSTEO C1'!C$396</f>
        <v>1.3.2.5</v>
      </c>
      <c r="C87" s="495" t="str">
        <f>+'FORMATO COSTEO C1'!B$396</f>
        <v>Categoría de gasto</v>
      </c>
      <c r="D87" s="506"/>
      <c r="E87" s="507"/>
      <c r="F87" s="498">
        <f>+'FORMATO COSTEO C1'!G396</f>
        <v>0</v>
      </c>
      <c r="G87" s="499">
        <f>+'FORMATO COSTEO C1'!M396</f>
        <v>0</v>
      </c>
      <c r="H87" s="503">
        <f>IF($F87=0,0,((($F87/$E$82)*'CRONOGRAMA ACTIVIDADES'!F$37)*($G87/$F87)))</f>
        <v>0</v>
      </c>
      <c r="I87" s="498">
        <f>IF($F87=0,0,((($F87/$E$82)*'CRONOGRAMA ACTIVIDADES'!G$37)*($G87/$F87)))</f>
        <v>0</v>
      </c>
      <c r="J87" s="498">
        <f>IF($F87=0,0,((($F87/$E$82)*'CRONOGRAMA ACTIVIDADES'!H$37)*($G87/$F87)))</f>
        <v>0</v>
      </c>
      <c r="K87" s="498">
        <f>IF($F87=0,0,((($F87/$E$82)*'CRONOGRAMA ACTIVIDADES'!I$37)*($G87/$F87)))</f>
        <v>0</v>
      </c>
      <c r="L87" s="498">
        <f>IF($F87=0,0,((($F87/$E$82)*'CRONOGRAMA ACTIVIDADES'!J$37)*($G87/$F87)))</f>
        <v>0</v>
      </c>
      <c r="M87" s="498">
        <f>IF($F87=0,0,((($F87/$E$82)*'CRONOGRAMA ACTIVIDADES'!K$37)*($G87/$F87)))</f>
        <v>0</v>
      </c>
      <c r="N87" s="498">
        <f>IF($F87=0,0,((($F87/$E$82)*'CRONOGRAMA ACTIVIDADES'!L$37)*($G87/$F87)))</f>
        <v>0</v>
      </c>
      <c r="O87" s="498">
        <f>IF($F87=0,0,((($F87/$E$82)*'CRONOGRAMA ACTIVIDADES'!M$37)*($G87/$F87)))</f>
        <v>0</v>
      </c>
      <c r="P87" s="498">
        <f>IF($F87=0,0,((($F87/$E$82)*'CRONOGRAMA ACTIVIDADES'!N$37)*($G87/$F87)))</f>
        <v>0</v>
      </c>
      <c r="Q87" s="498">
        <f>IF($F87=0,0,((($F87/$E$82)*'CRONOGRAMA ACTIVIDADES'!O$37)*($G87/$F87)))</f>
        <v>0</v>
      </c>
      <c r="R87" s="498">
        <f>IF($F87=0,0,((($F87/$E$82)*'CRONOGRAMA ACTIVIDADES'!P$37)*($G87/$F87)))</f>
        <v>0</v>
      </c>
      <c r="S87" s="498">
        <f>IF($F87=0,0,((($F87/$E$82)*'CRONOGRAMA ACTIVIDADES'!Q$37)*($G87/$F87)))</f>
        <v>0</v>
      </c>
      <c r="T87" s="501">
        <f>H87+I87+J87+K87+L87+M87+N87+O87+P87+Q87+R87+S87</f>
        <v>0</v>
      </c>
      <c r="U87" s="502">
        <f>IF($F87=0,0,((($F87/$E$82)*'CRONOGRAMA ACTIVIDADES'!R$37)*($G87/$F87)))</f>
        <v>0</v>
      </c>
      <c r="V87" s="498">
        <f>IF($F87=0,0,((($F87/$E$82)*'CRONOGRAMA ACTIVIDADES'!S$37)*($G87/$F87)))</f>
        <v>0</v>
      </c>
      <c r="W87" s="498">
        <f>IF($F87=0,0,((($F87/$E$82)*'CRONOGRAMA ACTIVIDADES'!T$37)*($G87/$F87)))</f>
        <v>0</v>
      </c>
      <c r="X87" s="498">
        <f>IF($F87=0,0,((($F87/$E$82)*'CRONOGRAMA ACTIVIDADES'!U$37)*($G87/$F87)))</f>
        <v>0</v>
      </c>
      <c r="Y87" s="498">
        <f>IF($F87=0,0,((($F87/$E$82)*'CRONOGRAMA ACTIVIDADES'!V$37)*($G87/$F87)))</f>
        <v>0</v>
      </c>
      <c r="Z87" s="498">
        <f>IF($F87=0,0,((($F87/$E$82)*'CRONOGRAMA ACTIVIDADES'!W$37)*($G87/$F87)))</f>
        <v>0</v>
      </c>
      <c r="AA87" s="498">
        <f>IF($F87=0,0,((($F87/$E$82)*'CRONOGRAMA ACTIVIDADES'!X$37)*($G87/$F87)))</f>
        <v>0</v>
      </c>
      <c r="AB87" s="498">
        <f>IF($F87=0,0,((($F87/$E$82)*'CRONOGRAMA ACTIVIDADES'!Y$37)*($G87/$F87)))</f>
        <v>0</v>
      </c>
      <c r="AC87" s="498">
        <f>IF($F87=0,0,((($F87/$E$82)*'CRONOGRAMA ACTIVIDADES'!Z$37)*($G87/$F87)))</f>
        <v>0</v>
      </c>
      <c r="AD87" s="498">
        <f>IF($F87=0,0,((($F87/$E$82)*'CRONOGRAMA ACTIVIDADES'!AA$37)*($G87/$F87)))</f>
        <v>0</v>
      </c>
      <c r="AE87" s="498">
        <f>IF($F87=0,0,((($F87/$E$82)*'CRONOGRAMA ACTIVIDADES'!AB$37)*($G87/$F87)))</f>
        <v>0</v>
      </c>
      <c r="AF87" s="498">
        <f>IF($F87=0,0,((($F87/$E$82)*'CRONOGRAMA ACTIVIDADES'!AC$37)*($G87/$F87)))</f>
        <v>0</v>
      </c>
      <c r="AG87" s="499">
        <f>U87+V87+W87+X87+Y87+Z87+AA87+AB87+AC87+AD87+AE87+AF87</f>
        <v>0</v>
      </c>
      <c r="AH87" s="503">
        <f>IF($F87=0,0,((($F87/$E$82)*'CRONOGRAMA ACTIVIDADES'!AD$37)*($G87/$F87)))</f>
        <v>0</v>
      </c>
      <c r="AI87" s="498">
        <f>IF($F87=0,0,((($F87/$E$82)*'CRONOGRAMA ACTIVIDADES'!AE$37)*($G87/$F87)))</f>
        <v>0</v>
      </c>
      <c r="AJ87" s="498">
        <f>IF($F87=0,0,((($F87/$E$82)*'CRONOGRAMA ACTIVIDADES'!AF$37)*($G87/$F87)))</f>
        <v>0</v>
      </c>
      <c r="AK87" s="498">
        <f>IF($F87=0,0,((($F87/$E$82)*'CRONOGRAMA ACTIVIDADES'!AG$37)*($G87/$F87)))</f>
        <v>0</v>
      </c>
      <c r="AL87" s="498">
        <f>IF($F87=0,0,((($F87/$E$82)*'CRONOGRAMA ACTIVIDADES'!AH$37)*($G87/$F87)))</f>
        <v>0</v>
      </c>
      <c r="AM87" s="498">
        <f>IF($F87=0,0,((($F87/$E$82)*'CRONOGRAMA ACTIVIDADES'!AI$37)*($G87/$F87)))</f>
        <v>0</v>
      </c>
      <c r="AN87" s="498">
        <f>IF($F87=0,0,((($F87/$E$82)*'CRONOGRAMA ACTIVIDADES'!AJ$37)*($G87/$F87)))</f>
        <v>0</v>
      </c>
      <c r="AO87" s="498">
        <f>IF($F87=0,0,((($F87/$E$82)*'CRONOGRAMA ACTIVIDADES'!AK$37)*($G87/$F87)))</f>
        <v>0</v>
      </c>
      <c r="AP87" s="498">
        <f>IF($F87=0,0,((($F87/$E$82)*'CRONOGRAMA ACTIVIDADES'!AL$37)*($G87/$F87)))</f>
        <v>0</v>
      </c>
      <c r="AQ87" s="498">
        <f>IF($F87=0,0,((($F87/$E$82)*'CRONOGRAMA ACTIVIDADES'!AM$37)*($G87/$F87)))</f>
        <v>0</v>
      </c>
      <c r="AR87" s="498">
        <f>IF($F87=0,0,((($F87/$E$82)*'CRONOGRAMA ACTIVIDADES'!AN$37)*($G87/$F87)))</f>
        <v>0</v>
      </c>
      <c r="AS87" s="498">
        <f>IF($F87=0,0,((($F87/$E$82)*'CRONOGRAMA ACTIVIDADES'!AO$37)*($G87/$F87)))</f>
        <v>0</v>
      </c>
      <c r="AT87" s="501">
        <f>AH87+AI87+AJ87+AK87+AL87+AM87+AN87+AO87+AP87+AQ87+AR87+AS87</f>
        <v>0</v>
      </c>
      <c r="AU87" s="571">
        <f>AS87+AR87+AQ87+AP87+AO87+AN87+AM87+AL87+AK87+AJ87+AI87+AH87+AF87+AE87+AD87+AC87+AB87+AA87+Z87+Y87+X87+W87+V87+U87+S87+R87+Q87+P87+O87+N87+M87+L87+K87+J87+I87+H87</f>
        <v>0</v>
      </c>
      <c r="AV87" s="470">
        <f t="shared" si="24"/>
        <v>0</v>
      </c>
    </row>
    <row r="88" spans="2:48" s="483" customFormat="1" ht="12.75" customHeight="1" outlineLevel="1">
      <c r="B88" s="484" t="str">
        <f>+'FORMATO COSTEO C1'!C$402</f>
        <v>1.3.3</v>
      </c>
      <c r="C88" s="508">
        <f>+'FORMATO COSTEO C1'!B$402</f>
        <v>0</v>
      </c>
      <c r="D88" s="486" t="str">
        <f>+'FORMATO COSTEO C1'!D$402</f>
        <v>Unidad medida</v>
      </c>
      <c r="E88" s="487">
        <f>+'FORMATO COSTEO C1'!E$402</f>
        <v>0</v>
      </c>
      <c r="F88" s="488">
        <f>SUM(F89:F93)</f>
        <v>0</v>
      </c>
      <c r="G88" s="489">
        <f aca="true" t="shared" si="26" ref="G88:AS88">SUM(G89:G93)</f>
        <v>0</v>
      </c>
      <c r="H88" s="490">
        <f t="shared" si="26"/>
        <v>0</v>
      </c>
      <c r="I88" s="488">
        <f>SUM(I89:I93)</f>
        <v>0</v>
      </c>
      <c r="J88" s="488">
        <f>SUM(J89:J93)</f>
        <v>0</v>
      </c>
      <c r="K88" s="488">
        <f>SUM(K89:K93)</f>
        <v>0</v>
      </c>
      <c r="L88" s="488">
        <f>SUM(L89:L93)</f>
        <v>0</v>
      </c>
      <c r="M88" s="488">
        <f>SUM(M89:M93)</f>
        <v>0</v>
      </c>
      <c r="N88" s="488">
        <f t="shared" si="26"/>
        <v>0</v>
      </c>
      <c r="O88" s="488">
        <f t="shared" si="26"/>
        <v>0</v>
      </c>
      <c r="P88" s="488">
        <f t="shared" si="26"/>
        <v>0</v>
      </c>
      <c r="Q88" s="488">
        <f t="shared" si="26"/>
        <v>0</v>
      </c>
      <c r="R88" s="488">
        <f t="shared" si="26"/>
        <v>0</v>
      </c>
      <c r="S88" s="488">
        <f t="shared" si="26"/>
        <v>0</v>
      </c>
      <c r="T88" s="491">
        <f>SUM(T89:T93)</f>
        <v>0</v>
      </c>
      <c r="U88" s="492">
        <f t="shared" si="26"/>
        <v>0</v>
      </c>
      <c r="V88" s="488">
        <f t="shared" si="26"/>
        <v>0</v>
      </c>
      <c r="W88" s="488">
        <f t="shared" si="26"/>
        <v>0</v>
      </c>
      <c r="X88" s="488">
        <f t="shared" si="26"/>
        <v>0</v>
      </c>
      <c r="Y88" s="488">
        <f t="shared" si="26"/>
        <v>0</v>
      </c>
      <c r="Z88" s="488">
        <f t="shared" si="26"/>
        <v>0</v>
      </c>
      <c r="AA88" s="488">
        <f t="shared" si="26"/>
        <v>0</v>
      </c>
      <c r="AB88" s="488">
        <f t="shared" si="26"/>
        <v>0</v>
      </c>
      <c r="AC88" s="488">
        <f t="shared" si="26"/>
        <v>0</v>
      </c>
      <c r="AD88" s="488">
        <f t="shared" si="26"/>
        <v>0</v>
      </c>
      <c r="AE88" s="488">
        <f t="shared" si="26"/>
        <v>0</v>
      </c>
      <c r="AF88" s="488">
        <f t="shared" si="26"/>
        <v>0</v>
      </c>
      <c r="AG88" s="489">
        <f t="shared" si="26"/>
        <v>0</v>
      </c>
      <c r="AH88" s="490">
        <f t="shared" si="26"/>
        <v>0</v>
      </c>
      <c r="AI88" s="488">
        <f t="shared" si="26"/>
        <v>0</v>
      </c>
      <c r="AJ88" s="488">
        <f t="shared" si="26"/>
        <v>0</v>
      </c>
      <c r="AK88" s="488">
        <f t="shared" si="26"/>
        <v>0</v>
      </c>
      <c r="AL88" s="488">
        <f t="shared" si="26"/>
        <v>0</v>
      </c>
      <c r="AM88" s="488">
        <f t="shared" si="26"/>
        <v>0</v>
      </c>
      <c r="AN88" s="488">
        <f t="shared" si="26"/>
        <v>0</v>
      </c>
      <c r="AO88" s="488">
        <f t="shared" si="26"/>
        <v>0</v>
      </c>
      <c r="AP88" s="488">
        <f t="shared" si="26"/>
        <v>0</v>
      </c>
      <c r="AQ88" s="488">
        <f t="shared" si="26"/>
        <v>0</v>
      </c>
      <c r="AR88" s="488">
        <f t="shared" si="26"/>
        <v>0</v>
      </c>
      <c r="AS88" s="488">
        <f t="shared" si="26"/>
        <v>0</v>
      </c>
      <c r="AT88" s="491">
        <f>SUM(AT89:AT93)</f>
        <v>0</v>
      </c>
      <c r="AU88" s="493">
        <f>SUM(AU89:AU93)</f>
        <v>0</v>
      </c>
      <c r="AV88" s="470">
        <f t="shared" si="24"/>
        <v>0</v>
      </c>
    </row>
    <row r="89" spans="2:48" s="483" customFormat="1" ht="12.75" customHeight="1" outlineLevel="1">
      <c r="B89" s="494" t="str">
        <f>+'FORMATO COSTEO C1'!C$404</f>
        <v>1.3.3.1</v>
      </c>
      <c r="C89" s="495" t="str">
        <f>+'FORMATO COSTEO C1'!B$404</f>
        <v>Categoría de gasto</v>
      </c>
      <c r="D89" s="506"/>
      <c r="E89" s="507"/>
      <c r="F89" s="498">
        <f>+'FORMATO COSTEO C1'!G404</f>
        <v>0</v>
      </c>
      <c r="G89" s="499">
        <f>+'FORMATO COSTEO C1'!M404</f>
        <v>0</v>
      </c>
      <c r="H89" s="500">
        <f>IF($F89=0,0,((($F89/$E$88)*'CRONOGRAMA ACTIVIDADES'!F$38)*($G89/$F89)))</f>
        <v>0</v>
      </c>
      <c r="I89" s="498">
        <f>IF($F89=0,0,((($F89/$E$88)*'CRONOGRAMA ACTIVIDADES'!G$38)*($G89/$F89)))</f>
        <v>0</v>
      </c>
      <c r="J89" s="498">
        <f>IF($F89=0,0,((($F89/$E$88)*'CRONOGRAMA ACTIVIDADES'!H$38)*($G89/$F89)))</f>
        <v>0</v>
      </c>
      <c r="K89" s="498">
        <f>IF($F89=0,0,((($F89/$E$88)*'CRONOGRAMA ACTIVIDADES'!I$38)*($G89/$F89)))</f>
        <v>0</v>
      </c>
      <c r="L89" s="498">
        <f>IF($F89=0,0,((($F89/$E$88)*'CRONOGRAMA ACTIVIDADES'!J$38)*($G89/$F89)))</f>
        <v>0</v>
      </c>
      <c r="M89" s="498">
        <f>IF($F89=0,0,((($F89/$E$88)*'CRONOGRAMA ACTIVIDADES'!K$38)*($G89/$F89)))</f>
        <v>0</v>
      </c>
      <c r="N89" s="498">
        <f>IF($F89=0,0,((($F89/$E$88)*'CRONOGRAMA ACTIVIDADES'!L$38)*($G89/$F89)))</f>
        <v>0</v>
      </c>
      <c r="O89" s="498">
        <f>IF($F89=0,0,((($F89/$E$88)*'CRONOGRAMA ACTIVIDADES'!M$38)*($G89/$F89)))</f>
        <v>0</v>
      </c>
      <c r="P89" s="498">
        <f>IF($F89=0,0,((($F89/$E$88)*'CRONOGRAMA ACTIVIDADES'!N$38)*($G89/$F89)))</f>
        <v>0</v>
      </c>
      <c r="Q89" s="498">
        <f>IF($F89=0,0,((($F89/$E$88)*'CRONOGRAMA ACTIVIDADES'!O$38)*($G89/$F89)))</f>
        <v>0</v>
      </c>
      <c r="R89" s="498">
        <f>IF($F89=0,0,((($F89/$E$88)*'CRONOGRAMA ACTIVIDADES'!P$38)*($G89/$F89)))</f>
        <v>0</v>
      </c>
      <c r="S89" s="498">
        <f>IF($F89=0,0,((($F89/$E$88)*'CRONOGRAMA ACTIVIDADES'!Q$38)*($G89/$F89)))</f>
        <v>0</v>
      </c>
      <c r="T89" s="501">
        <f>H89+I89+J89+K89+L89+M89+N89+O89+P89+Q89+R89+S89</f>
        <v>0</v>
      </c>
      <c r="U89" s="502">
        <f>IF($F89=0,0,((($F89/$E$88)*'CRONOGRAMA ACTIVIDADES'!R$38)*($G89/$F89)))</f>
        <v>0</v>
      </c>
      <c r="V89" s="498">
        <f>IF($F89=0,0,((($F89/$E$88)*'CRONOGRAMA ACTIVIDADES'!S$38)*($G89/$F89)))</f>
        <v>0</v>
      </c>
      <c r="W89" s="498">
        <f>IF($F89=0,0,((($F89/$E$88)*'CRONOGRAMA ACTIVIDADES'!T$38)*($G89/$F89)))</f>
        <v>0</v>
      </c>
      <c r="X89" s="498">
        <f>IF($F89=0,0,((($F89/$E$88)*'CRONOGRAMA ACTIVIDADES'!U$38)*($G89/$F89)))</f>
        <v>0</v>
      </c>
      <c r="Y89" s="498">
        <f>IF($F89=0,0,((($F89/$E$88)*'CRONOGRAMA ACTIVIDADES'!V$38)*($G89/$F89)))</f>
        <v>0</v>
      </c>
      <c r="Z89" s="498">
        <f>IF($F89=0,0,((($F89/$E$88)*'CRONOGRAMA ACTIVIDADES'!W$38)*($G89/$F89)))</f>
        <v>0</v>
      </c>
      <c r="AA89" s="498">
        <f>IF($F89=0,0,((($F89/$E$88)*'CRONOGRAMA ACTIVIDADES'!X$38)*($G89/$F89)))</f>
        <v>0</v>
      </c>
      <c r="AB89" s="498">
        <f>IF($F89=0,0,((($F89/$E$88)*'CRONOGRAMA ACTIVIDADES'!Y$38)*($G89/$F89)))</f>
        <v>0</v>
      </c>
      <c r="AC89" s="498">
        <f>IF($F89=0,0,((($F89/$E$88)*'CRONOGRAMA ACTIVIDADES'!Z$38)*($G89/$F89)))</f>
        <v>0</v>
      </c>
      <c r="AD89" s="498">
        <f>IF($F89=0,0,((($F89/$E$88)*'CRONOGRAMA ACTIVIDADES'!AA$38)*($G89/$F89)))</f>
        <v>0</v>
      </c>
      <c r="AE89" s="498">
        <f>IF($F89=0,0,((($F89/$E$88)*'CRONOGRAMA ACTIVIDADES'!AB$38)*($G89/$F89)))</f>
        <v>0</v>
      </c>
      <c r="AF89" s="498">
        <f>IF($F89=0,0,((($F89/$E$88)*'CRONOGRAMA ACTIVIDADES'!AC$38)*($G89/$F89)))</f>
        <v>0</v>
      </c>
      <c r="AG89" s="499">
        <f>U89+V89+W89+X89+Y89+Z89+AA89+AB89+AC89+AD89+AE89+AF89</f>
        <v>0</v>
      </c>
      <c r="AH89" s="503">
        <f>IF($F89=0,0,((($F89/$E$88)*'CRONOGRAMA ACTIVIDADES'!AD$38)*($G89/$F89)))</f>
        <v>0</v>
      </c>
      <c r="AI89" s="498">
        <f>IF($F89=0,0,((($F89/$E$88)*'CRONOGRAMA ACTIVIDADES'!AE$38)*($G89/$F89)))</f>
        <v>0</v>
      </c>
      <c r="AJ89" s="498">
        <f>IF($F89=0,0,((($F89/$E$88)*'CRONOGRAMA ACTIVIDADES'!AF$38)*($G89/$F89)))</f>
        <v>0</v>
      </c>
      <c r="AK89" s="498">
        <f>IF($F89=0,0,((($F89/$E$88)*'CRONOGRAMA ACTIVIDADES'!AG$38)*($G89/$F89)))</f>
        <v>0</v>
      </c>
      <c r="AL89" s="498">
        <f>IF($F89=0,0,((($F89/$E$88)*'CRONOGRAMA ACTIVIDADES'!AH$38)*($G89/$F89)))</f>
        <v>0</v>
      </c>
      <c r="AM89" s="498">
        <f>IF($F89=0,0,((($F89/$E$88)*'CRONOGRAMA ACTIVIDADES'!AI$38)*($G89/$F89)))</f>
        <v>0</v>
      </c>
      <c r="AN89" s="498">
        <f>IF($F89=0,0,((($F89/$E$88)*'CRONOGRAMA ACTIVIDADES'!AJ$38)*($G89/$F89)))</f>
        <v>0</v>
      </c>
      <c r="AO89" s="498">
        <f>IF($F89=0,0,((($F89/$E$88)*'CRONOGRAMA ACTIVIDADES'!AK$38)*($G89/$F89)))</f>
        <v>0</v>
      </c>
      <c r="AP89" s="498">
        <f>IF($F89=0,0,((($F89/$E$88)*'CRONOGRAMA ACTIVIDADES'!AL$38)*($G89/$F89)))</f>
        <v>0</v>
      </c>
      <c r="AQ89" s="498">
        <f>IF($F89=0,0,((($F89/$E$88)*'CRONOGRAMA ACTIVIDADES'!AM$38)*($G89/$F89)))</f>
        <v>0</v>
      </c>
      <c r="AR89" s="498">
        <f>IF($F89=0,0,((($F89/$E$88)*'CRONOGRAMA ACTIVIDADES'!AN$38)*($G89/$F89)))</f>
        <v>0</v>
      </c>
      <c r="AS89" s="498">
        <f>IF($F89=0,0,((($F89/$E$88)*'CRONOGRAMA ACTIVIDADES'!AO$38)*($G89/$F89)))</f>
        <v>0</v>
      </c>
      <c r="AT89" s="501">
        <f>AH89+AI89+AJ89+AK89+AL89+AM89+AN89+AO89+AP89+AQ89+AR89+AS89</f>
        <v>0</v>
      </c>
      <c r="AU89" s="571">
        <f>AS89+AR89+AQ89+AP89+AO89+AN89+AM89+AL89+AK89+AJ89+AI89+AH89+AF89+AE89+AD89+AC89+AB89+AA89+Z89+Y89+X89+W89+V89+U89+S89+R89+Q89+P89+O89+N89+M89+L89+K89+J89+I89+H89</f>
        <v>0</v>
      </c>
      <c r="AV89" s="470">
        <f t="shared" si="24"/>
        <v>0</v>
      </c>
    </row>
    <row r="90" spans="2:48" s="472" customFormat="1" ht="12.75" customHeight="1">
      <c r="B90" s="494" t="str">
        <f>+'FORMATO COSTEO C1'!C$410</f>
        <v>1.3.3.2</v>
      </c>
      <c r="C90" s="495" t="str">
        <f>+'FORMATO COSTEO C1'!B$410</f>
        <v>Categoría de gasto</v>
      </c>
      <c r="D90" s="506"/>
      <c r="E90" s="507"/>
      <c r="F90" s="498">
        <f>+'FORMATO COSTEO C1'!G410</f>
        <v>0</v>
      </c>
      <c r="G90" s="499">
        <f>+'FORMATO COSTEO C1'!M410</f>
        <v>0</v>
      </c>
      <c r="H90" s="503">
        <f>IF($F90=0,0,((($F90/$E$88)*'CRONOGRAMA ACTIVIDADES'!F$38)*($G90/$F90)))</f>
        <v>0</v>
      </c>
      <c r="I90" s="498">
        <f>IF($F90=0,0,((($F90/$E$88)*'CRONOGRAMA ACTIVIDADES'!G$38)*($G90/$F90)))</f>
        <v>0</v>
      </c>
      <c r="J90" s="498">
        <f>IF($F90=0,0,((($F90/$E$88)*'CRONOGRAMA ACTIVIDADES'!H$38)*($G90/$F90)))</f>
        <v>0</v>
      </c>
      <c r="K90" s="498">
        <f>IF($F90=0,0,((($F90/$E$88)*'CRONOGRAMA ACTIVIDADES'!I$38)*($G90/$F90)))</f>
        <v>0</v>
      </c>
      <c r="L90" s="498">
        <f>IF($F90=0,0,((($F90/$E$88)*'CRONOGRAMA ACTIVIDADES'!J$38)*($G90/$F90)))</f>
        <v>0</v>
      </c>
      <c r="M90" s="498">
        <f>IF($F90=0,0,((($F90/$E$88)*'CRONOGRAMA ACTIVIDADES'!K$38)*($G90/$F90)))</f>
        <v>0</v>
      </c>
      <c r="N90" s="498">
        <f>IF($F90=0,0,((($F90/$E$88)*'CRONOGRAMA ACTIVIDADES'!L$38)*($G90/$F90)))</f>
        <v>0</v>
      </c>
      <c r="O90" s="498">
        <f>IF($F90=0,0,((($F90/$E$88)*'CRONOGRAMA ACTIVIDADES'!M$38)*($G90/$F90)))</f>
        <v>0</v>
      </c>
      <c r="P90" s="498">
        <f>IF($F90=0,0,((($F90/$E$88)*'CRONOGRAMA ACTIVIDADES'!N$38)*($G90/$F90)))</f>
        <v>0</v>
      </c>
      <c r="Q90" s="498">
        <f>IF($F90=0,0,((($F90/$E$88)*'CRONOGRAMA ACTIVIDADES'!O$38)*($G90/$F90)))</f>
        <v>0</v>
      </c>
      <c r="R90" s="498">
        <f>IF($F90=0,0,((($F90/$E$88)*'CRONOGRAMA ACTIVIDADES'!P$38)*($G90/$F90)))</f>
        <v>0</v>
      </c>
      <c r="S90" s="498">
        <f>IF($F90=0,0,((($F90/$E$88)*'CRONOGRAMA ACTIVIDADES'!Q$38)*($G90/$F90)))</f>
        <v>0</v>
      </c>
      <c r="T90" s="501">
        <f>H90+I90+J90+K90+L90+M90+N90+O90+P90+Q90+R90+S90</f>
        <v>0</v>
      </c>
      <c r="U90" s="502">
        <f>IF($F90=0,0,((($F90/$E$88)*'CRONOGRAMA ACTIVIDADES'!R$38)*($G90/$F90)))</f>
        <v>0</v>
      </c>
      <c r="V90" s="498">
        <f>IF($F90=0,0,((($F90/$E$88)*'CRONOGRAMA ACTIVIDADES'!S$38)*($G90/$F90)))</f>
        <v>0</v>
      </c>
      <c r="W90" s="498">
        <f>IF($F90=0,0,((($F90/$E$88)*'CRONOGRAMA ACTIVIDADES'!T$38)*($G90/$F90)))</f>
        <v>0</v>
      </c>
      <c r="X90" s="498">
        <f>IF($F90=0,0,((($F90/$E$88)*'CRONOGRAMA ACTIVIDADES'!U$38)*($G90/$F90)))</f>
        <v>0</v>
      </c>
      <c r="Y90" s="498">
        <f>IF($F90=0,0,((($F90/$E$88)*'CRONOGRAMA ACTIVIDADES'!V$38)*($G90/$F90)))</f>
        <v>0</v>
      </c>
      <c r="Z90" s="498">
        <f>IF($F90=0,0,((($F90/$E$88)*'CRONOGRAMA ACTIVIDADES'!W$38)*($G90/$F90)))</f>
        <v>0</v>
      </c>
      <c r="AA90" s="498">
        <f>IF($F90=0,0,((($F90/$E$88)*'CRONOGRAMA ACTIVIDADES'!X$38)*($G90/$F90)))</f>
        <v>0</v>
      </c>
      <c r="AB90" s="498">
        <f>IF($F90=0,0,((($F90/$E$88)*'CRONOGRAMA ACTIVIDADES'!Y$38)*($G90/$F90)))</f>
        <v>0</v>
      </c>
      <c r="AC90" s="498">
        <f>IF($F90=0,0,((($F90/$E$88)*'CRONOGRAMA ACTIVIDADES'!Z$38)*($G90/$F90)))</f>
        <v>0</v>
      </c>
      <c r="AD90" s="498">
        <f>IF($F90=0,0,((($F90/$E$88)*'CRONOGRAMA ACTIVIDADES'!AA$38)*($G90/$F90)))</f>
        <v>0</v>
      </c>
      <c r="AE90" s="498">
        <f>IF($F90=0,0,((($F90/$E$88)*'CRONOGRAMA ACTIVIDADES'!AB$38)*($G90/$F90)))</f>
        <v>0</v>
      </c>
      <c r="AF90" s="498">
        <f>IF($F90=0,0,((($F90/$E$88)*'CRONOGRAMA ACTIVIDADES'!AC$38)*($G90/$F90)))</f>
        <v>0</v>
      </c>
      <c r="AG90" s="499">
        <f>U90+V90+W90+X90+Y90+Z90+AA90+AB90+AC90+AD90+AE90+AF90</f>
        <v>0</v>
      </c>
      <c r="AH90" s="503">
        <f>IF($F90=0,0,((($F90/$E$88)*'CRONOGRAMA ACTIVIDADES'!AD$38)*($G90/$F90)))</f>
        <v>0</v>
      </c>
      <c r="AI90" s="498">
        <f>IF($F90=0,0,((($F90/$E$88)*'CRONOGRAMA ACTIVIDADES'!AE$38)*($G90/$F90)))</f>
        <v>0</v>
      </c>
      <c r="AJ90" s="498">
        <f>IF($F90=0,0,((($F90/$E$88)*'CRONOGRAMA ACTIVIDADES'!AF$38)*($G90/$F90)))</f>
        <v>0</v>
      </c>
      <c r="AK90" s="498">
        <f>IF($F90=0,0,((($F90/$E$88)*'CRONOGRAMA ACTIVIDADES'!AG$38)*($G90/$F90)))</f>
        <v>0</v>
      </c>
      <c r="AL90" s="498">
        <f>IF($F90=0,0,((($F90/$E$88)*'CRONOGRAMA ACTIVIDADES'!AH$38)*($G90/$F90)))</f>
        <v>0</v>
      </c>
      <c r="AM90" s="498">
        <f>IF($F90=0,0,((($F90/$E$88)*'CRONOGRAMA ACTIVIDADES'!AI$38)*($G90/$F90)))</f>
        <v>0</v>
      </c>
      <c r="AN90" s="498">
        <f>IF($F90=0,0,((($F90/$E$88)*'CRONOGRAMA ACTIVIDADES'!AJ$38)*($G90/$F90)))</f>
        <v>0</v>
      </c>
      <c r="AO90" s="498">
        <f>IF($F90=0,0,((($F90/$E$88)*'CRONOGRAMA ACTIVIDADES'!AK$38)*($G90/$F90)))</f>
        <v>0</v>
      </c>
      <c r="AP90" s="498">
        <f>IF($F90=0,0,((($F90/$E$88)*'CRONOGRAMA ACTIVIDADES'!AL$38)*($G90/$F90)))</f>
        <v>0</v>
      </c>
      <c r="AQ90" s="498">
        <f>IF($F90=0,0,((($F90/$E$88)*'CRONOGRAMA ACTIVIDADES'!AM$38)*($G90/$F90)))</f>
        <v>0</v>
      </c>
      <c r="AR90" s="498">
        <f>IF($F90=0,0,((($F90/$E$88)*'CRONOGRAMA ACTIVIDADES'!AN$38)*($G90/$F90)))</f>
        <v>0</v>
      </c>
      <c r="AS90" s="498">
        <f>IF($F90=0,0,((($F90/$E$88)*'CRONOGRAMA ACTIVIDADES'!AO$38)*($G90/$F90)))</f>
        <v>0</v>
      </c>
      <c r="AT90" s="501">
        <f>AH90+AI90+AJ90+AK90+AL90+AM90+AN90+AO90+AP90+AQ90+AR90+AS90</f>
        <v>0</v>
      </c>
      <c r="AU90" s="571">
        <f>AS90+AR90+AQ90+AP90+AO90+AN90+AM90+AL90+AK90+AJ90+AI90+AH90+AF90+AE90+AD90+AC90+AB90+AA90+Z90+Y90+X90+W90+V90+U90+S90+R90+Q90+P90+O90+N90+M90+L90+K90+J90+I90+H90</f>
        <v>0</v>
      </c>
      <c r="AV90" s="470">
        <f t="shared" si="24"/>
        <v>0</v>
      </c>
    </row>
    <row r="91" spans="2:48" s="472" customFormat="1" ht="12.75" customHeight="1">
      <c r="B91" s="494" t="str">
        <f>+'FORMATO COSTEO C1'!C$416</f>
        <v>1.3.3.3</v>
      </c>
      <c r="C91" s="495" t="str">
        <f>+'FORMATO COSTEO C1'!B$416</f>
        <v>Categoría de gasto</v>
      </c>
      <c r="D91" s="506"/>
      <c r="E91" s="507"/>
      <c r="F91" s="498">
        <f>+'FORMATO COSTEO C1'!G416</f>
        <v>0</v>
      </c>
      <c r="G91" s="499">
        <f>+'FORMATO COSTEO C1'!M416</f>
        <v>0</v>
      </c>
      <c r="H91" s="503">
        <f>IF($F91=0,0,((($F91/$E$88)*'CRONOGRAMA ACTIVIDADES'!F$38)*($G91/$F91)))</f>
        <v>0</v>
      </c>
      <c r="I91" s="498">
        <f>IF($F91=0,0,((($F91/$E$88)*'CRONOGRAMA ACTIVIDADES'!G$38)*($G91/$F91)))</f>
        <v>0</v>
      </c>
      <c r="J91" s="498">
        <f>IF($F91=0,0,((($F91/$E$88)*'CRONOGRAMA ACTIVIDADES'!H$38)*($G91/$F91)))</f>
        <v>0</v>
      </c>
      <c r="K91" s="498">
        <f>IF($F91=0,0,((($F91/$E$88)*'CRONOGRAMA ACTIVIDADES'!I$38)*($G91/$F91)))</f>
        <v>0</v>
      </c>
      <c r="L91" s="498">
        <f>IF($F91=0,0,((($F91/$E$88)*'CRONOGRAMA ACTIVIDADES'!J$38)*($G91/$F91)))</f>
        <v>0</v>
      </c>
      <c r="M91" s="498">
        <f>IF($F91=0,0,((($F91/$E$88)*'CRONOGRAMA ACTIVIDADES'!K$38)*($G91/$F91)))</f>
        <v>0</v>
      </c>
      <c r="N91" s="498">
        <f>IF($F91=0,0,((($F91/$E$88)*'CRONOGRAMA ACTIVIDADES'!L$38)*($G91/$F91)))</f>
        <v>0</v>
      </c>
      <c r="O91" s="498">
        <f>IF($F91=0,0,((($F91/$E$88)*'CRONOGRAMA ACTIVIDADES'!M$38)*($G91/$F91)))</f>
        <v>0</v>
      </c>
      <c r="P91" s="498">
        <f>IF($F91=0,0,((($F91/$E$88)*'CRONOGRAMA ACTIVIDADES'!N$38)*($G91/$F91)))</f>
        <v>0</v>
      </c>
      <c r="Q91" s="498">
        <f>IF($F91=0,0,((($F91/$E$88)*'CRONOGRAMA ACTIVIDADES'!O$38)*($G91/$F91)))</f>
        <v>0</v>
      </c>
      <c r="R91" s="498">
        <f>IF($F91=0,0,((($F91/$E$88)*'CRONOGRAMA ACTIVIDADES'!P$38)*($G91/$F91)))</f>
        <v>0</v>
      </c>
      <c r="S91" s="498">
        <f>IF($F91=0,0,((($F91/$E$88)*'CRONOGRAMA ACTIVIDADES'!Q$38)*($G91/$F91)))</f>
        <v>0</v>
      </c>
      <c r="T91" s="501">
        <f>H91+I91+J91+K91+L91+M91+N91+O91+P91+Q91+R91+S91</f>
        <v>0</v>
      </c>
      <c r="U91" s="502">
        <f>IF($F91=0,0,((($F91/$E$88)*'CRONOGRAMA ACTIVIDADES'!R$38)*($G91/$F91)))</f>
        <v>0</v>
      </c>
      <c r="V91" s="498">
        <f>IF($F91=0,0,((($F91/$E$88)*'CRONOGRAMA ACTIVIDADES'!S$38)*($G91/$F91)))</f>
        <v>0</v>
      </c>
      <c r="W91" s="498">
        <f>IF($F91=0,0,((($F91/$E$88)*'CRONOGRAMA ACTIVIDADES'!T$38)*($G91/$F91)))</f>
        <v>0</v>
      </c>
      <c r="X91" s="498">
        <f>IF($F91=0,0,((($F91/$E$88)*'CRONOGRAMA ACTIVIDADES'!U$38)*($G91/$F91)))</f>
        <v>0</v>
      </c>
      <c r="Y91" s="498">
        <f>IF($F91=0,0,((($F91/$E$88)*'CRONOGRAMA ACTIVIDADES'!V$38)*($G91/$F91)))</f>
        <v>0</v>
      </c>
      <c r="Z91" s="498">
        <f>IF($F91=0,0,((($F91/$E$88)*'CRONOGRAMA ACTIVIDADES'!W$38)*($G91/$F91)))</f>
        <v>0</v>
      </c>
      <c r="AA91" s="498">
        <f>IF($F91=0,0,((($F91/$E$88)*'CRONOGRAMA ACTIVIDADES'!X$38)*($G91/$F91)))</f>
        <v>0</v>
      </c>
      <c r="AB91" s="498">
        <f>IF($F91=0,0,((($F91/$E$88)*'CRONOGRAMA ACTIVIDADES'!Y$38)*($G91/$F91)))</f>
        <v>0</v>
      </c>
      <c r="AC91" s="498">
        <f>IF($F91=0,0,((($F91/$E$88)*'CRONOGRAMA ACTIVIDADES'!Z$38)*($G91/$F91)))</f>
        <v>0</v>
      </c>
      <c r="AD91" s="498">
        <f>IF($F91=0,0,((($F91/$E$88)*'CRONOGRAMA ACTIVIDADES'!AA$38)*($G91/$F91)))</f>
        <v>0</v>
      </c>
      <c r="AE91" s="498">
        <f>IF($F91=0,0,((($F91/$E$88)*'CRONOGRAMA ACTIVIDADES'!AB$38)*($G91/$F91)))</f>
        <v>0</v>
      </c>
      <c r="AF91" s="498">
        <f>IF($F91=0,0,((($F91/$E$88)*'CRONOGRAMA ACTIVIDADES'!AC$38)*($G91/$F91)))</f>
        <v>0</v>
      </c>
      <c r="AG91" s="499">
        <f>U91+V91+W91+X91+Y91+Z91+AA91+AB91+AC91+AD91+AE91+AF91</f>
        <v>0</v>
      </c>
      <c r="AH91" s="503">
        <f>IF($F91=0,0,((($F91/$E$88)*'CRONOGRAMA ACTIVIDADES'!AD$38)*($G91/$F91)))</f>
        <v>0</v>
      </c>
      <c r="AI91" s="498">
        <f>IF($F91=0,0,((($F91/$E$88)*'CRONOGRAMA ACTIVIDADES'!AE$38)*($G91/$F91)))</f>
        <v>0</v>
      </c>
      <c r="AJ91" s="498">
        <f>IF($F91=0,0,((($F91/$E$88)*'CRONOGRAMA ACTIVIDADES'!AF$38)*($G91/$F91)))</f>
        <v>0</v>
      </c>
      <c r="AK91" s="498">
        <f>IF($F91=0,0,((($F91/$E$88)*'CRONOGRAMA ACTIVIDADES'!AG$38)*($G91/$F91)))</f>
        <v>0</v>
      </c>
      <c r="AL91" s="498">
        <f>IF($F91=0,0,((($F91/$E$88)*'CRONOGRAMA ACTIVIDADES'!AH$38)*($G91/$F91)))</f>
        <v>0</v>
      </c>
      <c r="AM91" s="498">
        <f>IF($F91=0,0,((($F91/$E$88)*'CRONOGRAMA ACTIVIDADES'!AI$38)*($G91/$F91)))</f>
        <v>0</v>
      </c>
      <c r="AN91" s="498">
        <f>IF($F91=0,0,((($F91/$E$88)*'CRONOGRAMA ACTIVIDADES'!AJ$38)*($G91/$F91)))</f>
        <v>0</v>
      </c>
      <c r="AO91" s="498">
        <f>IF($F91=0,0,((($F91/$E$88)*'CRONOGRAMA ACTIVIDADES'!AK$38)*($G91/$F91)))</f>
        <v>0</v>
      </c>
      <c r="AP91" s="498">
        <f>IF($F91=0,0,((($F91/$E$88)*'CRONOGRAMA ACTIVIDADES'!AL$38)*($G91/$F91)))</f>
        <v>0</v>
      </c>
      <c r="AQ91" s="498">
        <f>IF($F91=0,0,((($F91/$E$88)*'CRONOGRAMA ACTIVIDADES'!AM$38)*($G91/$F91)))</f>
        <v>0</v>
      </c>
      <c r="AR91" s="498">
        <f>IF($F91=0,0,((($F91/$E$88)*'CRONOGRAMA ACTIVIDADES'!AN$38)*($G91/$F91)))</f>
        <v>0</v>
      </c>
      <c r="AS91" s="498">
        <f>IF($F91=0,0,((($F91/$E$88)*'CRONOGRAMA ACTIVIDADES'!AO$38)*($G91/$F91)))</f>
        <v>0</v>
      </c>
      <c r="AT91" s="501">
        <f>AH91+AI91+AJ91+AK91+AL91+AM91+AN91+AO91+AP91+AQ91+AR91+AS91</f>
        <v>0</v>
      </c>
      <c r="AU91" s="571">
        <f>AS91+AR91+AQ91+AP91+AO91+AN91+AM91+AL91+AK91+AJ91+AI91+AH91+AF91+AE91+AD91+AC91+AB91+AA91+Z91+Y91+X91+W91+V91+U91+S91+R91+Q91+P91+O91+N91+M91+L91+K91+J91+I91+H91</f>
        <v>0</v>
      </c>
      <c r="AV91" s="470">
        <f t="shared" si="24"/>
        <v>0</v>
      </c>
    </row>
    <row r="92" spans="2:48" s="483" customFormat="1" ht="12.75" customHeight="1" outlineLevel="1">
      <c r="B92" s="494" t="str">
        <f>+'FORMATO COSTEO C1'!C$422</f>
        <v>1.3.3.4</v>
      </c>
      <c r="C92" s="495" t="str">
        <f>+'FORMATO COSTEO C1'!B$422</f>
        <v>Categoría de gasto</v>
      </c>
      <c r="D92" s="506"/>
      <c r="E92" s="507"/>
      <c r="F92" s="498">
        <f>+'FORMATO COSTEO C1'!G422</f>
        <v>0</v>
      </c>
      <c r="G92" s="499">
        <f>+'FORMATO COSTEO C1'!M422</f>
        <v>0</v>
      </c>
      <c r="H92" s="503">
        <f>IF($F92=0,0,((($F92/$E$88)*'CRONOGRAMA ACTIVIDADES'!F$38)*($G92/$F92)))</f>
        <v>0</v>
      </c>
      <c r="I92" s="498">
        <f>IF($F92=0,0,((($F92/$E$88)*'CRONOGRAMA ACTIVIDADES'!G$38)*($G92/$F92)))</f>
        <v>0</v>
      </c>
      <c r="J92" s="498">
        <f>IF($F92=0,0,((($F92/$E$88)*'CRONOGRAMA ACTIVIDADES'!H$38)*($G92/$F92)))</f>
        <v>0</v>
      </c>
      <c r="K92" s="498">
        <f>IF($F92=0,0,((($F92/$E$88)*'CRONOGRAMA ACTIVIDADES'!I$38)*($G92/$F92)))</f>
        <v>0</v>
      </c>
      <c r="L92" s="498">
        <f>IF($F92=0,0,((($F92/$E$88)*'CRONOGRAMA ACTIVIDADES'!J$38)*($G92/$F92)))</f>
        <v>0</v>
      </c>
      <c r="M92" s="498">
        <f>IF($F92=0,0,((($F92/$E$88)*'CRONOGRAMA ACTIVIDADES'!K$38)*($G92/$F92)))</f>
        <v>0</v>
      </c>
      <c r="N92" s="498">
        <f>IF($F92=0,0,((($F92/$E$88)*'CRONOGRAMA ACTIVIDADES'!L$38)*($G92/$F92)))</f>
        <v>0</v>
      </c>
      <c r="O92" s="498">
        <f>IF($F92=0,0,((($F92/$E$88)*'CRONOGRAMA ACTIVIDADES'!M$38)*($G92/$F92)))</f>
        <v>0</v>
      </c>
      <c r="P92" s="498">
        <f>IF($F92=0,0,((($F92/$E$88)*'CRONOGRAMA ACTIVIDADES'!N$38)*($G92/$F92)))</f>
        <v>0</v>
      </c>
      <c r="Q92" s="498">
        <f>IF($F92=0,0,((($F92/$E$88)*'CRONOGRAMA ACTIVIDADES'!O$38)*($G92/$F92)))</f>
        <v>0</v>
      </c>
      <c r="R92" s="498">
        <f>IF($F92=0,0,((($F92/$E$88)*'CRONOGRAMA ACTIVIDADES'!P$38)*($G92/$F92)))</f>
        <v>0</v>
      </c>
      <c r="S92" s="498">
        <f>IF($F92=0,0,((($F92/$E$88)*'CRONOGRAMA ACTIVIDADES'!Q$38)*($G92/$F92)))</f>
        <v>0</v>
      </c>
      <c r="T92" s="501">
        <f>H92+I92+J92+K92+L92+M92+N92+O92+P92+Q92+R92+S92</f>
        <v>0</v>
      </c>
      <c r="U92" s="502">
        <f>IF($F92=0,0,((($F92/$E$88)*'CRONOGRAMA ACTIVIDADES'!R$38)*($G92/$F92)))</f>
        <v>0</v>
      </c>
      <c r="V92" s="498">
        <f>IF($F92=0,0,((($F92/$E$88)*'CRONOGRAMA ACTIVIDADES'!S$38)*($G92/$F92)))</f>
        <v>0</v>
      </c>
      <c r="W92" s="498">
        <f>IF($F92=0,0,((($F92/$E$88)*'CRONOGRAMA ACTIVIDADES'!T$38)*($G92/$F92)))</f>
        <v>0</v>
      </c>
      <c r="X92" s="498">
        <f>IF($F92=0,0,((($F92/$E$88)*'CRONOGRAMA ACTIVIDADES'!U$38)*($G92/$F92)))</f>
        <v>0</v>
      </c>
      <c r="Y92" s="498">
        <f>IF($F92=0,0,((($F92/$E$88)*'CRONOGRAMA ACTIVIDADES'!V$38)*($G92/$F92)))</f>
        <v>0</v>
      </c>
      <c r="Z92" s="498">
        <f>IF($F92=0,0,((($F92/$E$88)*'CRONOGRAMA ACTIVIDADES'!W$38)*($G92/$F92)))</f>
        <v>0</v>
      </c>
      <c r="AA92" s="498">
        <f>IF($F92=0,0,((($F92/$E$88)*'CRONOGRAMA ACTIVIDADES'!X$38)*($G92/$F92)))</f>
        <v>0</v>
      </c>
      <c r="AB92" s="498">
        <f>IF($F92=0,0,((($F92/$E$88)*'CRONOGRAMA ACTIVIDADES'!Y$38)*($G92/$F92)))</f>
        <v>0</v>
      </c>
      <c r="AC92" s="498">
        <f>IF($F92=0,0,((($F92/$E$88)*'CRONOGRAMA ACTIVIDADES'!Z$38)*($G92/$F92)))</f>
        <v>0</v>
      </c>
      <c r="AD92" s="498">
        <f>IF($F92=0,0,((($F92/$E$88)*'CRONOGRAMA ACTIVIDADES'!AA$38)*($G92/$F92)))</f>
        <v>0</v>
      </c>
      <c r="AE92" s="498">
        <f>IF($F92=0,0,((($F92/$E$88)*'CRONOGRAMA ACTIVIDADES'!AB$38)*($G92/$F92)))</f>
        <v>0</v>
      </c>
      <c r="AF92" s="498">
        <f>IF($F92=0,0,((($F92/$E$88)*'CRONOGRAMA ACTIVIDADES'!AC$38)*($G92/$F92)))</f>
        <v>0</v>
      </c>
      <c r="AG92" s="499">
        <f>U92+V92+W92+X92+Y92+Z92+AA92+AB92+AC92+AD92+AE92+AF92</f>
        <v>0</v>
      </c>
      <c r="AH92" s="503">
        <f>IF($F92=0,0,((($F92/$E$88)*'CRONOGRAMA ACTIVIDADES'!AD$38)*($G92/$F92)))</f>
        <v>0</v>
      </c>
      <c r="AI92" s="498">
        <f>IF($F92=0,0,((($F92/$E$88)*'CRONOGRAMA ACTIVIDADES'!AE$38)*($G92/$F92)))</f>
        <v>0</v>
      </c>
      <c r="AJ92" s="498">
        <f>IF($F92=0,0,((($F92/$E$88)*'CRONOGRAMA ACTIVIDADES'!AF$38)*($G92/$F92)))</f>
        <v>0</v>
      </c>
      <c r="AK92" s="498">
        <f>IF($F92=0,0,((($F92/$E$88)*'CRONOGRAMA ACTIVIDADES'!AG$38)*($G92/$F92)))</f>
        <v>0</v>
      </c>
      <c r="AL92" s="498">
        <f>IF($F92=0,0,((($F92/$E$88)*'CRONOGRAMA ACTIVIDADES'!AH$38)*($G92/$F92)))</f>
        <v>0</v>
      </c>
      <c r="AM92" s="498">
        <f>IF($F92=0,0,((($F92/$E$88)*'CRONOGRAMA ACTIVIDADES'!AI$38)*($G92/$F92)))</f>
        <v>0</v>
      </c>
      <c r="AN92" s="498">
        <f>IF($F92=0,0,((($F92/$E$88)*'CRONOGRAMA ACTIVIDADES'!AJ$38)*($G92/$F92)))</f>
        <v>0</v>
      </c>
      <c r="AO92" s="498">
        <f>IF($F92=0,0,((($F92/$E$88)*'CRONOGRAMA ACTIVIDADES'!AK$38)*($G92/$F92)))</f>
        <v>0</v>
      </c>
      <c r="AP92" s="498">
        <f>IF($F92=0,0,((($F92/$E$88)*'CRONOGRAMA ACTIVIDADES'!AL$38)*($G92/$F92)))</f>
        <v>0</v>
      </c>
      <c r="AQ92" s="498">
        <f>IF($F92=0,0,((($F92/$E$88)*'CRONOGRAMA ACTIVIDADES'!AM$38)*($G92/$F92)))</f>
        <v>0</v>
      </c>
      <c r="AR92" s="498">
        <f>IF($F92=0,0,((($F92/$E$88)*'CRONOGRAMA ACTIVIDADES'!AN$38)*($G92/$F92)))</f>
        <v>0</v>
      </c>
      <c r="AS92" s="498">
        <f>IF($F92=0,0,((($F92/$E$88)*'CRONOGRAMA ACTIVIDADES'!AO$38)*($G92/$F92)))</f>
        <v>0</v>
      </c>
      <c r="AT92" s="501">
        <f>AH92+AI92+AJ92+AK92+AL92+AM92+AN92+AO92+AP92+AQ92+AR92+AS92</f>
        <v>0</v>
      </c>
      <c r="AU92" s="571">
        <f>AS92+AR92+AQ92+AP92+AO92+AN92+AM92+AL92+AK92+AJ92+AI92+AH92+AF92+AE92+AD92+AC92+AB92+AA92+Z92+Y92+X92+W92+V92+U92+S92+R92+Q92+P92+O92+N92+M92+L92+K92+J92+I92+H92</f>
        <v>0</v>
      </c>
      <c r="AV92" s="470">
        <f t="shared" si="24"/>
        <v>0</v>
      </c>
    </row>
    <row r="93" spans="2:48" s="472" customFormat="1" ht="12.75" customHeight="1">
      <c r="B93" s="494" t="str">
        <f>+'FORMATO COSTEO C1'!C$428</f>
        <v>1.3.3.5</v>
      </c>
      <c r="C93" s="495" t="str">
        <f>+'FORMATO COSTEO C1'!B$428</f>
        <v>Categoría de gasto</v>
      </c>
      <c r="D93" s="506"/>
      <c r="E93" s="507"/>
      <c r="F93" s="498">
        <f>+'FORMATO COSTEO C1'!G428</f>
        <v>0</v>
      </c>
      <c r="G93" s="499">
        <f>+'FORMATO COSTEO C1'!M428</f>
        <v>0</v>
      </c>
      <c r="H93" s="503">
        <f>IF($F93=0,0,((($F93/$E$88)*'CRONOGRAMA ACTIVIDADES'!F$38)*($G93/$F93)))</f>
        <v>0</v>
      </c>
      <c r="I93" s="498">
        <f>IF($F93=0,0,((($F93/$E$88)*'CRONOGRAMA ACTIVIDADES'!G$38)*($G93/$F93)))</f>
        <v>0</v>
      </c>
      <c r="J93" s="498">
        <f>IF($F93=0,0,((($F93/$E$88)*'CRONOGRAMA ACTIVIDADES'!H$38)*($G93/$F93)))</f>
        <v>0</v>
      </c>
      <c r="K93" s="498">
        <f>IF($F93=0,0,((($F93/$E$88)*'CRONOGRAMA ACTIVIDADES'!I$38)*($G93/$F93)))</f>
        <v>0</v>
      </c>
      <c r="L93" s="498">
        <f>IF($F93=0,0,((($F93/$E$88)*'CRONOGRAMA ACTIVIDADES'!J$38)*($G93/$F93)))</f>
        <v>0</v>
      </c>
      <c r="M93" s="498">
        <f>IF($F93=0,0,((($F93/$E$88)*'CRONOGRAMA ACTIVIDADES'!K$38)*($G93/$F93)))</f>
        <v>0</v>
      </c>
      <c r="N93" s="498">
        <f>IF($F93=0,0,((($F93/$E$88)*'CRONOGRAMA ACTIVIDADES'!L$38)*($G93/$F93)))</f>
        <v>0</v>
      </c>
      <c r="O93" s="498">
        <f>IF($F93=0,0,((($F93/$E$88)*'CRONOGRAMA ACTIVIDADES'!M$38)*($G93/$F93)))</f>
        <v>0</v>
      </c>
      <c r="P93" s="498">
        <f>IF($F93=0,0,((($F93/$E$88)*'CRONOGRAMA ACTIVIDADES'!N$38)*($G93/$F93)))</f>
        <v>0</v>
      </c>
      <c r="Q93" s="498">
        <f>IF($F93=0,0,((($F93/$E$88)*'CRONOGRAMA ACTIVIDADES'!O$38)*($G93/$F93)))</f>
        <v>0</v>
      </c>
      <c r="R93" s="498">
        <f>IF($F93=0,0,((($F93/$E$88)*'CRONOGRAMA ACTIVIDADES'!P$38)*($G93/$F93)))</f>
        <v>0</v>
      </c>
      <c r="S93" s="498">
        <f>IF($F93=0,0,((($F93/$E$88)*'CRONOGRAMA ACTIVIDADES'!Q$38)*($G93/$F93)))</f>
        <v>0</v>
      </c>
      <c r="T93" s="501">
        <f>H93+I93+J93+K93+L93+M93+N93+O93+P93+Q93+R93+S93</f>
        <v>0</v>
      </c>
      <c r="U93" s="502">
        <f>IF($F93=0,0,((($F93/$E$88)*'CRONOGRAMA ACTIVIDADES'!R$38)*($G93/$F93)))</f>
        <v>0</v>
      </c>
      <c r="V93" s="498">
        <f>IF($F93=0,0,((($F93/$E$88)*'CRONOGRAMA ACTIVIDADES'!S$38)*($G93/$F93)))</f>
        <v>0</v>
      </c>
      <c r="W93" s="498">
        <f>IF($F93=0,0,((($F93/$E$88)*'CRONOGRAMA ACTIVIDADES'!T$38)*($G93/$F93)))</f>
        <v>0</v>
      </c>
      <c r="X93" s="498">
        <f>IF($F93=0,0,((($F93/$E$88)*'CRONOGRAMA ACTIVIDADES'!U$38)*($G93/$F93)))</f>
        <v>0</v>
      </c>
      <c r="Y93" s="498">
        <f>IF($F93=0,0,((($F93/$E$88)*'CRONOGRAMA ACTIVIDADES'!V$38)*($G93/$F93)))</f>
        <v>0</v>
      </c>
      <c r="Z93" s="498">
        <f>IF($F93=0,0,((($F93/$E$88)*'CRONOGRAMA ACTIVIDADES'!W$38)*($G93/$F93)))</f>
        <v>0</v>
      </c>
      <c r="AA93" s="498">
        <f>IF($F93=0,0,((($F93/$E$88)*'CRONOGRAMA ACTIVIDADES'!X$38)*($G93/$F93)))</f>
        <v>0</v>
      </c>
      <c r="AB93" s="498">
        <f>IF($F93=0,0,((($F93/$E$88)*'CRONOGRAMA ACTIVIDADES'!Y$38)*($G93/$F93)))</f>
        <v>0</v>
      </c>
      <c r="AC93" s="498">
        <f>IF($F93=0,0,((($F93/$E$88)*'CRONOGRAMA ACTIVIDADES'!Z$38)*($G93/$F93)))</f>
        <v>0</v>
      </c>
      <c r="AD93" s="498">
        <f>IF($F93=0,0,((($F93/$E$88)*'CRONOGRAMA ACTIVIDADES'!AA$38)*($G93/$F93)))</f>
        <v>0</v>
      </c>
      <c r="AE93" s="498">
        <f>IF($F93=0,0,((($F93/$E$88)*'CRONOGRAMA ACTIVIDADES'!AB$38)*($G93/$F93)))</f>
        <v>0</v>
      </c>
      <c r="AF93" s="498">
        <f>IF($F93=0,0,((($F93/$E$88)*'CRONOGRAMA ACTIVIDADES'!AC$38)*($G93/$F93)))</f>
        <v>0</v>
      </c>
      <c r="AG93" s="499">
        <f>U93+V93+W93+X93+Y93+Z93+AA93+AB93+AC93+AD93+AE93+AF93</f>
        <v>0</v>
      </c>
      <c r="AH93" s="503">
        <f>IF($F93=0,0,((($F93/$E$88)*'CRONOGRAMA ACTIVIDADES'!AD$38)*($G93/$F93)))</f>
        <v>0</v>
      </c>
      <c r="AI93" s="498">
        <f>IF($F93=0,0,((($F93/$E$88)*'CRONOGRAMA ACTIVIDADES'!AE$38)*($G93/$F93)))</f>
        <v>0</v>
      </c>
      <c r="AJ93" s="498">
        <f>IF($F93=0,0,((($F93/$E$88)*'CRONOGRAMA ACTIVIDADES'!AF$38)*($G93/$F93)))</f>
        <v>0</v>
      </c>
      <c r="AK93" s="498">
        <f>IF($F93=0,0,((($F93/$E$88)*'CRONOGRAMA ACTIVIDADES'!AG$38)*($G93/$F93)))</f>
        <v>0</v>
      </c>
      <c r="AL93" s="498">
        <f>IF($F93=0,0,((($F93/$E$88)*'CRONOGRAMA ACTIVIDADES'!AH$38)*($G93/$F93)))</f>
        <v>0</v>
      </c>
      <c r="AM93" s="498">
        <f>IF($F93=0,0,((($F93/$E$88)*'CRONOGRAMA ACTIVIDADES'!AI$38)*($G93/$F93)))</f>
        <v>0</v>
      </c>
      <c r="AN93" s="498">
        <f>IF($F93=0,0,((($F93/$E$88)*'CRONOGRAMA ACTIVIDADES'!AJ$38)*($G93/$F93)))</f>
        <v>0</v>
      </c>
      <c r="AO93" s="498">
        <f>IF($F93=0,0,((($F93/$E$88)*'CRONOGRAMA ACTIVIDADES'!AK$38)*($G93/$F93)))</f>
        <v>0</v>
      </c>
      <c r="AP93" s="498">
        <f>IF($F93=0,0,((($F93/$E$88)*'CRONOGRAMA ACTIVIDADES'!AL$38)*($G93/$F93)))</f>
        <v>0</v>
      </c>
      <c r="AQ93" s="498">
        <f>IF($F93=0,0,((($F93/$E$88)*'CRONOGRAMA ACTIVIDADES'!AM$38)*($G93/$F93)))</f>
        <v>0</v>
      </c>
      <c r="AR93" s="498">
        <f>IF($F93=0,0,((($F93/$E$88)*'CRONOGRAMA ACTIVIDADES'!AN$38)*($G93/$F93)))</f>
        <v>0</v>
      </c>
      <c r="AS93" s="498">
        <f>IF($F93=0,0,((($F93/$E$88)*'CRONOGRAMA ACTIVIDADES'!AO$38)*($G93/$F93)))</f>
        <v>0</v>
      </c>
      <c r="AT93" s="501">
        <f>AH93+AI93+AJ93+AK93+AL93+AM93+AN93+AO93+AP93+AQ93+AR93+AS93</f>
        <v>0</v>
      </c>
      <c r="AU93" s="571">
        <f>AS93+AR93+AQ93+AP93+AO93+AN93+AM93+AL93+AK93+AJ93+AI93+AH93+AF93+AE93+AD93+AC93+AB93+AA93+Z93+Y93+X93+W93+V93+U93+S93+R93+Q93+P93+O93+N93+M93+L93+K93+J93+I93+H93</f>
        <v>0</v>
      </c>
      <c r="AV93" s="470">
        <f t="shared" si="24"/>
        <v>0</v>
      </c>
    </row>
    <row r="94" spans="2:48" s="472" customFormat="1" ht="12.75" customHeight="1">
      <c r="B94" s="484" t="str">
        <f>+'FORMATO COSTEO C1'!C$434</f>
        <v>1.3.4</v>
      </c>
      <c r="C94" s="508">
        <f>+'FORMATO COSTEO C1'!B$434</f>
        <v>0</v>
      </c>
      <c r="D94" s="486" t="str">
        <f>+'FORMATO COSTEO C1'!D$434</f>
        <v>Unidad medida</v>
      </c>
      <c r="E94" s="487">
        <f>+'FORMATO COSTEO C1'!E$434</f>
        <v>0</v>
      </c>
      <c r="F94" s="488">
        <f>SUM(F95:F99)</f>
        <v>0</v>
      </c>
      <c r="G94" s="489">
        <f aca="true" t="shared" si="27" ref="G94:AS94">SUM(G95:G99)</f>
        <v>0</v>
      </c>
      <c r="H94" s="490">
        <f t="shared" si="27"/>
        <v>0</v>
      </c>
      <c r="I94" s="488">
        <f>SUM(I95:I99)</f>
        <v>0</v>
      </c>
      <c r="J94" s="488">
        <f>SUM(J95:J99)</f>
        <v>0</v>
      </c>
      <c r="K94" s="488">
        <f>SUM(K95:K99)</f>
        <v>0</v>
      </c>
      <c r="L94" s="488">
        <f>SUM(L95:L99)</f>
        <v>0</v>
      </c>
      <c r="M94" s="488">
        <f>SUM(M95:M99)</f>
        <v>0</v>
      </c>
      <c r="N94" s="488">
        <f t="shared" si="27"/>
        <v>0</v>
      </c>
      <c r="O94" s="488">
        <f t="shared" si="27"/>
        <v>0</v>
      </c>
      <c r="P94" s="488">
        <f t="shared" si="27"/>
        <v>0</v>
      </c>
      <c r="Q94" s="488">
        <f t="shared" si="27"/>
        <v>0</v>
      </c>
      <c r="R94" s="488">
        <f t="shared" si="27"/>
        <v>0</v>
      </c>
      <c r="S94" s="488">
        <f t="shared" si="27"/>
        <v>0</v>
      </c>
      <c r="T94" s="491">
        <f>SUM(T95:T99)</f>
        <v>0</v>
      </c>
      <c r="U94" s="492">
        <f t="shared" si="27"/>
        <v>0</v>
      </c>
      <c r="V94" s="488">
        <f t="shared" si="27"/>
        <v>0</v>
      </c>
      <c r="W94" s="488">
        <f t="shared" si="27"/>
        <v>0</v>
      </c>
      <c r="X94" s="488">
        <f t="shared" si="27"/>
        <v>0</v>
      </c>
      <c r="Y94" s="488">
        <f t="shared" si="27"/>
        <v>0</v>
      </c>
      <c r="Z94" s="488">
        <f t="shared" si="27"/>
        <v>0</v>
      </c>
      <c r="AA94" s="488">
        <f t="shared" si="27"/>
        <v>0</v>
      </c>
      <c r="AB94" s="488">
        <f t="shared" si="27"/>
        <v>0</v>
      </c>
      <c r="AC94" s="488">
        <f t="shared" si="27"/>
        <v>0</v>
      </c>
      <c r="AD94" s="488">
        <f t="shared" si="27"/>
        <v>0</v>
      </c>
      <c r="AE94" s="488">
        <f t="shared" si="27"/>
        <v>0</v>
      </c>
      <c r="AF94" s="488">
        <f t="shared" si="27"/>
        <v>0</v>
      </c>
      <c r="AG94" s="489">
        <f t="shared" si="27"/>
        <v>0</v>
      </c>
      <c r="AH94" s="490">
        <f t="shared" si="27"/>
        <v>0</v>
      </c>
      <c r="AI94" s="488">
        <f t="shared" si="27"/>
        <v>0</v>
      </c>
      <c r="AJ94" s="488">
        <f t="shared" si="27"/>
        <v>0</v>
      </c>
      <c r="AK94" s="488">
        <f t="shared" si="27"/>
        <v>0</v>
      </c>
      <c r="AL94" s="488">
        <f t="shared" si="27"/>
        <v>0</v>
      </c>
      <c r="AM94" s="488">
        <f t="shared" si="27"/>
        <v>0</v>
      </c>
      <c r="AN94" s="488">
        <f t="shared" si="27"/>
        <v>0</v>
      </c>
      <c r="AO94" s="488">
        <f t="shared" si="27"/>
        <v>0</v>
      </c>
      <c r="AP94" s="488">
        <f t="shared" si="27"/>
        <v>0</v>
      </c>
      <c r="AQ94" s="488">
        <f t="shared" si="27"/>
        <v>0</v>
      </c>
      <c r="AR94" s="488">
        <f t="shared" si="27"/>
        <v>0</v>
      </c>
      <c r="AS94" s="488">
        <f t="shared" si="27"/>
        <v>0</v>
      </c>
      <c r="AT94" s="491">
        <f>SUM(AT95:AT99)</f>
        <v>0</v>
      </c>
      <c r="AU94" s="493">
        <f>SUM(AU95:AU99)</f>
        <v>0</v>
      </c>
      <c r="AV94" s="470">
        <f t="shared" si="24"/>
        <v>0</v>
      </c>
    </row>
    <row r="95" spans="2:48" s="483" customFormat="1" ht="12.75" customHeight="1" outlineLevel="1">
      <c r="B95" s="494" t="str">
        <f>+'FORMATO COSTEO C1'!C$436</f>
        <v>1.3.4.1</v>
      </c>
      <c r="C95" s="495" t="str">
        <f>+'FORMATO COSTEO C1'!B$436</f>
        <v>Categoría de gasto</v>
      </c>
      <c r="D95" s="506"/>
      <c r="E95" s="507"/>
      <c r="F95" s="498">
        <f>+'FORMATO COSTEO C1'!G436</f>
        <v>0</v>
      </c>
      <c r="G95" s="499">
        <f>+'FORMATO COSTEO C1'!M436</f>
        <v>0</v>
      </c>
      <c r="H95" s="500">
        <f>IF($F95=0,0,((($F95/$E$94)*'CRONOGRAMA ACTIVIDADES'!F$39)*($G95/$F95)))</f>
        <v>0</v>
      </c>
      <c r="I95" s="498">
        <f>IF($F95=0,0,((($F95/$E$94)*'CRONOGRAMA ACTIVIDADES'!G$39)*($G95/$F95)))</f>
        <v>0</v>
      </c>
      <c r="J95" s="498">
        <f>IF($F95=0,0,((($F95/$E$94)*'CRONOGRAMA ACTIVIDADES'!H$39)*($G95/$F95)))</f>
        <v>0</v>
      </c>
      <c r="K95" s="498">
        <f>IF($F95=0,0,((($F95/$E$94)*'CRONOGRAMA ACTIVIDADES'!I$39)*($G95/$F95)))</f>
        <v>0</v>
      </c>
      <c r="L95" s="498">
        <f>IF($F95=0,0,((($F95/$E$94)*'CRONOGRAMA ACTIVIDADES'!J$39)*($G95/$F95)))</f>
        <v>0</v>
      </c>
      <c r="M95" s="498">
        <f>IF($F95=0,0,((($F95/$E$94)*'CRONOGRAMA ACTIVIDADES'!K$39)*($G95/$F95)))</f>
        <v>0</v>
      </c>
      <c r="N95" s="498">
        <f>IF($F95=0,0,((($F95/$E$94)*'CRONOGRAMA ACTIVIDADES'!L$39)*($G95/$F95)))</f>
        <v>0</v>
      </c>
      <c r="O95" s="498">
        <f>IF($F95=0,0,((($F95/$E$94)*'CRONOGRAMA ACTIVIDADES'!M$39)*($G95/$F95)))</f>
        <v>0</v>
      </c>
      <c r="P95" s="498">
        <f>IF($F95=0,0,((($F95/$E$94)*'CRONOGRAMA ACTIVIDADES'!N$39)*($G95/$F95)))</f>
        <v>0</v>
      </c>
      <c r="Q95" s="498">
        <f>IF($F95=0,0,((($F95/$E$94)*'CRONOGRAMA ACTIVIDADES'!O$39)*($G95/$F95)))</f>
        <v>0</v>
      </c>
      <c r="R95" s="498">
        <f>IF($F95=0,0,((($F95/$E$94)*'CRONOGRAMA ACTIVIDADES'!P$39)*($G95/$F95)))</f>
        <v>0</v>
      </c>
      <c r="S95" s="498">
        <f>IF($F95=0,0,((($F95/$E$94)*'CRONOGRAMA ACTIVIDADES'!Q$39)*($G95/$F95)))</f>
        <v>0</v>
      </c>
      <c r="T95" s="501">
        <f>H95+I95+J95+K95+L95+M95+N95+O95+P95+Q95+R95+S95</f>
        <v>0</v>
      </c>
      <c r="U95" s="502">
        <f>IF($F95=0,0,((($F95/$E$94)*'CRONOGRAMA ACTIVIDADES'!R$39)*($G95/$F95)))</f>
        <v>0</v>
      </c>
      <c r="V95" s="498">
        <f>IF($F95=0,0,((($F95/$E$94)*'CRONOGRAMA ACTIVIDADES'!S$39)*($G95/$F95)))</f>
        <v>0</v>
      </c>
      <c r="W95" s="498">
        <f>IF($F95=0,0,((($F95/$E$94)*'CRONOGRAMA ACTIVIDADES'!T$39)*($G95/$F95)))</f>
        <v>0</v>
      </c>
      <c r="X95" s="498">
        <f>IF($F95=0,0,((($F95/$E$94)*'CRONOGRAMA ACTIVIDADES'!U$39)*($G95/$F95)))</f>
        <v>0</v>
      </c>
      <c r="Y95" s="498">
        <f>IF($F95=0,0,((($F95/$E$94)*'CRONOGRAMA ACTIVIDADES'!V$39)*($G95/$F95)))</f>
        <v>0</v>
      </c>
      <c r="Z95" s="498">
        <f>IF($F95=0,0,((($F95/$E$94)*'CRONOGRAMA ACTIVIDADES'!W$39)*($G95/$F95)))</f>
        <v>0</v>
      </c>
      <c r="AA95" s="498">
        <f>IF($F95=0,0,((($F95/$E$94)*'CRONOGRAMA ACTIVIDADES'!X$39)*($G95/$F95)))</f>
        <v>0</v>
      </c>
      <c r="AB95" s="498">
        <f>IF($F95=0,0,((($F95/$E$94)*'CRONOGRAMA ACTIVIDADES'!Y$39)*($G95/$F95)))</f>
        <v>0</v>
      </c>
      <c r="AC95" s="498">
        <f>IF($F95=0,0,((($F95/$E$94)*'CRONOGRAMA ACTIVIDADES'!Z$39)*($G95/$F95)))</f>
        <v>0</v>
      </c>
      <c r="AD95" s="498">
        <f>IF($F95=0,0,((($F95/$E$94)*'CRONOGRAMA ACTIVIDADES'!AA$39)*($G95/$F95)))</f>
        <v>0</v>
      </c>
      <c r="AE95" s="498">
        <f>IF($F95=0,0,((($F95/$E$94)*'CRONOGRAMA ACTIVIDADES'!AB$39)*($G95/$F95)))</f>
        <v>0</v>
      </c>
      <c r="AF95" s="498">
        <f>IF($F95=0,0,((($F95/$E$94)*'CRONOGRAMA ACTIVIDADES'!AC$39)*($G95/$F95)))</f>
        <v>0</v>
      </c>
      <c r="AG95" s="499">
        <f>U95+V95+W95+X95+Y95+Z95+AA95+AB95+AC95+AD95+AE95+AF95</f>
        <v>0</v>
      </c>
      <c r="AH95" s="503">
        <f>IF($F95=0,0,((($F95/$E$94)*'CRONOGRAMA ACTIVIDADES'!AD$39)*($G95/$F95)))</f>
        <v>0</v>
      </c>
      <c r="AI95" s="498">
        <f>IF($F95=0,0,((($F95/$E$94)*'CRONOGRAMA ACTIVIDADES'!AE$39)*($G95/$F95)))</f>
        <v>0</v>
      </c>
      <c r="AJ95" s="498">
        <f>IF($F95=0,0,((($F95/$E$94)*'CRONOGRAMA ACTIVIDADES'!AF$39)*($G95/$F95)))</f>
        <v>0</v>
      </c>
      <c r="AK95" s="498">
        <f>IF($F95=0,0,((($F95/$E$94)*'CRONOGRAMA ACTIVIDADES'!AG$39)*($G95/$F95)))</f>
        <v>0</v>
      </c>
      <c r="AL95" s="498">
        <f>IF($F95=0,0,((($F95/$E$94)*'CRONOGRAMA ACTIVIDADES'!AH$39)*($G95/$F95)))</f>
        <v>0</v>
      </c>
      <c r="AM95" s="498">
        <f>IF($F95=0,0,((($F95/$E$94)*'CRONOGRAMA ACTIVIDADES'!AI$39)*($G95/$F95)))</f>
        <v>0</v>
      </c>
      <c r="AN95" s="498">
        <f>IF($F95=0,0,((($F95/$E$94)*'CRONOGRAMA ACTIVIDADES'!AJ$39)*($G95/$F95)))</f>
        <v>0</v>
      </c>
      <c r="AO95" s="498">
        <f>IF($F95=0,0,((($F95/$E$94)*'CRONOGRAMA ACTIVIDADES'!AK$39)*($G95/$F95)))</f>
        <v>0</v>
      </c>
      <c r="AP95" s="498">
        <f>IF($F95=0,0,((($F95/$E$94)*'CRONOGRAMA ACTIVIDADES'!AL$39)*($G95/$F95)))</f>
        <v>0</v>
      </c>
      <c r="AQ95" s="498">
        <f>IF($F95=0,0,((($F95/$E$94)*'CRONOGRAMA ACTIVIDADES'!AM$39)*($G95/$F95)))</f>
        <v>0</v>
      </c>
      <c r="AR95" s="498">
        <f>IF($F95=0,0,((($F95/$E$94)*'CRONOGRAMA ACTIVIDADES'!AN$39)*($G95/$F95)))</f>
        <v>0</v>
      </c>
      <c r="AS95" s="498">
        <f>IF($F95=0,0,((($F95/$E$94)*'CRONOGRAMA ACTIVIDADES'!AO$39)*($G95/$F95)))</f>
        <v>0</v>
      </c>
      <c r="AT95" s="501">
        <f>AH95+AI95+AJ95+AK95+AL95+AM95+AN95+AO95+AP95+AQ95+AR95+AS95</f>
        <v>0</v>
      </c>
      <c r="AU95" s="571">
        <f>AS95+AR95+AQ95+AP95+AO95+AN95+AM95+AL95+AK95+AJ95+AI95+AH95+AF95+AE95+AD95+AC95+AB95+AA95+Z95+Y95+X95+W95+V95+U95+S95+R95+Q95+P95+O95+N95+M95+L95+K95+J95+I95+H95</f>
        <v>0</v>
      </c>
      <c r="AV95" s="470">
        <f t="shared" si="24"/>
        <v>0</v>
      </c>
    </row>
    <row r="96" spans="2:48" s="472" customFormat="1" ht="12.75" customHeight="1">
      <c r="B96" s="494" t="str">
        <f>+'FORMATO COSTEO C1'!C$442</f>
        <v>1.3.4.2</v>
      </c>
      <c r="C96" s="495" t="str">
        <f>+'FORMATO COSTEO C1'!B$442</f>
        <v>Categoría de gasto</v>
      </c>
      <c r="D96" s="506"/>
      <c r="E96" s="507"/>
      <c r="F96" s="498">
        <f>+'FORMATO COSTEO C1'!G442</f>
        <v>0</v>
      </c>
      <c r="G96" s="499">
        <f>+'FORMATO COSTEO C1'!M442</f>
        <v>0</v>
      </c>
      <c r="H96" s="503">
        <f>IF($F96=0,0,((($F96/$E$94)*'CRONOGRAMA ACTIVIDADES'!F$39)*($G96/$F96)))</f>
        <v>0</v>
      </c>
      <c r="I96" s="498">
        <f>IF($F96=0,0,((($F96/$E$94)*'CRONOGRAMA ACTIVIDADES'!G$39)*($G96/$F96)))</f>
        <v>0</v>
      </c>
      <c r="J96" s="498">
        <f>IF($F96=0,0,((($F96/$E$94)*'CRONOGRAMA ACTIVIDADES'!H$39)*($G96/$F96)))</f>
        <v>0</v>
      </c>
      <c r="K96" s="498">
        <f>IF($F96=0,0,((($F96/$E$94)*'CRONOGRAMA ACTIVIDADES'!I$39)*($G96/$F96)))</f>
        <v>0</v>
      </c>
      <c r="L96" s="498">
        <f>IF($F96=0,0,((($F96/$E$94)*'CRONOGRAMA ACTIVIDADES'!J$39)*($G96/$F96)))</f>
        <v>0</v>
      </c>
      <c r="M96" s="498">
        <f>IF($F96=0,0,((($F96/$E$94)*'CRONOGRAMA ACTIVIDADES'!K$39)*($G96/$F96)))</f>
        <v>0</v>
      </c>
      <c r="N96" s="498">
        <f>IF($F96=0,0,((($F96/$E$94)*'CRONOGRAMA ACTIVIDADES'!L$39)*($G96/$F96)))</f>
        <v>0</v>
      </c>
      <c r="O96" s="498">
        <f>IF($F96=0,0,((($F96/$E$94)*'CRONOGRAMA ACTIVIDADES'!M$39)*($G96/$F96)))</f>
        <v>0</v>
      </c>
      <c r="P96" s="498">
        <f>IF($F96=0,0,((($F96/$E$94)*'CRONOGRAMA ACTIVIDADES'!N$39)*($G96/$F96)))</f>
        <v>0</v>
      </c>
      <c r="Q96" s="498">
        <f>IF($F96=0,0,((($F96/$E$94)*'CRONOGRAMA ACTIVIDADES'!O$39)*($G96/$F96)))</f>
        <v>0</v>
      </c>
      <c r="R96" s="498">
        <f>IF($F96=0,0,((($F96/$E$94)*'CRONOGRAMA ACTIVIDADES'!P$39)*($G96/$F96)))</f>
        <v>0</v>
      </c>
      <c r="S96" s="498">
        <f>IF($F96=0,0,((($F96/$E$94)*'CRONOGRAMA ACTIVIDADES'!Q$39)*($G96/$F96)))</f>
        <v>0</v>
      </c>
      <c r="T96" s="501">
        <f>H96+I96+J96+K96+L96+M96+N96+O96+P96+Q96+R96+S96</f>
        <v>0</v>
      </c>
      <c r="U96" s="502">
        <f>IF($F96=0,0,((($F96/$E$94)*'CRONOGRAMA ACTIVIDADES'!R$39)*($G96/$F96)))</f>
        <v>0</v>
      </c>
      <c r="V96" s="498">
        <f>IF($F96=0,0,((($F96/$E$94)*'CRONOGRAMA ACTIVIDADES'!S$39)*($G96/$F96)))</f>
        <v>0</v>
      </c>
      <c r="W96" s="498">
        <f>IF($F96=0,0,((($F96/$E$94)*'CRONOGRAMA ACTIVIDADES'!T$39)*($G96/$F96)))</f>
        <v>0</v>
      </c>
      <c r="X96" s="498">
        <f>IF($F96=0,0,((($F96/$E$94)*'CRONOGRAMA ACTIVIDADES'!U$39)*($G96/$F96)))</f>
        <v>0</v>
      </c>
      <c r="Y96" s="498">
        <f>IF($F96=0,0,((($F96/$E$94)*'CRONOGRAMA ACTIVIDADES'!V$39)*($G96/$F96)))</f>
        <v>0</v>
      </c>
      <c r="Z96" s="498">
        <f>IF($F96=0,0,((($F96/$E$94)*'CRONOGRAMA ACTIVIDADES'!W$39)*($G96/$F96)))</f>
        <v>0</v>
      </c>
      <c r="AA96" s="498">
        <f>IF($F96=0,0,((($F96/$E$94)*'CRONOGRAMA ACTIVIDADES'!X$39)*($G96/$F96)))</f>
        <v>0</v>
      </c>
      <c r="AB96" s="498">
        <f>IF($F96=0,0,((($F96/$E$94)*'CRONOGRAMA ACTIVIDADES'!Y$39)*($G96/$F96)))</f>
        <v>0</v>
      </c>
      <c r="AC96" s="498">
        <f>IF($F96=0,0,((($F96/$E$94)*'CRONOGRAMA ACTIVIDADES'!Z$39)*($G96/$F96)))</f>
        <v>0</v>
      </c>
      <c r="AD96" s="498">
        <f>IF($F96=0,0,((($F96/$E$94)*'CRONOGRAMA ACTIVIDADES'!AA$39)*($G96/$F96)))</f>
        <v>0</v>
      </c>
      <c r="AE96" s="498">
        <f>IF($F96=0,0,((($F96/$E$94)*'CRONOGRAMA ACTIVIDADES'!AB$39)*($G96/$F96)))</f>
        <v>0</v>
      </c>
      <c r="AF96" s="498">
        <f>IF($F96=0,0,((($F96/$E$94)*'CRONOGRAMA ACTIVIDADES'!AC$39)*($G96/$F96)))</f>
        <v>0</v>
      </c>
      <c r="AG96" s="499">
        <f>U96+V96+W96+X96+Y96+Z96+AA96+AB96+AC96+AD96+AE96+AF96</f>
        <v>0</v>
      </c>
      <c r="AH96" s="503">
        <f>IF($F96=0,0,((($F96/$E$94)*'CRONOGRAMA ACTIVIDADES'!AD$39)*($G96/$F96)))</f>
        <v>0</v>
      </c>
      <c r="AI96" s="498">
        <f>IF($F96=0,0,((($F96/$E$94)*'CRONOGRAMA ACTIVIDADES'!AE$39)*($G96/$F96)))</f>
        <v>0</v>
      </c>
      <c r="AJ96" s="498">
        <f>IF($F96=0,0,((($F96/$E$94)*'CRONOGRAMA ACTIVIDADES'!AF$39)*($G96/$F96)))</f>
        <v>0</v>
      </c>
      <c r="AK96" s="498">
        <f>IF($F96=0,0,((($F96/$E$94)*'CRONOGRAMA ACTIVIDADES'!AG$39)*($G96/$F96)))</f>
        <v>0</v>
      </c>
      <c r="AL96" s="498">
        <f>IF($F96=0,0,((($F96/$E$94)*'CRONOGRAMA ACTIVIDADES'!AH$39)*($G96/$F96)))</f>
        <v>0</v>
      </c>
      <c r="AM96" s="498">
        <f>IF($F96=0,0,((($F96/$E$94)*'CRONOGRAMA ACTIVIDADES'!AI$39)*($G96/$F96)))</f>
        <v>0</v>
      </c>
      <c r="AN96" s="498">
        <f>IF($F96=0,0,((($F96/$E$94)*'CRONOGRAMA ACTIVIDADES'!AJ$39)*($G96/$F96)))</f>
        <v>0</v>
      </c>
      <c r="AO96" s="498">
        <f>IF($F96=0,0,((($F96/$E$94)*'CRONOGRAMA ACTIVIDADES'!AK$39)*($G96/$F96)))</f>
        <v>0</v>
      </c>
      <c r="AP96" s="498">
        <f>IF($F96=0,0,((($F96/$E$94)*'CRONOGRAMA ACTIVIDADES'!AL$39)*($G96/$F96)))</f>
        <v>0</v>
      </c>
      <c r="AQ96" s="498">
        <f>IF($F96=0,0,((($F96/$E$94)*'CRONOGRAMA ACTIVIDADES'!AM$39)*($G96/$F96)))</f>
        <v>0</v>
      </c>
      <c r="AR96" s="498">
        <f>IF($F96=0,0,((($F96/$E$94)*'CRONOGRAMA ACTIVIDADES'!AN$39)*($G96/$F96)))</f>
        <v>0</v>
      </c>
      <c r="AS96" s="498">
        <f>IF($F96=0,0,((($F96/$E$94)*'CRONOGRAMA ACTIVIDADES'!AO$39)*($G96/$F96)))</f>
        <v>0</v>
      </c>
      <c r="AT96" s="501">
        <f>AH96+AI96+AJ96+AK96+AL96+AM96+AN96+AO96+AP96+AQ96+AR96+AS96</f>
        <v>0</v>
      </c>
      <c r="AU96" s="571">
        <f>AS96+AR96+AQ96+AP96+AO96+AN96+AM96+AL96+AK96+AJ96+AI96+AH96+AF96+AE96+AD96+AC96+AB96+AA96+Z96+Y96+X96+W96+V96+U96+S96+R96+Q96+P96+O96+N96+M96+L96+K96+J96+I96+H96</f>
        <v>0</v>
      </c>
      <c r="AV96" s="470">
        <f t="shared" si="24"/>
        <v>0</v>
      </c>
    </row>
    <row r="97" spans="2:48" s="483" customFormat="1" ht="12.75" customHeight="1" outlineLevel="1">
      <c r="B97" s="494" t="str">
        <f>+'FORMATO COSTEO C1'!C$448</f>
        <v>1.3.4.3</v>
      </c>
      <c r="C97" s="495" t="str">
        <f>+'FORMATO COSTEO C1'!B$448</f>
        <v>Categoría de gasto</v>
      </c>
      <c r="D97" s="506"/>
      <c r="E97" s="507"/>
      <c r="F97" s="498">
        <f>+'FORMATO COSTEO C1'!G448</f>
        <v>0</v>
      </c>
      <c r="G97" s="499">
        <f>+'FORMATO COSTEO C1'!M448</f>
        <v>0</v>
      </c>
      <c r="H97" s="503">
        <f>IF($F97=0,0,((($F97/$E$94)*'CRONOGRAMA ACTIVIDADES'!F$39)*($G97/$F97)))</f>
        <v>0</v>
      </c>
      <c r="I97" s="498">
        <f>IF($F97=0,0,((($F97/$E$94)*'CRONOGRAMA ACTIVIDADES'!G$39)*($G97/$F97)))</f>
        <v>0</v>
      </c>
      <c r="J97" s="498">
        <f>IF($F97=0,0,((($F97/$E$94)*'CRONOGRAMA ACTIVIDADES'!H$39)*($G97/$F97)))</f>
        <v>0</v>
      </c>
      <c r="K97" s="498">
        <f>IF($F97=0,0,((($F97/$E$94)*'CRONOGRAMA ACTIVIDADES'!I$39)*($G97/$F97)))</f>
        <v>0</v>
      </c>
      <c r="L97" s="498">
        <f>IF($F97=0,0,((($F97/$E$94)*'CRONOGRAMA ACTIVIDADES'!J$39)*($G97/$F97)))</f>
        <v>0</v>
      </c>
      <c r="M97" s="498">
        <f>IF($F97=0,0,((($F97/$E$94)*'CRONOGRAMA ACTIVIDADES'!K$39)*($G97/$F97)))</f>
        <v>0</v>
      </c>
      <c r="N97" s="498">
        <f>IF($F97=0,0,((($F97/$E$94)*'CRONOGRAMA ACTIVIDADES'!L$39)*($G97/$F97)))</f>
        <v>0</v>
      </c>
      <c r="O97" s="498">
        <f>IF($F97=0,0,((($F97/$E$94)*'CRONOGRAMA ACTIVIDADES'!M$39)*($G97/$F97)))</f>
        <v>0</v>
      </c>
      <c r="P97" s="498">
        <f>IF($F97=0,0,((($F97/$E$94)*'CRONOGRAMA ACTIVIDADES'!N$39)*($G97/$F97)))</f>
        <v>0</v>
      </c>
      <c r="Q97" s="498">
        <f>IF($F97=0,0,((($F97/$E$94)*'CRONOGRAMA ACTIVIDADES'!O$39)*($G97/$F97)))</f>
        <v>0</v>
      </c>
      <c r="R97" s="498">
        <f>IF($F97=0,0,((($F97/$E$94)*'CRONOGRAMA ACTIVIDADES'!P$39)*($G97/$F97)))</f>
        <v>0</v>
      </c>
      <c r="S97" s="498">
        <f>IF($F97=0,0,((($F97/$E$94)*'CRONOGRAMA ACTIVIDADES'!Q$39)*($G97/$F97)))</f>
        <v>0</v>
      </c>
      <c r="T97" s="501">
        <f>H97+I97+J97+K97+L97+M97+N97+O97+P97+Q97+R97+S97</f>
        <v>0</v>
      </c>
      <c r="U97" s="502">
        <f>IF($F97=0,0,((($F97/$E$94)*'CRONOGRAMA ACTIVIDADES'!R$39)*($G97/$F97)))</f>
        <v>0</v>
      </c>
      <c r="V97" s="498">
        <f>IF($F97=0,0,((($F97/$E$94)*'CRONOGRAMA ACTIVIDADES'!S$39)*($G97/$F97)))</f>
        <v>0</v>
      </c>
      <c r="W97" s="498">
        <f>IF($F97=0,0,((($F97/$E$94)*'CRONOGRAMA ACTIVIDADES'!T$39)*($G97/$F97)))</f>
        <v>0</v>
      </c>
      <c r="X97" s="498">
        <f>IF($F97=0,0,((($F97/$E$94)*'CRONOGRAMA ACTIVIDADES'!U$39)*($G97/$F97)))</f>
        <v>0</v>
      </c>
      <c r="Y97" s="498">
        <f>IF($F97=0,0,((($F97/$E$94)*'CRONOGRAMA ACTIVIDADES'!V$39)*($G97/$F97)))</f>
        <v>0</v>
      </c>
      <c r="Z97" s="498">
        <f>IF($F97=0,0,((($F97/$E$94)*'CRONOGRAMA ACTIVIDADES'!W$39)*($G97/$F97)))</f>
        <v>0</v>
      </c>
      <c r="AA97" s="498">
        <f>IF($F97=0,0,((($F97/$E$94)*'CRONOGRAMA ACTIVIDADES'!X$39)*($G97/$F97)))</f>
        <v>0</v>
      </c>
      <c r="AB97" s="498">
        <f>IF($F97=0,0,((($F97/$E$94)*'CRONOGRAMA ACTIVIDADES'!Y$39)*($G97/$F97)))</f>
        <v>0</v>
      </c>
      <c r="AC97" s="498">
        <f>IF($F97=0,0,((($F97/$E$94)*'CRONOGRAMA ACTIVIDADES'!Z$39)*($G97/$F97)))</f>
        <v>0</v>
      </c>
      <c r="AD97" s="498">
        <f>IF($F97=0,0,((($F97/$E$94)*'CRONOGRAMA ACTIVIDADES'!AA$39)*($G97/$F97)))</f>
        <v>0</v>
      </c>
      <c r="AE97" s="498">
        <f>IF($F97=0,0,((($F97/$E$94)*'CRONOGRAMA ACTIVIDADES'!AB$39)*($G97/$F97)))</f>
        <v>0</v>
      </c>
      <c r="AF97" s="498">
        <f>IF($F97=0,0,((($F97/$E$94)*'CRONOGRAMA ACTIVIDADES'!AC$39)*($G97/$F97)))</f>
        <v>0</v>
      </c>
      <c r="AG97" s="499">
        <f>U97+V97+W97+X97+Y97+Z97+AA97+AB97+AC97+AD97+AE97+AF97</f>
        <v>0</v>
      </c>
      <c r="AH97" s="503">
        <f>IF($F97=0,0,((($F97/$E$94)*'CRONOGRAMA ACTIVIDADES'!AD$39)*($G97/$F97)))</f>
        <v>0</v>
      </c>
      <c r="AI97" s="498">
        <f>IF($F97=0,0,((($F97/$E$94)*'CRONOGRAMA ACTIVIDADES'!AE$39)*($G97/$F97)))</f>
        <v>0</v>
      </c>
      <c r="AJ97" s="498">
        <f>IF($F97=0,0,((($F97/$E$94)*'CRONOGRAMA ACTIVIDADES'!AF$39)*($G97/$F97)))</f>
        <v>0</v>
      </c>
      <c r="AK97" s="498">
        <f>IF($F97=0,0,((($F97/$E$94)*'CRONOGRAMA ACTIVIDADES'!AG$39)*($G97/$F97)))</f>
        <v>0</v>
      </c>
      <c r="AL97" s="498">
        <f>IF($F97=0,0,((($F97/$E$94)*'CRONOGRAMA ACTIVIDADES'!AH$39)*($G97/$F97)))</f>
        <v>0</v>
      </c>
      <c r="AM97" s="498">
        <f>IF($F97=0,0,((($F97/$E$94)*'CRONOGRAMA ACTIVIDADES'!AI$39)*($G97/$F97)))</f>
        <v>0</v>
      </c>
      <c r="AN97" s="498">
        <f>IF($F97=0,0,((($F97/$E$94)*'CRONOGRAMA ACTIVIDADES'!AJ$39)*($G97/$F97)))</f>
        <v>0</v>
      </c>
      <c r="AO97" s="498">
        <f>IF($F97=0,0,((($F97/$E$94)*'CRONOGRAMA ACTIVIDADES'!AK$39)*($G97/$F97)))</f>
        <v>0</v>
      </c>
      <c r="AP97" s="498">
        <f>IF($F97=0,0,((($F97/$E$94)*'CRONOGRAMA ACTIVIDADES'!AL$39)*($G97/$F97)))</f>
        <v>0</v>
      </c>
      <c r="AQ97" s="498">
        <f>IF($F97=0,0,((($F97/$E$94)*'CRONOGRAMA ACTIVIDADES'!AM$39)*($G97/$F97)))</f>
        <v>0</v>
      </c>
      <c r="AR97" s="498">
        <f>IF($F97=0,0,((($F97/$E$94)*'CRONOGRAMA ACTIVIDADES'!AN$39)*($G97/$F97)))</f>
        <v>0</v>
      </c>
      <c r="AS97" s="498">
        <f>IF($F97=0,0,((($F97/$E$94)*'CRONOGRAMA ACTIVIDADES'!AO$39)*($G97/$F97)))</f>
        <v>0</v>
      </c>
      <c r="AT97" s="501">
        <f>AH97+AI97+AJ97+AK97+AL97+AM97+AN97+AO97+AP97+AQ97+AR97+AS97</f>
        <v>0</v>
      </c>
      <c r="AU97" s="571">
        <f>AS97+AR97+AQ97+AP97+AO97+AN97+AM97+AL97+AK97+AJ97+AI97+AH97+AF97+AE97+AD97+AC97+AB97+AA97+Z97+Y97+X97+W97+V97+U97+S97+R97+Q97+P97+O97+N97+M97+L97+K97+J97+I97+H97</f>
        <v>0</v>
      </c>
      <c r="AV97" s="470">
        <f t="shared" si="24"/>
        <v>0</v>
      </c>
    </row>
    <row r="98" spans="2:48" s="472" customFormat="1" ht="12.75" customHeight="1">
      <c r="B98" s="494" t="str">
        <f>+'FORMATO COSTEO C1'!C$454</f>
        <v>1.3.4.4</v>
      </c>
      <c r="C98" s="495" t="str">
        <f>+'FORMATO COSTEO C1'!B$454</f>
        <v>Categoría de gasto</v>
      </c>
      <c r="D98" s="506"/>
      <c r="E98" s="507"/>
      <c r="F98" s="498">
        <f>+'FORMATO COSTEO C1'!G454</f>
        <v>0</v>
      </c>
      <c r="G98" s="499">
        <f>+'FORMATO COSTEO C1'!M454</f>
        <v>0</v>
      </c>
      <c r="H98" s="503">
        <f>IF($F98=0,0,((($F98/$E$94)*'CRONOGRAMA ACTIVIDADES'!F$39)*($G98/$F98)))</f>
        <v>0</v>
      </c>
      <c r="I98" s="498">
        <f>IF($F98=0,0,((($F98/$E$94)*'CRONOGRAMA ACTIVIDADES'!G$39)*($G98/$F98)))</f>
        <v>0</v>
      </c>
      <c r="J98" s="498">
        <f>IF($F98=0,0,((($F98/$E$94)*'CRONOGRAMA ACTIVIDADES'!H$39)*($G98/$F98)))</f>
        <v>0</v>
      </c>
      <c r="K98" s="498">
        <f>IF($F98=0,0,((($F98/$E$94)*'CRONOGRAMA ACTIVIDADES'!I$39)*($G98/$F98)))</f>
        <v>0</v>
      </c>
      <c r="L98" s="498">
        <f>IF($F98=0,0,((($F98/$E$94)*'CRONOGRAMA ACTIVIDADES'!J$39)*($G98/$F98)))</f>
        <v>0</v>
      </c>
      <c r="M98" s="498">
        <f>IF($F98=0,0,((($F98/$E$94)*'CRONOGRAMA ACTIVIDADES'!K$39)*($G98/$F98)))</f>
        <v>0</v>
      </c>
      <c r="N98" s="498">
        <f>IF($F98=0,0,((($F98/$E$94)*'CRONOGRAMA ACTIVIDADES'!L$39)*($G98/$F98)))</f>
        <v>0</v>
      </c>
      <c r="O98" s="498">
        <f>IF($F98=0,0,((($F98/$E$94)*'CRONOGRAMA ACTIVIDADES'!M$39)*($G98/$F98)))</f>
        <v>0</v>
      </c>
      <c r="P98" s="498">
        <f>IF($F98=0,0,((($F98/$E$94)*'CRONOGRAMA ACTIVIDADES'!N$39)*($G98/$F98)))</f>
        <v>0</v>
      </c>
      <c r="Q98" s="498">
        <f>IF($F98=0,0,((($F98/$E$94)*'CRONOGRAMA ACTIVIDADES'!O$39)*($G98/$F98)))</f>
        <v>0</v>
      </c>
      <c r="R98" s="498">
        <f>IF($F98=0,0,((($F98/$E$94)*'CRONOGRAMA ACTIVIDADES'!P$39)*($G98/$F98)))</f>
        <v>0</v>
      </c>
      <c r="S98" s="498">
        <f>IF($F98=0,0,((($F98/$E$94)*'CRONOGRAMA ACTIVIDADES'!Q$39)*($G98/$F98)))</f>
        <v>0</v>
      </c>
      <c r="T98" s="501">
        <f>H98+I98+J98+K98+L98+M98+N98+O98+P98+Q98+R98+S98</f>
        <v>0</v>
      </c>
      <c r="U98" s="502">
        <f>IF($F98=0,0,((($F98/$E$94)*'CRONOGRAMA ACTIVIDADES'!R$39)*($G98/$F98)))</f>
        <v>0</v>
      </c>
      <c r="V98" s="498">
        <f>IF($F98=0,0,((($F98/$E$94)*'CRONOGRAMA ACTIVIDADES'!S$39)*($G98/$F98)))</f>
        <v>0</v>
      </c>
      <c r="W98" s="498">
        <f>IF($F98=0,0,((($F98/$E$94)*'CRONOGRAMA ACTIVIDADES'!T$39)*($G98/$F98)))</f>
        <v>0</v>
      </c>
      <c r="X98" s="498">
        <f>IF($F98=0,0,((($F98/$E$94)*'CRONOGRAMA ACTIVIDADES'!U$39)*($G98/$F98)))</f>
        <v>0</v>
      </c>
      <c r="Y98" s="498">
        <f>IF($F98=0,0,((($F98/$E$94)*'CRONOGRAMA ACTIVIDADES'!V$39)*($G98/$F98)))</f>
        <v>0</v>
      </c>
      <c r="Z98" s="498">
        <f>IF($F98=0,0,((($F98/$E$94)*'CRONOGRAMA ACTIVIDADES'!W$39)*($G98/$F98)))</f>
        <v>0</v>
      </c>
      <c r="AA98" s="498">
        <f>IF($F98=0,0,((($F98/$E$94)*'CRONOGRAMA ACTIVIDADES'!X$39)*($G98/$F98)))</f>
        <v>0</v>
      </c>
      <c r="AB98" s="498">
        <f>IF($F98=0,0,((($F98/$E$94)*'CRONOGRAMA ACTIVIDADES'!Y$39)*($G98/$F98)))</f>
        <v>0</v>
      </c>
      <c r="AC98" s="498">
        <f>IF($F98=0,0,((($F98/$E$94)*'CRONOGRAMA ACTIVIDADES'!Z$39)*($G98/$F98)))</f>
        <v>0</v>
      </c>
      <c r="AD98" s="498">
        <f>IF($F98=0,0,((($F98/$E$94)*'CRONOGRAMA ACTIVIDADES'!AA$39)*($G98/$F98)))</f>
        <v>0</v>
      </c>
      <c r="AE98" s="498">
        <f>IF($F98=0,0,((($F98/$E$94)*'CRONOGRAMA ACTIVIDADES'!AB$39)*($G98/$F98)))</f>
        <v>0</v>
      </c>
      <c r="AF98" s="498">
        <f>IF($F98=0,0,((($F98/$E$94)*'CRONOGRAMA ACTIVIDADES'!AC$39)*($G98/$F98)))</f>
        <v>0</v>
      </c>
      <c r="AG98" s="499">
        <f>U98+V98+W98+X98+Y98+Z98+AA98+AB98+AC98+AD98+AE98+AF98</f>
        <v>0</v>
      </c>
      <c r="AH98" s="503">
        <f>IF($F98=0,0,((($F98/$E$94)*'CRONOGRAMA ACTIVIDADES'!AD$39)*($G98/$F98)))</f>
        <v>0</v>
      </c>
      <c r="AI98" s="498">
        <f>IF($F98=0,0,((($F98/$E$94)*'CRONOGRAMA ACTIVIDADES'!AE$39)*($G98/$F98)))</f>
        <v>0</v>
      </c>
      <c r="AJ98" s="498">
        <f>IF($F98=0,0,((($F98/$E$94)*'CRONOGRAMA ACTIVIDADES'!AF$39)*($G98/$F98)))</f>
        <v>0</v>
      </c>
      <c r="AK98" s="498">
        <f>IF($F98=0,0,((($F98/$E$94)*'CRONOGRAMA ACTIVIDADES'!AG$39)*($G98/$F98)))</f>
        <v>0</v>
      </c>
      <c r="AL98" s="498">
        <f>IF($F98=0,0,((($F98/$E$94)*'CRONOGRAMA ACTIVIDADES'!AH$39)*($G98/$F98)))</f>
        <v>0</v>
      </c>
      <c r="AM98" s="498">
        <f>IF($F98=0,0,((($F98/$E$94)*'CRONOGRAMA ACTIVIDADES'!AI$39)*($G98/$F98)))</f>
        <v>0</v>
      </c>
      <c r="AN98" s="498">
        <f>IF($F98=0,0,((($F98/$E$94)*'CRONOGRAMA ACTIVIDADES'!AJ$39)*($G98/$F98)))</f>
        <v>0</v>
      </c>
      <c r="AO98" s="498">
        <f>IF($F98=0,0,((($F98/$E$94)*'CRONOGRAMA ACTIVIDADES'!AK$39)*($G98/$F98)))</f>
        <v>0</v>
      </c>
      <c r="AP98" s="498">
        <f>IF($F98=0,0,((($F98/$E$94)*'CRONOGRAMA ACTIVIDADES'!AL$39)*($G98/$F98)))</f>
        <v>0</v>
      </c>
      <c r="AQ98" s="498">
        <f>IF($F98=0,0,((($F98/$E$94)*'CRONOGRAMA ACTIVIDADES'!AM$39)*($G98/$F98)))</f>
        <v>0</v>
      </c>
      <c r="AR98" s="498">
        <f>IF($F98=0,0,((($F98/$E$94)*'CRONOGRAMA ACTIVIDADES'!AN$39)*($G98/$F98)))</f>
        <v>0</v>
      </c>
      <c r="AS98" s="498">
        <f>IF($F98=0,0,((($F98/$E$94)*'CRONOGRAMA ACTIVIDADES'!AO$39)*($G98/$F98)))</f>
        <v>0</v>
      </c>
      <c r="AT98" s="501">
        <f>AH98+AI98+AJ98+AK98+AL98+AM98+AN98+AO98+AP98+AQ98+AR98+AS98</f>
        <v>0</v>
      </c>
      <c r="AU98" s="571">
        <f>AS98+AR98+AQ98+AP98+AO98+AN98+AM98+AL98+AK98+AJ98+AI98+AH98+AF98+AE98+AD98+AC98+AB98+AA98+Z98+Y98+X98+W98+V98+U98+S98+R98+Q98+P98+O98+N98+M98+L98+K98+J98+I98+H98</f>
        <v>0</v>
      </c>
      <c r="AV98" s="470">
        <f t="shared" si="24"/>
        <v>0</v>
      </c>
    </row>
    <row r="99" spans="2:48" s="483" customFormat="1" ht="12.75" customHeight="1" outlineLevel="1">
      <c r="B99" s="494" t="str">
        <f>+'FORMATO COSTEO C1'!C$460</f>
        <v>1.3.4.5</v>
      </c>
      <c r="C99" s="495" t="str">
        <f>+'FORMATO COSTEO C1'!B$460</f>
        <v>Categoría de gasto</v>
      </c>
      <c r="D99" s="506"/>
      <c r="E99" s="507"/>
      <c r="F99" s="498">
        <f>+'FORMATO COSTEO C1'!G460</f>
        <v>0</v>
      </c>
      <c r="G99" s="499">
        <f>+'FORMATO COSTEO C1'!M460</f>
        <v>0</v>
      </c>
      <c r="H99" s="503">
        <f>IF($F99=0,0,((($F99/$E$94)*'CRONOGRAMA ACTIVIDADES'!F$39)*($G99/$F99)))</f>
        <v>0</v>
      </c>
      <c r="I99" s="498">
        <f>IF($F99=0,0,((($F99/$E$94)*'CRONOGRAMA ACTIVIDADES'!G$39)*($G99/$F99)))</f>
        <v>0</v>
      </c>
      <c r="J99" s="498">
        <f>IF($F99=0,0,((($F99/$E$94)*'CRONOGRAMA ACTIVIDADES'!H$39)*($G99/$F99)))</f>
        <v>0</v>
      </c>
      <c r="K99" s="498">
        <f>IF($F99=0,0,((($F99/$E$94)*'CRONOGRAMA ACTIVIDADES'!I$39)*($G99/$F99)))</f>
        <v>0</v>
      </c>
      <c r="L99" s="498">
        <f>IF($F99=0,0,((($F99/$E$94)*'CRONOGRAMA ACTIVIDADES'!J$39)*($G99/$F99)))</f>
        <v>0</v>
      </c>
      <c r="M99" s="498">
        <f>IF($F99=0,0,((($F99/$E$94)*'CRONOGRAMA ACTIVIDADES'!K$39)*($G99/$F99)))</f>
        <v>0</v>
      </c>
      <c r="N99" s="498">
        <f>IF($F99=0,0,((($F99/$E$94)*'CRONOGRAMA ACTIVIDADES'!L$39)*($G99/$F99)))</f>
        <v>0</v>
      </c>
      <c r="O99" s="498">
        <f>IF($F99=0,0,((($F99/$E$94)*'CRONOGRAMA ACTIVIDADES'!M$39)*($G99/$F99)))</f>
        <v>0</v>
      </c>
      <c r="P99" s="498">
        <f>IF($F99=0,0,((($F99/$E$94)*'CRONOGRAMA ACTIVIDADES'!N$39)*($G99/$F99)))</f>
        <v>0</v>
      </c>
      <c r="Q99" s="498">
        <f>IF($F99=0,0,((($F99/$E$94)*'CRONOGRAMA ACTIVIDADES'!O$39)*($G99/$F99)))</f>
        <v>0</v>
      </c>
      <c r="R99" s="498">
        <f>IF($F99=0,0,((($F99/$E$94)*'CRONOGRAMA ACTIVIDADES'!P$39)*($G99/$F99)))</f>
        <v>0</v>
      </c>
      <c r="S99" s="498">
        <f>IF($F99=0,0,((($F99/$E$94)*'CRONOGRAMA ACTIVIDADES'!Q$39)*($G99/$F99)))</f>
        <v>0</v>
      </c>
      <c r="T99" s="501">
        <f>H99+I99+J99+K99+L99+M99+N99+O99+P99+Q99+R99+S99</f>
        <v>0</v>
      </c>
      <c r="U99" s="502">
        <f>IF($F99=0,0,((($F99/$E$94)*'CRONOGRAMA ACTIVIDADES'!R$39)*($G99/$F99)))</f>
        <v>0</v>
      </c>
      <c r="V99" s="498">
        <f>IF($F99=0,0,((($F99/$E$94)*'CRONOGRAMA ACTIVIDADES'!S$39)*($G99/$F99)))</f>
        <v>0</v>
      </c>
      <c r="W99" s="498">
        <f>IF($F99=0,0,((($F99/$E$94)*'CRONOGRAMA ACTIVIDADES'!T$39)*($G99/$F99)))</f>
        <v>0</v>
      </c>
      <c r="X99" s="498">
        <f>IF($F99=0,0,((($F99/$E$94)*'CRONOGRAMA ACTIVIDADES'!U$39)*($G99/$F99)))</f>
        <v>0</v>
      </c>
      <c r="Y99" s="498">
        <f>IF($F99=0,0,((($F99/$E$94)*'CRONOGRAMA ACTIVIDADES'!V$39)*($G99/$F99)))</f>
        <v>0</v>
      </c>
      <c r="Z99" s="498">
        <f>IF($F99=0,0,((($F99/$E$94)*'CRONOGRAMA ACTIVIDADES'!W$39)*($G99/$F99)))</f>
        <v>0</v>
      </c>
      <c r="AA99" s="498">
        <f>IF($F99=0,0,((($F99/$E$94)*'CRONOGRAMA ACTIVIDADES'!X$39)*($G99/$F99)))</f>
        <v>0</v>
      </c>
      <c r="AB99" s="498">
        <f>IF($F99=0,0,((($F99/$E$94)*'CRONOGRAMA ACTIVIDADES'!Y$39)*($G99/$F99)))</f>
        <v>0</v>
      </c>
      <c r="AC99" s="498">
        <f>IF($F99=0,0,((($F99/$E$94)*'CRONOGRAMA ACTIVIDADES'!Z$39)*($G99/$F99)))</f>
        <v>0</v>
      </c>
      <c r="AD99" s="498">
        <f>IF($F99=0,0,((($F99/$E$94)*'CRONOGRAMA ACTIVIDADES'!AA$39)*($G99/$F99)))</f>
        <v>0</v>
      </c>
      <c r="AE99" s="498">
        <f>IF($F99=0,0,((($F99/$E$94)*'CRONOGRAMA ACTIVIDADES'!AB$39)*($G99/$F99)))</f>
        <v>0</v>
      </c>
      <c r="AF99" s="498">
        <f>IF($F99=0,0,((($F99/$E$94)*'CRONOGRAMA ACTIVIDADES'!AC$39)*($G99/$F99)))</f>
        <v>0</v>
      </c>
      <c r="AG99" s="499">
        <f>U99+V99+W99+X99+Y99+Z99+AA99+AB99+AC99+AD99+AE99+AF99</f>
        <v>0</v>
      </c>
      <c r="AH99" s="503">
        <f>IF($F99=0,0,((($F99/$E$94)*'CRONOGRAMA ACTIVIDADES'!AD$39)*($G99/$F99)))</f>
        <v>0</v>
      </c>
      <c r="AI99" s="498">
        <f>IF($F99=0,0,((($F99/$E$94)*'CRONOGRAMA ACTIVIDADES'!AE$39)*($G99/$F99)))</f>
        <v>0</v>
      </c>
      <c r="AJ99" s="498">
        <f>IF($F99=0,0,((($F99/$E$94)*'CRONOGRAMA ACTIVIDADES'!AF$39)*($G99/$F99)))</f>
        <v>0</v>
      </c>
      <c r="AK99" s="498">
        <f>IF($F99=0,0,((($F99/$E$94)*'CRONOGRAMA ACTIVIDADES'!AG$39)*($G99/$F99)))</f>
        <v>0</v>
      </c>
      <c r="AL99" s="498">
        <f>IF($F99=0,0,((($F99/$E$94)*'CRONOGRAMA ACTIVIDADES'!AH$39)*($G99/$F99)))</f>
        <v>0</v>
      </c>
      <c r="AM99" s="498">
        <f>IF($F99=0,0,((($F99/$E$94)*'CRONOGRAMA ACTIVIDADES'!AI$39)*($G99/$F99)))</f>
        <v>0</v>
      </c>
      <c r="AN99" s="498">
        <f>IF($F99=0,0,((($F99/$E$94)*'CRONOGRAMA ACTIVIDADES'!AJ$39)*($G99/$F99)))</f>
        <v>0</v>
      </c>
      <c r="AO99" s="498">
        <f>IF($F99=0,0,((($F99/$E$94)*'CRONOGRAMA ACTIVIDADES'!AK$39)*($G99/$F99)))</f>
        <v>0</v>
      </c>
      <c r="AP99" s="498">
        <f>IF($F99=0,0,((($F99/$E$94)*'CRONOGRAMA ACTIVIDADES'!AL$39)*($G99/$F99)))</f>
        <v>0</v>
      </c>
      <c r="AQ99" s="498">
        <f>IF($F99=0,0,((($F99/$E$94)*'CRONOGRAMA ACTIVIDADES'!AM$39)*($G99/$F99)))</f>
        <v>0</v>
      </c>
      <c r="AR99" s="498">
        <f>IF($F99=0,0,((($F99/$E$94)*'CRONOGRAMA ACTIVIDADES'!AN$39)*($G99/$F99)))</f>
        <v>0</v>
      </c>
      <c r="AS99" s="498">
        <f>IF($F99=0,0,((($F99/$E$94)*'CRONOGRAMA ACTIVIDADES'!AO$39)*($G99/$F99)))</f>
        <v>0</v>
      </c>
      <c r="AT99" s="501">
        <f>AH99+AI99+AJ99+AK99+AL99+AM99+AN99+AO99+AP99+AQ99+AR99+AS99</f>
        <v>0</v>
      </c>
      <c r="AU99" s="571">
        <f>AS99+AR99+AQ99+AP99+AO99+AN99+AM99+AL99+AK99+AJ99+AI99+AH99+AF99+AE99+AD99+AC99+AB99+AA99+Z99+Y99+X99+W99+V99+U99+S99+R99+Q99+P99+O99+N99+M99+L99+K99+J99+I99+H99</f>
        <v>0</v>
      </c>
      <c r="AV99" s="470">
        <f t="shared" si="24"/>
        <v>0</v>
      </c>
    </row>
    <row r="100" spans="2:48" s="472" customFormat="1" ht="12.75" customHeight="1">
      <c r="B100" s="484" t="str">
        <f>+'FORMATO COSTEO C1'!C$466</f>
        <v>1.3.5</v>
      </c>
      <c r="C100" s="508">
        <f>+'FORMATO COSTEO C1'!B$466</f>
        <v>0</v>
      </c>
      <c r="D100" s="486" t="str">
        <f>+'FORMATO COSTEO C1'!D$466</f>
        <v>Unidad medida</v>
      </c>
      <c r="E100" s="487">
        <f>+'FORMATO COSTEO C1'!E$466</f>
        <v>0</v>
      </c>
      <c r="F100" s="488">
        <f>SUM(F101:F105)</f>
        <v>0</v>
      </c>
      <c r="G100" s="489">
        <f aca="true" t="shared" si="28" ref="G100:AS100">SUM(G101:G105)</f>
        <v>0</v>
      </c>
      <c r="H100" s="490">
        <f t="shared" si="28"/>
        <v>0</v>
      </c>
      <c r="I100" s="488">
        <f>SUM(I101:I105)</f>
        <v>0</v>
      </c>
      <c r="J100" s="488">
        <f>SUM(J101:J105)</f>
        <v>0</v>
      </c>
      <c r="K100" s="488">
        <f>SUM(K101:K105)</f>
        <v>0</v>
      </c>
      <c r="L100" s="488">
        <f>SUM(L101:L105)</f>
        <v>0</v>
      </c>
      <c r="M100" s="488">
        <f>SUM(M101:M105)</f>
        <v>0</v>
      </c>
      <c r="N100" s="488">
        <f t="shared" si="28"/>
        <v>0</v>
      </c>
      <c r="O100" s="488">
        <f t="shared" si="28"/>
        <v>0</v>
      </c>
      <c r="P100" s="488">
        <f t="shared" si="28"/>
        <v>0</v>
      </c>
      <c r="Q100" s="488">
        <f t="shared" si="28"/>
        <v>0</v>
      </c>
      <c r="R100" s="488">
        <f t="shared" si="28"/>
        <v>0</v>
      </c>
      <c r="S100" s="488">
        <f t="shared" si="28"/>
        <v>0</v>
      </c>
      <c r="T100" s="491">
        <f>SUM(T101:T105)</f>
        <v>0</v>
      </c>
      <c r="U100" s="492">
        <f t="shared" si="28"/>
        <v>0</v>
      </c>
      <c r="V100" s="488">
        <f t="shared" si="28"/>
        <v>0</v>
      </c>
      <c r="W100" s="488">
        <f t="shared" si="28"/>
        <v>0</v>
      </c>
      <c r="X100" s="488">
        <f t="shared" si="28"/>
        <v>0</v>
      </c>
      <c r="Y100" s="488">
        <f t="shared" si="28"/>
        <v>0</v>
      </c>
      <c r="Z100" s="488">
        <f t="shared" si="28"/>
        <v>0</v>
      </c>
      <c r="AA100" s="488">
        <f t="shared" si="28"/>
        <v>0</v>
      </c>
      <c r="AB100" s="488">
        <f t="shared" si="28"/>
        <v>0</v>
      </c>
      <c r="AC100" s="488">
        <f t="shared" si="28"/>
        <v>0</v>
      </c>
      <c r="AD100" s="488">
        <f t="shared" si="28"/>
        <v>0</v>
      </c>
      <c r="AE100" s="488">
        <f t="shared" si="28"/>
        <v>0</v>
      </c>
      <c r="AF100" s="488">
        <f t="shared" si="28"/>
        <v>0</v>
      </c>
      <c r="AG100" s="489">
        <f t="shared" si="28"/>
        <v>0</v>
      </c>
      <c r="AH100" s="490">
        <f t="shared" si="28"/>
        <v>0</v>
      </c>
      <c r="AI100" s="488">
        <f t="shared" si="28"/>
        <v>0</v>
      </c>
      <c r="AJ100" s="488">
        <f t="shared" si="28"/>
        <v>0</v>
      </c>
      <c r="AK100" s="488">
        <f t="shared" si="28"/>
        <v>0</v>
      </c>
      <c r="AL100" s="488">
        <f t="shared" si="28"/>
        <v>0</v>
      </c>
      <c r="AM100" s="488">
        <f t="shared" si="28"/>
        <v>0</v>
      </c>
      <c r="AN100" s="488">
        <f t="shared" si="28"/>
        <v>0</v>
      </c>
      <c r="AO100" s="488">
        <f t="shared" si="28"/>
        <v>0</v>
      </c>
      <c r="AP100" s="488">
        <f t="shared" si="28"/>
        <v>0</v>
      </c>
      <c r="AQ100" s="488">
        <f t="shared" si="28"/>
        <v>0</v>
      </c>
      <c r="AR100" s="488">
        <f t="shared" si="28"/>
        <v>0</v>
      </c>
      <c r="AS100" s="488">
        <f t="shared" si="28"/>
        <v>0</v>
      </c>
      <c r="AT100" s="491">
        <f>SUM(AT101:AT105)</f>
        <v>0</v>
      </c>
      <c r="AU100" s="493">
        <f>SUM(AU101:AU105)</f>
        <v>0</v>
      </c>
      <c r="AV100" s="470">
        <f t="shared" si="24"/>
        <v>0</v>
      </c>
    </row>
    <row r="101" spans="2:48" s="472" customFormat="1" ht="12.75" customHeight="1">
      <c r="B101" s="494" t="str">
        <f>+'FORMATO COSTEO C1'!C$468</f>
        <v>1.3.5.1</v>
      </c>
      <c r="C101" s="495" t="str">
        <f>+'FORMATO COSTEO C1'!B$468</f>
        <v>Categoría de gasto</v>
      </c>
      <c r="D101" s="506"/>
      <c r="E101" s="507"/>
      <c r="F101" s="498">
        <f>+'FORMATO COSTEO C1'!G468</f>
        <v>0</v>
      </c>
      <c r="G101" s="499">
        <f>+'FORMATO COSTEO C1'!M468</f>
        <v>0</v>
      </c>
      <c r="H101" s="500">
        <f>IF($F101=0,0,((($F101/$E$100)*'CRONOGRAMA ACTIVIDADES'!F$40)*($G101/$F101)))</f>
        <v>0</v>
      </c>
      <c r="I101" s="498">
        <f>IF($F101=0,0,((($F101/$E$100)*'CRONOGRAMA ACTIVIDADES'!G$40)*($G101/$F101)))</f>
        <v>0</v>
      </c>
      <c r="J101" s="498">
        <f>IF($F101=0,0,((($F101/$E$100)*'CRONOGRAMA ACTIVIDADES'!H$40)*($G101/$F101)))</f>
        <v>0</v>
      </c>
      <c r="K101" s="498">
        <f>IF($F101=0,0,((($F101/$E$100)*'CRONOGRAMA ACTIVIDADES'!I$40)*($G101/$F101)))</f>
        <v>0</v>
      </c>
      <c r="L101" s="498">
        <f>IF($F101=0,0,((($F101/$E$100)*'CRONOGRAMA ACTIVIDADES'!J$40)*($G101/$F101)))</f>
        <v>0</v>
      </c>
      <c r="M101" s="498">
        <f>IF($F101=0,0,((($F101/$E$100)*'CRONOGRAMA ACTIVIDADES'!K$40)*($G101/$F101)))</f>
        <v>0</v>
      </c>
      <c r="N101" s="498">
        <f>IF($F101=0,0,((($F101/$E$100)*'CRONOGRAMA ACTIVIDADES'!L$40)*($G101/$F101)))</f>
        <v>0</v>
      </c>
      <c r="O101" s="498">
        <f>IF($F101=0,0,((($F101/$E$100)*'CRONOGRAMA ACTIVIDADES'!M$40)*($G101/$F101)))</f>
        <v>0</v>
      </c>
      <c r="P101" s="498">
        <f>IF($F101=0,0,((($F101/$E$100)*'CRONOGRAMA ACTIVIDADES'!N$40)*($G101/$F101)))</f>
        <v>0</v>
      </c>
      <c r="Q101" s="498">
        <f>IF($F101=0,0,((($F101/$E$100)*'CRONOGRAMA ACTIVIDADES'!O$40)*($G101/$F101)))</f>
        <v>0</v>
      </c>
      <c r="R101" s="498">
        <f>IF($F101=0,0,((($F101/$E$100)*'CRONOGRAMA ACTIVIDADES'!P$40)*($G101/$F101)))</f>
        <v>0</v>
      </c>
      <c r="S101" s="498">
        <f>IF($F101=0,0,((($F101/$E$100)*'CRONOGRAMA ACTIVIDADES'!Q$40)*($G101/$F101)))</f>
        <v>0</v>
      </c>
      <c r="T101" s="501">
        <f>H101+I101+J101+K101+L101+M101+N101+O101+P101+Q101+R101+S101</f>
        <v>0</v>
      </c>
      <c r="U101" s="502">
        <f>IF($F101=0,0,((($F101/$E$100)*'CRONOGRAMA ACTIVIDADES'!R$40)*($G101/$F101)))</f>
        <v>0</v>
      </c>
      <c r="V101" s="498">
        <f>IF($F101=0,0,((($F101/$E$100)*'CRONOGRAMA ACTIVIDADES'!S$40)*($G101/$F101)))</f>
        <v>0</v>
      </c>
      <c r="W101" s="498">
        <f>IF($F101=0,0,((($F101/$E$100)*'CRONOGRAMA ACTIVIDADES'!T$40)*($G101/$F101)))</f>
        <v>0</v>
      </c>
      <c r="X101" s="498">
        <f>IF($F101=0,0,((($F101/$E$100)*'CRONOGRAMA ACTIVIDADES'!U$40)*($G101/$F101)))</f>
        <v>0</v>
      </c>
      <c r="Y101" s="498">
        <f>IF($F101=0,0,((($F101/$E$100)*'CRONOGRAMA ACTIVIDADES'!V$40)*($G101/$F101)))</f>
        <v>0</v>
      </c>
      <c r="Z101" s="498">
        <f>IF($F101=0,0,((($F101/$E$100)*'CRONOGRAMA ACTIVIDADES'!W$40)*($G101/$F101)))</f>
        <v>0</v>
      </c>
      <c r="AA101" s="498">
        <f>IF($F101=0,0,((($F101/$E$100)*'CRONOGRAMA ACTIVIDADES'!X$40)*($G101/$F101)))</f>
        <v>0</v>
      </c>
      <c r="AB101" s="498">
        <f>IF($F101=0,0,((($F101/$E$100)*'CRONOGRAMA ACTIVIDADES'!Y$40)*($G101/$F101)))</f>
        <v>0</v>
      </c>
      <c r="AC101" s="498">
        <f>IF($F101=0,0,((($F101/$E$100)*'CRONOGRAMA ACTIVIDADES'!Z$40)*($G101/$F101)))</f>
        <v>0</v>
      </c>
      <c r="AD101" s="498">
        <f>IF($F101=0,0,((($F101/$E$100)*'CRONOGRAMA ACTIVIDADES'!AA$40)*($G101/$F101)))</f>
        <v>0</v>
      </c>
      <c r="AE101" s="498">
        <f>IF($F101=0,0,((($F101/$E$100)*'CRONOGRAMA ACTIVIDADES'!AB$40)*($G101/$F101)))</f>
        <v>0</v>
      </c>
      <c r="AF101" s="498">
        <f>IF($F101=0,0,((($F101/$E$100)*'CRONOGRAMA ACTIVIDADES'!AC$40)*($G101/$F101)))</f>
        <v>0</v>
      </c>
      <c r="AG101" s="499">
        <f>U101+V101+W101+X101+Y101+Z101+AA101+AB101+AC101+AD101+AE101+AF101</f>
        <v>0</v>
      </c>
      <c r="AH101" s="503">
        <f>IF($F101=0,0,((($F101/$E$100)*'CRONOGRAMA ACTIVIDADES'!AD$40)*($G101/$F101)))</f>
        <v>0</v>
      </c>
      <c r="AI101" s="498">
        <f>IF($F101=0,0,((($F101/$E$100)*'CRONOGRAMA ACTIVIDADES'!AE$40)*($G101/$F101)))</f>
        <v>0</v>
      </c>
      <c r="AJ101" s="498">
        <f>IF($F101=0,0,((($F101/$E$100)*'CRONOGRAMA ACTIVIDADES'!AF$40)*($G101/$F101)))</f>
        <v>0</v>
      </c>
      <c r="AK101" s="498">
        <f>IF($F101=0,0,((($F101/$E$100)*'CRONOGRAMA ACTIVIDADES'!AG$40)*($G101/$F101)))</f>
        <v>0</v>
      </c>
      <c r="AL101" s="498">
        <f>IF($F101=0,0,((($F101/$E$100)*'CRONOGRAMA ACTIVIDADES'!AH$40)*($G101/$F101)))</f>
        <v>0</v>
      </c>
      <c r="AM101" s="498">
        <f>IF($F101=0,0,((($F101/$E$100)*'CRONOGRAMA ACTIVIDADES'!AI$40)*($G101/$F101)))</f>
        <v>0</v>
      </c>
      <c r="AN101" s="498">
        <f>IF($F101=0,0,((($F101/$E$100)*'CRONOGRAMA ACTIVIDADES'!AJ$40)*($G101/$F101)))</f>
        <v>0</v>
      </c>
      <c r="AO101" s="498">
        <f>IF($F101=0,0,((($F101/$E$100)*'CRONOGRAMA ACTIVIDADES'!AK$40)*($G101/$F101)))</f>
        <v>0</v>
      </c>
      <c r="AP101" s="498">
        <f>IF($F101=0,0,((($F101/$E$100)*'CRONOGRAMA ACTIVIDADES'!AL$40)*($G101/$F101)))</f>
        <v>0</v>
      </c>
      <c r="AQ101" s="498">
        <f>IF($F101=0,0,((($F101/$E$100)*'CRONOGRAMA ACTIVIDADES'!AM$40)*($G101/$F101)))</f>
        <v>0</v>
      </c>
      <c r="AR101" s="498">
        <f>IF($F101=0,0,((($F101/$E$100)*'CRONOGRAMA ACTIVIDADES'!AN$40)*($G101/$F101)))</f>
        <v>0</v>
      </c>
      <c r="AS101" s="498">
        <f>IF($F101=0,0,((($F101/$E$100)*'CRONOGRAMA ACTIVIDADES'!AO$40)*($G101/$F101)))</f>
        <v>0</v>
      </c>
      <c r="AT101" s="501">
        <f>AH101+AI101+AJ101+AK101+AL101+AM101+AN101+AO101+AP101+AQ101+AR101+AS101</f>
        <v>0</v>
      </c>
      <c r="AU101" s="571">
        <f>AS101+AR101+AQ101+AP101+AO101+AN101+AM101+AL101+AK101+AJ101+AI101+AH101+AF101+AE101+AD101+AC101+AB101+AA101+Z101+Y101+X101+W101+V101+U101+S101+R101+Q101+P101+O101+N101+M101+L101+K101+J101+I101+H101</f>
        <v>0</v>
      </c>
      <c r="AV101" s="470">
        <f t="shared" si="24"/>
        <v>0</v>
      </c>
    </row>
    <row r="102" spans="2:48" s="483" customFormat="1" ht="12.75" customHeight="1" outlineLevel="1">
      <c r="B102" s="494" t="str">
        <f>+'FORMATO COSTEO C1'!C$474</f>
        <v>1.3.5.2</v>
      </c>
      <c r="C102" s="495" t="str">
        <f>+'FORMATO COSTEO C1'!B$474</f>
        <v>Categoría de gasto</v>
      </c>
      <c r="D102" s="506"/>
      <c r="E102" s="507"/>
      <c r="F102" s="498">
        <f>+'FORMATO COSTEO C1'!G474</f>
        <v>0</v>
      </c>
      <c r="G102" s="499">
        <f>+'FORMATO COSTEO C1'!M474</f>
        <v>0</v>
      </c>
      <c r="H102" s="503">
        <f>IF($F102=0,0,((($F102/$E$100)*'CRONOGRAMA ACTIVIDADES'!F$40)*($G102/$F102)))</f>
        <v>0</v>
      </c>
      <c r="I102" s="498">
        <f>IF($F102=0,0,((($F102/$E$100)*'CRONOGRAMA ACTIVIDADES'!G$40)*($G102/$F102)))</f>
        <v>0</v>
      </c>
      <c r="J102" s="498">
        <f>IF($F102=0,0,((($F102/$E$100)*'CRONOGRAMA ACTIVIDADES'!H$40)*($G102/$F102)))</f>
        <v>0</v>
      </c>
      <c r="K102" s="498">
        <f>IF($F102=0,0,((($F102/$E$100)*'CRONOGRAMA ACTIVIDADES'!I$40)*($G102/$F102)))</f>
        <v>0</v>
      </c>
      <c r="L102" s="498">
        <f>IF($F102=0,0,((($F102/$E$100)*'CRONOGRAMA ACTIVIDADES'!J$40)*($G102/$F102)))</f>
        <v>0</v>
      </c>
      <c r="M102" s="498">
        <f>IF($F102=0,0,((($F102/$E$100)*'CRONOGRAMA ACTIVIDADES'!K$40)*($G102/$F102)))</f>
        <v>0</v>
      </c>
      <c r="N102" s="498">
        <f>IF($F102=0,0,((($F102/$E$100)*'CRONOGRAMA ACTIVIDADES'!L$40)*($G102/$F102)))</f>
        <v>0</v>
      </c>
      <c r="O102" s="498">
        <f>IF($F102=0,0,((($F102/$E$100)*'CRONOGRAMA ACTIVIDADES'!M$40)*($G102/$F102)))</f>
        <v>0</v>
      </c>
      <c r="P102" s="498">
        <f>IF($F102=0,0,((($F102/$E$100)*'CRONOGRAMA ACTIVIDADES'!N$40)*($G102/$F102)))</f>
        <v>0</v>
      </c>
      <c r="Q102" s="498">
        <f>IF($F102=0,0,((($F102/$E$100)*'CRONOGRAMA ACTIVIDADES'!O$40)*($G102/$F102)))</f>
        <v>0</v>
      </c>
      <c r="R102" s="498">
        <f>IF($F102=0,0,((($F102/$E$100)*'CRONOGRAMA ACTIVIDADES'!P$40)*($G102/$F102)))</f>
        <v>0</v>
      </c>
      <c r="S102" s="498">
        <f>IF($F102=0,0,((($F102/$E$100)*'CRONOGRAMA ACTIVIDADES'!Q$40)*($G102/$F102)))</f>
        <v>0</v>
      </c>
      <c r="T102" s="501">
        <f>H102+I102+J102+K102+L102+M102+N102+O102+P102+Q102+R102+S102</f>
        <v>0</v>
      </c>
      <c r="U102" s="502">
        <f>IF($F102=0,0,((($F102/$E$100)*'CRONOGRAMA ACTIVIDADES'!R$40)*($G102/$F102)))</f>
        <v>0</v>
      </c>
      <c r="V102" s="498">
        <f>IF($F102=0,0,((($F102/$E$100)*'CRONOGRAMA ACTIVIDADES'!S$40)*($G102/$F102)))</f>
        <v>0</v>
      </c>
      <c r="W102" s="498">
        <f>IF($F102=0,0,((($F102/$E$100)*'CRONOGRAMA ACTIVIDADES'!T$40)*($G102/$F102)))</f>
        <v>0</v>
      </c>
      <c r="X102" s="498">
        <f>IF($F102=0,0,((($F102/$E$100)*'CRONOGRAMA ACTIVIDADES'!U$40)*($G102/$F102)))</f>
        <v>0</v>
      </c>
      <c r="Y102" s="498">
        <f>IF($F102=0,0,((($F102/$E$100)*'CRONOGRAMA ACTIVIDADES'!V$40)*($G102/$F102)))</f>
        <v>0</v>
      </c>
      <c r="Z102" s="498">
        <f>IF($F102=0,0,((($F102/$E$100)*'CRONOGRAMA ACTIVIDADES'!W$40)*($G102/$F102)))</f>
        <v>0</v>
      </c>
      <c r="AA102" s="498">
        <f>IF($F102=0,0,((($F102/$E$100)*'CRONOGRAMA ACTIVIDADES'!X$40)*($G102/$F102)))</f>
        <v>0</v>
      </c>
      <c r="AB102" s="498">
        <f>IF($F102=0,0,((($F102/$E$100)*'CRONOGRAMA ACTIVIDADES'!Y$40)*($G102/$F102)))</f>
        <v>0</v>
      </c>
      <c r="AC102" s="498">
        <f>IF($F102=0,0,((($F102/$E$100)*'CRONOGRAMA ACTIVIDADES'!Z$40)*($G102/$F102)))</f>
        <v>0</v>
      </c>
      <c r="AD102" s="498">
        <f>IF($F102=0,0,((($F102/$E$100)*'CRONOGRAMA ACTIVIDADES'!AA$40)*($G102/$F102)))</f>
        <v>0</v>
      </c>
      <c r="AE102" s="498">
        <f>IF($F102=0,0,((($F102/$E$100)*'CRONOGRAMA ACTIVIDADES'!AB$40)*($G102/$F102)))</f>
        <v>0</v>
      </c>
      <c r="AF102" s="498">
        <f>IF($F102=0,0,((($F102/$E$100)*'CRONOGRAMA ACTIVIDADES'!AC$40)*($G102/$F102)))</f>
        <v>0</v>
      </c>
      <c r="AG102" s="499">
        <f>U102+V102+W102+X102+Y102+Z102+AA102+AB102+AC102+AD102+AE102+AF102</f>
        <v>0</v>
      </c>
      <c r="AH102" s="503">
        <f>IF($F102=0,0,((($F102/$E$100)*'CRONOGRAMA ACTIVIDADES'!AD$40)*($G102/$F102)))</f>
        <v>0</v>
      </c>
      <c r="AI102" s="498">
        <f>IF($F102=0,0,((($F102/$E$100)*'CRONOGRAMA ACTIVIDADES'!AE$40)*($G102/$F102)))</f>
        <v>0</v>
      </c>
      <c r="AJ102" s="498">
        <f>IF($F102=0,0,((($F102/$E$100)*'CRONOGRAMA ACTIVIDADES'!AF$40)*($G102/$F102)))</f>
        <v>0</v>
      </c>
      <c r="AK102" s="498">
        <f>IF($F102=0,0,((($F102/$E$100)*'CRONOGRAMA ACTIVIDADES'!AG$40)*($G102/$F102)))</f>
        <v>0</v>
      </c>
      <c r="AL102" s="498">
        <f>IF($F102=0,0,((($F102/$E$100)*'CRONOGRAMA ACTIVIDADES'!AH$40)*($G102/$F102)))</f>
        <v>0</v>
      </c>
      <c r="AM102" s="498">
        <f>IF($F102=0,0,((($F102/$E$100)*'CRONOGRAMA ACTIVIDADES'!AI$40)*($G102/$F102)))</f>
        <v>0</v>
      </c>
      <c r="AN102" s="498">
        <f>IF($F102=0,0,((($F102/$E$100)*'CRONOGRAMA ACTIVIDADES'!AJ$40)*($G102/$F102)))</f>
        <v>0</v>
      </c>
      <c r="AO102" s="498">
        <f>IF($F102=0,0,((($F102/$E$100)*'CRONOGRAMA ACTIVIDADES'!AK$40)*($G102/$F102)))</f>
        <v>0</v>
      </c>
      <c r="AP102" s="498">
        <f>IF($F102=0,0,((($F102/$E$100)*'CRONOGRAMA ACTIVIDADES'!AL$40)*($G102/$F102)))</f>
        <v>0</v>
      </c>
      <c r="AQ102" s="498">
        <f>IF($F102=0,0,((($F102/$E$100)*'CRONOGRAMA ACTIVIDADES'!AM$40)*($G102/$F102)))</f>
        <v>0</v>
      </c>
      <c r="AR102" s="498">
        <f>IF($F102=0,0,((($F102/$E$100)*'CRONOGRAMA ACTIVIDADES'!AN$40)*($G102/$F102)))</f>
        <v>0</v>
      </c>
      <c r="AS102" s="498">
        <f>IF($F102=0,0,((($F102/$E$100)*'CRONOGRAMA ACTIVIDADES'!AO$40)*($G102/$F102)))</f>
        <v>0</v>
      </c>
      <c r="AT102" s="501">
        <f>AH102+AI102+AJ102+AK102+AL102+AM102+AN102+AO102+AP102+AQ102+AR102+AS102</f>
        <v>0</v>
      </c>
      <c r="AU102" s="571">
        <f>AS102+AR102+AQ102+AP102+AO102+AN102+AM102+AL102+AK102+AJ102+AI102+AH102+AF102+AE102+AD102+AC102+AB102+AA102+Z102+Y102+X102+W102+V102+U102+S102+R102+Q102+P102+O102+N102+M102+L102+K102+J102+I102+H102</f>
        <v>0</v>
      </c>
      <c r="AV102" s="470">
        <f t="shared" si="24"/>
        <v>0</v>
      </c>
    </row>
    <row r="103" spans="2:48" s="472" customFormat="1" ht="12.75" customHeight="1">
      <c r="B103" s="494" t="str">
        <f>+'FORMATO COSTEO C1'!C$480</f>
        <v>1.3.5.3</v>
      </c>
      <c r="C103" s="495" t="str">
        <f>+'FORMATO COSTEO C1'!B$480</f>
        <v>Categoría de gasto</v>
      </c>
      <c r="D103" s="506"/>
      <c r="E103" s="507"/>
      <c r="F103" s="498">
        <f>+'FORMATO COSTEO C1'!G480</f>
        <v>0</v>
      </c>
      <c r="G103" s="499">
        <f>+'FORMATO COSTEO C1'!M480</f>
        <v>0</v>
      </c>
      <c r="H103" s="503">
        <f>IF($F103=0,0,((($F103/$E$100)*'CRONOGRAMA ACTIVIDADES'!F$40)*($G103/$F103)))</f>
        <v>0</v>
      </c>
      <c r="I103" s="498">
        <f>IF($F103=0,0,((($F103/$E$100)*'CRONOGRAMA ACTIVIDADES'!G$40)*($G103/$F103)))</f>
        <v>0</v>
      </c>
      <c r="J103" s="498">
        <f>IF($F103=0,0,((($F103/$E$100)*'CRONOGRAMA ACTIVIDADES'!H$40)*($G103/$F103)))</f>
        <v>0</v>
      </c>
      <c r="K103" s="498">
        <f>IF($F103=0,0,((($F103/$E$100)*'CRONOGRAMA ACTIVIDADES'!I$40)*($G103/$F103)))</f>
        <v>0</v>
      </c>
      <c r="L103" s="498">
        <f>IF($F103=0,0,((($F103/$E$100)*'CRONOGRAMA ACTIVIDADES'!J$40)*($G103/$F103)))</f>
        <v>0</v>
      </c>
      <c r="M103" s="498">
        <f>IF($F103=0,0,((($F103/$E$100)*'CRONOGRAMA ACTIVIDADES'!K$40)*($G103/$F103)))</f>
        <v>0</v>
      </c>
      <c r="N103" s="498">
        <f>IF($F103=0,0,((($F103/$E$100)*'CRONOGRAMA ACTIVIDADES'!L$40)*($G103/$F103)))</f>
        <v>0</v>
      </c>
      <c r="O103" s="498">
        <f>IF($F103=0,0,((($F103/$E$100)*'CRONOGRAMA ACTIVIDADES'!M$40)*($G103/$F103)))</f>
        <v>0</v>
      </c>
      <c r="P103" s="498">
        <f>IF($F103=0,0,((($F103/$E$100)*'CRONOGRAMA ACTIVIDADES'!N$40)*($G103/$F103)))</f>
        <v>0</v>
      </c>
      <c r="Q103" s="498">
        <f>IF($F103=0,0,((($F103/$E$100)*'CRONOGRAMA ACTIVIDADES'!O$40)*($G103/$F103)))</f>
        <v>0</v>
      </c>
      <c r="R103" s="498">
        <f>IF($F103=0,0,((($F103/$E$100)*'CRONOGRAMA ACTIVIDADES'!P$40)*($G103/$F103)))</f>
        <v>0</v>
      </c>
      <c r="S103" s="498">
        <f>IF($F103=0,0,((($F103/$E$100)*'CRONOGRAMA ACTIVIDADES'!Q$40)*($G103/$F103)))</f>
        <v>0</v>
      </c>
      <c r="T103" s="501">
        <f>H103+I103+J103+K103+L103+M103+N103+O103+P103+Q103+R103+S103</f>
        <v>0</v>
      </c>
      <c r="U103" s="502">
        <f>IF($F103=0,0,((($F103/$E$100)*'CRONOGRAMA ACTIVIDADES'!R$40)*($G103/$F103)))</f>
        <v>0</v>
      </c>
      <c r="V103" s="498">
        <f>IF($F103=0,0,((($F103/$E$100)*'CRONOGRAMA ACTIVIDADES'!S$40)*($G103/$F103)))</f>
        <v>0</v>
      </c>
      <c r="W103" s="498">
        <f>IF($F103=0,0,((($F103/$E$100)*'CRONOGRAMA ACTIVIDADES'!T$40)*($G103/$F103)))</f>
        <v>0</v>
      </c>
      <c r="X103" s="498">
        <f>IF($F103=0,0,((($F103/$E$100)*'CRONOGRAMA ACTIVIDADES'!U$40)*($G103/$F103)))</f>
        <v>0</v>
      </c>
      <c r="Y103" s="498">
        <f>IF($F103=0,0,((($F103/$E$100)*'CRONOGRAMA ACTIVIDADES'!V$40)*($G103/$F103)))</f>
        <v>0</v>
      </c>
      <c r="Z103" s="498">
        <f>IF($F103=0,0,((($F103/$E$100)*'CRONOGRAMA ACTIVIDADES'!W$40)*($G103/$F103)))</f>
        <v>0</v>
      </c>
      <c r="AA103" s="498">
        <f>IF($F103=0,0,((($F103/$E$100)*'CRONOGRAMA ACTIVIDADES'!X$40)*($G103/$F103)))</f>
        <v>0</v>
      </c>
      <c r="AB103" s="498">
        <f>IF($F103=0,0,((($F103/$E$100)*'CRONOGRAMA ACTIVIDADES'!Y$40)*($G103/$F103)))</f>
        <v>0</v>
      </c>
      <c r="AC103" s="498">
        <f>IF($F103=0,0,((($F103/$E$100)*'CRONOGRAMA ACTIVIDADES'!Z$40)*($G103/$F103)))</f>
        <v>0</v>
      </c>
      <c r="AD103" s="498">
        <f>IF($F103=0,0,((($F103/$E$100)*'CRONOGRAMA ACTIVIDADES'!AA$40)*($G103/$F103)))</f>
        <v>0</v>
      </c>
      <c r="AE103" s="498">
        <f>IF($F103=0,0,((($F103/$E$100)*'CRONOGRAMA ACTIVIDADES'!AB$40)*($G103/$F103)))</f>
        <v>0</v>
      </c>
      <c r="AF103" s="498">
        <f>IF($F103=0,0,((($F103/$E$100)*'CRONOGRAMA ACTIVIDADES'!AC$40)*($G103/$F103)))</f>
        <v>0</v>
      </c>
      <c r="AG103" s="499">
        <f>U103+V103+W103+X103+Y103+Z103+AA103+AB103+AC103+AD103+AE103+AF103</f>
        <v>0</v>
      </c>
      <c r="AH103" s="503">
        <f>IF($F103=0,0,((($F103/$E$100)*'CRONOGRAMA ACTIVIDADES'!AD$40)*($G103/$F103)))</f>
        <v>0</v>
      </c>
      <c r="AI103" s="498">
        <f>IF($F103=0,0,((($F103/$E$100)*'CRONOGRAMA ACTIVIDADES'!AE$40)*($G103/$F103)))</f>
        <v>0</v>
      </c>
      <c r="AJ103" s="498">
        <f>IF($F103=0,0,((($F103/$E$100)*'CRONOGRAMA ACTIVIDADES'!AF$40)*($G103/$F103)))</f>
        <v>0</v>
      </c>
      <c r="AK103" s="498">
        <f>IF($F103=0,0,((($F103/$E$100)*'CRONOGRAMA ACTIVIDADES'!AG$40)*($G103/$F103)))</f>
        <v>0</v>
      </c>
      <c r="AL103" s="498">
        <f>IF($F103=0,0,((($F103/$E$100)*'CRONOGRAMA ACTIVIDADES'!AH$40)*($G103/$F103)))</f>
        <v>0</v>
      </c>
      <c r="AM103" s="498">
        <f>IF($F103=0,0,((($F103/$E$100)*'CRONOGRAMA ACTIVIDADES'!AI$40)*($G103/$F103)))</f>
        <v>0</v>
      </c>
      <c r="AN103" s="498">
        <f>IF($F103=0,0,((($F103/$E$100)*'CRONOGRAMA ACTIVIDADES'!AJ$40)*($G103/$F103)))</f>
        <v>0</v>
      </c>
      <c r="AO103" s="498">
        <f>IF($F103=0,0,((($F103/$E$100)*'CRONOGRAMA ACTIVIDADES'!AK$40)*($G103/$F103)))</f>
        <v>0</v>
      </c>
      <c r="AP103" s="498">
        <f>IF($F103=0,0,((($F103/$E$100)*'CRONOGRAMA ACTIVIDADES'!AL$40)*($G103/$F103)))</f>
        <v>0</v>
      </c>
      <c r="AQ103" s="498">
        <f>IF($F103=0,0,((($F103/$E$100)*'CRONOGRAMA ACTIVIDADES'!AM$40)*($G103/$F103)))</f>
        <v>0</v>
      </c>
      <c r="AR103" s="498">
        <f>IF($F103=0,0,((($F103/$E$100)*'CRONOGRAMA ACTIVIDADES'!AN$40)*($G103/$F103)))</f>
        <v>0</v>
      </c>
      <c r="AS103" s="498">
        <f>IF($F103=0,0,((($F103/$E$100)*'CRONOGRAMA ACTIVIDADES'!AO$40)*($G103/$F103)))</f>
        <v>0</v>
      </c>
      <c r="AT103" s="501">
        <f>AH103+AI103+AJ103+AK103+AL103+AM103+AN103+AO103+AP103+AQ103+AR103+AS103</f>
        <v>0</v>
      </c>
      <c r="AU103" s="571">
        <f>AS103+AR103+AQ103+AP103+AO103+AN103+AM103+AL103+AK103+AJ103+AI103+AH103+AF103+AE103+AD103+AC103+AB103+AA103+Z103+Y103+X103+W103+V103+U103+S103+R103+Q103+P103+O103+N103+M103+L103+K103+J103+I103+H103</f>
        <v>0</v>
      </c>
      <c r="AV103" s="470">
        <f t="shared" si="24"/>
        <v>0</v>
      </c>
    </row>
    <row r="104" spans="2:48" s="472" customFormat="1" ht="12.75" customHeight="1">
      <c r="B104" s="494" t="str">
        <f>+'FORMATO COSTEO C1'!C$486</f>
        <v>1.3.5.4</v>
      </c>
      <c r="C104" s="495" t="str">
        <f>+'FORMATO COSTEO C1'!B$486</f>
        <v>Categoría de gasto</v>
      </c>
      <c r="D104" s="506"/>
      <c r="E104" s="507"/>
      <c r="F104" s="498">
        <f>+'FORMATO COSTEO C1'!G486</f>
        <v>0</v>
      </c>
      <c r="G104" s="499">
        <f>+'FORMATO COSTEO C1'!M486</f>
        <v>0</v>
      </c>
      <c r="H104" s="503">
        <f>IF($F104=0,0,((($F104/$E$100)*'CRONOGRAMA ACTIVIDADES'!F$40)*($G104/$F104)))</f>
        <v>0</v>
      </c>
      <c r="I104" s="498">
        <f>IF($F104=0,0,((($F104/$E$100)*'CRONOGRAMA ACTIVIDADES'!G$40)*($G104/$F104)))</f>
        <v>0</v>
      </c>
      <c r="J104" s="498">
        <f>IF($F104=0,0,((($F104/$E$100)*'CRONOGRAMA ACTIVIDADES'!H$40)*($G104/$F104)))</f>
        <v>0</v>
      </c>
      <c r="K104" s="498">
        <f>IF($F104=0,0,((($F104/$E$100)*'CRONOGRAMA ACTIVIDADES'!I$40)*($G104/$F104)))</f>
        <v>0</v>
      </c>
      <c r="L104" s="498">
        <f>IF($F104=0,0,((($F104/$E$100)*'CRONOGRAMA ACTIVIDADES'!J$40)*($G104/$F104)))</f>
        <v>0</v>
      </c>
      <c r="M104" s="498">
        <f>IF($F104=0,0,((($F104/$E$100)*'CRONOGRAMA ACTIVIDADES'!K$40)*($G104/$F104)))</f>
        <v>0</v>
      </c>
      <c r="N104" s="498">
        <f>IF($F104=0,0,((($F104/$E$100)*'CRONOGRAMA ACTIVIDADES'!L$40)*($G104/$F104)))</f>
        <v>0</v>
      </c>
      <c r="O104" s="498">
        <f>IF($F104=0,0,((($F104/$E$100)*'CRONOGRAMA ACTIVIDADES'!M$40)*($G104/$F104)))</f>
        <v>0</v>
      </c>
      <c r="P104" s="498">
        <f>IF($F104=0,0,((($F104/$E$100)*'CRONOGRAMA ACTIVIDADES'!N$40)*($G104/$F104)))</f>
        <v>0</v>
      </c>
      <c r="Q104" s="498">
        <f>IF($F104=0,0,((($F104/$E$100)*'CRONOGRAMA ACTIVIDADES'!O$40)*($G104/$F104)))</f>
        <v>0</v>
      </c>
      <c r="R104" s="498">
        <f>IF($F104=0,0,((($F104/$E$100)*'CRONOGRAMA ACTIVIDADES'!P$40)*($G104/$F104)))</f>
        <v>0</v>
      </c>
      <c r="S104" s="498">
        <f>IF($F104=0,0,((($F104/$E$100)*'CRONOGRAMA ACTIVIDADES'!Q$40)*($G104/$F104)))</f>
        <v>0</v>
      </c>
      <c r="T104" s="501">
        <f>H104+I104+J104+K104+L104+M104+N104+O104+P104+Q104+R104+S104</f>
        <v>0</v>
      </c>
      <c r="U104" s="502">
        <f>IF($F104=0,0,((($F104/$E$100)*'CRONOGRAMA ACTIVIDADES'!R$40)*($G104/$F104)))</f>
        <v>0</v>
      </c>
      <c r="V104" s="498">
        <f>IF($F104=0,0,((($F104/$E$100)*'CRONOGRAMA ACTIVIDADES'!S$40)*($G104/$F104)))</f>
        <v>0</v>
      </c>
      <c r="W104" s="498">
        <f>IF($F104=0,0,((($F104/$E$100)*'CRONOGRAMA ACTIVIDADES'!T$40)*($G104/$F104)))</f>
        <v>0</v>
      </c>
      <c r="X104" s="498">
        <f>IF($F104=0,0,((($F104/$E$100)*'CRONOGRAMA ACTIVIDADES'!U$40)*($G104/$F104)))</f>
        <v>0</v>
      </c>
      <c r="Y104" s="498">
        <f>IF($F104=0,0,((($F104/$E$100)*'CRONOGRAMA ACTIVIDADES'!V$40)*($G104/$F104)))</f>
        <v>0</v>
      </c>
      <c r="Z104" s="498">
        <f>IF($F104=0,0,((($F104/$E$100)*'CRONOGRAMA ACTIVIDADES'!W$40)*($G104/$F104)))</f>
        <v>0</v>
      </c>
      <c r="AA104" s="498">
        <f>IF($F104=0,0,((($F104/$E$100)*'CRONOGRAMA ACTIVIDADES'!X$40)*($G104/$F104)))</f>
        <v>0</v>
      </c>
      <c r="AB104" s="498">
        <f>IF($F104=0,0,((($F104/$E$100)*'CRONOGRAMA ACTIVIDADES'!Y$40)*($G104/$F104)))</f>
        <v>0</v>
      </c>
      <c r="AC104" s="498">
        <f>IF($F104=0,0,((($F104/$E$100)*'CRONOGRAMA ACTIVIDADES'!Z$40)*($G104/$F104)))</f>
        <v>0</v>
      </c>
      <c r="AD104" s="498">
        <f>IF($F104=0,0,((($F104/$E$100)*'CRONOGRAMA ACTIVIDADES'!AA$40)*($G104/$F104)))</f>
        <v>0</v>
      </c>
      <c r="AE104" s="498">
        <f>IF($F104=0,0,((($F104/$E$100)*'CRONOGRAMA ACTIVIDADES'!AB$40)*($G104/$F104)))</f>
        <v>0</v>
      </c>
      <c r="AF104" s="498">
        <f>IF($F104=0,0,((($F104/$E$100)*'CRONOGRAMA ACTIVIDADES'!AC$40)*($G104/$F104)))</f>
        <v>0</v>
      </c>
      <c r="AG104" s="499">
        <f>U104+V104+W104+X104+Y104+Z104+AA104+AB104+AC104+AD104+AE104+AF104</f>
        <v>0</v>
      </c>
      <c r="AH104" s="503">
        <f>IF($F104=0,0,((($F104/$E$100)*'CRONOGRAMA ACTIVIDADES'!AD$40)*($G104/$F104)))</f>
        <v>0</v>
      </c>
      <c r="AI104" s="498">
        <f>IF($F104=0,0,((($F104/$E$100)*'CRONOGRAMA ACTIVIDADES'!AE$40)*($G104/$F104)))</f>
        <v>0</v>
      </c>
      <c r="AJ104" s="498">
        <f>IF($F104=0,0,((($F104/$E$100)*'CRONOGRAMA ACTIVIDADES'!AF$40)*($G104/$F104)))</f>
        <v>0</v>
      </c>
      <c r="AK104" s="498">
        <f>IF($F104=0,0,((($F104/$E$100)*'CRONOGRAMA ACTIVIDADES'!AG$40)*($G104/$F104)))</f>
        <v>0</v>
      </c>
      <c r="AL104" s="498">
        <f>IF($F104=0,0,((($F104/$E$100)*'CRONOGRAMA ACTIVIDADES'!AH$40)*($G104/$F104)))</f>
        <v>0</v>
      </c>
      <c r="AM104" s="498">
        <f>IF($F104=0,0,((($F104/$E$100)*'CRONOGRAMA ACTIVIDADES'!AI$40)*($G104/$F104)))</f>
        <v>0</v>
      </c>
      <c r="AN104" s="498">
        <f>IF($F104=0,0,((($F104/$E$100)*'CRONOGRAMA ACTIVIDADES'!AJ$40)*($G104/$F104)))</f>
        <v>0</v>
      </c>
      <c r="AO104" s="498">
        <f>IF($F104=0,0,((($F104/$E$100)*'CRONOGRAMA ACTIVIDADES'!AK$40)*($G104/$F104)))</f>
        <v>0</v>
      </c>
      <c r="AP104" s="498">
        <f>IF($F104=0,0,((($F104/$E$100)*'CRONOGRAMA ACTIVIDADES'!AL$40)*($G104/$F104)))</f>
        <v>0</v>
      </c>
      <c r="AQ104" s="498">
        <f>IF($F104=0,0,((($F104/$E$100)*'CRONOGRAMA ACTIVIDADES'!AM$40)*($G104/$F104)))</f>
        <v>0</v>
      </c>
      <c r="AR104" s="498">
        <f>IF($F104=0,0,((($F104/$E$100)*'CRONOGRAMA ACTIVIDADES'!AN$40)*($G104/$F104)))</f>
        <v>0</v>
      </c>
      <c r="AS104" s="498">
        <f>IF($F104=0,0,((($F104/$E$100)*'CRONOGRAMA ACTIVIDADES'!AO$40)*($G104/$F104)))</f>
        <v>0</v>
      </c>
      <c r="AT104" s="501">
        <f>AH104+AI104+AJ104+AK104+AL104+AM104+AN104+AO104+AP104+AQ104+AR104+AS104</f>
        <v>0</v>
      </c>
      <c r="AU104" s="571">
        <f>AS104+AR104+AQ104+AP104+AO104+AN104+AM104+AL104+AK104+AJ104+AI104+AH104+AF104+AE104+AD104+AC104+AB104+AA104+Z104+Y104+X104+W104+V104+U104+S104+R104+Q104+P104+O104+N104+M104+L104+K104+J104+I104+H104</f>
        <v>0</v>
      </c>
      <c r="AV104" s="470">
        <f t="shared" si="24"/>
        <v>0</v>
      </c>
    </row>
    <row r="105" spans="2:48" s="472" customFormat="1" ht="12.75" customHeight="1">
      <c r="B105" s="494" t="str">
        <f>+'FORMATO COSTEO C1'!C$492</f>
        <v>1.3.5.5</v>
      </c>
      <c r="C105" s="495" t="str">
        <f>+'FORMATO COSTEO C1'!B$492</f>
        <v>Categoría de gasto</v>
      </c>
      <c r="D105" s="506"/>
      <c r="E105" s="507"/>
      <c r="F105" s="498">
        <f>+'FORMATO COSTEO C1'!G492</f>
        <v>0</v>
      </c>
      <c r="G105" s="499">
        <f>+'FORMATO COSTEO C1'!M492</f>
        <v>0</v>
      </c>
      <c r="H105" s="503">
        <f>IF($F105=0,0,((($F105/$E$100)*'CRONOGRAMA ACTIVIDADES'!F$40)*($G105/$F105)))</f>
        <v>0</v>
      </c>
      <c r="I105" s="498">
        <f>IF($F105=0,0,((($F105/$E$100)*'CRONOGRAMA ACTIVIDADES'!G$40)*($G105/$F105)))</f>
        <v>0</v>
      </c>
      <c r="J105" s="498">
        <f>IF($F105=0,0,((($F105/$E$100)*'CRONOGRAMA ACTIVIDADES'!H$40)*($G105/$F105)))</f>
        <v>0</v>
      </c>
      <c r="K105" s="498">
        <f>IF($F105=0,0,((($F105/$E$100)*'CRONOGRAMA ACTIVIDADES'!I$40)*($G105/$F105)))</f>
        <v>0</v>
      </c>
      <c r="L105" s="498">
        <f>IF($F105=0,0,((($F105/$E$100)*'CRONOGRAMA ACTIVIDADES'!J$40)*($G105/$F105)))</f>
        <v>0</v>
      </c>
      <c r="M105" s="498">
        <f>IF($F105=0,0,((($F105/$E$100)*'CRONOGRAMA ACTIVIDADES'!K$40)*($G105/$F105)))</f>
        <v>0</v>
      </c>
      <c r="N105" s="498">
        <f>IF($F105=0,0,((($F105/$E$100)*'CRONOGRAMA ACTIVIDADES'!L$40)*($G105/$F105)))</f>
        <v>0</v>
      </c>
      <c r="O105" s="498">
        <f>IF($F105=0,0,((($F105/$E$100)*'CRONOGRAMA ACTIVIDADES'!M$40)*($G105/$F105)))</f>
        <v>0</v>
      </c>
      <c r="P105" s="498">
        <f>IF($F105=0,0,((($F105/$E$100)*'CRONOGRAMA ACTIVIDADES'!N$40)*($G105/$F105)))</f>
        <v>0</v>
      </c>
      <c r="Q105" s="498">
        <f>IF($F105=0,0,((($F105/$E$100)*'CRONOGRAMA ACTIVIDADES'!O$40)*($G105/$F105)))</f>
        <v>0</v>
      </c>
      <c r="R105" s="498">
        <f>IF($F105=0,0,((($F105/$E$100)*'CRONOGRAMA ACTIVIDADES'!P$40)*($G105/$F105)))</f>
        <v>0</v>
      </c>
      <c r="S105" s="498">
        <f>IF($F105=0,0,((($F105/$E$100)*'CRONOGRAMA ACTIVIDADES'!Q$40)*($G105/$F105)))</f>
        <v>0</v>
      </c>
      <c r="T105" s="501">
        <f>H105+I105+J105+K105+L105+M105+N105+O105+P105+Q105+R105+S105</f>
        <v>0</v>
      </c>
      <c r="U105" s="502">
        <f>IF($F105=0,0,((($F105/$E$100)*'CRONOGRAMA ACTIVIDADES'!R$40)*($G105/$F105)))</f>
        <v>0</v>
      </c>
      <c r="V105" s="498">
        <f>IF($F105=0,0,((($F105/$E$100)*'CRONOGRAMA ACTIVIDADES'!S$40)*($G105/$F105)))</f>
        <v>0</v>
      </c>
      <c r="W105" s="498">
        <f>IF($F105=0,0,((($F105/$E$100)*'CRONOGRAMA ACTIVIDADES'!T$40)*($G105/$F105)))</f>
        <v>0</v>
      </c>
      <c r="X105" s="498">
        <f>IF($F105=0,0,((($F105/$E$100)*'CRONOGRAMA ACTIVIDADES'!U$40)*($G105/$F105)))</f>
        <v>0</v>
      </c>
      <c r="Y105" s="498">
        <f>IF($F105=0,0,((($F105/$E$100)*'CRONOGRAMA ACTIVIDADES'!V$40)*($G105/$F105)))</f>
        <v>0</v>
      </c>
      <c r="Z105" s="498">
        <f>IF($F105=0,0,((($F105/$E$100)*'CRONOGRAMA ACTIVIDADES'!W$40)*($G105/$F105)))</f>
        <v>0</v>
      </c>
      <c r="AA105" s="498">
        <f>IF($F105=0,0,((($F105/$E$100)*'CRONOGRAMA ACTIVIDADES'!X$40)*($G105/$F105)))</f>
        <v>0</v>
      </c>
      <c r="AB105" s="498">
        <f>IF($F105=0,0,((($F105/$E$100)*'CRONOGRAMA ACTIVIDADES'!Y$40)*($G105/$F105)))</f>
        <v>0</v>
      </c>
      <c r="AC105" s="498">
        <f>IF($F105=0,0,((($F105/$E$100)*'CRONOGRAMA ACTIVIDADES'!Z$40)*($G105/$F105)))</f>
        <v>0</v>
      </c>
      <c r="AD105" s="498">
        <f>IF($F105=0,0,((($F105/$E$100)*'CRONOGRAMA ACTIVIDADES'!AA$40)*($G105/$F105)))</f>
        <v>0</v>
      </c>
      <c r="AE105" s="498">
        <f>IF($F105=0,0,((($F105/$E$100)*'CRONOGRAMA ACTIVIDADES'!AB$40)*($G105/$F105)))</f>
        <v>0</v>
      </c>
      <c r="AF105" s="498">
        <f>IF($F105=0,0,((($F105/$E$100)*'CRONOGRAMA ACTIVIDADES'!AC$40)*($G105/$F105)))</f>
        <v>0</v>
      </c>
      <c r="AG105" s="499">
        <f>U105+V105+W105+X105+Y105+Z105+AA105+AB105+AC105+AD105+AE105+AF105</f>
        <v>0</v>
      </c>
      <c r="AH105" s="503">
        <f>IF($F105=0,0,((($F105/$E$100)*'CRONOGRAMA ACTIVIDADES'!AD$40)*($G105/$F105)))</f>
        <v>0</v>
      </c>
      <c r="AI105" s="498">
        <f>IF($F105=0,0,((($F105/$E$100)*'CRONOGRAMA ACTIVIDADES'!AE$40)*($G105/$F105)))</f>
        <v>0</v>
      </c>
      <c r="AJ105" s="498">
        <f>IF($F105=0,0,((($F105/$E$100)*'CRONOGRAMA ACTIVIDADES'!AF$40)*($G105/$F105)))</f>
        <v>0</v>
      </c>
      <c r="AK105" s="498">
        <f>IF($F105=0,0,((($F105/$E$100)*'CRONOGRAMA ACTIVIDADES'!AG$40)*($G105/$F105)))</f>
        <v>0</v>
      </c>
      <c r="AL105" s="498">
        <f>IF($F105=0,0,((($F105/$E$100)*'CRONOGRAMA ACTIVIDADES'!AH$40)*($G105/$F105)))</f>
        <v>0</v>
      </c>
      <c r="AM105" s="498">
        <f>IF($F105=0,0,((($F105/$E$100)*'CRONOGRAMA ACTIVIDADES'!AI$40)*($G105/$F105)))</f>
        <v>0</v>
      </c>
      <c r="AN105" s="498">
        <f>IF($F105=0,0,((($F105/$E$100)*'CRONOGRAMA ACTIVIDADES'!AJ$40)*($G105/$F105)))</f>
        <v>0</v>
      </c>
      <c r="AO105" s="498">
        <f>IF($F105=0,0,((($F105/$E$100)*'CRONOGRAMA ACTIVIDADES'!AK$40)*($G105/$F105)))</f>
        <v>0</v>
      </c>
      <c r="AP105" s="498">
        <f>IF($F105=0,0,((($F105/$E$100)*'CRONOGRAMA ACTIVIDADES'!AL$40)*($G105/$F105)))</f>
        <v>0</v>
      </c>
      <c r="AQ105" s="498">
        <f>IF($F105=0,0,((($F105/$E$100)*'CRONOGRAMA ACTIVIDADES'!AM$40)*($G105/$F105)))</f>
        <v>0</v>
      </c>
      <c r="AR105" s="498">
        <f>IF($F105=0,0,((($F105/$E$100)*'CRONOGRAMA ACTIVIDADES'!AN$40)*($G105/$F105)))</f>
        <v>0</v>
      </c>
      <c r="AS105" s="498">
        <f>IF($F105=0,0,((($F105/$E$100)*'CRONOGRAMA ACTIVIDADES'!AO$40)*($G105/$F105)))</f>
        <v>0</v>
      </c>
      <c r="AT105" s="501">
        <f>AH105+AI105+AJ105+AK105+AL105+AM105+AN105+AO105+AP105+AQ105+AR105+AS105</f>
        <v>0</v>
      </c>
      <c r="AU105" s="571">
        <f>AS105+AR105+AQ105+AP105+AO105+AN105+AM105+AL105+AK105+AJ105+AI105+AH105+AF105+AE105+AD105+AC105+AB105+AA105+Z105+Y105+X105+W105+V105+U105+S105+R105+Q105+P105+O105+N105+M105+L105+K105+J105+I105+H105</f>
        <v>0</v>
      </c>
      <c r="AV105" s="470">
        <f t="shared" si="24"/>
        <v>0</v>
      </c>
    </row>
    <row r="106" spans="2:49" s="60" customFormat="1" ht="30" customHeight="1">
      <c r="B106" s="460">
        <f>'FORMATO COSTEO C6'!C12</f>
        <v>6</v>
      </c>
      <c r="C106" s="512" t="str">
        <f>'FORMATO COSTEO C6'!D12</f>
        <v>MANEJO DEL PROYECTO</v>
      </c>
      <c r="D106" s="462"/>
      <c r="E106" s="463"/>
      <c r="F106" s="464">
        <f>+F107+F118+F129</f>
        <v>0</v>
      </c>
      <c r="G106" s="465">
        <f>+G107+G118+G129</f>
        <v>0</v>
      </c>
      <c r="H106" s="466">
        <f>+H107+H118+H129</f>
        <v>0</v>
      </c>
      <c r="I106" s="464">
        <f aca="true" t="shared" si="29" ref="I106:AT106">+I107+I118+I129</f>
        <v>0</v>
      </c>
      <c r="J106" s="464">
        <f t="shared" si="29"/>
        <v>0</v>
      </c>
      <c r="K106" s="464">
        <f t="shared" si="29"/>
        <v>0</v>
      </c>
      <c r="L106" s="464">
        <f t="shared" si="29"/>
        <v>0</v>
      </c>
      <c r="M106" s="464">
        <f t="shared" si="29"/>
        <v>0</v>
      </c>
      <c r="N106" s="464">
        <f t="shared" si="29"/>
        <v>0</v>
      </c>
      <c r="O106" s="464">
        <f t="shared" si="29"/>
        <v>0</v>
      </c>
      <c r="P106" s="464">
        <f t="shared" si="29"/>
        <v>0</v>
      </c>
      <c r="Q106" s="464">
        <f t="shared" si="29"/>
        <v>0</v>
      </c>
      <c r="R106" s="464">
        <f t="shared" si="29"/>
        <v>0</v>
      </c>
      <c r="S106" s="464">
        <f t="shared" si="29"/>
        <v>0</v>
      </c>
      <c r="T106" s="467">
        <f t="shared" si="29"/>
        <v>0</v>
      </c>
      <c r="U106" s="468">
        <f t="shared" si="29"/>
        <v>0</v>
      </c>
      <c r="V106" s="464">
        <f t="shared" si="29"/>
        <v>0</v>
      </c>
      <c r="W106" s="464">
        <f t="shared" si="29"/>
        <v>0</v>
      </c>
      <c r="X106" s="464">
        <f t="shared" si="29"/>
        <v>0</v>
      </c>
      <c r="Y106" s="464">
        <f t="shared" si="29"/>
        <v>0</v>
      </c>
      <c r="Z106" s="464">
        <f t="shared" si="29"/>
        <v>0</v>
      </c>
      <c r="AA106" s="464">
        <f t="shared" si="29"/>
        <v>0</v>
      </c>
      <c r="AB106" s="464">
        <f t="shared" si="29"/>
        <v>0</v>
      </c>
      <c r="AC106" s="464">
        <f t="shared" si="29"/>
        <v>0</v>
      </c>
      <c r="AD106" s="464">
        <f t="shared" si="29"/>
        <v>0</v>
      </c>
      <c r="AE106" s="464">
        <f t="shared" si="29"/>
        <v>0</v>
      </c>
      <c r="AF106" s="464">
        <f t="shared" si="29"/>
        <v>0</v>
      </c>
      <c r="AG106" s="465">
        <f>+AG107+AG118+AG129</f>
        <v>0</v>
      </c>
      <c r="AH106" s="466">
        <f t="shared" si="29"/>
        <v>0</v>
      </c>
      <c r="AI106" s="464">
        <f t="shared" si="29"/>
        <v>0</v>
      </c>
      <c r="AJ106" s="464">
        <f t="shared" si="29"/>
        <v>0</v>
      </c>
      <c r="AK106" s="464">
        <f t="shared" si="29"/>
        <v>0</v>
      </c>
      <c r="AL106" s="464">
        <f t="shared" si="29"/>
        <v>0</v>
      </c>
      <c r="AM106" s="464">
        <f t="shared" si="29"/>
        <v>0</v>
      </c>
      <c r="AN106" s="464">
        <f t="shared" si="29"/>
        <v>0</v>
      </c>
      <c r="AO106" s="464">
        <f t="shared" si="29"/>
        <v>0</v>
      </c>
      <c r="AP106" s="464">
        <f t="shared" si="29"/>
        <v>0</v>
      </c>
      <c r="AQ106" s="464">
        <f t="shared" si="29"/>
        <v>0</v>
      </c>
      <c r="AR106" s="464">
        <f t="shared" si="29"/>
        <v>0</v>
      </c>
      <c r="AS106" s="464">
        <f t="shared" si="29"/>
        <v>0</v>
      </c>
      <c r="AT106" s="467">
        <f t="shared" si="29"/>
        <v>0</v>
      </c>
      <c r="AU106" s="469">
        <f>+AU107+AU118+AU129</f>
        <v>0</v>
      </c>
      <c r="AV106" s="470">
        <f aca="true" t="shared" si="30" ref="AV106:AV113">+G106-AU106</f>
        <v>0</v>
      </c>
      <c r="AW106" s="471"/>
    </row>
    <row r="107" spans="2:48" s="60" customFormat="1" ht="13.5">
      <c r="B107" s="473">
        <f>'FORMATO COSTEO C6'!C15</f>
        <v>6.1</v>
      </c>
      <c r="C107" s="474" t="str">
        <f>+'FORMATO COSTEO C6'!B15</f>
        <v>Equipo técnico del proyecto</v>
      </c>
      <c r="D107" s="513"/>
      <c r="E107" s="514"/>
      <c r="F107" s="477">
        <f>+'FORMATO COSTEO C6'!G15</f>
        <v>0</v>
      </c>
      <c r="G107" s="478">
        <f>+'FORMATO COSTEO C6'!M15</f>
        <v>0</v>
      </c>
      <c r="H107" s="479">
        <f>SUM(H108:H117)</f>
        <v>0</v>
      </c>
      <c r="I107" s="477">
        <f aca="true" t="shared" si="31" ref="I107:AU107">SUM(I108:I117)</f>
        <v>0</v>
      </c>
      <c r="J107" s="477">
        <f t="shared" si="31"/>
        <v>0</v>
      </c>
      <c r="K107" s="477">
        <f t="shared" si="31"/>
        <v>0</v>
      </c>
      <c r="L107" s="477">
        <f t="shared" si="31"/>
        <v>0</v>
      </c>
      <c r="M107" s="477">
        <f t="shared" si="31"/>
        <v>0</v>
      </c>
      <c r="N107" s="477">
        <f t="shared" si="31"/>
        <v>0</v>
      </c>
      <c r="O107" s="477">
        <f t="shared" si="31"/>
        <v>0</v>
      </c>
      <c r="P107" s="477">
        <f t="shared" si="31"/>
        <v>0</v>
      </c>
      <c r="Q107" s="477">
        <f t="shared" si="31"/>
        <v>0</v>
      </c>
      <c r="R107" s="477">
        <f t="shared" si="31"/>
        <v>0</v>
      </c>
      <c r="S107" s="477">
        <f t="shared" si="31"/>
        <v>0</v>
      </c>
      <c r="T107" s="480">
        <f t="shared" si="31"/>
        <v>0</v>
      </c>
      <c r="U107" s="481">
        <f t="shared" si="31"/>
        <v>0</v>
      </c>
      <c r="V107" s="477">
        <f t="shared" si="31"/>
        <v>0</v>
      </c>
      <c r="W107" s="477">
        <f t="shared" si="31"/>
        <v>0</v>
      </c>
      <c r="X107" s="477">
        <f t="shared" si="31"/>
        <v>0</v>
      </c>
      <c r="Y107" s="477">
        <f t="shared" si="31"/>
        <v>0</v>
      </c>
      <c r="Z107" s="477">
        <f t="shared" si="31"/>
        <v>0</v>
      </c>
      <c r="AA107" s="477">
        <f t="shared" si="31"/>
        <v>0</v>
      </c>
      <c r="AB107" s="477">
        <f t="shared" si="31"/>
        <v>0</v>
      </c>
      <c r="AC107" s="477">
        <f t="shared" si="31"/>
        <v>0</v>
      </c>
      <c r="AD107" s="477">
        <f t="shared" si="31"/>
        <v>0</v>
      </c>
      <c r="AE107" s="477">
        <f t="shared" si="31"/>
        <v>0</v>
      </c>
      <c r="AF107" s="477">
        <f t="shared" si="31"/>
        <v>0</v>
      </c>
      <c r="AG107" s="478">
        <f>SUM(AG108:AG117)</f>
        <v>0</v>
      </c>
      <c r="AH107" s="479">
        <f t="shared" si="31"/>
        <v>0</v>
      </c>
      <c r="AI107" s="477">
        <f t="shared" si="31"/>
        <v>0</v>
      </c>
      <c r="AJ107" s="477">
        <f t="shared" si="31"/>
        <v>0</v>
      </c>
      <c r="AK107" s="477">
        <f t="shared" si="31"/>
        <v>0</v>
      </c>
      <c r="AL107" s="477">
        <f t="shared" si="31"/>
        <v>0</v>
      </c>
      <c r="AM107" s="477">
        <f t="shared" si="31"/>
        <v>0</v>
      </c>
      <c r="AN107" s="477">
        <f t="shared" si="31"/>
        <v>0</v>
      </c>
      <c r="AO107" s="477">
        <f t="shared" si="31"/>
        <v>0</v>
      </c>
      <c r="AP107" s="477">
        <f t="shared" si="31"/>
        <v>0</v>
      </c>
      <c r="AQ107" s="477">
        <f t="shared" si="31"/>
        <v>0</v>
      </c>
      <c r="AR107" s="477">
        <f t="shared" si="31"/>
        <v>0</v>
      </c>
      <c r="AS107" s="477">
        <f t="shared" si="31"/>
        <v>0</v>
      </c>
      <c r="AT107" s="480">
        <f t="shared" si="31"/>
        <v>0</v>
      </c>
      <c r="AU107" s="482">
        <f t="shared" si="31"/>
        <v>0</v>
      </c>
      <c r="AV107" s="470">
        <f t="shared" si="30"/>
        <v>0</v>
      </c>
    </row>
    <row r="108" spans="2:48" s="60" customFormat="1" ht="13.5">
      <c r="B108" s="494" t="str">
        <f>'FORMATO COSTEO C6'!C16</f>
        <v>6.1.1</v>
      </c>
      <c r="C108" s="515">
        <f>'FORMATO COSTEO C6'!B16</f>
        <v>0</v>
      </c>
      <c r="D108" s="506" t="str">
        <f>'FORMATO COSTEO C6'!D16</f>
        <v>Unidad medida</v>
      </c>
      <c r="E108" s="516">
        <f>'FORMATO COSTEO C6'!E16</f>
        <v>0</v>
      </c>
      <c r="F108" s="507">
        <f>'FORMATO COSTEO C6'!G16</f>
        <v>0</v>
      </c>
      <c r="G108" s="518">
        <f>'FORMATO COSTEO C6'!M16</f>
        <v>0</v>
      </c>
      <c r="H108" s="572">
        <f>IF($F108=0,0,((($F108/$E108)*'CRONOGRAMA ACTIVIDADES'!F$43)*($G108/$F108)))</f>
        <v>0</v>
      </c>
      <c r="I108" s="507">
        <f>IF($F108=0,0,((($F108/$E108)*'CRONOGRAMA ACTIVIDADES'!G$43)*($G108/$F108)))</f>
        <v>0</v>
      </c>
      <c r="J108" s="507">
        <f>IF($F108=0,0,((($F108/$E108)*'CRONOGRAMA ACTIVIDADES'!H$43)*($G108/$F108)))</f>
        <v>0</v>
      </c>
      <c r="K108" s="507">
        <f>IF($F108=0,0,((($F108/$E108)*'CRONOGRAMA ACTIVIDADES'!I$43)*($G108/$F108)))</f>
        <v>0</v>
      </c>
      <c r="L108" s="507">
        <f>IF($F108=0,0,((($F108/$E108)*'CRONOGRAMA ACTIVIDADES'!J$43)*($G108/$F108)))</f>
        <v>0</v>
      </c>
      <c r="M108" s="507">
        <f>IF($F108=0,0,((($F108/$E108)*'CRONOGRAMA ACTIVIDADES'!K$43)*($G108/$F108)))</f>
        <v>0</v>
      </c>
      <c r="N108" s="507">
        <f>IF($F108=0,0,((($F108/$E108)*'CRONOGRAMA ACTIVIDADES'!L$43)*($G108/$F108)))</f>
        <v>0</v>
      </c>
      <c r="O108" s="507">
        <f>IF($F108=0,0,((($F108/$E108)*'CRONOGRAMA ACTIVIDADES'!M$43)*($G108/$F108)))</f>
        <v>0</v>
      </c>
      <c r="P108" s="507">
        <f>IF($F108=0,0,((($F108/$E108)*'CRONOGRAMA ACTIVIDADES'!N$43)*($G108/$F108)))</f>
        <v>0</v>
      </c>
      <c r="Q108" s="507">
        <f>IF($F108=0,0,((($F108/$E108)*'CRONOGRAMA ACTIVIDADES'!O$43)*($G108/$F108)))</f>
        <v>0</v>
      </c>
      <c r="R108" s="507">
        <f>IF($F108=0,0,((($F108/$E108)*'CRONOGRAMA ACTIVIDADES'!P$43)*($G108/$F108)))</f>
        <v>0</v>
      </c>
      <c r="S108" s="507">
        <f>IF($F108=0,0,((($F108/$E108)*'CRONOGRAMA ACTIVIDADES'!Q$43)*($G108/$F108)))</f>
        <v>0</v>
      </c>
      <c r="T108" s="501">
        <f aca="true" t="shared" si="32" ref="T108:T117">H108+I108+J108+K108+L108+M108+N108+O108+P108+Q108+R108+S108</f>
        <v>0</v>
      </c>
      <c r="U108" s="573">
        <f>IF($F108=0,0,((($F108/$E108)*'CRONOGRAMA ACTIVIDADES'!R$43)*($G108/$F108)))</f>
        <v>0</v>
      </c>
      <c r="V108" s="507">
        <f>IF($F108=0,0,((($F108/$E108)*'CRONOGRAMA ACTIVIDADES'!S$43)*($G108/$F108)))</f>
        <v>0</v>
      </c>
      <c r="W108" s="507">
        <f>IF($F108=0,0,((($F108/$E108)*'CRONOGRAMA ACTIVIDADES'!T$43)*($G108/$F108)))</f>
        <v>0</v>
      </c>
      <c r="X108" s="507">
        <f>IF($F108=0,0,((($F108/$E108)*'CRONOGRAMA ACTIVIDADES'!U$43)*($G108/$F108)))</f>
        <v>0</v>
      </c>
      <c r="Y108" s="507">
        <f>IF($F108=0,0,((($F108/$E108)*'CRONOGRAMA ACTIVIDADES'!V$43)*($G108/$F108)))</f>
        <v>0</v>
      </c>
      <c r="Z108" s="507">
        <f>IF($F108=0,0,((($F108/$E108)*'CRONOGRAMA ACTIVIDADES'!W$43)*($G108/$F108)))</f>
        <v>0</v>
      </c>
      <c r="AA108" s="507">
        <f>IF($F108=0,0,((($F108/$E108)*'CRONOGRAMA ACTIVIDADES'!X$43)*($G108/$F108)))</f>
        <v>0</v>
      </c>
      <c r="AB108" s="507">
        <f>IF($F108=0,0,((($F108/$E108)*'CRONOGRAMA ACTIVIDADES'!Y$43)*($G108/$F108)))</f>
        <v>0</v>
      </c>
      <c r="AC108" s="507">
        <f>IF($F108=0,0,((($F108/$E108)*'CRONOGRAMA ACTIVIDADES'!Z$43)*($G108/$F108)))</f>
        <v>0</v>
      </c>
      <c r="AD108" s="507">
        <f>IF($F108=0,0,((($F108/$E108)*'CRONOGRAMA ACTIVIDADES'!AA$43)*($G108/$F108)))</f>
        <v>0</v>
      </c>
      <c r="AE108" s="507">
        <f>IF($F108=0,0,((($F108/$E108)*'CRONOGRAMA ACTIVIDADES'!AB$43)*($G108/$F108)))</f>
        <v>0</v>
      </c>
      <c r="AF108" s="507">
        <f>IF($F108=0,0,((($F108/$E108)*'CRONOGRAMA ACTIVIDADES'!AC$43)*($G108/$F108)))</f>
        <v>0</v>
      </c>
      <c r="AG108" s="499">
        <f aca="true" t="shared" si="33" ref="AG108:AG117">U108+V108+W108+X108+Y108+Z108+AA108+AB108+AC108+AD108+AE108+AF108</f>
        <v>0</v>
      </c>
      <c r="AH108" s="572">
        <f>IF($F108=0,0,((($F108/$E108)*'CRONOGRAMA ACTIVIDADES'!AD$43)*($G108/$F108)))</f>
        <v>0</v>
      </c>
      <c r="AI108" s="507">
        <f>IF($F108=0,0,((($F108/$E108)*'CRONOGRAMA ACTIVIDADES'!AE$43)*($G108/$F108)))</f>
        <v>0</v>
      </c>
      <c r="AJ108" s="507">
        <f>IF($F108=0,0,((($F108/$E108)*'CRONOGRAMA ACTIVIDADES'!AF$43)*($G108/$F108)))</f>
        <v>0</v>
      </c>
      <c r="AK108" s="507">
        <f>IF($F108=0,0,((($F108/$E108)*'CRONOGRAMA ACTIVIDADES'!AG$43)*($G108/$F108)))</f>
        <v>0</v>
      </c>
      <c r="AL108" s="507">
        <f>IF($F108=0,0,((($F108/$E108)*'CRONOGRAMA ACTIVIDADES'!AH$43)*($G108/$F108)))</f>
        <v>0</v>
      </c>
      <c r="AM108" s="507">
        <f>IF($F108=0,0,((($F108/$E108)*'CRONOGRAMA ACTIVIDADES'!AI$43)*($G108/$F108)))</f>
        <v>0</v>
      </c>
      <c r="AN108" s="507">
        <f>IF($F108=0,0,((($F108/$E108)*'CRONOGRAMA ACTIVIDADES'!AJ$43)*($G108/$F108)))</f>
        <v>0</v>
      </c>
      <c r="AO108" s="507">
        <f>IF($F108=0,0,((($F108/$E108)*'CRONOGRAMA ACTIVIDADES'!AK$43)*($G108/$F108)))</f>
        <v>0</v>
      </c>
      <c r="AP108" s="507">
        <f>IF($F108=0,0,((($F108/$E108)*'CRONOGRAMA ACTIVIDADES'!AL$43)*($G108/$F108)))</f>
        <v>0</v>
      </c>
      <c r="AQ108" s="507">
        <f>IF($F108=0,0,((($F108/$E108)*'CRONOGRAMA ACTIVIDADES'!AM$43)*($G108/$F108)))</f>
        <v>0</v>
      </c>
      <c r="AR108" s="507">
        <f>IF($F108=0,0,((($F108/$E108)*'CRONOGRAMA ACTIVIDADES'!AN$43)*($G108/$F108)))</f>
        <v>0</v>
      </c>
      <c r="AS108" s="507">
        <f>IF($F108=0,0,((($F108/$E108)*'CRONOGRAMA ACTIVIDADES'!AO$43)*($G108/$F108)))</f>
        <v>0</v>
      </c>
      <c r="AT108" s="501">
        <f aca="true" t="shared" si="34" ref="AT108:AT117">AH108+AI108+AJ108+AK108+AL108+AM108+AN108+AO108+AP108+AQ108+AR108+AS108</f>
        <v>0</v>
      </c>
      <c r="AU108" s="571">
        <f aca="true" t="shared" si="35" ref="AU108:AU117">AS108+AR108+AQ108+AP108+AO108+AN108+AM108+AL108+AK108+AJ108+AI108+AH108+AF108+AE108+AD108+AC108+AB108+AA108+Z108+Y108+X108+W108+V108+U108+S108+R108+Q108+P108+O108+N108+M108+L108+K108+J108+I108+H108</f>
        <v>0</v>
      </c>
      <c r="AV108" s="470">
        <f t="shared" si="30"/>
        <v>0</v>
      </c>
    </row>
    <row r="109" spans="2:48" s="60" customFormat="1" ht="13.5">
      <c r="B109" s="494" t="str">
        <f>'FORMATO COSTEO C6'!C17</f>
        <v>6.1.2</v>
      </c>
      <c r="C109" s="515">
        <f>'FORMATO COSTEO C6'!B17</f>
        <v>0</v>
      </c>
      <c r="D109" s="506" t="str">
        <f>'FORMATO COSTEO C6'!D17</f>
        <v>Unidad medida</v>
      </c>
      <c r="E109" s="516">
        <f>'FORMATO COSTEO C6'!E17</f>
        <v>0</v>
      </c>
      <c r="F109" s="507">
        <f>'FORMATO COSTEO C6'!G17</f>
        <v>0</v>
      </c>
      <c r="G109" s="574">
        <f>'FORMATO COSTEO C6'!M17</f>
        <v>0</v>
      </c>
      <c r="H109" s="572">
        <f>IF($F109=0,0,((($F109/$E109)*'CRONOGRAMA ACTIVIDADES'!F$44)*($G109/$F109)))</f>
        <v>0</v>
      </c>
      <c r="I109" s="507">
        <f>IF($F109=0,0,((($F109/$E109)*'CRONOGRAMA ACTIVIDADES'!G$44)*($G109/$F109)))</f>
        <v>0</v>
      </c>
      <c r="J109" s="507">
        <f>IF($F109=0,0,((($F109/$E109)*'CRONOGRAMA ACTIVIDADES'!H$44)*($G109/$F109)))</f>
        <v>0</v>
      </c>
      <c r="K109" s="507">
        <f>IF($F109=0,0,((($F109/$E109)*'CRONOGRAMA ACTIVIDADES'!I$44)*($G109/$F109)))</f>
        <v>0</v>
      </c>
      <c r="L109" s="507">
        <f>IF($F109=0,0,((($F109/$E109)*'CRONOGRAMA ACTIVIDADES'!J$44)*($G109/$F109)))</f>
        <v>0</v>
      </c>
      <c r="M109" s="507">
        <f>IF($F109=0,0,((($F109/$E109)*'CRONOGRAMA ACTIVIDADES'!K$44)*($G109/$F109)))</f>
        <v>0</v>
      </c>
      <c r="N109" s="507">
        <f>IF($F109=0,0,((($F109/$E109)*'CRONOGRAMA ACTIVIDADES'!L$44)*($G109/$F109)))</f>
        <v>0</v>
      </c>
      <c r="O109" s="507">
        <f>IF($F109=0,0,((($F109/$E109)*'CRONOGRAMA ACTIVIDADES'!M$44)*($G109/$F109)))</f>
        <v>0</v>
      </c>
      <c r="P109" s="507">
        <f>IF($F109=0,0,((($F109/$E109)*'CRONOGRAMA ACTIVIDADES'!N$44)*($G109/$F109)))</f>
        <v>0</v>
      </c>
      <c r="Q109" s="507">
        <f>IF($F109=0,0,((($F109/$E109)*'CRONOGRAMA ACTIVIDADES'!O$44)*($G109/$F109)))</f>
        <v>0</v>
      </c>
      <c r="R109" s="507">
        <f>IF($F109=0,0,((($F109/$E109)*'CRONOGRAMA ACTIVIDADES'!P$44)*($G109/$F109)))</f>
        <v>0</v>
      </c>
      <c r="S109" s="507">
        <f>IF($F109=0,0,((($F109/$E109)*'CRONOGRAMA ACTIVIDADES'!Q$44)*($G109/$F109)))</f>
        <v>0</v>
      </c>
      <c r="T109" s="501">
        <f t="shared" si="32"/>
        <v>0</v>
      </c>
      <c r="U109" s="573">
        <f>IF($F109=0,0,((($F109/$E109)*'CRONOGRAMA ACTIVIDADES'!R$44)*($G109/$F109)))</f>
        <v>0</v>
      </c>
      <c r="V109" s="507">
        <f>IF($F109=0,0,((($F109/$E109)*'CRONOGRAMA ACTIVIDADES'!S$44)*($G109/$F109)))</f>
        <v>0</v>
      </c>
      <c r="W109" s="507">
        <f>IF($F109=0,0,((($F109/$E109)*'CRONOGRAMA ACTIVIDADES'!T$44)*($G109/$F109)))</f>
        <v>0</v>
      </c>
      <c r="X109" s="507">
        <f>IF($F109=0,0,((($F109/$E109)*'CRONOGRAMA ACTIVIDADES'!U$44)*($G109/$F109)))</f>
        <v>0</v>
      </c>
      <c r="Y109" s="507">
        <f>IF($F109=0,0,((($F109/$E109)*'CRONOGRAMA ACTIVIDADES'!V$44)*($G109/$F109)))</f>
        <v>0</v>
      </c>
      <c r="Z109" s="507">
        <f>IF($F109=0,0,((($F109/$E109)*'CRONOGRAMA ACTIVIDADES'!W$44)*($G109/$F109)))</f>
        <v>0</v>
      </c>
      <c r="AA109" s="507">
        <f>IF($F109=0,0,((($F109/$E109)*'CRONOGRAMA ACTIVIDADES'!X$44)*($G109/$F109)))</f>
        <v>0</v>
      </c>
      <c r="AB109" s="507">
        <f>IF($F109=0,0,((($F109/$E109)*'CRONOGRAMA ACTIVIDADES'!Y$44)*($G109/$F109)))</f>
        <v>0</v>
      </c>
      <c r="AC109" s="507">
        <f>IF($F109=0,0,((($F109/$E109)*'CRONOGRAMA ACTIVIDADES'!Z$44)*($G109/$F109)))</f>
        <v>0</v>
      </c>
      <c r="AD109" s="507">
        <f>IF($F109=0,0,((($F109/$E109)*'CRONOGRAMA ACTIVIDADES'!AA$44)*($G109/$F109)))</f>
        <v>0</v>
      </c>
      <c r="AE109" s="507">
        <f>IF($F109=0,0,((($F109/$E109)*'CRONOGRAMA ACTIVIDADES'!AB$44)*($G109/$F109)))</f>
        <v>0</v>
      </c>
      <c r="AF109" s="507">
        <f>IF($F109=0,0,((($F109/$E109)*'CRONOGRAMA ACTIVIDADES'!AC$44)*($G109/$F109)))</f>
        <v>0</v>
      </c>
      <c r="AG109" s="499">
        <f t="shared" si="33"/>
        <v>0</v>
      </c>
      <c r="AH109" s="572">
        <f>IF($F109=0,0,((($F109/$E109)*'CRONOGRAMA ACTIVIDADES'!AD$44)*($G109/$F109)))</f>
        <v>0</v>
      </c>
      <c r="AI109" s="507">
        <f>IF($F109=0,0,((($F109/$E109)*'CRONOGRAMA ACTIVIDADES'!AE$44)*($G109/$F109)))</f>
        <v>0</v>
      </c>
      <c r="AJ109" s="507">
        <f>IF($F109=0,0,((($F109/$E109)*'CRONOGRAMA ACTIVIDADES'!AF$44)*($G109/$F109)))</f>
        <v>0</v>
      </c>
      <c r="AK109" s="507">
        <f>IF($F109=0,0,((($F109/$E109)*'CRONOGRAMA ACTIVIDADES'!AG$44)*($G109/$F109)))</f>
        <v>0</v>
      </c>
      <c r="AL109" s="507">
        <f>IF($F109=0,0,((($F109/$E109)*'CRONOGRAMA ACTIVIDADES'!AH$44)*($G109/$F109)))</f>
        <v>0</v>
      </c>
      <c r="AM109" s="507">
        <f>IF($F109=0,0,((($F109/$E109)*'CRONOGRAMA ACTIVIDADES'!AI$44)*($G109/$F109)))</f>
        <v>0</v>
      </c>
      <c r="AN109" s="507">
        <f>IF($F109=0,0,((($F109/$E109)*'CRONOGRAMA ACTIVIDADES'!AJ$44)*($G109/$F109)))</f>
        <v>0</v>
      </c>
      <c r="AO109" s="507">
        <f>IF($F109=0,0,((($F109/$E109)*'CRONOGRAMA ACTIVIDADES'!AK$44)*($G109/$F109)))</f>
        <v>0</v>
      </c>
      <c r="AP109" s="507">
        <f>IF($F109=0,0,((($F109/$E109)*'CRONOGRAMA ACTIVIDADES'!AL$44)*($G109/$F109)))</f>
        <v>0</v>
      </c>
      <c r="AQ109" s="507">
        <f>IF($F109=0,0,((($F109/$E109)*'CRONOGRAMA ACTIVIDADES'!AM$44)*($G109/$F109)))</f>
        <v>0</v>
      </c>
      <c r="AR109" s="507">
        <f>IF($F109=0,0,((($F109/$E109)*'CRONOGRAMA ACTIVIDADES'!AN$44)*($G109/$F109)))</f>
        <v>0</v>
      </c>
      <c r="AS109" s="507">
        <f>IF($F109=0,0,((($F109/$E109)*'CRONOGRAMA ACTIVIDADES'!AO$44)*($G109/$F109)))</f>
        <v>0</v>
      </c>
      <c r="AT109" s="501">
        <f t="shared" si="34"/>
        <v>0</v>
      </c>
      <c r="AU109" s="571">
        <f t="shared" si="35"/>
        <v>0</v>
      </c>
      <c r="AV109" s="470">
        <f t="shared" si="30"/>
        <v>0</v>
      </c>
    </row>
    <row r="110" spans="2:48" s="60" customFormat="1" ht="13.5">
      <c r="B110" s="494" t="str">
        <f>'FORMATO COSTEO C6'!C18</f>
        <v>6.1.3</v>
      </c>
      <c r="C110" s="515">
        <f>'FORMATO COSTEO C6'!B18</f>
        <v>0</v>
      </c>
      <c r="D110" s="506" t="str">
        <f>'FORMATO COSTEO C6'!D18</f>
        <v>Unidad medida</v>
      </c>
      <c r="E110" s="516">
        <f>'FORMATO COSTEO C6'!E18</f>
        <v>0</v>
      </c>
      <c r="F110" s="507">
        <f>'FORMATO COSTEO C6'!G18</f>
        <v>0</v>
      </c>
      <c r="G110" s="574">
        <f>'FORMATO COSTEO C6'!M18</f>
        <v>0</v>
      </c>
      <c r="H110" s="572">
        <f>IF($F110=0,0,((($F110/$E110)*'CRONOGRAMA ACTIVIDADES'!F$45)*($G110/$F110)))</f>
        <v>0</v>
      </c>
      <c r="I110" s="507">
        <f>IF($F110=0,0,((($F110/$E110)*'CRONOGRAMA ACTIVIDADES'!G$45)*($G110/$F110)))</f>
        <v>0</v>
      </c>
      <c r="J110" s="507">
        <f>IF($F110=0,0,((($F110/$E110)*'CRONOGRAMA ACTIVIDADES'!H$45)*($G110/$F110)))</f>
        <v>0</v>
      </c>
      <c r="K110" s="507">
        <f>IF($F110=0,0,((($F110/$E110)*'CRONOGRAMA ACTIVIDADES'!I$45)*($G110/$F110)))</f>
        <v>0</v>
      </c>
      <c r="L110" s="507">
        <f>IF($F110=0,0,((($F110/$E110)*'CRONOGRAMA ACTIVIDADES'!J$45)*($G110/$F110)))</f>
        <v>0</v>
      </c>
      <c r="M110" s="507">
        <f>IF($F110=0,0,((($F110/$E110)*'CRONOGRAMA ACTIVIDADES'!K$45)*($G110/$F110)))</f>
        <v>0</v>
      </c>
      <c r="N110" s="507">
        <f>IF($F110=0,0,((($F110/$E110)*'CRONOGRAMA ACTIVIDADES'!L$45)*($G110/$F110)))</f>
        <v>0</v>
      </c>
      <c r="O110" s="507">
        <f>IF($F110=0,0,((($F110/$E110)*'CRONOGRAMA ACTIVIDADES'!M$45)*($G110/$F110)))</f>
        <v>0</v>
      </c>
      <c r="P110" s="507">
        <f>IF($F110=0,0,((($F110/$E110)*'CRONOGRAMA ACTIVIDADES'!N$45)*($G110/$F110)))</f>
        <v>0</v>
      </c>
      <c r="Q110" s="507">
        <f>IF($F110=0,0,((($F110/$E110)*'CRONOGRAMA ACTIVIDADES'!O$45)*($G110/$F110)))</f>
        <v>0</v>
      </c>
      <c r="R110" s="507">
        <f>IF($F110=0,0,((($F110/$E110)*'CRONOGRAMA ACTIVIDADES'!P$45)*($G110/$F110)))</f>
        <v>0</v>
      </c>
      <c r="S110" s="507">
        <f>IF($F110=0,0,((($F110/$E110)*'CRONOGRAMA ACTIVIDADES'!Q$45)*($G110/$F110)))</f>
        <v>0</v>
      </c>
      <c r="T110" s="501">
        <f t="shared" si="32"/>
        <v>0</v>
      </c>
      <c r="U110" s="573">
        <f>IF($F110=0,0,((($F110/$E110)*'CRONOGRAMA ACTIVIDADES'!R$45)*($G110/$F110)))</f>
        <v>0</v>
      </c>
      <c r="V110" s="507">
        <f>IF($F110=0,0,((($F110/$E110)*'CRONOGRAMA ACTIVIDADES'!S$45)*($G110/$F110)))</f>
        <v>0</v>
      </c>
      <c r="W110" s="507">
        <f>IF($F110=0,0,((($F110/$E110)*'CRONOGRAMA ACTIVIDADES'!T$45)*($G110/$F110)))</f>
        <v>0</v>
      </c>
      <c r="X110" s="507">
        <f>IF($F110=0,0,((($F110/$E110)*'CRONOGRAMA ACTIVIDADES'!U$45)*($G110/$F110)))</f>
        <v>0</v>
      </c>
      <c r="Y110" s="507">
        <f>IF($F110=0,0,((($F110/$E110)*'CRONOGRAMA ACTIVIDADES'!V$45)*($G110/$F110)))</f>
        <v>0</v>
      </c>
      <c r="Z110" s="507">
        <f>IF($F110=0,0,((($F110/$E110)*'CRONOGRAMA ACTIVIDADES'!W$45)*($G110/$F110)))</f>
        <v>0</v>
      </c>
      <c r="AA110" s="507">
        <f>IF($F110=0,0,((($F110/$E110)*'CRONOGRAMA ACTIVIDADES'!X$45)*($G110/$F110)))</f>
        <v>0</v>
      </c>
      <c r="AB110" s="507">
        <f>IF($F110=0,0,((($F110/$E110)*'CRONOGRAMA ACTIVIDADES'!Y$45)*($G110/$F110)))</f>
        <v>0</v>
      </c>
      <c r="AC110" s="507">
        <f>IF($F110=0,0,((($F110/$E110)*'CRONOGRAMA ACTIVIDADES'!Z$45)*($G110/$F110)))</f>
        <v>0</v>
      </c>
      <c r="AD110" s="507">
        <f>IF($F110=0,0,((($F110/$E110)*'CRONOGRAMA ACTIVIDADES'!AA$45)*($G110/$F110)))</f>
        <v>0</v>
      </c>
      <c r="AE110" s="507">
        <f>IF($F110=0,0,((($F110/$E110)*'CRONOGRAMA ACTIVIDADES'!AB$45)*($G110/$F110)))</f>
        <v>0</v>
      </c>
      <c r="AF110" s="507">
        <f>IF($F110=0,0,((($F110/$E110)*'CRONOGRAMA ACTIVIDADES'!AC$45)*($G110/$F110)))</f>
        <v>0</v>
      </c>
      <c r="AG110" s="499">
        <f t="shared" si="33"/>
        <v>0</v>
      </c>
      <c r="AH110" s="572">
        <f>IF($F110=0,0,((($F110/$E110)*'CRONOGRAMA ACTIVIDADES'!AD$45)*($G110/$F110)))</f>
        <v>0</v>
      </c>
      <c r="AI110" s="507">
        <f>IF($F110=0,0,((($F110/$E110)*'CRONOGRAMA ACTIVIDADES'!AE$45)*($G110/$F110)))</f>
        <v>0</v>
      </c>
      <c r="AJ110" s="507">
        <f>IF($F110=0,0,((($F110/$E110)*'CRONOGRAMA ACTIVIDADES'!AF$45)*($G110/$F110)))</f>
        <v>0</v>
      </c>
      <c r="AK110" s="507">
        <f>IF($F110=0,0,((($F110/$E110)*'CRONOGRAMA ACTIVIDADES'!AG$45)*($G110/$F110)))</f>
        <v>0</v>
      </c>
      <c r="AL110" s="507">
        <f>IF($F110=0,0,((($F110/$E110)*'CRONOGRAMA ACTIVIDADES'!AH$45)*($G110/$F110)))</f>
        <v>0</v>
      </c>
      <c r="AM110" s="507">
        <f>IF($F110=0,0,((($F110/$E110)*'CRONOGRAMA ACTIVIDADES'!AI$45)*($G110/$F110)))</f>
        <v>0</v>
      </c>
      <c r="AN110" s="507">
        <f>IF($F110=0,0,((($F110/$E110)*'CRONOGRAMA ACTIVIDADES'!AJ$45)*($G110/$F110)))</f>
        <v>0</v>
      </c>
      <c r="AO110" s="507">
        <f>IF($F110=0,0,((($F110/$E110)*'CRONOGRAMA ACTIVIDADES'!AK$45)*($G110/$F110)))</f>
        <v>0</v>
      </c>
      <c r="AP110" s="507">
        <f>IF($F110=0,0,((($F110/$E110)*'CRONOGRAMA ACTIVIDADES'!AL$45)*($G110/$F110)))</f>
        <v>0</v>
      </c>
      <c r="AQ110" s="507">
        <f>IF($F110=0,0,((($F110/$E110)*'CRONOGRAMA ACTIVIDADES'!AM$45)*($G110/$F110)))</f>
        <v>0</v>
      </c>
      <c r="AR110" s="507">
        <f>IF($F110=0,0,((($F110/$E110)*'CRONOGRAMA ACTIVIDADES'!AN$45)*($G110/$F110)))</f>
        <v>0</v>
      </c>
      <c r="AS110" s="507">
        <f>IF($F110=0,0,((($F110/$E110)*'CRONOGRAMA ACTIVIDADES'!AO$45)*($G110/$F110)))</f>
        <v>0</v>
      </c>
      <c r="AT110" s="501">
        <f t="shared" si="34"/>
        <v>0</v>
      </c>
      <c r="AU110" s="571">
        <f t="shared" si="35"/>
        <v>0</v>
      </c>
      <c r="AV110" s="470">
        <f t="shared" si="30"/>
        <v>0</v>
      </c>
    </row>
    <row r="111" spans="2:48" s="60" customFormat="1" ht="13.5">
      <c r="B111" s="494" t="str">
        <f>'FORMATO COSTEO C6'!C19</f>
        <v>6.1.4</v>
      </c>
      <c r="C111" s="515">
        <f>'FORMATO COSTEO C6'!B19</f>
        <v>0</v>
      </c>
      <c r="D111" s="506" t="str">
        <f>'FORMATO COSTEO C6'!D19</f>
        <v>Unidad medida</v>
      </c>
      <c r="E111" s="516">
        <f>'FORMATO COSTEO C6'!E19</f>
        <v>0</v>
      </c>
      <c r="F111" s="507">
        <f>'FORMATO COSTEO C6'!G19</f>
        <v>0</v>
      </c>
      <c r="G111" s="574">
        <f>'FORMATO COSTEO C6'!M19</f>
        <v>0</v>
      </c>
      <c r="H111" s="572">
        <f>IF($F111=0,0,((($F111/$E111)*'CRONOGRAMA ACTIVIDADES'!F$46)*($G111/$F111)))</f>
        <v>0</v>
      </c>
      <c r="I111" s="507">
        <f>IF($F111=0,0,((($F111/$E111)*'CRONOGRAMA ACTIVIDADES'!G$46)*($G111/$F111)))</f>
        <v>0</v>
      </c>
      <c r="J111" s="507">
        <f>IF($F111=0,0,((($F111/$E111)*'CRONOGRAMA ACTIVIDADES'!H$46)*($G111/$F111)))</f>
        <v>0</v>
      </c>
      <c r="K111" s="507">
        <f>IF($F111=0,0,((($F111/$E111)*'CRONOGRAMA ACTIVIDADES'!I$46)*($G111/$F111)))</f>
        <v>0</v>
      </c>
      <c r="L111" s="507">
        <f>IF($F111=0,0,((($F111/$E111)*'CRONOGRAMA ACTIVIDADES'!J$46)*($G111/$F111)))</f>
        <v>0</v>
      </c>
      <c r="M111" s="507">
        <f>IF($F111=0,0,((($F111/$E111)*'CRONOGRAMA ACTIVIDADES'!K$46)*($G111/$F111)))</f>
        <v>0</v>
      </c>
      <c r="N111" s="507">
        <f>IF($F111=0,0,((($F111/$E111)*'CRONOGRAMA ACTIVIDADES'!L$46)*($G111/$F111)))</f>
        <v>0</v>
      </c>
      <c r="O111" s="507">
        <f>IF($F111=0,0,((($F111/$E111)*'CRONOGRAMA ACTIVIDADES'!M$46)*($G111/$F111)))</f>
        <v>0</v>
      </c>
      <c r="P111" s="507">
        <f>IF($F111=0,0,((($F111/$E111)*'CRONOGRAMA ACTIVIDADES'!N$46)*($G111/$F111)))</f>
        <v>0</v>
      </c>
      <c r="Q111" s="507">
        <f>IF($F111=0,0,((($F111/$E111)*'CRONOGRAMA ACTIVIDADES'!O$46)*($G111/$F111)))</f>
        <v>0</v>
      </c>
      <c r="R111" s="507">
        <f>IF($F111=0,0,((($F111/$E111)*'CRONOGRAMA ACTIVIDADES'!P$46)*($G111/$F111)))</f>
        <v>0</v>
      </c>
      <c r="S111" s="507">
        <f>IF($F111=0,0,((($F111/$E111)*'CRONOGRAMA ACTIVIDADES'!Q$46)*($G111/$F111)))</f>
        <v>0</v>
      </c>
      <c r="T111" s="501">
        <f t="shared" si="32"/>
        <v>0</v>
      </c>
      <c r="U111" s="573">
        <f>IF($F111=0,0,((($F111/$E111)*'CRONOGRAMA ACTIVIDADES'!R$46)*($G111/$F111)))</f>
        <v>0</v>
      </c>
      <c r="V111" s="507">
        <f>IF($F111=0,0,((($F111/$E111)*'CRONOGRAMA ACTIVIDADES'!S$46)*($G111/$F111)))</f>
        <v>0</v>
      </c>
      <c r="W111" s="507">
        <f>IF($F111=0,0,((($F111/$E111)*'CRONOGRAMA ACTIVIDADES'!T$46)*($G111/$F111)))</f>
        <v>0</v>
      </c>
      <c r="X111" s="507">
        <f>IF($F111=0,0,((($F111/$E111)*'CRONOGRAMA ACTIVIDADES'!U$46)*($G111/$F111)))</f>
        <v>0</v>
      </c>
      <c r="Y111" s="507">
        <f>IF($F111=0,0,((($F111/$E111)*'CRONOGRAMA ACTIVIDADES'!V$46)*($G111/$F111)))</f>
        <v>0</v>
      </c>
      <c r="Z111" s="507">
        <f>IF($F111=0,0,((($F111/$E111)*'CRONOGRAMA ACTIVIDADES'!W$46)*($G111/$F111)))</f>
        <v>0</v>
      </c>
      <c r="AA111" s="507">
        <f>IF($F111=0,0,((($F111/$E111)*'CRONOGRAMA ACTIVIDADES'!X$46)*($G111/$F111)))</f>
        <v>0</v>
      </c>
      <c r="AB111" s="507">
        <f>IF($F111=0,0,((($F111/$E111)*'CRONOGRAMA ACTIVIDADES'!Y$46)*($G111/$F111)))</f>
        <v>0</v>
      </c>
      <c r="AC111" s="507">
        <f>IF($F111=0,0,((($F111/$E111)*'CRONOGRAMA ACTIVIDADES'!Z$46)*($G111/$F111)))</f>
        <v>0</v>
      </c>
      <c r="AD111" s="507">
        <f>IF($F111=0,0,((($F111/$E111)*'CRONOGRAMA ACTIVIDADES'!AA$46)*($G111/$F111)))</f>
        <v>0</v>
      </c>
      <c r="AE111" s="507">
        <f>IF($F111=0,0,((($F111/$E111)*'CRONOGRAMA ACTIVIDADES'!AB$46)*($G111/$F111)))</f>
        <v>0</v>
      </c>
      <c r="AF111" s="507">
        <f>IF($F111=0,0,((($F111/$E111)*'CRONOGRAMA ACTIVIDADES'!AC$46)*($G111/$F111)))</f>
        <v>0</v>
      </c>
      <c r="AG111" s="499">
        <f t="shared" si="33"/>
        <v>0</v>
      </c>
      <c r="AH111" s="572">
        <f>IF($F111=0,0,((($F111/$E111)*'CRONOGRAMA ACTIVIDADES'!AD$46)*($G111/$F111)))</f>
        <v>0</v>
      </c>
      <c r="AI111" s="507">
        <f>IF($F111=0,0,((($F111/$E111)*'CRONOGRAMA ACTIVIDADES'!AE$46)*($G111/$F111)))</f>
        <v>0</v>
      </c>
      <c r="AJ111" s="507">
        <f>IF($F111=0,0,((($F111/$E111)*'CRONOGRAMA ACTIVIDADES'!AF$46)*($G111/$F111)))</f>
        <v>0</v>
      </c>
      <c r="AK111" s="507">
        <f>IF($F111=0,0,((($F111/$E111)*'CRONOGRAMA ACTIVIDADES'!AG$46)*($G111/$F111)))</f>
        <v>0</v>
      </c>
      <c r="AL111" s="507">
        <f>IF($F111=0,0,((($F111/$E111)*'CRONOGRAMA ACTIVIDADES'!AH$46)*($G111/$F111)))</f>
        <v>0</v>
      </c>
      <c r="AM111" s="507">
        <f>IF($F111=0,0,((($F111/$E111)*'CRONOGRAMA ACTIVIDADES'!AI$46)*($G111/$F111)))</f>
        <v>0</v>
      </c>
      <c r="AN111" s="507">
        <f>IF($F111=0,0,((($F111/$E111)*'CRONOGRAMA ACTIVIDADES'!AJ$46)*($G111/$F111)))</f>
        <v>0</v>
      </c>
      <c r="AO111" s="507">
        <f>IF($F111=0,0,((($F111/$E111)*'CRONOGRAMA ACTIVIDADES'!AK$46)*($G111/$F111)))</f>
        <v>0</v>
      </c>
      <c r="AP111" s="507">
        <f>IF($F111=0,0,((($F111/$E111)*'CRONOGRAMA ACTIVIDADES'!AL$46)*($G111/$F111)))</f>
        <v>0</v>
      </c>
      <c r="AQ111" s="507">
        <f>IF($F111=0,0,((($F111/$E111)*'CRONOGRAMA ACTIVIDADES'!AM$46)*($G111/$F111)))</f>
        <v>0</v>
      </c>
      <c r="AR111" s="507">
        <f>IF($F111=0,0,((($F111/$E111)*'CRONOGRAMA ACTIVIDADES'!AN$46)*($G111/$F111)))</f>
        <v>0</v>
      </c>
      <c r="AS111" s="507">
        <f>IF($F111=0,0,((($F111/$E111)*'CRONOGRAMA ACTIVIDADES'!AO$46)*($G111/$F111)))</f>
        <v>0</v>
      </c>
      <c r="AT111" s="501">
        <f t="shared" si="34"/>
        <v>0</v>
      </c>
      <c r="AU111" s="571">
        <f t="shared" si="35"/>
        <v>0</v>
      </c>
      <c r="AV111" s="470">
        <f t="shared" si="30"/>
        <v>0</v>
      </c>
    </row>
    <row r="112" spans="2:48" s="60" customFormat="1" ht="13.5">
      <c r="B112" s="494" t="str">
        <f>'FORMATO COSTEO C6'!C20</f>
        <v>6.1.5</v>
      </c>
      <c r="C112" s="515">
        <f>'FORMATO COSTEO C6'!B20</f>
        <v>0</v>
      </c>
      <c r="D112" s="506" t="str">
        <f>'FORMATO COSTEO C6'!D20</f>
        <v>Unidad medida</v>
      </c>
      <c r="E112" s="516">
        <f>'FORMATO COSTEO C6'!E20</f>
        <v>0</v>
      </c>
      <c r="F112" s="507">
        <f>'FORMATO COSTEO C6'!G20</f>
        <v>0</v>
      </c>
      <c r="G112" s="574">
        <f>'FORMATO COSTEO C6'!M20</f>
        <v>0</v>
      </c>
      <c r="H112" s="572">
        <f>IF($F112=0,0,((($F112/$E112)*'CRONOGRAMA ACTIVIDADES'!F$47)*($G112/$F112)))</f>
        <v>0</v>
      </c>
      <c r="I112" s="507">
        <f>IF($F112=0,0,((($F112/$E112)*'CRONOGRAMA ACTIVIDADES'!G$47)*($G112/$F112)))</f>
        <v>0</v>
      </c>
      <c r="J112" s="507">
        <f>IF($F112=0,0,((($F112/$E112)*'CRONOGRAMA ACTIVIDADES'!H$47)*($G112/$F112)))</f>
        <v>0</v>
      </c>
      <c r="K112" s="507">
        <f>IF($F112=0,0,((($F112/$E112)*'CRONOGRAMA ACTIVIDADES'!I$47)*($G112/$F112)))</f>
        <v>0</v>
      </c>
      <c r="L112" s="507">
        <f>IF($F112=0,0,((($F112/$E112)*'CRONOGRAMA ACTIVIDADES'!J$47)*($G112/$F112)))</f>
        <v>0</v>
      </c>
      <c r="M112" s="507">
        <f>IF($F112=0,0,((($F112/$E112)*'CRONOGRAMA ACTIVIDADES'!K$47)*($G112/$F112)))</f>
        <v>0</v>
      </c>
      <c r="N112" s="507">
        <f>IF($F112=0,0,((($F112/$E112)*'CRONOGRAMA ACTIVIDADES'!L$47)*($G112/$F112)))</f>
        <v>0</v>
      </c>
      <c r="O112" s="507">
        <f>IF($F112=0,0,((($F112/$E112)*'CRONOGRAMA ACTIVIDADES'!M$47)*($G112/$F112)))</f>
        <v>0</v>
      </c>
      <c r="P112" s="507">
        <f>IF($F112=0,0,((($F112/$E112)*'CRONOGRAMA ACTIVIDADES'!N$47)*($G112/$F112)))</f>
        <v>0</v>
      </c>
      <c r="Q112" s="507">
        <f>IF($F112=0,0,((($F112/$E112)*'CRONOGRAMA ACTIVIDADES'!O$47)*($G112/$F112)))</f>
        <v>0</v>
      </c>
      <c r="R112" s="507">
        <f>IF($F112=0,0,((($F112/$E112)*'CRONOGRAMA ACTIVIDADES'!P$47)*($G112/$F112)))</f>
        <v>0</v>
      </c>
      <c r="S112" s="507">
        <f>IF($F112=0,0,((($F112/$E112)*'CRONOGRAMA ACTIVIDADES'!Q$47)*($G112/$F112)))</f>
        <v>0</v>
      </c>
      <c r="T112" s="501">
        <f t="shared" si="32"/>
        <v>0</v>
      </c>
      <c r="U112" s="573">
        <f>IF($F112=0,0,((($F112/$E112)*'CRONOGRAMA ACTIVIDADES'!R$47)*($G112/$F112)))</f>
        <v>0</v>
      </c>
      <c r="V112" s="507">
        <f>IF($F112=0,0,((($F112/$E112)*'CRONOGRAMA ACTIVIDADES'!S$47)*($G112/$F112)))</f>
        <v>0</v>
      </c>
      <c r="W112" s="507">
        <f>IF($F112=0,0,((($F112/$E112)*'CRONOGRAMA ACTIVIDADES'!T$47)*($G112/$F112)))</f>
        <v>0</v>
      </c>
      <c r="X112" s="507">
        <f>IF($F112=0,0,((($F112/$E112)*'CRONOGRAMA ACTIVIDADES'!U$47)*($G112/$F112)))</f>
        <v>0</v>
      </c>
      <c r="Y112" s="507">
        <f>IF($F112=0,0,((($F112/$E112)*'CRONOGRAMA ACTIVIDADES'!V$47)*($G112/$F112)))</f>
        <v>0</v>
      </c>
      <c r="Z112" s="507">
        <f>IF($F112=0,0,((($F112/$E112)*'CRONOGRAMA ACTIVIDADES'!W$47)*($G112/$F112)))</f>
        <v>0</v>
      </c>
      <c r="AA112" s="507">
        <f>IF($F112=0,0,((($F112/$E112)*'CRONOGRAMA ACTIVIDADES'!X$47)*($G112/$F112)))</f>
        <v>0</v>
      </c>
      <c r="AB112" s="507">
        <f>IF($F112=0,0,((($F112/$E112)*'CRONOGRAMA ACTIVIDADES'!Y$47)*($G112/$F112)))</f>
        <v>0</v>
      </c>
      <c r="AC112" s="507">
        <f>IF($F112=0,0,((($F112/$E112)*'CRONOGRAMA ACTIVIDADES'!Z$47)*($G112/$F112)))</f>
        <v>0</v>
      </c>
      <c r="AD112" s="507">
        <f>IF($F112=0,0,((($F112/$E112)*'CRONOGRAMA ACTIVIDADES'!AA$47)*($G112/$F112)))</f>
        <v>0</v>
      </c>
      <c r="AE112" s="507">
        <f>IF($F112=0,0,((($F112/$E112)*'CRONOGRAMA ACTIVIDADES'!AB$47)*($G112/$F112)))</f>
        <v>0</v>
      </c>
      <c r="AF112" s="507">
        <f>IF($F112=0,0,((($F112/$E112)*'CRONOGRAMA ACTIVIDADES'!AC$47)*($G112/$F112)))</f>
        <v>0</v>
      </c>
      <c r="AG112" s="499">
        <f t="shared" si="33"/>
        <v>0</v>
      </c>
      <c r="AH112" s="572">
        <f>IF($F112=0,0,((($F112/$E112)*'CRONOGRAMA ACTIVIDADES'!AD$47)*($G112/$F112)))</f>
        <v>0</v>
      </c>
      <c r="AI112" s="507">
        <f>IF($F112=0,0,((($F112/$E112)*'CRONOGRAMA ACTIVIDADES'!AE$47)*($G112/$F112)))</f>
        <v>0</v>
      </c>
      <c r="AJ112" s="507">
        <f>IF($F112=0,0,((($F112/$E112)*'CRONOGRAMA ACTIVIDADES'!AF$47)*($G112/$F112)))</f>
        <v>0</v>
      </c>
      <c r="AK112" s="507">
        <f>IF($F112=0,0,((($F112/$E112)*'CRONOGRAMA ACTIVIDADES'!AG$47)*($G112/$F112)))</f>
        <v>0</v>
      </c>
      <c r="AL112" s="507">
        <f>IF($F112=0,0,((($F112/$E112)*'CRONOGRAMA ACTIVIDADES'!AH$47)*($G112/$F112)))</f>
        <v>0</v>
      </c>
      <c r="AM112" s="507">
        <f>IF($F112=0,0,((($F112/$E112)*'CRONOGRAMA ACTIVIDADES'!AI$47)*($G112/$F112)))</f>
        <v>0</v>
      </c>
      <c r="AN112" s="507">
        <f>IF($F112=0,0,((($F112/$E112)*'CRONOGRAMA ACTIVIDADES'!AJ$47)*($G112/$F112)))</f>
        <v>0</v>
      </c>
      <c r="AO112" s="507">
        <f>IF($F112=0,0,((($F112/$E112)*'CRONOGRAMA ACTIVIDADES'!AK$47)*($G112/$F112)))</f>
        <v>0</v>
      </c>
      <c r="AP112" s="507">
        <f>IF($F112=0,0,((($F112/$E112)*'CRONOGRAMA ACTIVIDADES'!AL$47)*($G112/$F112)))</f>
        <v>0</v>
      </c>
      <c r="AQ112" s="507">
        <f>IF($F112=0,0,((($F112/$E112)*'CRONOGRAMA ACTIVIDADES'!AM$47)*($G112/$F112)))</f>
        <v>0</v>
      </c>
      <c r="AR112" s="507">
        <f>IF($F112=0,0,((($F112/$E112)*'CRONOGRAMA ACTIVIDADES'!AN$47)*($G112/$F112)))</f>
        <v>0</v>
      </c>
      <c r="AS112" s="507">
        <f>IF($F112=0,0,((($F112/$E112)*'CRONOGRAMA ACTIVIDADES'!AO$47)*($G112/$F112)))</f>
        <v>0</v>
      </c>
      <c r="AT112" s="501">
        <f t="shared" si="34"/>
        <v>0</v>
      </c>
      <c r="AU112" s="571">
        <f t="shared" si="35"/>
        <v>0</v>
      </c>
      <c r="AV112" s="470">
        <f t="shared" si="30"/>
        <v>0</v>
      </c>
    </row>
    <row r="113" spans="2:48" s="60" customFormat="1" ht="13.5">
      <c r="B113" s="494" t="str">
        <f>'FORMATO COSTEO C6'!C21</f>
        <v>6.1.6</v>
      </c>
      <c r="C113" s="515">
        <f>'FORMATO COSTEO C6'!B21</f>
        <v>0</v>
      </c>
      <c r="D113" s="506" t="str">
        <f>'FORMATO COSTEO C6'!D21</f>
        <v>Unidad medida</v>
      </c>
      <c r="E113" s="516">
        <f>'FORMATO COSTEO C6'!E21</f>
        <v>0</v>
      </c>
      <c r="F113" s="507">
        <f>'FORMATO COSTEO C6'!G21</f>
        <v>0</v>
      </c>
      <c r="G113" s="574">
        <f>'FORMATO COSTEO C6'!M21</f>
        <v>0</v>
      </c>
      <c r="H113" s="572">
        <f>IF($F113=0,0,((($F113/$E113)*'CRONOGRAMA ACTIVIDADES'!F$48)*($G113/$F113)))</f>
        <v>0</v>
      </c>
      <c r="I113" s="507">
        <f>IF($F113=0,0,((($F113/$E113)*'CRONOGRAMA ACTIVIDADES'!G$48)*($G113/$F113)))</f>
        <v>0</v>
      </c>
      <c r="J113" s="507">
        <f>IF($F113=0,0,((($F113/$E113)*'CRONOGRAMA ACTIVIDADES'!H$48)*($G113/$F113)))</f>
        <v>0</v>
      </c>
      <c r="K113" s="507">
        <f>IF($F113=0,0,((($F113/$E113)*'CRONOGRAMA ACTIVIDADES'!I$48)*($G113/$F113)))</f>
        <v>0</v>
      </c>
      <c r="L113" s="507">
        <f>IF($F113=0,0,((($F113/$E113)*'CRONOGRAMA ACTIVIDADES'!J$48)*($G113/$F113)))</f>
        <v>0</v>
      </c>
      <c r="M113" s="507">
        <f>IF($F113=0,0,((($F113/$E113)*'CRONOGRAMA ACTIVIDADES'!K$48)*($G113/$F113)))</f>
        <v>0</v>
      </c>
      <c r="N113" s="507">
        <f>IF($F113=0,0,((($F113/$E113)*'CRONOGRAMA ACTIVIDADES'!L$48)*($G113/$F113)))</f>
        <v>0</v>
      </c>
      <c r="O113" s="507">
        <f>IF($F113=0,0,((($F113/$E113)*'CRONOGRAMA ACTIVIDADES'!M$48)*($G113/$F113)))</f>
        <v>0</v>
      </c>
      <c r="P113" s="507">
        <f>IF($F113=0,0,((($F113/$E113)*'CRONOGRAMA ACTIVIDADES'!N$48)*($G113/$F113)))</f>
        <v>0</v>
      </c>
      <c r="Q113" s="507">
        <f>IF($F113=0,0,((($F113/$E113)*'CRONOGRAMA ACTIVIDADES'!O$48)*($G113/$F113)))</f>
        <v>0</v>
      </c>
      <c r="R113" s="507">
        <f>IF($F113=0,0,((($F113/$E113)*'CRONOGRAMA ACTIVIDADES'!P$48)*($G113/$F113)))</f>
        <v>0</v>
      </c>
      <c r="S113" s="507">
        <f>IF($F113=0,0,((($F113/$E113)*'CRONOGRAMA ACTIVIDADES'!Q$48)*($G113/$F113)))</f>
        <v>0</v>
      </c>
      <c r="T113" s="501">
        <f t="shared" si="32"/>
        <v>0</v>
      </c>
      <c r="U113" s="573">
        <f>IF($F113=0,0,((($F113/$E113)*'CRONOGRAMA ACTIVIDADES'!R$48)*($G113/$F113)))</f>
        <v>0</v>
      </c>
      <c r="V113" s="507">
        <f>IF($F113=0,0,((($F113/$E113)*'CRONOGRAMA ACTIVIDADES'!S$48)*($G113/$F113)))</f>
        <v>0</v>
      </c>
      <c r="W113" s="507">
        <f>IF($F113=0,0,((($F113/$E113)*'CRONOGRAMA ACTIVIDADES'!T$48)*($G113/$F113)))</f>
        <v>0</v>
      </c>
      <c r="X113" s="507">
        <f>IF($F113=0,0,((($F113/$E113)*'CRONOGRAMA ACTIVIDADES'!U$48)*($G113/$F113)))</f>
        <v>0</v>
      </c>
      <c r="Y113" s="507">
        <f>IF($F113=0,0,((($F113/$E113)*'CRONOGRAMA ACTIVIDADES'!V$48)*($G113/$F113)))</f>
        <v>0</v>
      </c>
      <c r="Z113" s="507">
        <f>IF($F113=0,0,((($F113/$E113)*'CRONOGRAMA ACTIVIDADES'!W$48)*($G113/$F113)))</f>
        <v>0</v>
      </c>
      <c r="AA113" s="507">
        <f>IF($F113=0,0,((($F113/$E113)*'CRONOGRAMA ACTIVIDADES'!X$48)*($G113/$F113)))</f>
        <v>0</v>
      </c>
      <c r="AB113" s="507">
        <f>IF($F113=0,0,((($F113/$E113)*'CRONOGRAMA ACTIVIDADES'!Y$48)*($G113/$F113)))</f>
        <v>0</v>
      </c>
      <c r="AC113" s="507">
        <f>IF($F113=0,0,((($F113/$E113)*'CRONOGRAMA ACTIVIDADES'!Z$48)*($G113/$F113)))</f>
        <v>0</v>
      </c>
      <c r="AD113" s="507">
        <f>IF($F113=0,0,((($F113/$E113)*'CRONOGRAMA ACTIVIDADES'!AA$48)*($G113/$F113)))</f>
        <v>0</v>
      </c>
      <c r="AE113" s="507">
        <f>IF($F113=0,0,((($F113/$E113)*'CRONOGRAMA ACTIVIDADES'!AB$48)*($G113/$F113)))</f>
        <v>0</v>
      </c>
      <c r="AF113" s="507">
        <f>IF($F113=0,0,((($F113/$E113)*'CRONOGRAMA ACTIVIDADES'!AC$48)*($G113/$F113)))</f>
        <v>0</v>
      </c>
      <c r="AG113" s="499">
        <f t="shared" si="33"/>
        <v>0</v>
      </c>
      <c r="AH113" s="572">
        <f>IF($F113=0,0,((($F113/$E113)*'CRONOGRAMA ACTIVIDADES'!AD$48)*($G113/$F113)))</f>
        <v>0</v>
      </c>
      <c r="AI113" s="507">
        <f>IF($F113=0,0,((($F113/$E113)*'CRONOGRAMA ACTIVIDADES'!AE$48)*($G113/$F113)))</f>
        <v>0</v>
      </c>
      <c r="AJ113" s="507">
        <f>IF($F113=0,0,((($F113/$E113)*'CRONOGRAMA ACTIVIDADES'!AF$48)*($G113/$F113)))</f>
        <v>0</v>
      </c>
      <c r="AK113" s="507">
        <f>IF($F113=0,0,((($F113/$E113)*'CRONOGRAMA ACTIVIDADES'!AG$48)*($G113/$F113)))</f>
        <v>0</v>
      </c>
      <c r="AL113" s="507">
        <f>IF($F113=0,0,((($F113/$E113)*'CRONOGRAMA ACTIVIDADES'!AH$48)*($G113/$F113)))</f>
        <v>0</v>
      </c>
      <c r="AM113" s="507">
        <f>IF($F113=0,0,((($F113/$E113)*'CRONOGRAMA ACTIVIDADES'!AI$48)*($G113/$F113)))</f>
        <v>0</v>
      </c>
      <c r="AN113" s="507">
        <f>IF($F113=0,0,((($F113/$E113)*'CRONOGRAMA ACTIVIDADES'!AJ$48)*($G113/$F113)))</f>
        <v>0</v>
      </c>
      <c r="AO113" s="507">
        <f>IF($F113=0,0,((($F113/$E113)*'CRONOGRAMA ACTIVIDADES'!AK$48)*($G113/$F113)))</f>
        <v>0</v>
      </c>
      <c r="AP113" s="507">
        <f>IF($F113=0,0,((($F113/$E113)*'CRONOGRAMA ACTIVIDADES'!AL$48)*($G113/$F113)))</f>
        <v>0</v>
      </c>
      <c r="AQ113" s="507">
        <f>IF($F113=0,0,((($F113/$E113)*'CRONOGRAMA ACTIVIDADES'!AM$48)*($G113/$F113)))</f>
        <v>0</v>
      </c>
      <c r="AR113" s="507">
        <f>IF($F113=0,0,((($F113/$E113)*'CRONOGRAMA ACTIVIDADES'!AN$48)*($G113/$F113)))</f>
        <v>0</v>
      </c>
      <c r="AS113" s="507">
        <f>IF($F113=0,0,((($F113/$E113)*'CRONOGRAMA ACTIVIDADES'!AO$48)*($G113/$F113)))</f>
        <v>0</v>
      </c>
      <c r="AT113" s="501">
        <f t="shared" si="34"/>
        <v>0</v>
      </c>
      <c r="AU113" s="571">
        <f t="shared" si="35"/>
        <v>0</v>
      </c>
      <c r="AV113" s="470">
        <f t="shared" si="30"/>
        <v>0</v>
      </c>
    </row>
    <row r="114" spans="2:48" s="60" customFormat="1" ht="13.5">
      <c r="B114" s="494" t="str">
        <f>'FORMATO COSTEO C6'!C22</f>
        <v>6.1.7</v>
      </c>
      <c r="C114" s="515">
        <f>'FORMATO COSTEO C6'!B22</f>
        <v>0</v>
      </c>
      <c r="D114" s="506" t="str">
        <f>'FORMATO COSTEO C6'!D22</f>
        <v>Unidad medida</v>
      </c>
      <c r="E114" s="516">
        <f>'FORMATO COSTEO C6'!E22</f>
        <v>0</v>
      </c>
      <c r="F114" s="507">
        <f>'FORMATO COSTEO C6'!G22</f>
        <v>0</v>
      </c>
      <c r="G114" s="574">
        <f>'FORMATO COSTEO C6'!M22</f>
        <v>0</v>
      </c>
      <c r="H114" s="572">
        <f>IF($F114=0,0,((($F114/$E114)*'CRONOGRAMA ACTIVIDADES'!F$49)*($G114/$F114)))</f>
        <v>0</v>
      </c>
      <c r="I114" s="507">
        <f>IF($F114=0,0,((($F114/$E114)*'CRONOGRAMA ACTIVIDADES'!G$49)*($G114/$F114)))</f>
        <v>0</v>
      </c>
      <c r="J114" s="507">
        <f>IF($F114=0,0,((($F114/$E114)*'CRONOGRAMA ACTIVIDADES'!H$49)*($G114/$F114)))</f>
        <v>0</v>
      </c>
      <c r="K114" s="507">
        <f>IF($F114=0,0,((($F114/$E114)*'CRONOGRAMA ACTIVIDADES'!I$49)*($G114/$F114)))</f>
        <v>0</v>
      </c>
      <c r="L114" s="507">
        <f>IF($F114=0,0,((($F114/$E114)*'CRONOGRAMA ACTIVIDADES'!J$49)*($G114/$F114)))</f>
        <v>0</v>
      </c>
      <c r="M114" s="507">
        <f>IF($F114=0,0,((($F114/$E114)*'CRONOGRAMA ACTIVIDADES'!K$49)*($G114/$F114)))</f>
        <v>0</v>
      </c>
      <c r="N114" s="507">
        <f>IF($F114=0,0,((($F114/$E114)*'CRONOGRAMA ACTIVIDADES'!L$49)*($G114/$F114)))</f>
        <v>0</v>
      </c>
      <c r="O114" s="507">
        <f>IF($F114=0,0,((($F114/$E114)*'CRONOGRAMA ACTIVIDADES'!M$49)*($G114/$F114)))</f>
        <v>0</v>
      </c>
      <c r="P114" s="507">
        <f>IF($F114=0,0,((($F114/$E114)*'CRONOGRAMA ACTIVIDADES'!N$49)*($G114/$F114)))</f>
        <v>0</v>
      </c>
      <c r="Q114" s="507">
        <f>IF($F114=0,0,((($F114/$E114)*'CRONOGRAMA ACTIVIDADES'!O$49)*($G114/$F114)))</f>
        <v>0</v>
      </c>
      <c r="R114" s="507">
        <f>IF($F114=0,0,((($F114/$E114)*'CRONOGRAMA ACTIVIDADES'!P$49)*($G114/$F114)))</f>
        <v>0</v>
      </c>
      <c r="S114" s="507">
        <f>IF($F114=0,0,((($F114/$E114)*'CRONOGRAMA ACTIVIDADES'!Q$49)*($G114/$F114)))</f>
        <v>0</v>
      </c>
      <c r="T114" s="501">
        <f t="shared" si="32"/>
        <v>0</v>
      </c>
      <c r="U114" s="573">
        <f>IF($F114=0,0,((($F114/$E114)*'CRONOGRAMA ACTIVIDADES'!R$49)*($G114/$F114)))</f>
        <v>0</v>
      </c>
      <c r="V114" s="507">
        <f>IF($F114=0,0,((($F114/$E114)*'CRONOGRAMA ACTIVIDADES'!S$49)*($G114/$F114)))</f>
        <v>0</v>
      </c>
      <c r="W114" s="507">
        <f>IF($F114=0,0,((($F114/$E114)*'CRONOGRAMA ACTIVIDADES'!T$49)*($G114/$F114)))</f>
        <v>0</v>
      </c>
      <c r="X114" s="507">
        <f>IF($F114=0,0,((($F114/$E114)*'CRONOGRAMA ACTIVIDADES'!U$49)*($G114/$F114)))</f>
        <v>0</v>
      </c>
      <c r="Y114" s="507">
        <f>IF($F114=0,0,((($F114/$E114)*'CRONOGRAMA ACTIVIDADES'!V$49)*($G114/$F114)))</f>
        <v>0</v>
      </c>
      <c r="Z114" s="507">
        <f>IF($F114=0,0,((($F114/$E114)*'CRONOGRAMA ACTIVIDADES'!W$49)*($G114/$F114)))</f>
        <v>0</v>
      </c>
      <c r="AA114" s="507">
        <f>IF($F114=0,0,((($F114/$E114)*'CRONOGRAMA ACTIVIDADES'!X$49)*($G114/$F114)))</f>
        <v>0</v>
      </c>
      <c r="AB114" s="507">
        <f>IF($F114=0,0,((($F114/$E114)*'CRONOGRAMA ACTIVIDADES'!Y$49)*($G114/$F114)))</f>
        <v>0</v>
      </c>
      <c r="AC114" s="507">
        <f>IF($F114=0,0,((($F114/$E114)*'CRONOGRAMA ACTIVIDADES'!Z$49)*($G114/$F114)))</f>
        <v>0</v>
      </c>
      <c r="AD114" s="507">
        <f>IF($F114=0,0,((($F114/$E114)*'CRONOGRAMA ACTIVIDADES'!AA$49)*($G114/$F114)))</f>
        <v>0</v>
      </c>
      <c r="AE114" s="507">
        <f>IF($F114=0,0,((($F114/$E114)*'CRONOGRAMA ACTIVIDADES'!AB$49)*($G114/$F114)))</f>
        <v>0</v>
      </c>
      <c r="AF114" s="507">
        <f>IF($F114=0,0,((($F114/$E114)*'CRONOGRAMA ACTIVIDADES'!AC$49)*($G114/$F114)))</f>
        <v>0</v>
      </c>
      <c r="AG114" s="499">
        <f t="shared" si="33"/>
        <v>0</v>
      </c>
      <c r="AH114" s="572">
        <f>IF($F114=0,0,((($F114/$E114)*'CRONOGRAMA ACTIVIDADES'!AD$49)*($G114/$F114)))</f>
        <v>0</v>
      </c>
      <c r="AI114" s="507">
        <f>IF($F114=0,0,((($F114/$E114)*'CRONOGRAMA ACTIVIDADES'!AE$49)*($G114/$F114)))</f>
        <v>0</v>
      </c>
      <c r="AJ114" s="507">
        <f>IF($F114=0,0,((($F114/$E114)*'CRONOGRAMA ACTIVIDADES'!AF$49)*($G114/$F114)))</f>
        <v>0</v>
      </c>
      <c r="AK114" s="507">
        <f>IF($F114=0,0,((($F114/$E114)*'CRONOGRAMA ACTIVIDADES'!AG$49)*($G114/$F114)))</f>
        <v>0</v>
      </c>
      <c r="AL114" s="507">
        <f>IF($F114=0,0,((($F114/$E114)*'CRONOGRAMA ACTIVIDADES'!AH$49)*($G114/$F114)))</f>
        <v>0</v>
      </c>
      <c r="AM114" s="507">
        <f>IF($F114=0,0,((($F114/$E114)*'CRONOGRAMA ACTIVIDADES'!AI$49)*($G114/$F114)))</f>
        <v>0</v>
      </c>
      <c r="AN114" s="507">
        <f>IF($F114=0,0,((($F114/$E114)*'CRONOGRAMA ACTIVIDADES'!AJ$49)*($G114/$F114)))</f>
        <v>0</v>
      </c>
      <c r="AO114" s="507">
        <f>IF($F114=0,0,((($F114/$E114)*'CRONOGRAMA ACTIVIDADES'!AK$49)*($G114/$F114)))</f>
        <v>0</v>
      </c>
      <c r="AP114" s="507">
        <f>IF($F114=0,0,((($F114/$E114)*'CRONOGRAMA ACTIVIDADES'!AL$49)*($G114/$F114)))</f>
        <v>0</v>
      </c>
      <c r="AQ114" s="507">
        <f>IF($F114=0,0,((($F114/$E114)*'CRONOGRAMA ACTIVIDADES'!AM$49)*($G114/$F114)))</f>
        <v>0</v>
      </c>
      <c r="AR114" s="507">
        <f>IF($F114=0,0,((($F114/$E114)*'CRONOGRAMA ACTIVIDADES'!AN$49)*($G114/$F114)))</f>
        <v>0</v>
      </c>
      <c r="AS114" s="507">
        <f>IF($F114=0,0,((($F114/$E114)*'CRONOGRAMA ACTIVIDADES'!AO$49)*($G114/$F114)))</f>
        <v>0</v>
      </c>
      <c r="AT114" s="501">
        <f t="shared" si="34"/>
        <v>0</v>
      </c>
      <c r="AU114" s="571">
        <f t="shared" si="35"/>
        <v>0</v>
      </c>
      <c r="AV114" s="470">
        <f aca="true" t="shared" si="36" ref="AV114:AV157">+G114-AU114</f>
        <v>0</v>
      </c>
    </row>
    <row r="115" spans="2:48" s="60" customFormat="1" ht="13.5">
      <c r="B115" s="494" t="str">
        <f>'FORMATO COSTEO C6'!C23</f>
        <v>6.1.8</v>
      </c>
      <c r="C115" s="515">
        <f>'FORMATO COSTEO C6'!B23</f>
        <v>0</v>
      </c>
      <c r="D115" s="506" t="str">
        <f>'FORMATO COSTEO C6'!D23</f>
        <v>Unidad medida</v>
      </c>
      <c r="E115" s="516">
        <f>'FORMATO COSTEO C6'!E23</f>
        <v>0</v>
      </c>
      <c r="F115" s="507">
        <f>'FORMATO COSTEO C6'!G23</f>
        <v>0</v>
      </c>
      <c r="G115" s="574">
        <f>'FORMATO COSTEO C6'!M23</f>
        <v>0</v>
      </c>
      <c r="H115" s="572">
        <f>IF($F115=0,0,((($F115/$E115)*'CRONOGRAMA ACTIVIDADES'!F$50)*($G115/$F115)))</f>
        <v>0</v>
      </c>
      <c r="I115" s="507">
        <f>IF($F115=0,0,((($F115/$E115)*'CRONOGRAMA ACTIVIDADES'!G$50)*($G115/$F115)))</f>
        <v>0</v>
      </c>
      <c r="J115" s="507">
        <f>IF($F115=0,0,((($F115/$E115)*'CRONOGRAMA ACTIVIDADES'!H$50)*($G115/$F115)))</f>
        <v>0</v>
      </c>
      <c r="K115" s="507">
        <f>IF($F115=0,0,((($F115/$E115)*'CRONOGRAMA ACTIVIDADES'!I$50)*($G115/$F115)))</f>
        <v>0</v>
      </c>
      <c r="L115" s="507">
        <f>IF($F115=0,0,((($F115/$E115)*'CRONOGRAMA ACTIVIDADES'!J$50)*($G115/$F115)))</f>
        <v>0</v>
      </c>
      <c r="M115" s="507">
        <f>IF($F115=0,0,((($F115/$E115)*'CRONOGRAMA ACTIVIDADES'!K$50)*($G115/$F115)))</f>
        <v>0</v>
      </c>
      <c r="N115" s="507">
        <f>IF($F115=0,0,((($F115/$E115)*'CRONOGRAMA ACTIVIDADES'!L$50)*($G115/$F115)))</f>
        <v>0</v>
      </c>
      <c r="O115" s="507">
        <f>IF($F115=0,0,((($F115/$E115)*'CRONOGRAMA ACTIVIDADES'!M$50)*($G115/$F115)))</f>
        <v>0</v>
      </c>
      <c r="P115" s="507">
        <f>IF($F115=0,0,((($F115/$E115)*'CRONOGRAMA ACTIVIDADES'!N$50)*($G115/$F115)))</f>
        <v>0</v>
      </c>
      <c r="Q115" s="507">
        <f>IF($F115=0,0,((($F115/$E115)*'CRONOGRAMA ACTIVIDADES'!O$50)*($G115/$F115)))</f>
        <v>0</v>
      </c>
      <c r="R115" s="507">
        <f>IF($F115=0,0,((($F115/$E115)*'CRONOGRAMA ACTIVIDADES'!P$50)*($G115/$F115)))</f>
        <v>0</v>
      </c>
      <c r="S115" s="507">
        <f>IF($F115=0,0,((($F115/$E115)*'CRONOGRAMA ACTIVIDADES'!Q$50)*($G115/$F115)))</f>
        <v>0</v>
      </c>
      <c r="T115" s="501">
        <f t="shared" si="32"/>
        <v>0</v>
      </c>
      <c r="U115" s="573">
        <f>IF($F115=0,0,((($F115/$E115)*'CRONOGRAMA ACTIVIDADES'!R$50)*($G115/$F115)))</f>
        <v>0</v>
      </c>
      <c r="V115" s="507">
        <f>IF($F115=0,0,((($F115/$E115)*'CRONOGRAMA ACTIVIDADES'!S$50)*($G115/$F115)))</f>
        <v>0</v>
      </c>
      <c r="W115" s="507">
        <f>IF($F115=0,0,((($F115/$E115)*'CRONOGRAMA ACTIVIDADES'!T$50)*($G115/$F115)))</f>
        <v>0</v>
      </c>
      <c r="X115" s="507">
        <f>IF($F115=0,0,((($F115/$E115)*'CRONOGRAMA ACTIVIDADES'!U$50)*($G115/$F115)))</f>
        <v>0</v>
      </c>
      <c r="Y115" s="507">
        <f>IF($F115=0,0,((($F115/$E115)*'CRONOGRAMA ACTIVIDADES'!V$50)*($G115/$F115)))</f>
        <v>0</v>
      </c>
      <c r="Z115" s="507">
        <f>IF($F115=0,0,((($F115/$E115)*'CRONOGRAMA ACTIVIDADES'!W$50)*($G115/$F115)))</f>
        <v>0</v>
      </c>
      <c r="AA115" s="507">
        <f>IF($F115=0,0,((($F115/$E115)*'CRONOGRAMA ACTIVIDADES'!X$50)*($G115/$F115)))</f>
        <v>0</v>
      </c>
      <c r="AB115" s="507">
        <f>IF($F115=0,0,((($F115/$E115)*'CRONOGRAMA ACTIVIDADES'!Y$50)*($G115/$F115)))</f>
        <v>0</v>
      </c>
      <c r="AC115" s="507">
        <f>IF($F115=0,0,((($F115/$E115)*'CRONOGRAMA ACTIVIDADES'!Z$50)*($G115/$F115)))</f>
        <v>0</v>
      </c>
      <c r="AD115" s="507">
        <f>IF($F115=0,0,((($F115/$E115)*'CRONOGRAMA ACTIVIDADES'!AA$50)*($G115/$F115)))</f>
        <v>0</v>
      </c>
      <c r="AE115" s="507">
        <f>IF($F115=0,0,((($F115/$E115)*'CRONOGRAMA ACTIVIDADES'!AB$50)*($G115/$F115)))</f>
        <v>0</v>
      </c>
      <c r="AF115" s="507">
        <f>IF($F115=0,0,((($F115/$E115)*'CRONOGRAMA ACTIVIDADES'!AC$50)*($G115/$F115)))</f>
        <v>0</v>
      </c>
      <c r="AG115" s="499">
        <f t="shared" si="33"/>
        <v>0</v>
      </c>
      <c r="AH115" s="572">
        <f>IF($F115=0,0,((($F115/$E115)*'CRONOGRAMA ACTIVIDADES'!AD$50)*($G115/$F115)))</f>
        <v>0</v>
      </c>
      <c r="AI115" s="507">
        <f>IF($F115=0,0,((($F115/$E115)*'CRONOGRAMA ACTIVIDADES'!AE$50)*($G115/$F115)))</f>
        <v>0</v>
      </c>
      <c r="AJ115" s="507">
        <f>IF($F115=0,0,((($F115/$E115)*'CRONOGRAMA ACTIVIDADES'!AF$50)*($G115/$F115)))</f>
        <v>0</v>
      </c>
      <c r="AK115" s="507">
        <f>IF($F115=0,0,((($F115/$E115)*'CRONOGRAMA ACTIVIDADES'!AG$50)*($G115/$F115)))</f>
        <v>0</v>
      </c>
      <c r="AL115" s="507">
        <f>IF($F115=0,0,((($F115/$E115)*'CRONOGRAMA ACTIVIDADES'!AH$50)*($G115/$F115)))</f>
        <v>0</v>
      </c>
      <c r="AM115" s="507">
        <f>IF($F115=0,0,((($F115/$E115)*'CRONOGRAMA ACTIVIDADES'!AI$50)*($G115/$F115)))</f>
        <v>0</v>
      </c>
      <c r="AN115" s="507">
        <f>IF($F115=0,0,((($F115/$E115)*'CRONOGRAMA ACTIVIDADES'!AJ$50)*($G115/$F115)))</f>
        <v>0</v>
      </c>
      <c r="AO115" s="507">
        <f>IF($F115=0,0,((($F115/$E115)*'CRONOGRAMA ACTIVIDADES'!AK$50)*($G115/$F115)))</f>
        <v>0</v>
      </c>
      <c r="AP115" s="507">
        <f>IF($F115=0,0,((($F115/$E115)*'CRONOGRAMA ACTIVIDADES'!AL$50)*($G115/$F115)))</f>
        <v>0</v>
      </c>
      <c r="AQ115" s="507">
        <f>IF($F115=0,0,((($F115/$E115)*'CRONOGRAMA ACTIVIDADES'!AM$50)*($G115/$F115)))</f>
        <v>0</v>
      </c>
      <c r="AR115" s="507">
        <f>IF($F115=0,0,((($F115/$E115)*'CRONOGRAMA ACTIVIDADES'!AN$50)*($G115/$F115)))</f>
        <v>0</v>
      </c>
      <c r="AS115" s="507">
        <f>IF($F115=0,0,((($F115/$E115)*'CRONOGRAMA ACTIVIDADES'!AO$50)*($G115/$F115)))</f>
        <v>0</v>
      </c>
      <c r="AT115" s="501">
        <f t="shared" si="34"/>
        <v>0</v>
      </c>
      <c r="AU115" s="571">
        <f t="shared" si="35"/>
        <v>0</v>
      </c>
      <c r="AV115" s="470">
        <f t="shared" si="36"/>
        <v>0</v>
      </c>
    </row>
    <row r="116" spans="2:48" s="60" customFormat="1" ht="13.5">
      <c r="B116" s="494" t="str">
        <f>'FORMATO COSTEO C6'!C24</f>
        <v>6.1.9</v>
      </c>
      <c r="C116" s="515">
        <f>'FORMATO COSTEO C6'!B24</f>
        <v>0</v>
      </c>
      <c r="D116" s="506" t="str">
        <f>'FORMATO COSTEO C6'!D24</f>
        <v>Unidad medida</v>
      </c>
      <c r="E116" s="516">
        <f>'FORMATO COSTEO C6'!E24</f>
        <v>0</v>
      </c>
      <c r="F116" s="507">
        <f>'FORMATO COSTEO C6'!G24</f>
        <v>0</v>
      </c>
      <c r="G116" s="574">
        <f>'FORMATO COSTEO C6'!M24</f>
        <v>0</v>
      </c>
      <c r="H116" s="572">
        <f>IF($F116=0,0,((($F116/$E116)*'CRONOGRAMA ACTIVIDADES'!F$51)*($G116/$F116)))</f>
        <v>0</v>
      </c>
      <c r="I116" s="507">
        <f>IF($F116=0,0,((($F116/$E116)*'CRONOGRAMA ACTIVIDADES'!G$51)*($G116/$F116)))</f>
        <v>0</v>
      </c>
      <c r="J116" s="507">
        <f>IF($F116=0,0,((($F116/$E116)*'CRONOGRAMA ACTIVIDADES'!H$51)*($G116/$F116)))</f>
        <v>0</v>
      </c>
      <c r="K116" s="507">
        <f>IF($F116=0,0,((($F116/$E116)*'CRONOGRAMA ACTIVIDADES'!I$51)*($G116/$F116)))</f>
        <v>0</v>
      </c>
      <c r="L116" s="507">
        <f>IF($F116=0,0,((($F116/$E116)*'CRONOGRAMA ACTIVIDADES'!J$51)*($G116/$F116)))</f>
        <v>0</v>
      </c>
      <c r="M116" s="507">
        <f>IF($F116=0,0,((($F116/$E116)*'CRONOGRAMA ACTIVIDADES'!K$51)*($G116/$F116)))</f>
        <v>0</v>
      </c>
      <c r="N116" s="507">
        <f>IF($F116=0,0,((($F116/$E116)*'CRONOGRAMA ACTIVIDADES'!L$51)*($G116/$F116)))</f>
        <v>0</v>
      </c>
      <c r="O116" s="507">
        <f>IF($F116=0,0,((($F116/$E116)*'CRONOGRAMA ACTIVIDADES'!M$51)*($G116/$F116)))</f>
        <v>0</v>
      </c>
      <c r="P116" s="507">
        <f>IF($F116=0,0,((($F116/$E116)*'CRONOGRAMA ACTIVIDADES'!N$51)*($G116/$F116)))</f>
        <v>0</v>
      </c>
      <c r="Q116" s="507">
        <f>IF($F116=0,0,((($F116/$E116)*'CRONOGRAMA ACTIVIDADES'!O$51)*($G116/$F116)))</f>
        <v>0</v>
      </c>
      <c r="R116" s="507">
        <f>IF($F116=0,0,((($F116/$E116)*'CRONOGRAMA ACTIVIDADES'!P$51)*($G116/$F116)))</f>
        <v>0</v>
      </c>
      <c r="S116" s="507">
        <f>IF($F116=0,0,((($F116/$E116)*'CRONOGRAMA ACTIVIDADES'!Q$51)*($G116/$F116)))</f>
        <v>0</v>
      </c>
      <c r="T116" s="501">
        <f t="shared" si="32"/>
        <v>0</v>
      </c>
      <c r="U116" s="573">
        <f>IF($F116=0,0,((($F116/$E116)*'CRONOGRAMA ACTIVIDADES'!R$51)*($G116/$F116)))</f>
        <v>0</v>
      </c>
      <c r="V116" s="507">
        <f>IF($F116=0,0,((($F116/$E116)*'CRONOGRAMA ACTIVIDADES'!S$51)*($G116/$F116)))</f>
        <v>0</v>
      </c>
      <c r="W116" s="507">
        <f>IF($F116=0,0,((($F116/$E116)*'CRONOGRAMA ACTIVIDADES'!T$51)*($G116/$F116)))</f>
        <v>0</v>
      </c>
      <c r="X116" s="507">
        <f>IF($F116=0,0,((($F116/$E116)*'CRONOGRAMA ACTIVIDADES'!U$51)*($G116/$F116)))</f>
        <v>0</v>
      </c>
      <c r="Y116" s="507">
        <f>IF($F116=0,0,((($F116/$E116)*'CRONOGRAMA ACTIVIDADES'!V$51)*($G116/$F116)))</f>
        <v>0</v>
      </c>
      <c r="Z116" s="507">
        <f>IF($F116=0,0,((($F116/$E116)*'CRONOGRAMA ACTIVIDADES'!W$51)*($G116/$F116)))</f>
        <v>0</v>
      </c>
      <c r="AA116" s="507">
        <f>IF($F116=0,0,((($F116/$E116)*'CRONOGRAMA ACTIVIDADES'!X$51)*($G116/$F116)))</f>
        <v>0</v>
      </c>
      <c r="AB116" s="507">
        <f>IF($F116=0,0,((($F116/$E116)*'CRONOGRAMA ACTIVIDADES'!Y$51)*($G116/$F116)))</f>
        <v>0</v>
      </c>
      <c r="AC116" s="507">
        <f>IF($F116=0,0,((($F116/$E116)*'CRONOGRAMA ACTIVIDADES'!Z$51)*($G116/$F116)))</f>
        <v>0</v>
      </c>
      <c r="AD116" s="507">
        <f>IF($F116=0,0,((($F116/$E116)*'CRONOGRAMA ACTIVIDADES'!AA$51)*($G116/$F116)))</f>
        <v>0</v>
      </c>
      <c r="AE116" s="507">
        <f>IF($F116=0,0,((($F116/$E116)*'CRONOGRAMA ACTIVIDADES'!AB$51)*($G116/$F116)))</f>
        <v>0</v>
      </c>
      <c r="AF116" s="507">
        <f>IF($F116=0,0,((($F116/$E116)*'CRONOGRAMA ACTIVIDADES'!AC$51)*($G116/$F116)))</f>
        <v>0</v>
      </c>
      <c r="AG116" s="499">
        <f t="shared" si="33"/>
        <v>0</v>
      </c>
      <c r="AH116" s="572">
        <f>IF($F116=0,0,((($F116/$E116)*'CRONOGRAMA ACTIVIDADES'!AD$51)*($G116/$F116)))</f>
        <v>0</v>
      </c>
      <c r="AI116" s="507">
        <f>IF($F116=0,0,((($F116/$E116)*'CRONOGRAMA ACTIVIDADES'!AE$51)*($G116/$F116)))</f>
        <v>0</v>
      </c>
      <c r="AJ116" s="507">
        <f>IF($F116=0,0,((($F116/$E116)*'CRONOGRAMA ACTIVIDADES'!AF$51)*($G116/$F116)))</f>
        <v>0</v>
      </c>
      <c r="AK116" s="507">
        <f>IF($F116=0,0,((($F116/$E116)*'CRONOGRAMA ACTIVIDADES'!AG$51)*($G116/$F116)))</f>
        <v>0</v>
      </c>
      <c r="AL116" s="507">
        <f>IF($F116=0,0,((($F116/$E116)*'CRONOGRAMA ACTIVIDADES'!AH$51)*($G116/$F116)))</f>
        <v>0</v>
      </c>
      <c r="AM116" s="507">
        <f>IF($F116=0,0,((($F116/$E116)*'CRONOGRAMA ACTIVIDADES'!AI$51)*($G116/$F116)))</f>
        <v>0</v>
      </c>
      <c r="AN116" s="507">
        <f>IF($F116=0,0,((($F116/$E116)*'CRONOGRAMA ACTIVIDADES'!AJ$51)*($G116/$F116)))</f>
        <v>0</v>
      </c>
      <c r="AO116" s="507">
        <f>IF($F116=0,0,((($F116/$E116)*'CRONOGRAMA ACTIVIDADES'!AK$51)*($G116/$F116)))</f>
        <v>0</v>
      </c>
      <c r="AP116" s="507">
        <f>IF($F116=0,0,((($F116/$E116)*'CRONOGRAMA ACTIVIDADES'!AL$51)*($G116/$F116)))</f>
        <v>0</v>
      </c>
      <c r="AQ116" s="507">
        <f>IF($F116=0,0,((($F116/$E116)*'CRONOGRAMA ACTIVIDADES'!AM$51)*($G116/$F116)))</f>
        <v>0</v>
      </c>
      <c r="AR116" s="507">
        <f>IF($F116=0,0,((($F116/$E116)*'CRONOGRAMA ACTIVIDADES'!AN$51)*($G116/$F116)))</f>
        <v>0</v>
      </c>
      <c r="AS116" s="507">
        <f>IF($F116=0,0,((($F116/$E116)*'CRONOGRAMA ACTIVIDADES'!AO$51)*($G116/$F116)))</f>
        <v>0</v>
      </c>
      <c r="AT116" s="501">
        <f t="shared" si="34"/>
        <v>0</v>
      </c>
      <c r="AU116" s="571">
        <f t="shared" si="35"/>
        <v>0</v>
      </c>
      <c r="AV116" s="470">
        <f t="shared" si="36"/>
        <v>0</v>
      </c>
    </row>
    <row r="117" spans="2:48" s="60" customFormat="1" ht="13.5">
      <c r="B117" s="494" t="str">
        <f>'FORMATO COSTEO C6'!C25</f>
        <v>6.1.10</v>
      </c>
      <c r="C117" s="515">
        <f>'FORMATO COSTEO C6'!B25</f>
        <v>0</v>
      </c>
      <c r="D117" s="506" t="str">
        <f>'FORMATO COSTEO C6'!D25</f>
        <v>Unidad medida</v>
      </c>
      <c r="E117" s="516">
        <f>'FORMATO COSTEO C6'!E25</f>
        <v>0</v>
      </c>
      <c r="F117" s="507">
        <f>'FORMATO COSTEO C6'!G25</f>
        <v>0</v>
      </c>
      <c r="G117" s="574">
        <f>'FORMATO COSTEO C6'!M25</f>
        <v>0</v>
      </c>
      <c r="H117" s="572">
        <f>IF($F117=0,0,((($F117/$E117)*'CRONOGRAMA ACTIVIDADES'!F$52)*($G117/$F117)))</f>
        <v>0</v>
      </c>
      <c r="I117" s="507">
        <f>IF($F117=0,0,((($F117/$E117)*'CRONOGRAMA ACTIVIDADES'!G$52)*($G117/$F117)))</f>
        <v>0</v>
      </c>
      <c r="J117" s="507">
        <f>IF($F117=0,0,((($F117/$E117)*'CRONOGRAMA ACTIVIDADES'!H$52)*($G117/$F117)))</f>
        <v>0</v>
      </c>
      <c r="K117" s="507">
        <f>IF($F117=0,0,((($F117/$E117)*'CRONOGRAMA ACTIVIDADES'!I$52)*($G117/$F117)))</f>
        <v>0</v>
      </c>
      <c r="L117" s="507">
        <f>IF($F117=0,0,((($F117/$E117)*'CRONOGRAMA ACTIVIDADES'!J$52)*($G117/$F117)))</f>
        <v>0</v>
      </c>
      <c r="M117" s="507">
        <f>IF($F117=0,0,((($F117/$E117)*'CRONOGRAMA ACTIVIDADES'!K$52)*($G117/$F117)))</f>
        <v>0</v>
      </c>
      <c r="N117" s="507">
        <f>IF($F117=0,0,((($F117/$E117)*'CRONOGRAMA ACTIVIDADES'!L$52)*($G117/$F117)))</f>
        <v>0</v>
      </c>
      <c r="O117" s="507">
        <f>IF($F117=0,0,((($F117/$E117)*'CRONOGRAMA ACTIVIDADES'!M$52)*($G117/$F117)))</f>
        <v>0</v>
      </c>
      <c r="P117" s="507">
        <f>IF($F117=0,0,((($F117/$E117)*'CRONOGRAMA ACTIVIDADES'!N$52)*($G117/$F117)))</f>
        <v>0</v>
      </c>
      <c r="Q117" s="507">
        <f>IF($F117=0,0,((($F117/$E117)*'CRONOGRAMA ACTIVIDADES'!O$52)*($G117/$F117)))</f>
        <v>0</v>
      </c>
      <c r="R117" s="507">
        <f>IF($F117=0,0,((($F117/$E117)*'CRONOGRAMA ACTIVIDADES'!P$52)*($G117/$F117)))</f>
        <v>0</v>
      </c>
      <c r="S117" s="507">
        <f>IF($F117=0,0,((($F117/$E117)*'CRONOGRAMA ACTIVIDADES'!Q$52)*($G117/$F117)))</f>
        <v>0</v>
      </c>
      <c r="T117" s="501">
        <f t="shared" si="32"/>
        <v>0</v>
      </c>
      <c r="U117" s="573">
        <f>IF($F117=0,0,((($F117/$E117)*'CRONOGRAMA ACTIVIDADES'!R$52)*($G117/$F117)))</f>
        <v>0</v>
      </c>
      <c r="V117" s="507">
        <f>IF($F117=0,0,((($F117/$E117)*'CRONOGRAMA ACTIVIDADES'!S$52)*($G117/$F117)))</f>
        <v>0</v>
      </c>
      <c r="W117" s="507">
        <f>IF($F117=0,0,((($F117/$E117)*'CRONOGRAMA ACTIVIDADES'!T$52)*($G117/$F117)))</f>
        <v>0</v>
      </c>
      <c r="X117" s="507">
        <f>IF($F117=0,0,((($F117/$E117)*'CRONOGRAMA ACTIVIDADES'!U$52)*($G117/$F117)))</f>
        <v>0</v>
      </c>
      <c r="Y117" s="507">
        <f>IF($F117=0,0,((($F117/$E117)*'CRONOGRAMA ACTIVIDADES'!V$52)*($G117/$F117)))</f>
        <v>0</v>
      </c>
      <c r="Z117" s="507">
        <f>IF($F117=0,0,((($F117/$E117)*'CRONOGRAMA ACTIVIDADES'!W$52)*($G117/$F117)))</f>
        <v>0</v>
      </c>
      <c r="AA117" s="507">
        <f>IF($F117=0,0,((($F117/$E117)*'CRONOGRAMA ACTIVIDADES'!X$52)*($G117/$F117)))</f>
        <v>0</v>
      </c>
      <c r="AB117" s="507">
        <f>IF($F117=0,0,((($F117/$E117)*'CRONOGRAMA ACTIVIDADES'!Y$52)*($G117/$F117)))</f>
        <v>0</v>
      </c>
      <c r="AC117" s="507">
        <f>IF($F117=0,0,((($F117/$E117)*'CRONOGRAMA ACTIVIDADES'!Z$52)*($G117/$F117)))</f>
        <v>0</v>
      </c>
      <c r="AD117" s="507">
        <f>IF($F117=0,0,((($F117/$E117)*'CRONOGRAMA ACTIVIDADES'!AA$52)*($G117/$F117)))</f>
        <v>0</v>
      </c>
      <c r="AE117" s="507">
        <f>IF($F117=0,0,((($F117/$E117)*'CRONOGRAMA ACTIVIDADES'!AB$52)*($G117/$F117)))</f>
        <v>0</v>
      </c>
      <c r="AF117" s="507">
        <f>IF($F117=0,0,((($F117/$E117)*'CRONOGRAMA ACTIVIDADES'!AC$52)*($G117/$F117)))</f>
        <v>0</v>
      </c>
      <c r="AG117" s="499">
        <f t="shared" si="33"/>
        <v>0</v>
      </c>
      <c r="AH117" s="572">
        <f>IF($F117=0,0,((($F117/$E117)*'CRONOGRAMA ACTIVIDADES'!AD$52)*($G117/$F117)))</f>
        <v>0</v>
      </c>
      <c r="AI117" s="507">
        <f>IF($F117=0,0,((($F117/$E117)*'CRONOGRAMA ACTIVIDADES'!AE$52)*($G117/$F117)))</f>
        <v>0</v>
      </c>
      <c r="AJ117" s="507">
        <f>IF($F117=0,0,((($F117/$E117)*'CRONOGRAMA ACTIVIDADES'!AF$52)*($G117/$F117)))</f>
        <v>0</v>
      </c>
      <c r="AK117" s="507">
        <f>IF($F117=0,0,((($F117/$E117)*'CRONOGRAMA ACTIVIDADES'!AG$52)*($G117/$F117)))</f>
        <v>0</v>
      </c>
      <c r="AL117" s="507">
        <f>IF($F117=0,0,((($F117/$E117)*'CRONOGRAMA ACTIVIDADES'!AH$52)*($G117/$F117)))</f>
        <v>0</v>
      </c>
      <c r="AM117" s="507">
        <f>IF($F117=0,0,((($F117/$E117)*'CRONOGRAMA ACTIVIDADES'!AI$52)*($G117/$F117)))</f>
        <v>0</v>
      </c>
      <c r="AN117" s="507">
        <f>IF($F117=0,0,((($F117/$E117)*'CRONOGRAMA ACTIVIDADES'!AJ$52)*($G117/$F117)))</f>
        <v>0</v>
      </c>
      <c r="AO117" s="507">
        <f>IF($F117=0,0,((($F117/$E117)*'CRONOGRAMA ACTIVIDADES'!AK$52)*($G117/$F117)))</f>
        <v>0</v>
      </c>
      <c r="AP117" s="507">
        <f>IF($F117=0,0,((($F117/$E117)*'CRONOGRAMA ACTIVIDADES'!AL$52)*($G117/$F117)))</f>
        <v>0</v>
      </c>
      <c r="AQ117" s="507">
        <f>IF($F117=0,0,((($F117/$E117)*'CRONOGRAMA ACTIVIDADES'!AM$52)*($G117/$F117)))</f>
        <v>0</v>
      </c>
      <c r="AR117" s="507">
        <f>IF($F117=0,0,((($F117/$E117)*'CRONOGRAMA ACTIVIDADES'!AN$52)*($G117/$F117)))</f>
        <v>0</v>
      </c>
      <c r="AS117" s="507">
        <f>IF($F117=0,0,((($F117/$E117)*'CRONOGRAMA ACTIVIDADES'!AO$52)*($G117/$F117)))</f>
        <v>0</v>
      </c>
      <c r="AT117" s="501">
        <f t="shared" si="34"/>
        <v>0</v>
      </c>
      <c r="AU117" s="571">
        <f t="shared" si="35"/>
        <v>0</v>
      </c>
      <c r="AV117" s="470">
        <f t="shared" si="36"/>
        <v>0</v>
      </c>
    </row>
    <row r="118" spans="2:48" s="60" customFormat="1" ht="13.5">
      <c r="B118" s="473">
        <f>'FORMATO COSTEO C6'!C29</f>
        <v>6.2</v>
      </c>
      <c r="C118" s="474" t="str">
        <f>+'FORMATO COSTEO C6'!B29</f>
        <v>Equipamiento para gestión del proyecto</v>
      </c>
      <c r="D118" s="513"/>
      <c r="E118" s="521"/>
      <c r="F118" s="477">
        <f>+'FORMATO COSTEO C6'!G29</f>
        <v>0</v>
      </c>
      <c r="G118" s="478">
        <f>+'FORMATO COSTEO C6'!M29</f>
        <v>0</v>
      </c>
      <c r="H118" s="479">
        <f>SUM(H119:H128)</f>
        <v>0</v>
      </c>
      <c r="I118" s="477">
        <f aca="true" t="shared" si="37" ref="I118:AU118">SUM(I119:I128)</f>
        <v>0</v>
      </c>
      <c r="J118" s="477">
        <f t="shared" si="37"/>
        <v>0</v>
      </c>
      <c r="K118" s="477">
        <f t="shared" si="37"/>
        <v>0</v>
      </c>
      <c r="L118" s="477">
        <f t="shared" si="37"/>
        <v>0</v>
      </c>
      <c r="M118" s="477">
        <f t="shared" si="37"/>
        <v>0</v>
      </c>
      <c r="N118" s="477">
        <f t="shared" si="37"/>
        <v>0</v>
      </c>
      <c r="O118" s="477">
        <f t="shared" si="37"/>
        <v>0</v>
      </c>
      <c r="P118" s="477">
        <f t="shared" si="37"/>
        <v>0</v>
      </c>
      <c r="Q118" s="477">
        <f t="shared" si="37"/>
        <v>0</v>
      </c>
      <c r="R118" s="477">
        <f t="shared" si="37"/>
        <v>0</v>
      </c>
      <c r="S118" s="477">
        <f t="shared" si="37"/>
        <v>0</v>
      </c>
      <c r="T118" s="480">
        <f t="shared" si="37"/>
        <v>0</v>
      </c>
      <c r="U118" s="481">
        <f t="shared" si="37"/>
        <v>0</v>
      </c>
      <c r="V118" s="477">
        <f t="shared" si="37"/>
        <v>0</v>
      </c>
      <c r="W118" s="477">
        <f t="shared" si="37"/>
        <v>0</v>
      </c>
      <c r="X118" s="477">
        <f t="shared" si="37"/>
        <v>0</v>
      </c>
      <c r="Y118" s="477">
        <f t="shared" si="37"/>
        <v>0</v>
      </c>
      <c r="Z118" s="477">
        <f t="shared" si="37"/>
        <v>0</v>
      </c>
      <c r="AA118" s="477">
        <f t="shared" si="37"/>
        <v>0</v>
      </c>
      <c r="AB118" s="477">
        <f t="shared" si="37"/>
        <v>0</v>
      </c>
      <c r="AC118" s="477">
        <f t="shared" si="37"/>
        <v>0</v>
      </c>
      <c r="AD118" s="477">
        <f t="shared" si="37"/>
        <v>0</v>
      </c>
      <c r="AE118" s="477">
        <f t="shared" si="37"/>
        <v>0</v>
      </c>
      <c r="AF118" s="477">
        <f t="shared" si="37"/>
        <v>0</v>
      </c>
      <c r="AG118" s="478">
        <f>SUM(AG119:AG128)</f>
        <v>0</v>
      </c>
      <c r="AH118" s="479">
        <f t="shared" si="37"/>
        <v>0</v>
      </c>
      <c r="AI118" s="477">
        <f t="shared" si="37"/>
        <v>0</v>
      </c>
      <c r="AJ118" s="477">
        <f t="shared" si="37"/>
        <v>0</v>
      </c>
      <c r="AK118" s="477">
        <f t="shared" si="37"/>
        <v>0</v>
      </c>
      <c r="AL118" s="477">
        <f t="shared" si="37"/>
        <v>0</v>
      </c>
      <c r="AM118" s="477">
        <f t="shared" si="37"/>
        <v>0</v>
      </c>
      <c r="AN118" s="477">
        <f t="shared" si="37"/>
        <v>0</v>
      </c>
      <c r="AO118" s="477">
        <f t="shared" si="37"/>
        <v>0</v>
      </c>
      <c r="AP118" s="477">
        <f t="shared" si="37"/>
        <v>0</v>
      </c>
      <c r="AQ118" s="477">
        <f t="shared" si="37"/>
        <v>0</v>
      </c>
      <c r="AR118" s="477">
        <f t="shared" si="37"/>
        <v>0</v>
      </c>
      <c r="AS118" s="477">
        <f t="shared" si="37"/>
        <v>0</v>
      </c>
      <c r="AT118" s="480">
        <f t="shared" si="37"/>
        <v>0</v>
      </c>
      <c r="AU118" s="482">
        <f t="shared" si="37"/>
        <v>0</v>
      </c>
      <c r="AV118" s="470">
        <f t="shared" si="36"/>
        <v>0</v>
      </c>
    </row>
    <row r="119" spans="2:48" s="60" customFormat="1" ht="13.5">
      <c r="B119" s="494" t="str">
        <f>'FORMATO COSTEO C6'!C30</f>
        <v>6.2.1</v>
      </c>
      <c r="C119" s="515">
        <f>'FORMATO COSTEO C6'!B30</f>
        <v>0</v>
      </c>
      <c r="D119" s="506" t="str">
        <f>'FORMATO COSTEO C6'!D30</f>
        <v>Unidad medida</v>
      </c>
      <c r="E119" s="516">
        <f>'FORMATO COSTEO C6'!E30</f>
        <v>0</v>
      </c>
      <c r="F119" s="507">
        <f>'FORMATO COSTEO C6'!G30</f>
        <v>0</v>
      </c>
      <c r="G119" s="575">
        <f>'FORMATO COSTEO C6'!M30</f>
        <v>0</v>
      </c>
      <c r="H119" s="572">
        <f>IF($F119=0,0,((($F119/$E119)*'CRONOGRAMA ACTIVIDADES'!F$54)*($G119/$F119)))</f>
        <v>0</v>
      </c>
      <c r="I119" s="507">
        <f>IF($F119=0,0,((($F119/$E119)*'CRONOGRAMA ACTIVIDADES'!G$54)*($G119/$F119)))</f>
        <v>0</v>
      </c>
      <c r="J119" s="507">
        <f>IF($F119=0,0,((($F119/$E119)*'CRONOGRAMA ACTIVIDADES'!H$54)*($G119/$F119)))</f>
        <v>0</v>
      </c>
      <c r="K119" s="507">
        <f>IF($F119=0,0,((($F119/$E119)*'CRONOGRAMA ACTIVIDADES'!I$54)*($G119/$F119)))</f>
        <v>0</v>
      </c>
      <c r="L119" s="507">
        <f>IF($F119=0,0,((($F119/$E119)*'CRONOGRAMA ACTIVIDADES'!J$54)*($G119/$F119)))</f>
        <v>0</v>
      </c>
      <c r="M119" s="507">
        <f>IF($F119=0,0,((($F119/$E119)*'CRONOGRAMA ACTIVIDADES'!K$54)*($G119/$F119)))</f>
        <v>0</v>
      </c>
      <c r="N119" s="507">
        <f>IF($F119=0,0,((($F119/$E119)*'CRONOGRAMA ACTIVIDADES'!L$54)*($G119/$F119)))</f>
        <v>0</v>
      </c>
      <c r="O119" s="507">
        <f>IF($F119=0,0,((($F119/$E119)*'CRONOGRAMA ACTIVIDADES'!M$54)*($G119/$F119)))</f>
        <v>0</v>
      </c>
      <c r="P119" s="507">
        <f>IF($F119=0,0,((($F119/$E119)*'CRONOGRAMA ACTIVIDADES'!N$54)*($G119/$F119)))</f>
        <v>0</v>
      </c>
      <c r="Q119" s="507">
        <f>IF($F119=0,0,((($F119/$E119)*'CRONOGRAMA ACTIVIDADES'!O$54)*($G119/$F119)))</f>
        <v>0</v>
      </c>
      <c r="R119" s="507">
        <f>IF($F119=0,0,((($F119/$E119)*'CRONOGRAMA ACTIVIDADES'!P$54)*($G119/$F119)))</f>
        <v>0</v>
      </c>
      <c r="S119" s="507">
        <f>IF($F119=0,0,((($F119/$E119)*'CRONOGRAMA ACTIVIDADES'!Q$54)*($G119/$F119)))</f>
        <v>0</v>
      </c>
      <c r="T119" s="501">
        <f aca="true" t="shared" si="38" ref="T119:T128">H119+I119+J119+K119+L119+M119+N119+O119+P119+Q119+R119+S119</f>
        <v>0</v>
      </c>
      <c r="U119" s="573">
        <f>IF($F119=0,0,((($F119/$E119)*'CRONOGRAMA ACTIVIDADES'!R$54)*($G119/$F119)))</f>
        <v>0</v>
      </c>
      <c r="V119" s="507">
        <f>IF($F119=0,0,((($F119/$E119)*'CRONOGRAMA ACTIVIDADES'!S$54)*($G119/$F119)))</f>
        <v>0</v>
      </c>
      <c r="W119" s="507">
        <f>IF($F119=0,0,((($F119/$E119)*'CRONOGRAMA ACTIVIDADES'!T$54)*($G119/$F119)))</f>
        <v>0</v>
      </c>
      <c r="X119" s="507">
        <f>IF($F119=0,0,((($F119/$E119)*'CRONOGRAMA ACTIVIDADES'!U$54)*($G119/$F119)))</f>
        <v>0</v>
      </c>
      <c r="Y119" s="507">
        <f>IF($F119=0,0,((($F119/$E119)*'CRONOGRAMA ACTIVIDADES'!V$54)*($G119/$F119)))</f>
        <v>0</v>
      </c>
      <c r="Z119" s="507">
        <f>IF($F119=0,0,((($F119/$E119)*'CRONOGRAMA ACTIVIDADES'!W$54)*($G119/$F119)))</f>
        <v>0</v>
      </c>
      <c r="AA119" s="507">
        <f>IF($F119=0,0,((($F119/$E119)*'CRONOGRAMA ACTIVIDADES'!X$54)*($G119/$F119)))</f>
        <v>0</v>
      </c>
      <c r="AB119" s="507">
        <f>IF($F119=0,0,((($F119/$E119)*'CRONOGRAMA ACTIVIDADES'!Y$54)*($G119/$F119)))</f>
        <v>0</v>
      </c>
      <c r="AC119" s="507">
        <f>IF($F119=0,0,((($F119/$E119)*'CRONOGRAMA ACTIVIDADES'!Z$54)*($G119/$F119)))</f>
        <v>0</v>
      </c>
      <c r="AD119" s="507">
        <f>IF($F119=0,0,((($F119/$E119)*'CRONOGRAMA ACTIVIDADES'!AA$54)*($G119/$F119)))</f>
        <v>0</v>
      </c>
      <c r="AE119" s="507">
        <f>IF($F119=0,0,((($F119/$E119)*'CRONOGRAMA ACTIVIDADES'!AB$54)*($G119/$F119)))</f>
        <v>0</v>
      </c>
      <c r="AF119" s="507">
        <f>IF($F119=0,0,((($F119/$E119)*'CRONOGRAMA ACTIVIDADES'!AC$54)*($G119/$F119)))</f>
        <v>0</v>
      </c>
      <c r="AG119" s="499">
        <f aca="true" t="shared" si="39" ref="AG119:AG128">U119+V119+W119+X119+Y119+Z119+AA119+AB119+AC119+AD119+AE119+AF119</f>
        <v>0</v>
      </c>
      <c r="AH119" s="572">
        <f>IF($F119=0,0,((($F119/$E119)*'CRONOGRAMA ACTIVIDADES'!AD$54)*($G119/$F119)))</f>
        <v>0</v>
      </c>
      <c r="AI119" s="507">
        <f>IF($F119=0,0,((($F119/$E119)*'CRONOGRAMA ACTIVIDADES'!AE$54)*($G119/$F119)))</f>
        <v>0</v>
      </c>
      <c r="AJ119" s="507">
        <f>IF($F119=0,0,((($F119/$E119)*'CRONOGRAMA ACTIVIDADES'!AF$54)*($G119/$F119)))</f>
        <v>0</v>
      </c>
      <c r="AK119" s="507">
        <f>IF($F119=0,0,((($F119/$E119)*'CRONOGRAMA ACTIVIDADES'!AG$54)*($G119/$F119)))</f>
        <v>0</v>
      </c>
      <c r="AL119" s="507">
        <f>IF($F119=0,0,((($F119/$E119)*'CRONOGRAMA ACTIVIDADES'!AH$54)*($G119/$F119)))</f>
        <v>0</v>
      </c>
      <c r="AM119" s="507">
        <f>IF($F119=0,0,((($F119/$E119)*'CRONOGRAMA ACTIVIDADES'!AI$54)*($G119/$F119)))</f>
        <v>0</v>
      </c>
      <c r="AN119" s="507">
        <f>IF($F119=0,0,((($F119/$E119)*'CRONOGRAMA ACTIVIDADES'!AJ$54)*($G119/$F119)))</f>
        <v>0</v>
      </c>
      <c r="AO119" s="507">
        <f>IF($F119=0,0,((($F119/$E119)*'CRONOGRAMA ACTIVIDADES'!AK$54)*($G119/$F119)))</f>
        <v>0</v>
      </c>
      <c r="AP119" s="507">
        <f>IF($F119=0,0,((($F119/$E119)*'CRONOGRAMA ACTIVIDADES'!AL$54)*($G119/$F119)))</f>
        <v>0</v>
      </c>
      <c r="AQ119" s="507">
        <f>IF($F119=0,0,((($F119/$E119)*'CRONOGRAMA ACTIVIDADES'!AM$54)*($G119/$F119)))</f>
        <v>0</v>
      </c>
      <c r="AR119" s="507">
        <f>IF($F119=0,0,((($F119/$E119)*'CRONOGRAMA ACTIVIDADES'!AN$54)*($G119/$F119)))</f>
        <v>0</v>
      </c>
      <c r="AS119" s="507">
        <f>IF($F119=0,0,((($F119/$E119)*'CRONOGRAMA ACTIVIDADES'!AO$54)*($G119/$F119)))</f>
        <v>0</v>
      </c>
      <c r="AT119" s="501">
        <f aca="true" t="shared" si="40" ref="AT119:AT128">AH119+AI119+AJ119+AK119+AL119+AM119+AN119+AO119+AP119+AQ119+AR119+AS119</f>
        <v>0</v>
      </c>
      <c r="AU119" s="571">
        <f aca="true" t="shared" si="41" ref="AU119:AU128">AS119+AR119+AQ119+AP119+AO119+AN119+AM119+AL119+AK119+AJ119+AI119+AH119+AF119+AE119+AD119+AC119+AB119+AA119+Z119+Y119+X119+W119+V119+U119+S119+R119+Q119+P119+O119+N119+M119+L119+K119+J119+I119+H119</f>
        <v>0</v>
      </c>
      <c r="AV119" s="470">
        <f t="shared" si="36"/>
        <v>0</v>
      </c>
    </row>
    <row r="120" spans="2:48" s="60" customFormat="1" ht="13.5">
      <c r="B120" s="494" t="str">
        <f>'FORMATO COSTEO C6'!C31</f>
        <v>6.2.2</v>
      </c>
      <c r="C120" s="515">
        <f>'FORMATO COSTEO C6'!B31</f>
        <v>0</v>
      </c>
      <c r="D120" s="506" t="str">
        <f>'FORMATO COSTEO C6'!D31</f>
        <v>Unidad medida</v>
      </c>
      <c r="E120" s="516">
        <f>'FORMATO COSTEO C6'!E31</f>
        <v>0</v>
      </c>
      <c r="F120" s="507">
        <f>'FORMATO COSTEO C6'!G31</f>
        <v>0</v>
      </c>
      <c r="G120" s="575">
        <f>'FORMATO COSTEO C6'!M31</f>
        <v>0</v>
      </c>
      <c r="H120" s="572">
        <f>IF($F120=0,0,((($F120/$E120)*'CRONOGRAMA ACTIVIDADES'!F$55)*($G120/$F120)))</f>
        <v>0</v>
      </c>
      <c r="I120" s="507">
        <f>IF($F120=0,0,((($F120/$E120)*'CRONOGRAMA ACTIVIDADES'!G$55)*($G120/$F120)))</f>
        <v>0</v>
      </c>
      <c r="J120" s="507">
        <f>IF($F120=0,0,((($F120/$E120)*'CRONOGRAMA ACTIVIDADES'!H$55)*($G120/$F120)))</f>
        <v>0</v>
      </c>
      <c r="K120" s="507">
        <f>IF($F120=0,0,((($F120/$E120)*'CRONOGRAMA ACTIVIDADES'!I$55)*($G120/$F120)))</f>
        <v>0</v>
      </c>
      <c r="L120" s="507">
        <f>IF($F120=0,0,((($F120/$E120)*'CRONOGRAMA ACTIVIDADES'!J$55)*($G120/$F120)))</f>
        <v>0</v>
      </c>
      <c r="M120" s="507">
        <f>IF($F120=0,0,((($F120/$E120)*'CRONOGRAMA ACTIVIDADES'!K$55)*($G120/$F120)))</f>
        <v>0</v>
      </c>
      <c r="N120" s="507">
        <f>IF($F120=0,0,((($F120/$E120)*'CRONOGRAMA ACTIVIDADES'!L$55)*($G120/$F120)))</f>
        <v>0</v>
      </c>
      <c r="O120" s="507">
        <f>IF($F120=0,0,((($F120/$E120)*'CRONOGRAMA ACTIVIDADES'!M$55)*($G120/$F120)))</f>
        <v>0</v>
      </c>
      <c r="P120" s="507">
        <f>IF($F120=0,0,((($F120/$E120)*'CRONOGRAMA ACTIVIDADES'!N$55)*($G120/$F120)))</f>
        <v>0</v>
      </c>
      <c r="Q120" s="507">
        <f>IF($F120=0,0,((($F120/$E120)*'CRONOGRAMA ACTIVIDADES'!O$55)*($G120/$F120)))</f>
        <v>0</v>
      </c>
      <c r="R120" s="507">
        <f>IF($F120=0,0,((($F120/$E120)*'CRONOGRAMA ACTIVIDADES'!P$55)*($G120/$F120)))</f>
        <v>0</v>
      </c>
      <c r="S120" s="507">
        <f>IF($F120=0,0,((($F120/$E120)*'CRONOGRAMA ACTIVIDADES'!Q$55)*($G120/$F120)))</f>
        <v>0</v>
      </c>
      <c r="T120" s="501">
        <f t="shared" si="38"/>
        <v>0</v>
      </c>
      <c r="U120" s="573">
        <f>IF($F120=0,0,((($F120/$E120)*'CRONOGRAMA ACTIVIDADES'!R$55)*($G120/$F120)))</f>
        <v>0</v>
      </c>
      <c r="V120" s="507">
        <f>IF($F120=0,0,((($F120/$E120)*'CRONOGRAMA ACTIVIDADES'!S$55)*($G120/$F120)))</f>
        <v>0</v>
      </c>
      <c r="W120" s="507">
        <f>IF($F120=0,0,((($F120/$E120)*'CRONOGRAMA ACTIVIDADES'!T$55)*($G120/$F120)))</f>
        <v>0</v>
      </c>
      <c r="X120" s="507">
        <f>IF($F120=0,0,((($F120/$E120)*'CRONOGRAMA ACTIVIDADES'!U$55)*($G120/$F120)))</f>
        <v>0</v>
      </c>
      <c r="Y120" s="507">
        <f>IF($F120=0,0,((($F120/$E120)*'CRONOGRAMA ACTIVIDADES'!V$55)*($G120/$F120)))</f>
        <v>0</v>
      </c>
      <c r="Z120" s="507">
        <f>IF($F120=0,0,((($F120/$E120)*'CRONOGRAMA ACTIVIDADES'!W$55)*($G120/$F120)))</f>
        <v>0</v>
      </c>
      <c r="AA120" s="507">
        <f>IF($F120=0,0,((($F120/$E120)*'CRONOGRAMA ACTIVIDADES'!X$55)*($G120/$F120)))</f>
        <v>0</v>
      </c>
      <c r="AB120" s="507">
        <f>IF($F120=0,0,((($F120/$E120)*'CRONOGRAMA ACTIVIDADES'!Y$55)*($G120/$F120)))</f>
        <v>0</v>
      </c>
      <c r="AC120" s="507">
        <f>IF($F120=0,0,((($F120/$E120)*'CRONOGRAMA ACTIVIDADES'!Z$55)*($G120/$F120)))</f>
        <v>0</v>
      </c>
      <c r="AD120" s="507">
        <f>IF($F120=0,0,((($F120/$E120)*'CRONOGRAMA ACTIVIDADES'!AA$55)*($G120/$F120)))</f>
        <v>0</v>
      </c>
      <c r="AE120" s="507">
        <f>IF($F120=0,0,((($F120/$E120)*'CRONOGRAMA ACTIVIDADES'!AB$55)*($G120/$F120)))</f>
        <v>0</v>
      </c>
      <c r="AF120" s="507">
        <f>IF($F120=0,0,((($F120/$E120)*'CRONOGRAMA ACTIVIDADES'!AC$55)*($G120/$F120)))</f>
        <v>0</v>
      </c>
      <c r="AG120" s="499">
        <f t="shared" si="39"/>
        <v>0</v>
      </c>
      <c r="AH120" s="572">
        <f>IF($F120=0,0,((($F120/$E120)*'CRONOGRAMA ACTIVIDADES'!AD$55)*($G120/$F120)))</f>
        <v>0</v>
      </c>
      <c r="AI120" s="507">
        <f>IF($F120=0,0,((($F120/$E120)*'CRONOGRAMA ACTIVIDADES'!AE$55)*($G120/$F120)))</f>
        <v>0</v>
      </c>
      <c r="AJ120" s="507">
        <f>IF($F120=0,0,((($F120/$E120)*'CRONOGRAMA ACTIVIDADES'!AF$55)*($G120/$F120)))</f>
        <v>0</v>
      </c>
      <c r="AK120" s="507">
        <f>IF($F120=0,0,((($F120/$E120)*'CRONOGRAMA ACTIVIDADES'!AG$55)*($G120/$F120)))</f>
        <v>0</v>
      </c>
      <c r="AL120" s="507">
        <f>IF($F120=0,0,((($F120/$E120)*'CRONOGRAMA ACTIVIDADES'!AH$55)*($G120/$F120)))</f>
        <v>0</v>
      </c>
      <c r="AM120" s="507">
        <f>IF($F120=0,0,((($F120/$E120)*'CRONOGRAMA ACTIVIDADES'!AI$55)*($G120/$F120)))</f>
        <v>0</v>
      </c>
      <c r="AN120" s="507">
        <f>IF($F120=0,0,((($F120/$E120)*'CRONOGRAMA ACTIVIDADES'!AJ$55)*($G120/$F120)))</f>
        <v>0</v>
      </c>
      <c r="AO120" s="507">
        <f>IF($F120=0,0,((($F120/$E120)*'CRONOGRAMA ACTIVIDADES'!AK$55)*($G120/$F120)))</f>
        <v>0</v>
      </c>
      <c r="AP120" s="507">
        <f>IF($F120=0,0,((($F120/$E120)*'CRONOGRAMA ACTIVIDADES'!AL$55)*($G120/$F120)))</f>
        <v>0</v>
      </c>
      <c r="AQ120" s="507">
        <f>IF($F120=0,0,((($F120/$E120)*'CRONOGRAMA ACTIVIDADES'!AM$55)*($G120/$F120)))</f>
        <v>0</v>
      </c>
      <c r="AR120" s="507">
        <f>IF($F120=0,0,((($F120/$E120)*'CRONOGRAMA ACTIVIDADES'!AN$55)*($G120/$F120)))</f>
        <v>0</v>
      </c>
      <c r="AS120" s="507">
        <f>IF($F120=0,0,((($F120/$E120)*'CRONOGRAMA ACTIVIDADES'!AO$55)*($G120/$F120)))</f>
        <v>0</v>
      </c>
      <c r="AT120" s="501">
        <f t="shared" si="40"/>
        <v>0</v>
      </c>
      <c r="AU120" s="571">
        <f t="shared" si="41"/>
        <v>0</v>
      </c>
      <c r="AV120" s="470">
        <f t="shared" si="36"/>
        <v>0</v>
      </c>
    </row>
    <row r="121" spans="2:48" s="60" customFormat="1" ht="13.5">
      <c r="B121" s="494" t="str">
        <f>'FORMATO COSTEO C6'!C32</f>
        <v>6.2.3</v>
      </c>
      <c r="C121" s="515">
        <f>'FORMATO COSTEO C6'!B32</f>
        <v>0</v>
      </c>
      <c r="D121" s="506" t="str">
        <f>'FORMATO COSTEO C6'!D32</f>
        <v>Unidad medida</v>
      </c>
      <c r="E121" s="516">
        <f>'FORMATO COSTEO C6'!E32</f>
        <v>0</v>
      </c>
      <c r="F121" s="507">
        <f>'FORMATO COSTEO C6'!G32</f>
        <v>0</v>
      </c>
      <c r="G121" s="575">
        <f>'FORMATO COSTEO C6'!M32</f>
        <v>0</v>
      </c>
      <c r="H121" s="572">
        <f>IF($F121=0,0,((($F121/$E121)*'CRONOGRAMA ACTIVIDADES'!F$56)*($G121/$F121)))</f>
        <v>0</v>
      </c>
      <c r="I121" s="507">
        <f>IF($F121=0,0,((($F121/$E121)*'CRONOGRAMA ACTIVIDADES'!G$56)*($G121/$F121)))</f>
        <v>0</v>
      </c>
      <c r="J121" s="507">
        <f>IF($F121=0,0,((($F121/$E121)*'CRONOGRAMA ACTIVIDADES'!H$56)*($G121/$F121)))</f>
        <v>0</v>
      </c>
      <c r="K121" s="507">
        <f>IF($F121=0,0,((($F121/$E121)*'CRONOGRAMA ACTIVIDADES'!I$56)*($G121/$F121)))</f>
        <v>0</v>
      </c>
      <c r="L121" s="507">
        <f>IF($F121=0,0,((($F121/$E121)*'CRONOGRAMA ACTIVIDADES'!J$56)*($G121/$F121)))</f>
        <v>0</v>
      </c>
      <c r="M121" s="507">
        <f>IF($F121=0,0,((($F121/$E121)*'CRONOGRAMA ACTIVIDADES'!K$56)*($G121/$F121)))</f>
        <v>0</v>
      </c>
      <c r="N121" s="507">
        <f>IF($F121=0,0,((($F121/$E121)*'CRONOGRAMA ACTIVIDADES'!L$56)*($G121/$F121)))</f>
        <v>0</v>
      </c>
      <c r="O121" s="507">
        <f>IF($F121=0,0,((($F121/$E121)*'CRONOGRAMA ACTIVIDADES'!M$56)*($G121/$F121)))</f>
        <v>0</v>
      </c>
      <c r="P121" s="507">
        <f>IF($F121=0,0,((($F121/$E121)*'CRONOGRAMA ACTIVIDADES'!N$56)*($G121/$F121)))</f>
        <v>0</v>
      </c>
      <c r="Q121" s="507">
        <f>IF($F121=0,0,((($F121/$E121)*'CRONOGRAMA ACTIVIDADES'!O$56)*($G121/$F121)))</f>
        <v>0</v>
      </c>
      <c r="R121" s="507">
        <f>IF($F121=0,0,((($F121/$E121)*'CRONOGRAMA ACTIVIDADES'!P$56)*($G121/$F121)))</f>
        <v>0</v>
      </c>
      <c r="S121" s="507">
        <f>IF($F121=0,0,((($F121/$E121)*'CRONOGRAMA ACTIVIDADES'!Q$56)*($G121/$F121)))</f>
        <v>0</v>
      </c>
      <c r="T121" s="501">
        <f t="shared" si="38"/>
        <v>0</v>
      </c>
      <c r="U121" s="573">
        <f>IF($F121=0,0,((($F121/$E121)*'CRONOGRAMA ACTIVIDADES'!R$56)*($G121/$F121)))</f>
        <v>0</v>
      </c>
      <c r="V121" s="507">
        <f>IF($F121=0,0,((($F121/$E121)*'CRONOGRAMA ACTIVIDADES'!S$56)*($G121/$F121)))</f>
        <v>0</v>
      </c>
      <c r="W121" s="507">
        <f>IF($F121=0,0,((($F121/$E121)*'CRONOGRAMA ACTIVIDADES'!T$56)*($G121/$F121)))</f>
        <v>0</v>
      </c>
      <c r="X121" s="507">
        <f>IF($F121=0,0,((($F121/$E121)*'CRONOGRAMA ACTIVIDADES'!U$56)*($G121/$F121)))</f>
        <v>0</v>
      </c>
      <c r="Y121" s="507">
        <f>IF($F121=0,0,((($F121/$E121)*'CRONOGRAMA ACTIVIDADES'!V$56)*($G121/$F121)))</f>
        <v>0</v>
      </c>
      <c r="Z121" s="507">
        <f>IF($F121=0,0,((($F121/$E121)*'CRONOGRAMA ACTIVIDADES'!W$56)*($G121/$F121)))</f>
        <v>0</v>
      </c>
      <c r="AA121" s="507">
        <f>IF($F121=0,0,((($F121/$E121)*'CRONOGRAMA ACTIVIDADES'!X$56)*($G121/$F121)))</f>
        <v>0</v>
      </c>
      <c r="AB121" s="507">
        <f>IF($F121=0,0,((($F121/$E121)*'CRONOGRAMA ACTIVIDADES'!Y$56)*($G121/$F121)))</f>
        <v>0</v>
      </c>
      <c r="AC121" s="507">
        <f>IF($F121=0,0,((($F121/$E121)*'CRONOGRAMA ACTIVIDADES'!Z$56)*($G121/$F121)))</f>
        <v>0</v>
      </c>
      <c r="AD121" s="507">
        <f>IF($F121=0,0,((($F121/$E121)*'CRONOGRAMA ACTIVIDADES'!AA$56)*($G121/$F121)))</f>
        <v>0</v>
      </c>
      <c r="AE121" s="507">
        <f>IF($F121=0,0,((($F121/$E121)*'CRONOGRAMA ACTIVIDADES'!AB$56)*($G121/$F121)))</f>
        <v>0</v>
      </c>
      <c r="AF121" s="507">
        <f>IF($F121=0,0,((($F121/$E121)*'CRONOGRAMA ACTIVIDADES'!AC$56)*($G121/$F121)))</f>
        <v>0</v>
      </c>
      <c r="AG121" s="499">
        <f t="shared" si="39"/>
        <v>0</v>
      </c>
      <c r="AH121" s="572">
        <f>IF($F121=0,0,((($F121/$E121)*'CRONOGRAMA ACTIVIDADES'!AD$56)*($G121/$F121)))</f>
        <v>0</v>
      </c>
      <c r="AI121" s="507">
        <f>IF($F121=0,0,((($F121/$E121)*'CRONOGRAMA ACTIVIDADES'!AE$56)*($G121/$F121)))</f>
        <v>0</v>
      </c>
      <c r="AJ121" s="507">
        <f>IF($F121=0,0,((($F121/$E121)*'CRONOGRAMA ACTIVIDADES'!AF$56)*($G121/$F121)))</f>
        <v>0</v>
      </c>
      <c r="AK121" s="507">
        <f>IF($F121=0,0,((($F121/$E121)*'CRONOGRAMA ACTIVIDADES'!AG$56)*($G121/$F121)))</f>
        <v>0</v>
      </c>
      <c r="AL121" s="507">
        <f>IF($F121=0,0,((($F121/$E121)*'CRONOGRAMA ACTIVIDADES'!AH$56)*($G121/$F121)))</f>
        <v>0</v>
      </c>
      <c r="AM121" s="507">
        <f>IF($F121=0,0,((($F121/$E121)*'CRONOGRAMA ACTIVIDADES'!AI$56)*($G121/$F121)))</f>
        <v>0</v>
      </c>
      <c r="AN121" s="507">
        <f>IF($F121=0,0,((($F121/$E121)*'CRONOGRAMA ACTIVIDADES'!AJ$56)*($G121/$F121)))</f>
        <v>0</v>
      </c>
      <c r="AO121" s="507">
        <f>IF($F121=0,0,((($F121/$E121)*'CRONOGRAMA ACTIVIDADES'!AK$56)*($G121/$F121)))</f>
        <v>0</v>
      </c>
      <c r="AP121" s="507">
        <f>IF($F121=0,0,((($F121/$E121)*'CRONOGRAMA ACTIVIDADES'!AL$56)*($G121/$F121)))</f>
        <v>0</v>
      </c>
      <c r="AQ121" s="507">
        <f>IF($F121=0,0,((($F121/$E121)*'CRONOGRAMA ACTIVIDADES'!AM$56)*($G121/$F121)))</f>
        <v>0</v>
      </c>
      <c r="AR121" s="507">
        <f>IF($F121=0,0,((($F121/$E121)*'CRONOGRAMA ACTIVIDADES'!AN$56)*($G121/$F121)))</f>
        <v>0</v>
      </c>
      <c r="AS121" s="507">
        <f>IF($F121=0,0,((($F121/$E121)*'CRONOGRAMA ACTIVIDADES'!AO$56)*($G121/$F121)))</f>
        <v>0</v>
      </c>
      <c r="AT121" s="501">
        <f t="shared" si="40"/>
        <v>0</v>
      </c>
      <c r="AU121" s="571">
        <f t="shared" si="41"/>
        <v>0</v>
      </c>
      <c r="AV121" s="470">
        <f t="shared" si="36"/>
        <v>0</v>
      </c>
    </row>
    <row r="122" spans="2:48" s="60" customFormat="1" ht="13.5">
      <c r="B122" s="494" t="str">
        <f>'FORMATO COSTEO C6'!C33</f>
        <v>6.2.4</v>
      </c>
      <c r="C122" s="515">
        <f>'FORMATO COSTEO C6'!B33</f>
        <v>0</v>
      </c>
      <c r="D122" s="506" t="str">
        <f>'FORMATO COSTEO C6'!D33</f>
        <v>Unidad medida</v>
      </c>
      <c r="E122" s="516">
        <f>'FORMATO COSTEO C6'!E33</f>
        <v>0</v>
      </c>
      <c r="F122" s="507">
        <f>'FORMATO COSTEO C6'!G33</f>
        <v>0</v>
      </c>
      <c r="G122" s="575">
        <f>'FORMATO COSTEO C6'!M33</f>
        <v>0</v>
      </c>
      <c r="H122" s="572">
        <f>IF($F122=0,0,((($F122/$E122)*'CRONOGRAMA ACTIVIDADES'!F$57)*($G122/$F122)))</f>
        <v>0</v>
      </c>
      <c r="I122" s="507">
        <f>IF($F122=0,0,((($F122/$E122)*'CRONOGRAMA ACTIVIDADES'!G$57)*($G122/$F122)))</f>
        <v>0</v>
      </c>
      <c r="J122" s="507">
        <f>IF($F122=0,0,((($F122/$E122)*'CRONOGRAMA ACTIVIDADES'!H$57)*($G122/$F122)))</f>
        <v>0</v>
      </c>
      <c r="K122" s="507">
        <f>IF($F122=0,0,((($F122/$E122)*'CRONOGRAMA ACTIVIDADES'!I$57)*($G122/$F122)))</f>
        <v>0</v>
      </c>
      <c r="L122" s="507">
        <f>IF($F122=0,0,((($F122/$E122)*'CRONOGRAMA ACTIVIDADES'!J$57)*($G122/$F122)))</f>
        <v>0</v>
      </c>
      <c r="M122" s="507">
        <f>IF($F122=0,0,((($F122/$E122)*'CRONOGRAMA ACTIVIDADES'!K$57)*($G122/$F122)))</f>
        <v>0</v>
      </c>
      <c r="N122" s="507">
        <f>IF($F122=0,0,((($F122/$E122)*'CRONOGRAMA ACTIVIDADES'!L$57)*($G122/$F122)))</f>
        <v>0</v>
      </c>
      <c r="O122" s="507">
        <f>IF($F122=0,0,((($F122/$E122)*'CRONOGRAMA ACTIVIDADES'!M$57)*($G122/$F122)))</f>
        <v>0</v>
      </c>
      <c r="P122" s="507">
        <f>IF($F122=0,0,((($F122/$E122)*'CRONOGRAMA ACTIVIDADES'!N$57)*($G122/$F122)))</f>
        <v>0</v>
      </c>
      <c r="Q122" s="507">
        <f>IF($F122=0,0,((($F122/$E122)*'CRONOGRAMA ACTIVIDADES'!O$57)*($G122/$F122)))</f>
        <v>0</v>
      </c>
      <c r="R122" s="507">
        <f>IF($F122=0,0,((($F122/$E122)*'CRONOGRAMA ACTIVIDADES'!P$57)*($G122/$F122)))</f>
        <v>0</v>
      </c>
      <c r="S122" s="507">
        <f>IF($F122=0,0,((($F122/$E122)*'CRONOGRAMA ACTIVIDADES'!Q$57)*($G122/$F122)))</f>
        <v>0</v>
      </c>
      <c r="T122" s="501">
        <f t="shared" si="38"/>
        <v>0</v>
      </c>
      <c r="U122" s="573">
        <f>IF($F122=0,0,((($F122/$E122)*'CRONOGRAMA ACTIVIDADES'!R$57)*($G122/$F122)))</f>
        <v>0</v>
      </c>
      <c r="V122" s="507">
        <f>IF($F122=0,0,((($F122/$E122)*'CRONOGRAMA ACTIVIDADES'!S$57)*($G122/$F122)))</f>
        <v>0</v>
      </c>
      <c r="W122" s="507">
        <f>IF($F122=0,0,((($F122/$E122)*'CRONOGRAMA ACTIVIDADES'!T$57)*($G122/$F122)))</f>
        <v>0</v>
      </c>
      <c r="X122" s="507">
        <f>IF($F122=0,0,((($F122/$E122)*'CRONOGRAMA ACTIVIDADES'!U$57)*($G122/$F122)))</f>
        <v>0</v>
      </c>
      <c r="Y122" s="507">
        <f>IF($F122=0,0,((($F122/$E122)*'CRONOGRAMA ACTIVIDADES'!V$57)*($G122/$F122)))</f>
        <v>0</v>
      </c>
      <c r="Z122" s="507">
        <f>IF($F122=0,0,((($F122/$E122)*'CRONOGRAMA ACTIVIDADES'!W$57)*($G122/$F122)))</f>
        <v>0</v>
      </c>
      <c r="AA122" s="507">
        <f>IF($F122=0,0,((($F122/$E122)*'CRONOGRAMA ACTIVIDADES'!X$57)*($G122/$F122)))</f>
        <v>0</v>
      </c>
      <c r="AB122" s="507">
        <f>IF($F122=0,0,((($F122/$E122)*'CRONOGRAMA ACTIVIDADES'!Y$57)*($G122/$F122)))</f>
        <v>0</v>
      </c>
      <c r="AC122" s="507">
        <f>IF($F122=0,0,((($F122/$E122)*'CRONOGRAMA ACTIVIDADES'!Z$57)*($G122/$F122)))</f>
        <v>0</v>
      </c>
      <c r="AD122" s="507">
        <f>IF($F122=0,0,((($F122/$E122)*'CRONOGRAMA ACTIVIDADES'!AA$57)*($G122/$F122)))</f>
        <v>0</v>
      </c>
      <c r="AE122" s="507">
        <f>IF($F122=0,0,((($F122/$E122)*'CRONOGRAMA ACTIVIDADES'!AB$57)*($G122/$F122)))</f>
        <v>0</v>
      </c>
      <c r="AF122" s="507">
        <f>IF($F122=0,0,((($F122/$E122)*'CRONOGRAMA ACTIVIDADES'!AC$57)*($G122/$F122)))</f>
        <v>0</v>
      </c>
      <c r="AG122" s="499">
        <f t="shared" si="39"/>
        <v>0</v>
      </c>
      <c r="AH122" s="572">
        <f>IF($F122=0,0,((($F122/$E122)*'CRONOGRAMA ACTIVIDADES'!AD$57)*($G122/$F122)))</f>
        <v>0</v>
      </c>
      <c r="AI122" s="507">
        <f>IF($F122=0,0,((($F122/$E122)*'CRONOGRAMA ACTIVIDADES'!AE$57)*($G122/$F122)))</f>
        <v>0</v>
      </c>
      <c r="AJ122" s="507">
        <f>IF($F122=0,0,((($F122/$E122)*'CRONOGRAMA ACTIVIDADES'!AF$57)*($G122/$F122)))</f>
        <v>0</v>
      </c>
      <c r="AK122" s="507">
        <f>IF($F122=0,0,((($F122/$E122)*'CRONOGRAMA ACTIVIDADES'!AG$57)*($G122/$F122)))</f>
        <v>0</v>
      </c>
      <c r="AL122" s="507">
        <f>IF($F122=0,0,((($F122/$E122)*'CRONOGRAMA ACTIVIDADES'!AH$57)*($G122/$F122)))</f>
        <v>0</v>
      </c>
      <c r="AM122" s="507">
        <f>IF($F122=0,0,((($F122/$E122)*'CRONOGRAMA ACTIVIDADES'!AI$57)*($G122/$F122)))</f>
        <v>0</v>
      </c>
      <c r="AN122" s="507">
        <f>IF($F122=0,0,((($F122/$E122)*'CRONOGRAMA ACTIVIDADES'!AJ$57)*($G122/$F122)))</f>
        <v>0</v>
      </c>
      <c r="AO122" s="507">
        <f>IF($F122=0,0,((($F122/$E122)*'CRONOGRAMA ACTIVIDADES'!AK$57)*($G122/$F122)))</f>
        <v>0</v>
      </c>
      <c r="AP122" s="507">
        <f>IF($F122=0,0,((($F122/$E122)*'CRONOGRAMA ACTIVIDADES'!AL$57)*($G122/$F122)))</f>
        <v>0</v>
      </c>
      <c r="AQ122" s="507">
        <f>IF($F122=0,0,((($F122/$E122)*'CRONOGRAMA ACTIVIDADES'!AM$57)*($G122/$F122)))</f>
        <v>0</v>
      </c>
      <c r="AR122" s="507">
        <f>IF($F122=0,0,((($F122/$E122)*'CRONOGRAMA ACTIVIDADES'!AN$57)*($G122/$F122)))</f>
        <v>0</v>
      </c>
      <c r="AS122" s="507">
        <f>IF($F122=0,0,((($F122/$E122)*'CRONOGRAMA ACTIVIDADES'!AO$57)*($G122/$F122)))</f>
        <v>0</v>
      </c>
      <c r="AT122" s="501">
        <f t="shared" si="40"/>
        <v>0</v>
      </c>
      <c r="AU122" s="571">
        <f t="shared" si="41"/>
        <v>0</v>
      </c>
      <c r="AV122" s="470">
        <f t="shared" si="36"/>
        <v>0</v>
      </c>
    </row>
    <row r="123" spans="2:48" s="60" customFormat="1" ht="13.5">
      <c r="B123" s="494" t="str">
        <f>'FORMATO COSTEO C6'!C34</f>
        <v>6.2.5</v>
      </c>
      <c r="C123" s="515">
        <f>'FORMATO COSTEO C6'!B34</f>
        <v>0</v>
      </c>
      <c r="D123" s="506" t="str">
        <f>'FORMATO COSTEO C6'!D34</f>
        <v>Unidad medida</v>
      </c>
      <c r="E123" s="516">
        <f>'FORMATO COSTEO C6'!E34</f>
        <v>0</v>
      </c>
      <c r="F123" s="507">
        <f>'FORMATO COSTEO C6'!G34</f>
        <v>0</v>
      </c>
      <c r="G123" s="575">
        <f>'FORMATO COSTEO C6'!M34</f>
        <v>0</v>
      </c>
      <c r="H123" s="572">
        <f>IF($F123=0,0,((($F123/$E123)*'CRONOGRAMA ACTIVIDADES'!F$58)*($G123/$F123)))</f>
        <v>0</v>
      </c>
      <c r="I123" s="507">
        <f>IF($F123=0,0,((($F123/$E123)*'CRONOGRAMA ACTIVIDADES'!G$58)*($G123/$F123)))</f>
        <v>0</v>
      </c>
      <c r="J123" s="507">
        <f>IF($F123=0,0,((($F123/$E123)*'CRONOGRAMA ACTIVIDADES'!H$58)*($G123/$F123)))</f>
        <v>0</v>
      </c>
      <c r="K123" s="507">
        <f>IF($F123=0,0,((($F123/$E123)*'CRONOGRAMA ACTIVIDADES'!I$58)*($G123/$F123)))</f>
        <v>0</v>
      </c>
      <c r="L123" s="507">
        <f>IF($F123=0,0,((($F123/$E123)*'CRONOGRAMA ACTIVIDADES'!J$58)*($G123/$F123)))</f>
        <v>0</v>
      </c>
      <c r="M123" s="507">
        <f>IF($F123=0,0,((($F123/$E123)*'CRONOGRAMA ACTIVIDADES'!K$58)*($G123/$F123)))</f>
        <v>0</v>
      </c>
      <c r="N123" s="507">
        <f>IF($F123=0,0,((($F123/$E123)*'CRONOGRAMA ACTIVIDADES'!L$58)*($G123/$F123)))</f>
        <v>0</v>
      </c>
      <c r="O123" s="507">
        <f>IF($F123=0,0,((($F123/$E123)*'CRONOGRAMA ACTIVIDADES'!M$58)*($G123/$F123)))</f>
        <v>0</v>
      </c>
      <c r="P123" s="507">
        <f>IF($F123=0,0,((($F123/$E123)*'CRONOGRAMA ACTIVIDADES'!N$58)*($G123/$F123)))</f>
        <v>0</v>
      </c>
      <c r="Q123" s="507">
        <f>IF($F123=0,0,((($F123/$E123)*'CRONOGRAMA ACTIVIDADES'!O$58)*($G123/$F123)))</f>
        <v>0</v>
      </c>
      <c r="R123" s="507">
        <f>IF($F123=0,0,((($F123/$E123)*'CRONOGRAMA ACTIVIDADES'!P$58)*($G123/$F123)))</f>
        <v>0</v>
      </c>
      <c r="S123" s="507">
        <f>IF($F123=0,0,((($F123/$E123)*'CRONOGRAMA ACTIVIDADES'!Q$58)*($G123/$F123)))</f>
        <v>0</v>
      </c>
      <c r="T123" s="501">
        <f t="shared" si="38"/>
        <v>0</v>
      </c>
      <c r="U123" s="573">
        <f>IF($F123=0,0,((($F123/$E123)*'CRONOGRAMA ACTIVIDADES'!R$58)*($G123/$F123)))</f>
        <v>0</v>
      </c>
      <c r="V123" s="507">
        <f>IF($F123=0,0,((($F123/$E123)*'CRONOGRAMA ACTIVIDADES'!S$58)*($G123/$F123)))</f>
        <v>0</v>
      </c>
      <c r="W123" s="507">
        <f>IF($F123=0,0,((($F123/$E123)*'CRONOGRAMA ACTIVIDADES'!T$58)*($G123/$F123)))</f>
        <v>0</v>
      </c>
      <c r="X123" s="507">
        <f>IF($F123=0,0,((($F123/$E123)*'CRONOGRAMA ACTIVIDADES'!U$58)*($G123/$F123)))</f>
        <v>0</v>
      </c>
      <c r="Y123" s="507">
        <f>IF($F123=0,0,((($F123/$E123)*'CRONOGRAMA ACTIVIDADES'!V$58)*($G123/$F123)))</f>
        <v>0</v>
      </c>
      <c r="Z123" s="507">
        <f>IF($F123=0,0,((($F123/$E123)*'CRONOGRAMA ACTIVIDADES'!W$58)*($G123/$F123)))</f>
        <v>0</v>
      </c>
      <c r="AA123" s="507">
        <f>IF($F123=0,0,((($F123/$E123)*'CRONOGRAMA ACTIVIDADES'!X$58)*($G123/$F123)))</f>
        <v>0</v>
      </c>
      <c r="AB123" s="507">
        <f>IF($F123=0,0,((($F123/$E123)*'CRONOGRAMA ACTIVIDADES'!Y$58)*($G123/$F123)))</f>
        <v>0</v>
      </c>
      <c r="AC123" s="507">
        <f>IF($F123=0,0,((($F123/$E123)*'CRONOGRAMA ACTIVIDADES'!Z$58)*($G123/$F123)))</f>
        <v>0</v>
      </c>
      <c r="AD123" s="507">
        <f>IF($F123=0,0,((($F123/$E123)*'CRONOGRAMA ACTIVIDADES'!AA$58)*($G123/$F123)))</f>
        <v>0</v>
      </c>
      <c r="AE123" s="507">
        <f>IF($F123=0,0,((($F123/$E123)*'CRONOGRAMA ACTIVIDADES'!AB$58)*($G123/$F123)))</f>
        <v>0</v>
      </c>
      <c r="AF123" s="507">
        <f>IF($F123=0,0,((($F123/$E123)*'CRONOGRAMA ACTIVIDADES'!AC$58)*($G123/$F123)))</f>
        <v>0</v>
      </c>
      <c r="AG123" s="499">
        <f t="shared" si="39"/>
        <v>0</v>
      </c>
      <c r="AH123" s="572">
        <f>IF($F123=0,0,((($F123/$E123)*'CRONOGRAMA ACTIVIDADES'!AD$58)*($G123/$F123)))</f>
        <v>0</v>
      </c>
      <c r="AI123" s="507">
        <f>IF($F123=0,0,((($F123/$E123)*'CRONOGRAMA ACTIVIDADES'!AE$58)*($G123/$F123)))</f>
        <v>0</v>
      </c>
      <c r="AJ123" s="507">
        <f>IF($F123=0,0,((($F123/$E123)*'CRONOGRAMA ACTIVIDADES'!AF$58)*($G123/$F123)))</f>
        <v>0</v>
      </c>
      <c r="AK123" s="507">
        <f>IF($F123=0,0,((($F123/$E123)*'CRONOGRAMA ACTIVIDADES'!AG$58)*($G123/$F123)))</f>
        <v>0</v>
      </c>
      <c r="AL123" s="507">
        <f>IF($F123=0,0,((($F123/$E123)*'CRONOGRAMA ACTIVIDADES'!AH$58)*($G123/$F123)))</f>
        <v>0</v>
      </c>
      <c r="AM123" s="507">
        <f>IF($F123=0,0,((($F123/$E123)*'CRONOGRAMA ACTIVIDADES'!AI$58)*($G123/$F123)))</f>
        <v>0</v>
      </c>
      <c r="AN123" s="507">
        <f>IF($F123=0,0,((($F123/$E123)*'CRONOGRAMA ACTIVIDADES'!AJ$58)*($G123/$F123)))</f>
        <v>0</v>
      </c>
      <c r="AO123" s="507">
        <f>IF($F123=0,0,((($F123/$E123)*'CRONOGRAMA ACTIVIDADES'!AK$58)*($G123/$F123)))</f>
        <v>0</v>
      </c>
      <c r="AP123" s="507">
        <f>IF($F123=0,0,((($F123/$E123)*'CRONOGRAMA ACTIVIDADES'!AL$58)*($G123/$F123)))</f>
        <v>0</v>
      </c>
      <c r="AQ123" s="507">
        <f>IF($F123=0,0,((($F123/$E123)*'CRONOGRAMA ACTIVIDADES'!AM$58)*($G123/$F123)))</f>
        <v>0</v>
      </c>
      <c r="AR123" s="507">
        <f>IF($F123=0,0,((($F123/$E123)*'CRONOGRAMA ACTIVIDADES'!AN$58)*($G123/$F123)))</f>
        <v>0</v>
      </c>
      <c r="AS123" s="507">
        <f>IF($F123=0,0,((($F123/$E123)*'CRONOGRAMA ACTIVIDADES'!AO$58)*($G123/$F123)))</f>
        <v>0</v>
      </c>
      <c r="AT123" s="501">
        <f t="shared" si="40"/>
        <v>0</v>
      </c>
      <c r="AU123" s="571">
        <f t="shared" si="41"/>
        <v>0</v>
      </c>
      <c r="AV123" s="470">
        <f t="shared" si="36"/>
        <v>0</v>
      </c>
    </row>
    <row r="124" spans="2:48" s="60" customFormat="1" ht="13.5">
      <c r="B124" s="494" t="str">
        <f>'FORMATO COSTEO C6'!C35</f>
        <v>6.2.6</v>
      </c>
      <c r="C124" s="515">
        <f>'FORMATO COSTEO C6'!B35</f>
        <v>0</v>
      </c>
      <c r="D124" s="506" t="str">
        <f>'FORMATO COSTEO C6'!D35</f>
        <v>Unidad medida</v>
      </c>
      <c r="E124" s="516">
        <f>'FORMATO COSTEO C6'!E35</f>
        <v>0</v>
      </c>
      <c r="F124" s="507">
        <f>'FORMATO COSTEO C6'!G35</f>
        <v>0</v>
      </c>
      <c r="G124" s="575">
        <f>'FORMATO COSTEO C6'!M35</f>
        <v>0</v>
      </c>
      <c r="H124" s="572">
        <f>IF($F124=0,0,((($F124/$E124)*'CRONOGRAMA ACTIVIDADES'!F$59)*($G124/$F124)))</f>
        <v>0</v>
      </c>
      <c r="I124" s="507">
        <f>IF($F124=0,0,((($F124/$E124)*'CRONOGRAMA ACTIVIDADES'!G$59)*($G124/$F124)))</f>
        <v>0</v>
      </c>
      <c r="J124" s="507">
        <f>IF($F124=0,0,((($F124/$E124)*'CRONOGRAMA ACTIVIDADES'!H$59)*($G124/$F124)))</f>
        <v>0</v>
      </c>
      <c r="K124" s="507">
        <f>IF($F124=0,0,((($F124/$E124)*'CRONOGRAMA ACTIVIDADES'!I$59)*($G124/$F124)))</f>
        <v>0</v>
      </c>
      <c r="L124" s="507">
        <f>IF($F124=0,0,((($F124/$E124)*'CRONOGRAMA ACTIVIDADES'!J$59)*($G124/$F124)))</f>
        <v>0</v>
      </c>
      <c r="M124" s="507">
        <f>IF($F124=0,0,((($F124/$E124)*'CRONOGRAMA ACTIVIDADES'!K$59)*($G124/$F124)))</f>
        <v>0</v>
      </c>
      <c r="N124" s="507">
        <f>IF($F124=0,0,((($F124/$E124)*'CRONOGRAMA ACTIVIDADES'!L$59)*($G124/$F124)))</f>
        <v>0</v>
      </c>
      <c r="O124" s="507">
        <f>IF($F124=0,0,((($F124/$E124)*'CRONOGRAMA ACTIVIDADES'!M$59)*($G124/$F124)))</f>
        <v>0</v>
      </c>
      <c r="P124" s="507">
        <f>IF($F124=0,0,((($F124/$E124)*'CRONOGRAMA ACTIVIDADES'!N$59)*($G124/$F124)))</f>
        <v>0</v>
      </c>
      <c r="Q124" s="507">
        <f>IF($F124=0,0,((($F124/$E124)*'CRONOGRAMA ACTIVIDADES'!O$59)*($G124/$F124)))</f>
        <v>0</v>
      </c>
      <c r="R124" s="507">
        <f>IF($F124=0,0,((($F124/$E124)*'CRONOGRAMA ACTIVIDADES'!P$59)*($G124/$F124)))</f>
        <v>0</v>
      </c>
      <c r="S124" s="507">
        <f>IF($F124=0,0,((($F124/$E124)*'CRONOGRAMA ACTIVIDADES'!Q$59)*($G124/$F124)))</f>
        <v>0</v>
      </c>
      <c r="T124" s="501">
        <f t="shared" si="38"/>
        <v>0</v>
      </c>
      <c r="U124" s="573">
        <f>IF($F124=0,0,((($F124/$E124)*'CRONOGRAMA ACTIVIDADES'!R$59)*($G124/$F124)))</f>
        <v>0</v>
      </c>
      <c r="V124" s="507">
        <f>IF($F124=0,0,((($F124/$E124)*'CRONOGRAMA ACTIVIDADES'!S$59)*($G124/$F124)))</f>
        <v>0</v>
      </c>
      <c r="W124" s="507">
        <f>IF($F124=0,0,((($F124/$E124)*'CRONOGRAMA ACTIVIDADES'!T$59)*($G124/$F124)))</f>
        <v>0</v>
      </c>
      <c r="X124" s="507">
        <f>IF($F124=0,0,((($F124/$E124)*'CRONOGRAMA ACTIVIDADES'!U$59)*($G124/$F124)))</f>
        <v>0</v>
      </c>
      <c r="Y124" s="507">
        <f>IF($F124=0,0,((($F124/$E124)*'CRONOGRAMA ACTIVIDADES'!V$59)*($G124/$F124)))</f>
        <v>0</v>
      </c>
      <c r="Z124" s="507">
        <f>IF($F124=0,0,((($F124/$E124)*'CRONOGRAMA ACTIVIDADES'!W$59)*($G124/$F124)))</f>
        <v>0</v>
      </c>
      <c r="AA124" s="507">
        <f>IF($F124=0,0,((($F124/$E124)*'CRONOGRAMA ACTIVIDADES'!X$59)*($G124/$F124)))</f>
        <v>0</v>
      </c>
      <c r="AB124" s="507">
        <f>IF($F124=0,0,((($F124/$E124)*'CRONOGRAMA ACTIVIDADES'!Y$59)*($G124/$F124)))</f>
        <v>0</v>
      </c>
      <c r="AC124" s="507">
        <f>IF($F124=0,0,((($F124/$E124)*'CRONOGRAMA ACTIVIDADES'!Z$59)*($G124/$F124)))</f>
        <v>0</v>
      </c>
      <c r="AD124" s="507">
        <f>IF($F124=0,0,((($F124/$E124)*'CRONOGRAMA ACTIVIDADES'!AA$59)*($G124/$F124)))</f>
        <v>0</v>
      </c>
      <c r="AE124" s="507">
        <f>IF($F124=0,0,((($F124/$E124)*'CRONOGRAMA ACTIVIDADES'!AB$59)*($G124/$F124)))</f>
        <v>0</v>
      </c>
      <c r="AF124" s="507">
        <f>IF($F124=0,0,((($F124/$E124)*'CRONOGRAMA ACTIVIDADES'!AC$59)*($G124/$F124)))</f>
        <v>0</v>
      </c>
      <c r="AG124" s="499">
        <f t="shared" si="39"/>
        <v>0</v>
      </c>
      <c r="AH124" s="572">
        <f>IF($F124=0,0,((($F124/$E124)*'CRONOGRAMA ACTIVIDADES'!AD$59)*($G124/$F124)))</f>
        <v>0</v>
      </c>
      <c r="AI124" s="507">
        <f>IF($F124=0,0,((($F124/$E124)*'CRONOGRAMA ACTIVIDADES'!AE$59)*($G124/$F124)))</f>
        <v>0</v>
      </c>
      <c r="AJ124" s="507">
        <f>IF($F124=0,0,((($F124/$E124)*'CRONOGRAMA ACTIVIDADES'!AF$59)*($G124/$F124)))</f>
        <v>0</v>
      </c>
      <c r="AK124" s="507">
        <f>IF($F124=0,0,((($F124/$E124)*'CRONOGRAMA ACTIVIDADES'!AG$59)*($G124/$F124)))</f>
        <v>0</v>
      </c>
      <c r="AL124" s="507">
        <f>IF($F124=0,0,((($F124/$E124)*'CRONOGRAMA ACTIVIDADES'!AH$59)*($G124/$F124)))</f>
        <v>0</v>
      </c>
      <c r="AM124" s="507">
        <f>IF($F124=0,0,((($F124/$E124)*'CRONOGRAMA ACTIVIDADES'!AI$59)*($G124/$F124)))</f>
        <v>0</v>
      </c>
      <c r="AN124" s="507">
        <f>IF($F124=0,0,((($F124/$E124)*'CRONOGRAMA ACTIVIDADES'!AJ$59)*($G124/$F124)))</f>
        <v>0</v>
      </c>
      <c r="AO124" s="507">
        <f>IF($F124=0,0,((($F124/$E124)*'CRONOGRAMA ACTIVIDADES'!AK$59)*($G124/$F124)))</f>
        <v>0</v>
      </c>
      <c r="AP124" s="507">
        <f>IF($F124=0,0,((($F124/$E124)*'CRONOGRAMA ACTIVIDADES'!AL$59)*($G124/$F124)))</f>
        <v>0</v>
      </c>
      <c r="AQ124" s="507">
        <f>IF($F124=0,0,((($F124/$E124)*'CRONOGRAMA ACTIVIDADES'!AM$59)*($G124/$F124)))</f>
        <v>0</v>
      </c>
      <c r="AR124" s="507">
        <f>IF($F124=0,0,((($F124/$E124)*'CRONOGRAMA ACTIVIDADES'!AN$59)*($G124/$F124)))</f>
        <v>0</v>
      </c>
      <c r="AS124" s="507">
        <f>IF($F124=0,0,((($F124/$E124)*'CRONOGRAMA ACTIVIDADES'!AO$59)*($G124/$F124)))</f>
        <v>0</v>
      </c>
      <c r="AT124" s="501">
        <f t="shared" si="40"/>
        <v>0</v>
      </c>
      <c r="AU124" s="571">
        <f t="shared" si="41"/>
        <v>0</v>
      </c>
      <c r="AV124" s="470">
        <f t="shared" si="36"/>
        <v>0</v>
      </c>
    </row>
    <row r="125" spans="2:48" s="60" customFormat="1" ht="13.5">
      <c r="B125" s="494" t="str">
        <f>'FORMATO COSTEO C6'!C36</f>
        <v>6.2.7</v>
      </c>
      <c r="C125" s="515">
        <f>'FORMATO COSTEO C6'!B36</f>
        <v>0</v>
      </c>
      <c r="D125" s="506" t="str">
        <f>'FORMATO COSTEO C6'!D36</f>
        <v>Unidad medida</v>
      </c>
      <c r="E125" s="516">
        <f>'FORMATO COSTEO C6'!E36</f>
        <v>0</v>
      </c>
      <c r="F125" s="507">
        <f>'FORMATO COSTEO C6'!G36</f>
        <v>0</v>
      </c>
      <c r="G125" s="575">
        <f>'FORMATO COSTEO C6'!M36</f>
        <v>0</v>
      </c>
      <c r="H125" s="572">
        <f>IF($F125=0,0,((($F125/$E125)*'CRONOGRAMA ACTIVIDADES'!F$60)*($G125/$F125)))</f>
        <v>0</v>
      </c>
      <c r="I125" s="507">
        <f>IF($F125=0,0,((($F125/$E125)*'CRONOGRAMA ACTIVIDADES'!G$60)*($G125/$F125)))</f>
        <v>0</v>
      </c>
      <c r="J125" s="507">
        <f>IF($F125=0,0,((($F125/$E125)*'CRONOGRAMA ACTIVIDADES'!H$60)*($G125/$F125)))</f>
        <v>0</v>
      </c>
      <c r="K125" s="507">
        <f>IF($F125=0,0,((($F125/$E125)*'CRONOGRAMA ACTIVIDADES'!I$60)*($G125/$F125)))</f>
        <v>0</v>
      </c>
      <c r="L125" s="507">
        <f>IF($F125=0,0,((($F125/$E125)*'CRONOGRAMA ACTIVIDADES'!J$60)*($G125/$F125)))</f>
        <v>0</v>
      </c>
      <c r="M125" s="507">
        <f>IF($F125=0,0,((($F125/$E125)*'CRONOGRAMA ACTIVIDADES'!K$60)*($G125/$F125)))</f>
        <v>0</v>
      </c>
      <c r="N125" s="507">
        <f>IF($F125=0,0,((($F125/$E125)*'CRONOGRAMA ACTIVIDADES'!L$60)*($G125/$F125)))</f>
        <v>0</v>
      </c>
      <c r="O125" s="507">
        <f>IF($F125=0,0,((($F125/$E125)*'CRONOGRAMA ACTIVIDADES'!M$60)*($G125/$F125)))</f>
        <v>0</v>
      </c>
      <c r="P125" s="507">
        <f>IF($F125=0,0,((($F125/$E125)*'CRONOGRAMA ACTIVIDADES'!N$60)*($G125/$F125)))</f>
        <v>0</v>
      </c>
      <c r="Q125" s="507">
        <f>IF($F125=0,0,((($F125/$E125)*'CRONOGRAMA ACTIVIDADES'!O$60)*($G125/$F125)))</f>
        <v>0</v>
      </c>
      <c r="R125" s="507">
        <f>IF($F125=0,0,((($F125/$E125)*'CRONOGRAMA ACTIVIDADES'!P$60)*($G125/$F125)))</f>
        <v>0</v>
      </c>
      <c r="S125" s="507">
        <f>IF($F125=0,0,((($F125/$E125)*'CRONOGRAMA ACTIVIDADES'!Q$60)*($G125/$F125)))</f>
        <v>0</v>
      </c>
      <c r="T125" s="501">
        <f t="shared" si="38"/>
        <v>0</v>
      </c>
      <c r="U125" s="573">
        <f>IF($F125=0,0,((($F125/$E125)*'CRONOGRAMA ACTIVIDADES'!R$60)*($G125/$F125)))</f>
        <v>0</v>
      </c>
      <c r="V125" s="507">
        <f>IF($F125=0,0,((($F125/$E125)*'CRONOGRAMA ACTIVIDADES'!S$60)*($G125/$F125)))</f>
        <v>0</v>
      </c>
      <c r="W125" s="507">
        <f>IF($F125=0,0,((($F125/$E125)*'CRONOGRAMA ACTIVIDADES'!T$60)*($G125/$F125)))</f>
        <v>0</v>
      </c>
      <c r="X125" s="507">
        <f>IF($F125=0,0,((($F125/$E125)*'CRONOGRAMA ACTIVIDADES'!U$60)*($G125/$F125)))</f>
        <v>0</v>
      </c>
      <c r="Y125" s="507">
        <f>IF($F125=0,0,((($F125/$E125)*'CRONOGRAMA ACTIVIDADES'!V$60)*($G125/$F125)))</f>
        <v>0</v>
      </c>
      <c r="Z125" s="507">
        <f>IF($F125=0,0,((($F125/$E125)*'CRONOGRAMA ACTIVIDADES'!W$60)*($G125/$F125)))</f>
        <v>0</v>
      </c>
      <c r="AA125" s="507">
        <f>IF($F125=0,0,((($F125/$E125)*'CRONOGRAMA ACTIVIDADES'!X$60)*($G125/$F125)))</f>
        <v>0</v>
      </c>
      <c r="AB125" s="507">
        <f>IF($F125=0,0,((($F125/$E125)*'CRONOGRAMA ACTIVIDADES'!Y$60)*($G125/$F125)))</f>
        <v>0</v>
      </c>
      <c r="AC125" s="507">
        <f>IF($F125=0,0,((($F125/$E125)*'CRONOGRAMA ACTIVIDADES'!Z$60)*($G125/$F125)))</f>
        <v>0</v>
      </c>
      <c r="AD125" s="507">
        <f>IF($F125=0,0,((($F125/$E125)*'CRONOGRAMA ACTIVIDADES'!AA$60)*($G125/$F125)))</f>
        <v>0</v>
      </c>
      <c r="AE125" s="507">
        <f>IF($F125=0,0,((($F125/$E125)*'CRONOGRAMA ACTIVIDADES'!AB$60)*($G125/$F125)))</f>
        <v>0</v>
      </c>
      <c r="AF125" s="507">
        <f>IF($F125=0,0,((($F125/$E125)*'CRONOGRAMA ACTIVIDADES'!AC$60)*($G125/$F125)))</f>
        <v>0</v>
      </c>
      <c r="AG125" s="499">
        <f t="shared" si="39"/>
        <v>0</v>
      </c>
      <c r="AH125" s="572">
        <f>IF($F125=0,0,((($F125/$E125)*'CRONOGRAMA ACTIVIDADES'!AD$60)*($G125/$F125)))</f>
        <v>0</v>
      </c>
      <c r="AI125" s="507">
        <f>IF($F125=0,0,((($F125/$E125)*'CRONOGRAMA ACTIVIDADES'!AE$60)*($G125/$F125)))</f>
        <v>0</v>
      </c>
      <c r="AJ125" s="507">
        <f>IF($F125=0,0,((($F125/$E125)*'CRONOGRAMA ACTIVIDADES'!AF$60)*($G125/$F125)))</f>
        <v>0</v>
      </c>
      <c r="AK125" s="507">
        <f>IF($F125=0,0,((($F125/$E125)*'CRONOGRAMA ACTIVIDADES'!AG$60)*($G125/$F125)))</f>
        <v>0</v>
      </c>
      <c r="AL125" s="507">
        <f>IF($F125=0,0,((($F125/$E125)*'CRONOGRAMA ACTIVIDADES'!AH$60)*($G125/$F125)))</f>
        <v>0</v>
      </c>
      <c r="AM125" s="507">
        <f>IF($F125=0,0,((($F125/$E125)*'CRONOGRAMA ACTIVIDADES'!AI$60)*($G125/$F125)))</f>
        <v>0</v>
      </c>
      <c r="AN125" s="507">
        <f>IF($F125=0,0,((($F125/$E125)*'CRONOGRAMA ACTIVIDADES'!AJ$60)*($G125/$F125)))</f>
        <v>0</v>
      </c>
      <c r="AO125" s="507">
        <f>IF($F125=0,0,((($F125/$E125)*'CRONOGRAMA ACTIVIDADES'!AK$60)*($G125/$F125)))</f>
        <v>0</v>
      </c>
      <c r="AP125" s="507">
        <f>IF($F125=0,0,((($F125/$E125)*'CRONOGRAMA ACTIVIDADES'!AL$60)*($G125/$F125)))</f>
        <v>0</v>
      </c>
      <c r="AQ125" s="507">
        <f>IF($F125=0,0,((($F125/$E125)*'CRONOGRAMA ACTIVIDADES'!AM$60)*($G125/$F125)))</f>
        <v>0</v>
      </c>
      <c r="AR125" s="507">
        <f>IF($F125=0,0,((($F125/$E125)*'CRONOGRAMA ACTIVIDADES'!AN$60)*($G125/$F125)))</f>
        <v>0</v>
      </c>
      <c r="AS125" s="507">
        <f>IF($F125=0,0,((($F125/$E125)*'CRONOGRAMA ACTIVIDADES'!AO$60)*($G125/$F125)))</f>
        <v>0</v>
      </c>
      <c r="AT125" s="501">
        <f t="shared" si="40"/>
        <v>0</v>
      </c>
      <c r="AU125" s="571">
        <f t="shared" si="41"/>
        <v>0</v>
      </c>
      <c r="AV125" s="470">
        <f t="shared" si="36"/>
        <v>0</v>
      </c>
    </row>
    <row r="126" spans="2:48" s="60" customFormat="1" ht="13.5">
      <c r="B126" s="494" t="str">
        <f>'FORMATO COSTEO C6'!C37</f>
        <v>6.2.8</v>
      </c>
      <c r="C126" s="515">
        <f>'FORMATO COSTEO C6'!B37</f>
        <v>0</v>
      </c>
      <c r="D126" s="506" t="str">
        <f>'FORMATO COSTEO C6'!D37</f>
        <v>Unidad medida</v>
      </c>
      <c r="E126" s="516">
        <f>'FORMATO COSTEO C6'!E37</f>
        <v>0</v>
      </c>
      <c r="F126" s="507">
        <f>'FORMATO COSTEO C6'!G37</f>
        <v>0</v>
      </c>
      <c r="G126" s="575">
        <f>'FORMATO COSTEO C6'!M37</f>
        <v>0</v>
      </c>
      <c r="H126" s="572">
        <f>IF($F126=0,0,((($F126/$E126)*'CRONOGRAMA ACTIVIDADES'!F$61)*($G126/$F126)))</f>
        <v>0</v>
      </c>
      <c r="I126" s="507">
        <f>IF($F126=0,0,((($F126/$E126)*'CRONOGRAMA ACTIVIDADES'!G$61)*($G126/$F126)))</f>
        <v>0</v>
      </c>
      <c r="J126" s="507">
        <f>IF($F126=0,0,((($F126/$E126)*'CRONOGRAMA ACTIVIDADES'!H$61)*($G126/$F126)))</f>
        <v>0</v>
      </c>
      <c r="K126" s="507">
        <f>IF($F126=0,0,((($F126/$E126)*'CRONOGRAMA ACTIVIDADES'!I$61)*($G126/$F126)))</f>
        <v>0</v>
      </c>
      <c r="L126" s="507">
        <f>IF($F126=0,0,((($F126/$E126)*'CRONOGRAMA ACTIVIDADES'!J$61)*($G126/$F126)))</f>
        <v>0</v>
      </c>
      <c r="M126" s="507">
        <f>IF($F126=0,0,((($F126/$E126)*'CRONOGRAMA ACTIVIDADES'!K$61)*($G126/$F126)))</f>
        <v>0</v>
      </c>
      <c r="N126" s="507">
        <f>IF($F126=0,0,((($F126/$E126)*'CRONOGRAMA ACTIVIDADES'!L$61)*($G126/$F126)))</f>
        <v>0</v>
      </c>
      <c r="O126" s="507">
        <f>IF($F126=0,0,((($F126/$E126)*'CRONOGRAMA ACTIVIDADES'!M$61)*($G126/$F126)))</f>
        <v>0</v>
      </c>
      <c r="P126" s="507">
        <f>IF($F126=0,0,((($F126/$E126)*'CRONOGRAMA ACTIVIDADES'!N$61)*($G126/$F126)))</f>
        <v>0</v>
      </c>
      <c r="Q126" s="507">
        <f>IF($F126=0,0,((($F126/$E126)*'CRONOGRAMA ACTIVIDADES'!O$61)*($G126/$F126)))</f>
        <v>0</v>
      </c>
      <c r="R126" s="507">
        <f>IF($F126=0,0,((($F126/$E126)*'CRONOGRAMA ACTIVIDADES'!P$61)*($G126/$F126)))</f>
        <v>0</v>
      </c>
      <c r="S126" s="507">
        <f>IF($F126=0,0,((($F126/$E126)*'CRONOGRAMA ACTIVIDADES'!Q$61)*($G126/$F126)))</f>
        <v>0</v>
      </c>
      <c r="T126" s="501">
        <f t="shared" si="38"/>
        <v>0</v>
      </c>
      <c r="U126" s="573">
        <f>IF($F126=0,0,((($F126/$E126)*'CRONOGRAMA ACTIVIDADES'!R$61)*($G126/$F126)))</f>
        <v>0</v>
      </c>
      <c r="V126" s="507">
        <f>IF($F126=0,0,((($F126/$E126)*'CRONOGRAMA ACTIVIDADES'!S$61)*($G126/$F126)))</f>
        <v>0</v>
      </c>
      <c r="W126" s="507">
        <f>IF($F126=0,0,((($F126/$E126)*'CRONOGRAMA ACTIVIDADES'!T$61)*($G126/$F126)))</f>
        <v>0</v>
      </c>
      <c r="X126" s="507">
        <f>IF($F126=0,0,((($F126/$E126)*'CRONOGRAMA ACTIVIDADES'!U$61)*($G126/$F126)))</f>
        <v>0</v>
      </c>
      <c r="Y126" s="507">
        <f>IF($F126=0,0,((($F126/$E126)*'CRONOGRAMA ACTIVIDADES'!V$61)*($G126/$F126)))</f>
        <v>0</v>
      </c>
      <c r="Z126" s="507">
        <f>IF($F126=0,0,((($F126/$E126)*'CRONOGRAMA ACTIVIDADES'!W$61)*($G126/$F126)))</f>
        <v>0</v>
      </c>
      <c r="AA126" s="507">
        <f>IF($F126=0,0,((($F126/$E126)*'CRONOGRAMA ACTIVIDADES'!X$61)*($G126/$F126)))</f>
        <v>0</v>
      </c>
      <c r="AB126" s="507">
        <f>IF($F126=0,0,((($F126/$E126)*'CRONOGRAMA ACTIVIDADES'!Y$61)*($G126/$F126)))</f>
        <v>0</v>
      </c>
      <c r="AC126" s="507">
        <f>IF($F126=0,0,((($F126/$E126)*'CRONOGRAMA ACTIVIDADES'!Z$61)*($G126/$F126)))</f>
        <v>0</v>
      </c>
      <c r="AD126" s="507">
        <f>IF($F126=0,0,((($F126/$E126)*'CRONOGRAMA ACTIVIDADES'!AA$61)*($G126/$F126)))</f>
        <v>0</v>
      </c>
      <c r="AE126" s="507">
        <f>IF($F126=0,0,((($F126/$E126)*'CRONOGRAMA ACTIVIDADES'!AB$61)*($G126/$F126)))</f>
        <v>0</v>
      </c>
      <c r="AF126" s="507">
        <f>IF($F126=0,0,((($F126/$E126)*'CRONOGRAMA ACTIVIDADES'!AC$61)*($G126/$F126)))</f>
        <v>0</v>
      </c>
      <c r="AG126" s="499">
        <f t="shared" si="39"/>
        <v>0</v>
      </c>
      <c r="AH126" s="572">
        <f>IF($F126=0,0,((($F126/$E126)*'CRONOGRAMA ACTIVIDADES'!AD$61)*($G126/$F126)))</f>
        <v>0</v>
      </c>
      <c r="AI126" s="507">
        <f>IF($F126=0,0,((($F126/$E126)*'CRONOGRAMA ACTIVIDADES'!AE$61)*($G126/$F126)))</f>
        <v>0</v>
      </c>
      <c r="AJ126" s="507">
        <f>IF($F126=0,0,((($F126/$E126)*'CRONOGRAMA ACTIVIDADES'!AF$61)*($G126/$F126)))</f>
        <v>0</v>
      </c>
      <c r="AK126" s="507">
        <f>IF($F126=0,0,((($F126/$E126)*'CRONOGRAMA ACTIVIDADES'!AG$61)*($G126/$F126)))</f>
        <v>0</v>
      </c>
      <c r="AL126" s="507">
        <f>IF($F126=0,0,((($F126/$E126)*'CRONOGRAMA ACTIVIDADES'!AH$61)*($G126/$F126)))</f>
        <v>0</v>
      </c>
      <c r="AM126" s="507">
        <f>IF($F126=0,0,((($F126/$E126)*'CRONOGRAMA ACTIVIDADES'!AI$61)*($G126/$F126)))</f>
        <v>0</v>
      </c>
      <c r="AN126" s="507">
        <f>IF($F126=0,0,((($F126/$E126)*'CRONOGRAMA ACTIVIDADES'!AJ$61)*($G126/$F126)))</f>
        <v>0</v>
      </c>
      <c r="AO126" s="507">
        <f>IF($F126=0,0,((($F126/$E126)*'CRONOGRAMA ACTIVIDADES'!AK$61)*($G126/$F126)))</f>
        <v>0</v>
      </c>
      <c r="AP126" s="507">
        <f>IF($F126=0,0,((($F126/$E126)*'CRONOGRAMA ACTIVIDADES'!AL$61)*($G126/$F126)))</f>
        <v>0</v>
      </c>
      <c r="AQ126" s="507">
        <f>IF($F126=0,0,((($F126/$E126)*'CRONOGRAMA ACTIVIDADES'!AM$61)*($G126/$F126)))</f>
        <v>0</v>
      </c>
      <c r="AR126" s="507">
        <f>IF($F126=0,0,((($F126/$E126)*'CRONOGRAMA ACTIVIDADES'!AN$61)*($G126/$F126)))</f>
        <v>0</v>
      </c>
      <c r="AS126" s="507">
        <f>IF($F126=0,0,((($F126/$E126)*'CRONOGRAMA ACTIVIDADES'!AO$61)*($G126/$F126)))</f>
        <v>0</v>
      </c>
      <c r="AT126" s="501">
        <f t="shared" si="40"/>
        <v>0</v>
      </c>
      <c r="AU126" s="571">
        <f t="shared" si="41"/>
        <v>0</v>
      </c>
      <c r="AV126" s="470">
        <f t="shared" si="36"/>
        <v>0</v>
      </c>
    </row>
    <row r="127" spans="2:48" s="60" customFormat="1" ht="13.5">
      <c r="B127" s="494" t="str">
        <f>'FORMATO COSTEO C6'!C38</f>
        <v>6.2.9</v>
      </c>
      <c r="C127" s="515">
        <f>'FORMATO COSTEO C6'!B38</f>
        <v>0</v>
      </c>
      <c r="D127" s="506" t="str">
        <f>'FORMATO COSTEO C6'!D38</f>
        <v>Unidad medida</v>
      </c>
      <c r="E127" s="516">
        <f>'FORMATO COSTEO C6'!E38</f>
        <v>0</v>
      </c>
      <c r="F127" s="507">
        <f>'FORMATO COSTEO C6'!G38</f>
        <v>0</v>
      </c>
      <c r="G127" s="575">
        <f>'FORMATO COSTEO C6'!M38</f>
        <v>0</v>
      </c>
      <c r="H127" s="572">
        <f>IF($F127=0,0,((($F127/$E127)*'CRONOGRAMA ACTIVIDADES'!F$62)*($G127/$F127)))</f>
        <v>0</v>
      </c>
      <c r="I127" s="507">
        <f>IF($F127=0,0,((($F127/$E127)*'CRONOGRAMA ACTIVIDADES'!G$62)*($G127/$F127)))</f>
        <v>0</v>
      </c>
      <c r="J127" s="507">
        <f>IF($F127=0,0,((($F127/$E127)*'CRONOGRAMA ACTIVIDADES'!H$62)*($G127/$F127)))</f>
        <v>0</v>
      </c>
      <c r="K127" s="507">
        <f>IF($F127=0,0,((($F127/$E127)*'CRONOGRAMA ACTIVIDADES'!I$62)*($G127/$F127)))</f>
        <v>0</v>
      </c>
      <c r="L127" s="507">
        <f>IF($F127=0,0,((($F127/$E127)*'CRONOGRAMA ACTIVIDADES'!J$62)*($G127/$F127)))</f>
        <v>0</v>
      </c>
      <c r="M127" s="507">
        <f>IF($F127=0,0,((($F127/$E127)*'CRONOGRAMA ACTIVIDADES'!K$62)*($G127/$F127)))</f>
        <v>0</v>
      </c>
      <c r="N127" s="507">
        <f>IF($F127=0,0,((($F127/$E127)*'CRONOGRAMA ACTIVIDADES'!L$62)*($G127/$F127)))</f>
        <v>0</v>
      </c>
      <c r="O127" s="507">
        <f>IF($F127=0,0,((($F127/$E127)*'CRONOGRAMA ACTIVIDADES'!M$62)*($G127/$F127)))</f>
        <v>0</v>
      </c>
      <c r="P127" s="507">
        <f>IF($F127=0,0,((($F127/$E127)*'CRONOGRAMA ACTIVIDADES'!N$62)*($G127/$F127)))</f>
        <v>0</v>
      </c>
      <c r="Q127" s="507">
        <f>IF($F127=0,0,((($F127/$E127)*'CRONOGRAMA ACTIVIDADES'!O$62)*($G127/$F127)))</f>
        <v>0</v>
      </c>
      <c r="R127" s="507">
        <f>IF($F127=0,0,((($F127/$E127)*'CRONOGRAMA ACTIVIDADES'!P$62)*($G127/$F127)))</f>
        <v>0</v>
      </c>
      <c r="S127" s="507">
        <f>IF($F127=0,0,((($F127/$E127)*'CRONOGRAMA ACTIVIDADES'!Q$62)*($G127/$F127)))</f>
        <v>0</v>
      </c>
      <c r="T127" s="501">
        <f t="shared" si="38"/>
        <v>0</v>
      </c>
      <c r="U127" s="573">
        <f>IF($F127=0,0,((($F127/$E127)*'CRONOGRAMA ACTIVIDADES'!R$62)*($G127/$F127)))</f>
        <v>0</v>
      </c>
      <c r="V127" s="507">
        <f>IF($F127=0,0,((($F127/$E127)*'CRONOGRAMA ACTIVIDADES'!S$62)*($G127/$F127)))</f>
        <v>0</v>
      </c>
      <c r="W127" s="507">
        <f>IF($F127=0,0,((($F127/$E127)*'CRONOGRAMA ACTIVIDADES'!T$62)*($G127/$F127)))</f>
        <v>0</v>
      </c>
      <c r="X127" s="507">
        <f>IF($F127=0,0,((($F127/$E127)*'CRONOGRAMA ACTIVIDADES'!U$62)*($G127/$F127)))</f>
        <v>0</v>
      </c>
      <c r="Y127" s="507">
        <f>IF($F127=0,0,((($F127/$E127)*'CRONOGRAMA ACTIVIDADES'!V$62)*($G127/$F127)))</f>
        <v>0</v>
      </c>
      <c r="Z127" s="507">
        <f>IF($F127=0,0,((($F127/$E127)*'CRONOGRAMA ACTIVIDADES'!W$62)*($G127/$F127)))</f>
        <v>0</v>
      </c>
      <c r="AA127" s="507">
        <f>IF($F127=0,0,((($F127/$E127)*'CRONOGRAMA ACTIVIDADES'!X$62)*($G127/$F127)))</f>
        <v>0</v>
      </c>
      <c r="AB127" s="507">
        <f>IF($F127=0,0,((($F127/$E127)*'CRONOGRAMA ACTIVIDADES'!Y$62)*($G127/$F127)))</f>
        <v>0</v>
      </c>
      <c r="AC127" s="507">
        <f>IF($F127=0,0,((($F127/$E127)*'CRONOGRAMA ACTIVIDADES'!Z$62)*($G127/$F127)))</f>
        <v>0</v>
      </c>
      <c r="AD127" s="507">
        <f>IF($F127=0,0,((($F127/$E127)*'CRONOGRAMA ACTIVIDADES'!AA$62)*($G127/$F127)))</f>
        <v>0</v>
      </c>
      <c r="AE127" s="507">
        <f>IF($F127=0,0,((($F127/$E127)*'CRONOGRAMA ACTIVIDADES'!AB$62)*($G127/$F127)))</f>
        <v>0</v>
      </c>
      <c r="AF127" s="507">
        <f>IF($F127=0,0,((($F127/$E127)*'CRONOGRAMA ACTIVIDADES'!AC$62)*($G127/$F127)))</f>
        <v>0</v>
      </c>
      <c r="AG127" s="499">
        <f t="shared" si="39"/>
        <v>0</v>
      </c>
      <c r="AH127" s="572">
        <f>IF($F127=0,0,((($F127/$E127)*'CRONOGRAMA ACTIVIDADES'!AD$62)*($G127/$F127)))</f>
        <v>0</v>
      </c>
      <c r="AI127" s="507">
        <f>IF($F127=0,0,((($F127/$E127)*'CRONOGRAMA ACTIVIDADES'!AE$62)*($G127/$F127)))</f>
        <v>0</v>
      </c>
      <c r="AJ127" s="507">
        <f>IF($F127=0,0,((($F127/$E127)*'CRONOGRAMA ACTIVIDADES'!AF$62)*($G127/$F127)))</f>
        <v>0</v>
      </c>
      <c r="AK127" s="507">
        <f>IF($F127=0,0,((($F127/$E127)*'CRONOGRAMA ACTIVIDADES'!AG$62)*($G127/$F127)))</f>
        <v>0</v>
      </c>
      <c r="AL127" s="507">
        <f>IF($F127=0,0,((($F127/$E127)*'CRONOGRAMA ACTIVIDADES'!AH$62)*($G127/$F127)))</f>
        <v>0</v>
      </c>
      <c r="AM127" s="507">
        <f>IF($F127=0,0,((($F127/$E127)*'CRONOGRAMA ACTIVIDADES'!AI$62)*($G127/$F127)))</f>
        <v>0</v>
      </c>
      <c r="AN127" s="507">
        <f>IF($F127=0,0,((($F127/$E127)*'CRONOGRAMA ACTIVIDADES'!AJ$62)*($G127/$F127)))</f>
        <v>0</v>
      </c>
      <c r="AO127" s="507">
        <f>IF($F127=0,0,((($F127/$E127)*'CRONOGRAMA ACTIVIDADES'!AK$62)*($G127/$F127)))</f>
        <v>0</v>
      </c>
      <c r="AP127" s="507">
        <f>IF($F127=0,0,((($F127/$E127)*'CRONOGRAMA ACTIVIDADES'!AL$62)*($G127/$F127)))</f>
        <v>0</v>
      </c>
      <c r="AQ127" s="507">
        <f>IF($F127=0,0,((($F127/$E127)*'CRONOGRAMA ACTIVIDADES'!AM$62)*($G127/$F127)))</f>
        <v>0</v>
      </c>
      <c r="AR127" s="507">
        <f>IF($F127=0,0,((($F127/$E127)*'CRONOGRAMA ACTIVIDADES'!AN$62)*($G127/$F127)))</f>
        <v>0</v>
      </c>
      <c r="AS127" s="507">
        <f>IF($F127=0,0,((($F127/$E127)*'CRONOGRAMA ACTIVIDADES'!AO$62)*($G127/$F127)))</f>
        <v>0</v>
      </c>
      <c r="AT127" s="501">
        <f t="shared" si="40"/>
        <v>0</v>
      </c>
      <c r="AU127" s="571">
        <f t="shared" si="41"/>
        <v>0</v>
      </c>
      <c r="AV127" s="470">
        <f t="shared" si="36"/>
        <v>0</v>
      </c>
    </row>
    <row r="128" spans="2:48" s="60" customFormat="1" ht="13.5">
      <c r="B128" s="494" t="str">
        <f>'FORMATO COSTEO C6'!C39</f>
        <v>6.2.10</v>
      </c>
      <c r="C128" s="515">
        <f>'FORMATO COSTEO C6'!B39</f>
        <v>0</v>
      </c>
      <c r="D128" s="506" t="str">
        <f>'FORMATO COSTEO C6'!D39</f>
        <v>Unidad medida</v>
      </c>
      <c r="E128" s="516">
        <f>'FORMATO COSTEO C6'!E39</f>
        <v>0</v>
      </c>
      <c r="F128" s="507">
        <f>'FORMATO COSTEO C6'!G39</f>
        <v>0</v>
      </c>
      <c r="G128" s="575">
        <f>'FORMATO COSTEO C6'!M39</f>
        <v>0</v>
      </c>
      <c r="H128" s="572">
        <f>IF($F128=0,0,((($F128/$E128)*'CRONOGRAMA ACTIVIDADES'!F$63)*($G128/$F128)))</f>
        <v>0</v>
      </c>
      <c r="I128" s="507">
        <f>IF($F128=0,0,((($F128/$E128)*'CRONOGRAMA ACTIVIDADES'!G$63)*($G128/$F128)))</f>
        <v>0</v>
      </c>
      <c r="J128" s="507">
        <f>IF($F128=0,0,((($F128/$E128)*'CRONOGRAMA ACTIVIDADES'!H$63)*($G128/$F128)))</f>
        <v>0</v>
      </c>
      <c r="K128" s="507">
        <f>IF($F128=0,0,((($F128/$E128)*'CRONOGRAMA ACTIVIDADES'!I$63)*($G128/$F128)))</f>
        <v>0</v>
      </c>
      <c r="L128" s="507">
        <f>IF($F128=0,0,((($F128/$E128)*'CRONOGRAMA ACTIVIDADES'!J$63)*($G128/$F128)))</f>
        <v>0</v>
      </c>
      <c r="M128" s="507">
        <f>IF($F128=0,0,((($F128/$E128)*'CRONOGRAMA ACTIVIDADES'!K$63)*($G128/$F128)))</f>
        <v>0</v>
      </c>
      <c r="N128" s="507">
        <f>IF($F128=0,0,((($F128/$E128)*'CRONOGRAMA ACTIVIDADES'!L$63)*($G128/$F128)))</f>
        <v>0</v>
      </c>
      <c r="O128" s="507">
        <f>IF($F128=0,0,((($F128/$E128)*'CRONOGRAMA ACTIVIDADES'!M$63)*($G128/$F128)))</f>
        <v>0</v>
      </c>
      <c r="P128" s="507">
        <f>IF($F128=0,0,((($F128/$E128)*'CRONOGRAMA ACTIVIDADES'!N$63)*($G128/$F128)))</f>
        <v>0</v>
      </c>
      <c r="Q128" s="507">
        <f>IF($F128=0,0,((($F128/$E128)*'CRONOGRAMA ACTIVIDADES'!O$63)*($G128/$F128)))</f>
        <v>0</v>
      </c>
      <c r="R128" s="507">
        <f>IF($F128=0,0,((($F128/$E128)*'CRONOGRAMA ACTIVIDADES'!P$63)*($G128/$F128)))</f>
        <v>0</v>
      </c>
      <c r="S128" s="507">
        <f>IF($F128=0,0,((($F128/$E128)*'CRONOGRAMA ACTIVIDADES'!Q$63)*($G128/$F128)))</f>
        <v>0</v>
      </c>
      <c r="T128" s="501">
        <f t="shared" si="38"/>
        <v>0</v>
      </c>
      <c r="U128" s="573">
        <f>IF($F128=0,0,((($F128/$E128)*'CRONOGRAMA ACTIVIDADES'!R$63)*($G128/$F128)))</f>
        <v>0</v>
      </c>
      <c r="V128" s="507">
        <f>IF($F128=0,0,((($F128/$E128)*'CRONOGRAMA ACTIVIDADES'!S$63)*($G128/$F128)))</f>
        <v>0</v>
      </c>
      <c r="W128" s="507">
        <f>IF($F128=0,0,((($F128/$E128)*'CRONOGRAMA ACTIVIDADES'!T$63)*($G128/$F128)))</f>
        <v>0</v>
      </c>
      <c r="X128" s="507">
        <f>IF($F128=0,0,((($F128/$E128)*'CRONOGRAMA ACTIVIDADES'!U$63)*($G128/$F128)))</f>
        <v>0</v>
      </c>
      <c r="Y128" s="507">
        <f>IF($F128=0,0,((($F128/$E128)*'CRONOGRAMA ACTIVIDADES'!V$63)*($G128/$F128)))</f>
        <v>0</v>
      </c>
      <c r="Z128" s="507">
        <f>IF($F128=0,0,((($F128/$E128)*'CRONOGRAMA ACTIVIDADES'!W$63)*($G128/$F128)))</f>
        <v>0</v>
      </c>
      <c r="AA128" s="507">
        <f>IF($F128=0,0,((($F128/$E128)*'CRONOGRAMA ACTIVIDADES'!X$63)*($G128/$F128)))</f>
        <v>0</v>
      </c>
      <c r="AB128" s="507">
        <f>IF($F128=0,0,((($F128/$E128)*'CRONOGRAMA ACTIVIDADES'!Y$63)*($G128/$F128)))</f>
        <v>0</v>
      </c>
      <c r="AC128" s="507">
        <f>IF($F128=0,0,((($F128/$E128)*'CRONOGRAMA ACTIVIDADES'!Z$63)*($G128/$F128)))</f>
        <v>0</v>
      </c>
      <c r="AD128" s="507">
        <f>IF($F128=0,0,((($F128/$E128)*'CRONOGRAMA ACTIVIDADES'!AA$63)*($G128/$F128)))</f>
        <v>0</v>
      </c>
      <c r="AE128" s="507">
        <f>IF($F128=0,0,((($F128/$E128)*'CRONOGRAMA ACTIVIDADES'!AB$63)*($G128/$F128)))</f>
        <v>0</v>
      </c>
      <c r="AF128" s="507">
        <f>IF($F128=0,0,((($F128/$E128)*'CRONOGRAMA ACTIVIDADES'!AC$63)*($G128/$F128)))</f>
        <v>0</v>
      </c>
      <c r="AG128" s="499">
        <f t="shared" si="39"/>
        <v>0</v>
      </c>
      <c r="AH128" s="572">
        <f>IF($F128=0,0,((($F128/$E128)*'CRONOGRAMA ACTIVIDADES'!AD$63)*($G128/$F128)))</f>
        <v>0</v>
      </c>
      <c r="AI128" s="507">
        <f>IF($F128=0,0,((($F128/$E128)*'CRONOGRAMA ACTIVIDADES'!AE$63)*($G128/$F128)))</f>
        <v>0</v>
      </c>
      <c r="AJ128" s="507">
        <f>IF($F128=0,0,((($F128/$E128)*'CRONOGRAMA ACTIVIDADES'!AF$63)*($G128/$F128)))</f>
        <v>0</v>
      </c>
      <c r="AK128" s="507">
        <f>IF($F128=0,0,((($F128/$E128)*'CRONOGRAMA ACTIVIDADES'!AG$63)*($G128/$F128)))</f>
        <v>0</v>
      </c>
      <c r="AL128" s="507">
        <f>IF($F128=0,0,((($F128/$E128)*'CRONOGRAMA ACTIVIDADES'!AH$63)*($G128/$F128)))</f>
        <v>0</v>
      </c>
      <c r="AM128" s="507">
        <f>IF($F128=0,0,((($F128/$E128)*'CRONOGRAMA ACTIVIDADES'!AI$63)*($G128/$F128)))</f>
        <v>0</v>
      </c>
      <c r="AN128" s="507">
        <f>IF($F128=0,0,((($F128/$E128)*'CRONOGRAMA ACTIVIDADES'!AJ$63)*($G128/$F128)))</f>
        <v>0</v>
      </c>
      <c r="AO128" s="507">
        <f>IF($F128=0,0,((($F128/$E128)*'CRONOGRAMA ACTIVIDADES'!AK$63)*($G128/$F128)))</f>
        <v>0</v>
      </c>
      <c r="AP128" s="507">
        <f>IF($F128=0,0,((($F128/$E128)*'CRONOGRAMA ACTIVIDADES'!AL$63)*($G128/$F128)))</f>
        <v>0</v>
      </c>
      <c r="AQ128" s="507">
        <f>IF($F128=0,0,((($F128/$E128)*'CRONOGRAMA ACTIVIDADES'!AM$63)*($G128/$F128)))</f>
        <v>0</v>
      </c>
      <c r="AR128" s="507">
        <f>IF($F128=0,0,((($F128/$E128)*'CRONOGRAMA ACTIVIDADES'!AN$63)*($G128/$F128)))</f>
        <v>0</v>
      </c>
      <c r="AS128" s="507">
        <f>IF($F128=0,0,((($F128/$E128)*'CRONOGRAMA ACTIVIDADES'!AO$63)*($G128/$F128)))</f>
        <v>0</v>
      </c>
      <c r="AT128" s="501">
        <f t="shared" si="40"/>
        <v>0</v>
      </c>
      <c r="AU128" s="571">
        <f t="shared" si="41"/>
        <v>0</v>
      </c>
      <c r="AV128" s="470">
        <f t="shared" si="36"/>
        <v>0</v>
      </c>
    </row>
    <row r="129" spans="2:48" s="60" customFormat="1" ht="13.5">
      <c r="B129" s="473">
        <f>'FORMATO COSTEO C6'!C41</f>
        <v>6.3</v>
      </c>
      <c r="C129" s="474" t="str">
        <f>'FORMATO COSTEO C6'!D41</f>
        <v>GASTOS DE FUNCIONAMIENTO</v>
      </c>
      <c r="D129" s="513"/>
      <c r="E129" s="521"/>
      <c r="F129" s="477">
        <f>F130+F134+F138+F142+F146+F150+F154</f>
        <v>0</v>
      </c>
      <c r="G129" s="478">
        <f>G130+G134+G138+G142+G146+G150+G154</f>
        <v>0</v>
      </c>
      <c r="H129" s="479">
        <f>H130+H134+H138+H142+H146+H150+H154</f>
        <v>0</v>
      </c>
      <c r="I129" s="477">
        <f aca="true" t="shared" si="42" ref="I129:AU129">I130+I134+I138+I142+I146+I150+I154</f>
        <v>0</v>
      </c>
      <c r="J129" s="477">
        <f t="shared" si="42"/>
        <v>0</v>
      </c>
      <c r="K129" s="477">
        <f t="shared" si="42"/>
        <v>0</v>
      </c>
      <c r="L129" s="477">
        <f t="shared" si="42"/>
        <v>0</v>
      </c>
      <c r="M129" s="477">
        <f t="shared" si="42"/>
        <v>0</v>
      </c>
      <c r="N129" s="477">
        <f t="shared" si="42"/>
        <v>0</v>
      </c>
      <c r="O129" s="477">
        <f t="shared" si="42"/>
        <v>0</v>
      </c>
      <c r="P129" s="477">
        <f t="shared" si="42"/>
        <v>0</v>
      </c>
      <c r="Q129" s="477">
        <f t="shared" si="42"/>
        <v>0</v>
      </c>
      <c r="R129" s="477">
        <f t="shared" si="42"/>
        <v>0</v>
      </c>
      <c r="S129" s="477">
        <f t="shared" si="42"/>
        <v>0</v>
      </c>
      <c r="T129" s="480">
        <f t="shared" si="42"/>
        <v>0</v>
      </c>
      <c r="U129" s="481">
        <f t="shared" si="42"/>
        <v>0</v>
      </c>
      <c r="V129" s="477">
        <f t="shared" si="42"/>
        <v>0</v>
      </c>
      <c r="W129" s="477">
        <f t="shared" si="42"/>
        <v>0</v>
      </c>
      <c r="X129" s="477">
        <f t="shared" si="42"/>
        <v>0</v>
      </c>
      <c r="Y129" s="477">
        <f t="shared" si="42"/>
        <v>0</v>
      </c>
      <c r="Z129" s="477">
        <f t="shared" si="42"/>
        <v>0</v>
      </c>
      <c r="AA129" s="477">
        <f t="shared" si="42"/>
        <v>0</v>
      </c>
      <c r="AB129" s="477">
        <f t="shared" si="42"/>
        <v>0</v>
      </c>
      <c r="AC129" s="477">
        <f t="shared" si="42"/>
        <v>0</v>
      </c>
      <c r="AD129" s="477">
        <f t="shared" si="42"/>
        <v>0</v>
      </c>
      <c r="AE129" s="477">
        <f t="shared" si="42"/>
        <v>0</v>
      </c>
      <c r="AF129" s="477">
        <f t="shared" si="42"/>
        <v>0</v>
      </c>
      <c r="AG129" s="478">
        <f>AG130+AG134+AG138+AG142+AG146+AG150+AG154</f>
        <v>0</v>
      </c>
      <c r="AH129" s="479">
        <f t="shared" si="42"/>
        <v>0</v>
      </c>
      <c r="AI129" s="477">
        <f t="shared" si="42"/>
        <v>0</v>
      </c>
      <c r="AJ129" s="477">
        <f t="shared" si="42"/>
        <v>0</v>
      </c>
      <c r="AK129" s="477">
        <f t="shared" si="42"/>
        <v>0</v>
      </c>
      <c r="AL129" s="477">
        <f t="shared" si="42"/>
        <v>0</v>
      </c>
      <c r="AM129" s="477">
        <f t="shared" si="42"/>
        <v>0</v>
      </c>
      <c r="AN129" s="477">
        <f t="shared" si="42"/>
        <v>0</v>
      </c>
      <c r="AO129" s="477">
        <f t="shared" si="42"/>
        <v>0</v>
      </c>
      <c r="AP129" s="477">
        <f t="shared" si="42"/>
        <v>0</v>
      </c>
      <c r="AQ129" s="477">
        <f t="shared" si="42"/>
        <v>0</v>
      </c>
      <c r="AR129" s="477">
        <f t="shared" si="42"/>
        <v>0</v>
      </c>
      <c r="AS129" s="477">
        <f t="shared" si="42"/>
        <v>0</v>
      </c>
      <c r="AT129" s="480">
        <f t="shared" si="42"/>
        <v>0</v>
      </c>
      <c r="AU129" s="482">
        <f t="shared" si="42"/>
        <v>0</v>
      </c>
      <c r="AV129" s="470">
        <f t="shared" si="36"/>
        <v>0</v>
      </c>
    </row>
    <row r="130" spans="2:48" s="60" customFormat="1" ht="13.5">
      <c r="B130" s="522" t="str">
        <f>'FORMATO COSTEO C6'!C43</f>
        <v>6.3.1</v>
      </c>
      <c r="C130" s="538" t="str">
        <f>'FORMATO COSTEO C6'!B43</f>
        <v>Combustibles y lubricantes</v>
      </c>
      <c r="D130" s="524"/>
      <c r="E130" s="532"/>
      <c r="F130" s="526">
        <f>'FORMATO COSTEO C6'!G43</f>
        <v>0</v>
      </c>
      <c r="G130" s="527">
        <f>'FORMATO COSTEO C6'!M43</f>
        <v>0</v>
      </c>
      <c r="H130" s="528">
        <f>SUM(H131:H133)</f>
        <v>0</v>
      </c>
      <c r="I130" s="526">
        <f aca="true" t="shared" si="43" ref="I130:AU130">SUM(I131:I133)</f>
        <v>0</v>
      </c>
      <c r="J130" s="526">
        <f t="shared" si="43"/>
        <v>0</v>
      </c>
      <c r="K130" s="526">
        <f t="shared" si="43"/>
        <v>0</v>
      </c>
      <c r="L130" s="526">
        <f t="shared" si="43"/>
        <v>0</v>
      </c>
      <c r="M130" s="526">
        <f t="shared" si="43"/>
        <v>0</v>
      </c>
      <c r="N130" s="526">
        <f t="shared" si="43"/>
        <v>0</v>
      </c>
      <c r="O130" s="526">
        <f t="shared" si="43"/>
        <v>0</v>
      </c>
      <c r="P130" s="526">
        <f t="shared" si="43"/>
        <v>0</v>
      </c>
      <c r="Q130" s="526">
        <f t="shared" si="43"/>
        <v>0</v>
      </c>
      <c r="R130" s="526">
        <f t="shared" si="43"/>
        <v>0</v>
      </c>
      <c r="S130" s="526">
        <f t="shared" si="43"/>
        <v>0</v>
      </c>
      <c r="T130" s="529">
        <f t="shared" si="43"/>
        <v>0</v>
      </c>
      <c r="U130" s="530">
        <f t="shared" si="43"/>
        <v>0</v>
      </c>
      <c r="V130" s="526">
        <f t="shared" si="43"/>
        <v>0</v>
      </c>
      <c r="W130" s="526">
        <f t="shared" si="43"/>
        <v>0</v>
      </c>
      <c r="X130" s="526">
        <f t="shared" si="43"/>
        <v>0</v>
      </c>
      <c r="Y130" s="526">
        <f t="shared" si="43"/>
        <v>0</v>
      </c>
      <c r="Z130" s="526">
        <f t="shared" si="43"/>
        <v>0</v>
      </c>
      <c r="AA130" s="526">
        <f t="shared" si="43"/>
        <v>0</v>
      </c>
      <c r="AB130" s="526">
        <f t="shared" si="43"/>
        <v>0</v>
      </c>
      <c r="AC130" s="526">
        <f t="shared" si="43"/>
        <v>0</v>
      </c>
      <c r="AD130" s="526">
        <f t="shared" si="43"/>
        <v>0</v>
      </c>
      <c r="AE130" s="526">
        <f t="shared" si="43"/>
        <v>0</v>
      </c>
      <c r="AF130" s="526">
        <f t="shared" si="43"/>
        <v>0</v>
      </c>
      <c r="AG130" s="527">
        <f>SUM(AG131:AG133)</f>
        <v>0</v>
      </c>
      <c r="AH130" s="528">
        <f t="shared" si="43"/>
        <v>0</v>
      </c>
      <c r="AI130" s="526">
        <f t="shared" si="43"/>
        <v>0</v>
      </c>
      <c r="AJ130" s="526">
        <f t="shared" si="43"/>
        <v>0</v>
      </c>
      <c r="AK130" s="526">
        <f t="shared" si="43"/>
        <v>0</v>
      </c>
      <c r="AL130" s="526">
        <f t="shared" si="43"/>
        <v>0</v>
      </c>
      <c r="AM130" s="526">
        <f t="shared" si="43"/>
        <v>0</v>
      </c>
      <c r="AN130" s="526">
        <f t="shared" si="43"/>
        <v>0</v>
      </c>
      <c r="AO130" s="526">
        <f t="shared" si="43"/>
        <v>0</v>
      </c>
      <c r="AP130" s="526">
        <f t="shared" si="43"/>
        <v>0</v>
      </c>
      <c r="AQ130" s="526">
        <f t="shared" si="43"/>
        <v>0</v>
      </c>
      <c r="AR130" s="526">
        <f t="shared" si="43"/>
        <v>0</v>
      </c>
      <c r="AS130" s="526">
        <f t="shared" si="43"/>
        <v>0</v>
      </c>
      <c r="AT130" s="529">
        <f t="shared" si="43"/>
        <v>0</v>
      </c>
      <c r="AU130" s="531">
        <f t="shared" si="43"/>
        <v>0</v>
      </c>
      <c r="AV130" s="470">
        <f t="shared" si="36"/>
        <v>0</v>
      </c>
    </row>
    <row r="131" spans="2:48" s="60" customFormat="1" ht="13.5">
      <c r="B131" s="494" t="str">
        <f>'FORMATO COSTEO C6'!C44</f>
        <v>6.3.1.1</v>
      </c>
      <c r="C131" s="515">
        <f>'FORMATO COSTEO C6'!B44</f>
        <v>0</v>
      </c>
      <c r="D131" s="506" t="str">
        <f>'FORMATO COSTEO C6'!D44</f>
        <v>Unidad medida</v>
      </c>
      <c r="E131" s="516">
        <f>'FORMATO COSTEO C6'!E44</f>
        <v>0</v>
      </c>
      <c r="F131" s="517">
        <f>'FORMATO COSTEO C6'!G44</f>
        <v>0</v>
      </c>
      <c r="G131" s="518">
        <f>'FORMATO COSTEO C6'!M44</f>
        <v>0</v>
      </c>
      <c r="H131" s="519">
        <f>IF($F131=0,0,((($F131/$E131)*'CRONOGRAMA ACTIVIDADES'!F$66)*($G131/$F131)))</f>
        <v>0</v>
      </c>
      <c r="I131" s="517">
        <f>IF($F131=0,0,((($F131/$E131)*'CRONOGRAMA ACTIVIDADES'!G$66)*($G131/$F131)))</f>
        <v>0</v>
      </c>
      <c r="J131" s="517">
        <f>IF($F131=0,0,((($F131/$E131)*'CRONOGRAMA ACTIVIDADES'!H$66)*($G131/$F131)))</f>
        <v>0</v>
      </c>
      <c r="K131" s="517">
        <f>IF($F131=0,0,((($F131/$E131)*'CRONOGRAMA ACTIVIDADES'!I$66)*($G131/$F131)))</f>
        <v>0</v>
      </c>
      <c r="L131" s="517">
        <f>IF($F131=0,0,((($F131/$E131)*'CRONOGRAMA ACTIVIDADES'!J$66)*($G131/$F131)))</f>
        <v>0</v>
      </c>
      <c r="M131" s="517">
        <f>IF($F131=0,0,((($F131/$E131)*'CRONOGRAMA ACTIVIDADES'!K$66)*($G131/$F131)))</f>
        <v>0</v>
      </c>
      <c r="N131" s="517">
        <f>IF($F131=0,0,((($F131/$E131)*'CRONOGRAMA ACTIVIDADES'!L$66)*($G131/$F131)))</f>
        <v>0</v>
      </c>
      <c r="O131" s="517">
        <f>IF($F131=0,0,((($F131/$E131)*'CRONOGRAMA ACTIVIDADES'!M$66)*($G131/$F131)))</f>
        <v>0</v>
      </c>
      <c r="P131" s="517">
        <f>IF($F131=0,0,((($F131/$E131)*'CRONOGRAMA ACTIVIDADES'!N$66)*($G131/$F131)))</f>
        <v>0</v>
      </c>
      <c r="Q131" s="517">
        <f>IF($F131=0,0,((($F131/$E131)*'CRONOGRAMA ACTIVIDADES'!O$66)*($G131/$F131)))</f>
        <v>0</v>
      </c>
      <c r="R131" s="517">
        <f>IF($F131=0,0,((($F131/$E131)*'CRONOGRAMA ACTIVIDADES'!P$66)*($G131/$F131)))</f>
        <v>0</v>
      </c>
      <c r="S131" s="517">
        <f>IF($F131=0,0,((($F131/$E131)*'CRONOGRAMA ACTIVIDADES'!Q$66)*($G131/$F131)))</f>
        <v>0</v>
      </c>
      <c r="T131" s="501">
        <f aca="true" t="shared" si="44" ref="T131:T157">H131+I131+J131+K131+L131+M131+N131+O131+P131+Q131+R131+S131</f>
        <v>0</v>
      </c>
      <c r="U131" s="520">
        <f>IF($F131=0,0,((($F131/$E131)*'CRONOGRAMA ACTIVIDADES'!R$66)*($G131/$F131)))</f>
        <v>0</v>
      </c>
      <c r="V131" s="517">
        <f>IF($F131=0,0,((($F131/$E131)*'CRONOGRAMA ACTIVIDADES'!S$66)*($G131/$F131)))</f>
        <v>0</v>
      </c>
      <c r="W131" s="517">
        <f>IF($F131=0,0,((($F131/$E131)*'CRONOGRAMA ACTIVIDADES'!T$66)*($G131/$F131)))</f>
        <v>0</v>
      </c>
      <c r="X131" s="517">
        <f>IF($F131=0,0,((($F131/$E131)*'CRONOGRAMA ACTIVIDADES'!U$66)*($G131/$F131)))</f>
        <v>0</v>
      </c>
      <c r="Y131" s="517">
        <f>IF($F131=0,0,((($F131/$E131)*'CRONOGRAMA ACTIVIDADES'!V$66)*($G131/$F131)))</f>
        <v>0</v>
      </c>
      <c r="Z131" s="517">
        <f>IF($F131=0,0,((($F131/$E131)*'CRONOGRAMA ACTIVIDADES'!W$66)*($G131/$F131)))</f>
        <v>0</v>
      </c>
      <c r="AA131" s="517">
        <f>IF($F131=0,0,((($F131/$E131)*'CRONOGRAMA ACTIVIDADES'!X$66)*($G131/$F131)))</f>
        <v>0</v>
      </c>
      <c r="AB131" s="517">
        <f>IF($F131=0,0,((($F131/$E131)*'CRONOGRAMA ACTIVIDADES'!Y$66)*($G131/$F131)))</f>
        <v>0</v>
      </c>
      <c r="AC131" s="517">
        <f>IF($F131=0,0,((($F131/$E131)*'CRONOGRAMA ACTIVIDADES'!Z$66)*($G131/$F131)))</f>
        <v>0</v>
      </c>
      <c r="AD131" s="517">
        <f>IF($F131=0,0,((($F131/$E131)*'CRONOGRAMA ACTIVIDADES'!AA$66)*($G131/$F131)))</f>
        <v>0</v>
      </c>
      <c r="AE131" s="517">
        <f>IF($F131=0,0,((($F131/$E131)*'CRONOGRAMA ACTIVIDADES'!AB$66)*($G131/$F131)))</f>
        <v>0</v>
      </c>
      <c r="AF131" s="517">
        <f>IF($F131=0,0,((($F131/$E131)*'CRONOGRAMA ACTIVIDADES'!AC$66)*($G131/$F131)))</f>
        <v>0</v>
      </c>
      <c r="AG131" s="499">
        <f aca="true" t="shared" si="45" ref="AG131:AG157">U131+V131+W131+X131+Y131+Z131+AA131+AB131+AC131+AD131+AE131+AF131</f>
        <v>0</v>
      </c>
      <c r="AH131" s="519">
        <f>IF($F131=0,0,((($F131/$E131)*'CRONOGRAMA ACTIVIDADES'!AD$66)*($G131/$F131)))</f>
        <v>0</v>
      </c>
      <c r="AI131" s="517">
        <f>IF($F131=0,0,((($F131/$E131)*'CRONOGRAMA ACTIVIDADES'!AE$66)*($G131/$F131)))</f>
        <v>0</v>
      </c>
      <c r="AJ131" s="517">
        <f>IF($F131=0,0,((($F131/$E131)*'CRONOGRAMA ACTIVIDADES'!AF$66)*($G131/$F131)))</f>
        <v>0</v>
      </c>
      <c r="AK131" s="517">
        <f>IF($F131=0,0,((($F131/$E131)*'CRONOGRAMA ACTIVIDADES'!AG$66)*($G131/$F131)))</f>
        <v>0</v>
      </c>
      <c r="AL131" s="517">
        <f>IF($F131=0,0,((($F131/$E131)*'CRONOGRAMA ACTIVIDADES'!AH$66)*($G131/$F131)))</f>
        <v>0</v>
      </c>
      <c r="AM131" s="517">
        <f>IF($F131=0,0,((($F131/$E131)*'CRONOGRAMA ACTIVIDADES'!AI$66)*($G131/$F131)))</f>
        <v>0</v>
      </c>
      <c r="AN131" s="517">
        <f>IF($F131=0,0,((($F131/$E131)*'CRONOGRAMA ACTIVIDADES'!AJ$66)*($G131/$F131)))</f>
        <v>0</v>
      </c>
      <c r="AO131" s="517">
        <f>IF($F131=0,0,((($F131/$E131)*'CRONOGRAMA ACTIVIDADES'!AK$66)*($G131/$F131)))</f>
        <v>0</v>
      </c>
      <c r="AP131" s="517">
        <f>IF($F131=0,0,((($F131/$E131)*'CRONOGRAMA ACTIVIDADES'!AL$66)*($G131/$F131)))</f>
        <v>0</v>
      </c>
      <c r="AQ131" s="517">
        <f>IF($F131=0,0,((($F131/$E131)*'CRONOGRAMA ACTIVIDADES'!AM$66)*($G131/$F131)))</f>
        <v>0</v>
      </c>
      <c r="AR131" s="517">
        <f>IF($F131=0,0,((($F131/$E131)*'CRONOGRAMA ACTIVIDADES'!AN$66)*($G131/$F131)))</f>
        <v>0</v>
      </c>
      <c r="AS131" s="517">
        <f>IF($F131=0,0,((($F131/$E131)*'CRONOGRAMA ACTIVIDADES'!AO$66)*($G131/$F131)))</f>
        <v>0</v>
      </c>
      <c r="AT131" s="501">
        <f aca="true" t="shared" si="46" ref="AT131:AT157">AH131+AI131+AJ131+AK131+AL131+AM131+AN131+AO131+AP131+AQ131+AR131+AS131</f>
        <v>0</v>
      </c>
      <c r="AU131" s="571">
        <f>AS131+AR131+AQ131+AP131+AO131+AN131+AM131+AL131+AK131+AJ131+AI131+AH131+AF131+AE131+AD131+AC131+AB131+AA131+Z131+Y131+X131+W131+V131+U131+S131+R131+Q131+P131+O131+N131+M131+L131+K131+J131+I131+H131</f>
        <v>0</v>
      </c>
      <c r="AV131" s="470">
        <f t="shared" si="36"/>
        <v>0</v>
      </c>
    </row>
    <row r="132" spans="2:48" s="60" customFormat="1" ht="13.5">
      <c r="B132" s="494" t="str">
        <f>'FORMATO COSTEO C6'!C45</f>
        <v>6.3.1.2</v>
      </c>
      <c r="C132" s="515">
        <f>'FORMATO COSTEO C6'!B45</f>
        <v>0</v>
      </c>
      <c r="D132" s="506" t="str">
        <f>'FORMATO COSTEO C6'!D45</f>
        <v>Unidad medida</v>
      </c>
      <c r="E132" s="516">
        <f>'FORMATO COSTEO C6'!E45</f>
        <v>0</v>
      </c>
      <c r="F132" s="517">
        <f>'FORMATO COSTEO C6'!G45</f>
        <v>0</v>
      </c>
      <c r="G132" s="518">
        <f>'FORMATO COSTEO C6'!M45</f>
        <v>0</v>
      </c>
      <c r="H132" s="519">
        <f>IF($F132=0,0,((($F132/$E132)*'CRONOGRAMA ACTIVIDADES'!F$67)*($G132/$F132)))</f>
        <v>0</v>
      </c>
      <c r="I132" s="517">
        <f>IF($F132=0,0,((($F132/$E132)*'CRONOGRAMA ACTIVIDADES'!G$67)*($G132/$F132)))</f>
        <v>0</v>
      </c>
      <c r="J132" s="517">
        <f>IF($F132=0,0,((($F132/$E132)*'CRONOGRAMA ACTIVIDADES'!H$67)*($G132/$F132)))</f>
        <v>0</v>
      </c>
      <c r="K132" s="517">
        <f>IF($F132=0,0,((($F132/$E132)*'CRONOGRAMA ACTIVIDADES'!I$67)*($G132/$F132)))</f>
        <v>0</v>
      </c>
      <c r="L132" s="517">
        <f>IF($F132=0,0,((($F132/$E132)*'CRONOGRAMA ACTIVIDADES'!J$67)*($G132/$F132)))</f>
        <v>0</v>
      </c>
      <c r="M132" s="517">
        <f>IF($F132=0,0,((($F132/$E132)*'CRONOGRAMA ACTIVIDADES'!K$67)*($G132/$F132)))</f>
        <v>0</v>
      </c>
      <c r="N132" s="517">
        <f>IF($F132=0,0,((($F132/$E132)*'CRONOGRAMA ACTIVIDADES'!L$67)*($G132/$F132)))</f>
        <v>0</v>
      </c>
      <c r="O132" s="517">
        <f>IF($F132=0,0,((($F132/$E132)*'CRONOGRAMA ACTIVIDADES'!M$67)*($G132/$F132)))</f>
        <v>0</v>
      </c>
      <c r="P132" s="517">
        <f>IF($F132=0,0,((($F132/$E132)*'CRONOGRAMA ACTIVIDADES'!N$67)*($G132/$F132)))</f>
        <v>0</v>
      </c>
      <c r="Q132" s="517">
        <f>IF($F132=0,0,((($F132/$E132)*'CRONOGRAMA ACTIVIDADES'!O$67)*($G132/$F132)))</f>
        <v>0</v>
      </c>
      <c r="R132" s="517">
        <f>IF($F132=0,0,((($F132/$E132)*'CRONOGRAMA ACTIVIDADES'!P$67)*($G132/$F132)))</f>
        <v>0</v>
      </c>
      <c r="S132" s="517">
        <f>IF($F132=0,0,((($F132/$E132)*'CRONOGRAMA ACTIVIDADES'!Q$67)*($G132/$F132)))</f>
        <v>0</v>
      </c>
      <c r="T132" s="501">
        <f t="shared" si="44"/>
        <v>0</v>
      </c>
      <c r="U132" s="520">
        <f>IF($F132=0,0,((($F132/$E132)*'CRONOGRAMA ACTIVIDADES'!R$67)*($G132/$F132)))</f>
        <v>0</v>
      </c>
      <c r="V132" s="517">
        <f>IF($F132=0,0,((($F132/$E132)*'CRONOGRAMA ACTIVIDADES'!S$67)*($G132/$F132)))</f>
        <v>0</v>
      </c>
      <c r="W132" s="517">
        <f>IF($F132=0,0,((($F132/$E132)*'CRONOGRAMA ACTIVIDADES'!T$67)*($G132/$F132)))</f>
        <v>0</v>
      </c>
      <c r="X132" s="517">
        <f>IF($F132=0,0,((($F132/$E132)*'CRONOGRAMA ACTIVIDADES'!U$67)*($G132/$F132)))</f>
        <v>0</v>
      </c>
      <c r="Y132" s="517">
        <f>IF($F132=0,0,((($F132/$E132)*'CRONOGRAMA ACTIVIDADES'!V$67)*($G132/$F132)))</f>
        <v>0</v>
      </c>
      <c r="Z132" s="517">
        <f>IF($F132=0,0,((($F132/$E132)*'CRONOGRAMA ACTIVIDADES'!W$67)*($G132/$F132)))</f>
        <v>0</v>
      </c>
      <c r="AA132" s="517">
        <f>IF($F132=0,0,((($F132/$E132)*'CRONOGRAMA ACTIVIDADES'!X$67)*($G132/$F132)))</f>
        <v>0</v>
      </c>
      <c r="AB132" s="517">
        <f>IF($F132=0,0,((($F132/$E132)*'CRONOGRAMA ACTIVIDADES'!Y$67)*($G132/$F132)))</f>
        <v>0</v>
      </c>
      <c r="AC132" s="517">
        <f>IF($F132=0,0,((($F132/$E132)*'CRONOGRAMA ACTIVIDADES'!Z$67)*($G132/$F132)))</f>
        <v>0</v>
      </c>
      <c r="AD132" s="517">
        <f>IF($F132=0,0,((($F132/$E132)*'CRONOGRAMA ACTIVIDADES'!AA$67)*($G132/$F132)))</f>
        <v>0</v>
      </c>
      <c r="AE132" s="517">
        <f>IF($F132=0,0,((($F132/$E132)*'CRONOGRAMA ACTIVIDADES'!AB$67)*($G132/$F132)))</f>
        <v>0</v>
      </c>
      <c r="AF132" s="517">
        <f>IF($F132=0,0,((($F132/$E132)*'CRONOGRAMA ACTIVIDADES'!AC$67)*($G132/$F132)))</f>
        <v>0</v>
      </c>
      <c r="AG132" s="499">
        <f t="shared" si="45"/>
        <v>0</v>
      </c>
      <c r="AH132" s="519">
        <f>IF($F132=0,0,((($F132/$E132)*'CRONOGRAMA ACTIVIDADES'!AD$67)*($G132/$F132)))</f>
        <v>0</v>
      </c>
      <c r="AI132" s="517">
        <f>IF($F132=0,0,((($F132/$E132)*'CRONOGRAMA ACTIVIDADES'!AE$67)*($G132/$F132)))</f>
        <v>0</v>
      </c>
      <c r="AJ132" s="517">
        <f>IF($F132=0,0,((($F132/$E132)*'CRONOGRAMA ACTIVIDADES'!AF$67)*($G132/$F132)))</f>
        <v>0</v>
      </c>
      <c r="AK132" s="517">
        <f>IF($F132=0,0,((($F132/$E132)*'CRONOGRAMA ACTIVIDADES'!AG$67)*($G132/$F132)))</f>
        <v>0</v>
      </c>
      <c r="AL132" s="517">
        <f>IF($F132=0,0,((($F132/$E132)*'CRONOGRAMA ACTIVIDADES'!AH$67)*($G132/$F132)))</f>
        <v>0</v>
      </c>
      <c r="AM132" s="517">
        <f>IF($F132=0,0,((($F132/$E132)*'CRONOGRAMA ACTIVIDADES'!AI$67)*($G132/$F132)))</f>
        <v>0</v>
      </c>
      <c r="AN132" s="517">
        <f>IF($F132=0,0,((($F132/$E132)*'CRONOGRAMA ACTIVIDADES'!AJ$67)*($G132/$F132)))</f>
        <v>0</v>
      </c>
      <c r="AO132" s="517">
        <f>IF($F132=0,0,((($F132/$E132)*'CRONOGRAMA ACTIVIDADES'!AK$67)*($G132/$F132)))</f>
        <v>0</v>
      </c>
      <c r="AP132" s="517">
        <f>IF($F132=0,0,((($F132/$E132)*'CRONOGRAMA ACTIVIDADES'!AL$67)*($G132/$F132)))</f>
        <v>0</v>
      </c>
      <c r="AQ132" s="517">
        <f>IF($F132=0,0,((($F132/$E132)*'CRONOGRAMA ACTIVIDADES'!AM$67)*($G132/$F132)))</f>
        <v>0</v>
      </c>
      <c r="AR132" s="517">
        <f>IF($F132=0,0,((($F132/$E132)*'CRONOGRAMA ACTIVIDADES'!AN$67)*($G132/$F132)))</f>
        <v>0</v>
      </c>
      <c r="AS132" s="517">
        <f>IF($F132=0,0,((($F132/$E132)*'CRONOGRAMA ACTIVIDADES'!AO$67)*($G132/$F132)))</f>
        <v>0</v>
      </c>
      <c r="AT132" s="501">
        <f t="shared" si="46"/>
        <v>0</v>
      </c>
      <c r="AU132" s="571">
        <f>AS132+AR132+AQ132+AP132+AO132+AN132+AM132+AL132+AK132+AJ132+AI132+AH132+AF132+AE132+AD132+AC132+AB132+AA132+Z132+Y132+X132+W132+V132+U132+S132+R132+Q132+P132+O132+N132+M132+L132+K132+J132+I132+H132</f>
        <v>0</v>
      </c>
      <c r="AV132" s="470">
        <f t="shared" si="36"/>
        <v>0</v>
      </c>
    </row>
    <row r="133" spans="2:48" s="60" customFormat="1" ht="13.5">
      <c r="B133" s="494" t="str">
        <f>'FORMATO COSTEO C6'!C46</f>
        <v>6.3.1.3</v>
      </c>
      <c r="C133" s="515">
        <f>'FORMATO COSTEO C6'!B46</f>
        <v>0</v>
      </c>
      <c r="D133" s="506" t="str">
        <f>'FORMATO COSTEO C6'!D46</f>
        <v>Unidad medida</v>
      </c>
      <c r="E133" s="516">
        <f>'FORMATO COSTEO C6'!E46</f>
        <v>0</v>
      </c>
      <c r="F133" s="517">
        <f>'FORMATO COSTEO C6'!G46</f>
        <v>0</v>
      </c>
      <c r="G133" s="518">
        <f>'FORMATO COSTEO C6'!M46</f>
        <v>0</v>
      </c>
      <c r="H133" s="519">
        <f>IF($F133=0,0,((($F133/$E133)*'CRONOGRAMA ACTIVIDADES'!F$68)*($G133/$F133)))</f>
        <v>0</v>
      </c>
      <c r="I133" s="517">
        <f>IF($F133=0,0,((($F133/$E133)*'CRONOGRAMA ACTIVIDADES'!G$68)*($G133/$F133)))</f>
        <v>0</v>
      </c>
      <c r="J133" s="517">
        <f>IF($F133=0,0,((($F133/$E133)*'CRONOGRAMA ACTIVIDADES'!H$68)*($G133/$F133)))</f>
        <v>0</v>
      </c>
      <c r="K133" s="517">
        <f>IF($F133=0,0,((($F133/$E133)*'CRONOGRAMA ACTIVIDADES'!I$68)*($G133/$F133)))</f>
        <v>0</v>
      </c>
      <c r="L133" s="517">
        <f>IF($F133=0,0,((($F133/$E133)*'CRONOGRAMA ACTIVIDADES'!J$68)*($G133/$F133)))</f>
        <v>0</v>
      </c>
      <c r="M133" s="517">
        <f>IF($F133=0,0,((($F133/$E133)*'CRONOGRAMA ACTIVIDADES'!K$68)*($G133/$F133)))</f>
        <v>0</v>
      </c>
      <c r="N133" s="517">
        <f>IF($F133=0,0,((($F133/$E133)*'CRONOGRAMA ACTIVIDADES'!L$68)*($G133/$F133)))</f>
        <v>0</v>
      </c>
      <c r="O133" s="517">
        <f>IF($F133=0,0,((($F133/$E133)*'CRONOGRAMA ACTIVIDADES'!M$68)*($G133/$F133)))</f>
        <v>0</v>
      </c>
      <c r="P133" s="517">
        <f>IF($F133=0,0,((($F133/$E133)*'CRONOGRAMA ACTIVIDADES'!N$68)*($G133/$F133)))</f>
        <v>0</v>
      </c>
      <c r="Q133" s="517">
        <f>IF($F133=0,0,((($F133/$E133)*'CRONOGRAMA ACTIVIDADES'!O$68)*($G133/$F133)))</f>
        <v>0</v>
      </c>
      <c r="R133" s="517">
        <f>IF($F133=0,0,((($F133/$E133)*'CRONOGRAMA ACTIVIDADES'!P$68)*($G133/$F133)))</f>
        <v>0</v>
      </c>
      <c r="S133" s="517">
        <f>IF($F133=0,0,((($F133/$E133)*'CRONOGRAMA ACTIVIDADES'!Q$68)*($G133/$F133)))</f>
        <v>0</v>
      </c>
      <c r="T133" s="501">
        <f t="shared" si="44"/>
        <v>0</v>
      </c>
      <c r="U133" s="520">
        <f>IF($F133=0,0,((($F133/$E133)*'CRONOGRAMA ACTIVIDADES'!R$68)*($G133/$F133)))</f>
        <v>0</v>
      </c>
      <c r="V133" s="517">
        <f>IF($F133=0,0,((($F133/$E133)*'CRONOGRAMA ACTIVIDADES'!S$68)*($G133/$F133)))</f>
        <v>0</v>
      </c>
      <c r="W133" s="517">
        <f>IF($F133=0,0,((($F133/$E133)*'CRONOGRAMA ACTIVIDADES'!T$68)*($G133/$F133)))</f>
        <v>0</v>
      </c>
      <c r="X133" s="517">
        <f>IF($F133=0,0,((($F133/$E133)*'CRONOGRAMA ACTIVIDADES'!U$68)*($G133/$F133)))</f>
        <v>0</v>
      </c>
      <c r="Y133" s="517">
        <f>IF($F133=0,0,((($F133/$E133)*'CRONOGRAMA ACTIVIDADES'!V$68)*($G133/$F133)))</f>
        <v>0</v>
      </c>
      <c r="Z133" s="517">
        <f>IF($F133=0,0,((($F133/$E133)*'CRONOGRAMA ACTIVIDADES'!W$68)*($G133/$F133)))</f>
        <v>0</v>
      </c>
      <c r="AA133" s="517">
        <f>IF($F133=0,0,((($F133/$E133)*'CRONOGRAMA ACTIVIDADES'!X$68)*($G133/$F133)))</f>
        <v>0</v>
      </c>
      <c r="AB133" s="517">
        <f>IF($F133=0,0,((($F133/$E133)*'CRONOGRAMA ACTIVIDADES'!Y$68)*($G133/$F133)))</f>
        <v>0</v>
      </c>
      <c r="AC133" s="517">
        <f>IF($F133=0,0,((($F133/$E133)*'CRONOGRAMA ACTIVIDADES'!Z$68)*($G133/$F133)))</f>
        <v>0</v>
      </c>
      <c r="AD133" s="517">
        <f>IF($F133=0,0,((($F133/$E133)*'CRONOGRAMA ACTIVIDADES'!AA$68)*($G133/$F133)))</f>
        <v>0</v>
      </c>
      <c r="AE133" s="517">
        <f>IF($F133=0,0,((($F133/$E133)*'CRONOGRAMA ACTIVIDADES'!AB$68)*($G133/$F133)))</f>
        <v>0</v>
      </c>
      <c r="AF133" s="517">
        <f>IF($F133=0,0,((($F133/$E133)*'CRONOGRAMA ACTIVIDADES'!AC$68)*($G133/$F133)))</f>
        <v>0</v>
      </c>
      <c r="AG133" s="499">
        <f t="shared" si="45"/>
        <v>0</v>
      </c>
      <c r="AH133" s="519">
        <f>IF($F133=0,0,((($F133/$E133)*'CRONOGRAMA ACTIVIDADES'!AD$68)*($G133/$F133)))</f>
        <v>0</v>
      </c>
      <c r="AI133" s="517">
        <f>IF($F133=0,0,((($F133/$E133)*'CRONOGRAMA ACTIVIDADES'!AE$68)*($G133/$F133)))</f>
        <v>0</v>
      </c>
      <c r="AJ133" s="517">
        <f>IF($F133=0,0,((($F133/$E133)*'CRONOGRAMA ACTIVIDADES'!AF$68)*($G133/$F133)))</f>
        <v>0</v>
      </c>
      <c r="AK133" s="517">
        <f>IF($F133=0,0,((($F133/$E133)*'CRONOGRAMA ACTIVIDADES'!AG$68)*($G133/$F133)))</f>
        <v>0</v>
      </c>
      <c r="AL133" s="517">
        <f>IF($F133=0,0,((($F133/$E133)*'CRONOGRAMA ACTIVIDADES'!AH$68)*($G133/$F133)))</f>
        <v>0</v>
      </c>
      <c r="AM133" s="517">
        <f>IF($F133=0,0,((($F133/$E133)*'CRONOGRAMA ACTIVIDADES'!AI$68)*($G133/$F133)))</f>
        <v>0</v>
      </c>
      <c r="AN133" s="517">
        <f>IF($F133=0,0,((($F133/$E133)*'CRONOGRAMA ACTIVIDADES'!AJ$68)*($G133/$F133)))</f>
        <v>0</v>
      </c>
      <c r="AO133" s="517">
        <f>IF($F133=0,0,((($F133/$E133)*'CRONOGRAMA ACTIVIDADES'!AK$68)*($G133/$F133)))</f>
        <v>0</v>
      </c>
      <c r="AP133" s="517">
        <f>IF($F133=0,0,((($F133/$E133)*'CRONOGRAMA ACTIVIDADES'!AL$68)*($G133/$F133)))</f>
        <v>0</v>
      </c>
      <c r="AQ133" s="517">
        <f>IF($F133=0,0,((($F133/$E133)*'CRONOGRAMA ACTIVIDADES'!AM$68)*($G133/$F133)))</f>
        <v>0</v>
      </c>
      <c r="AR133" s="517">
        <f>IF($F133=0,0,((($F133/$E133)*'CRONOGRAMA ACTIVIDADES'!AN$68)*($G133/$F133)))</f>
        <v>0</v>
      </c>
      <c r="AS133" s="517">
        <f>IF($F133=0,0,((($F133/$E133)*'CRONOGRAMA ACTIVIDADES'!AO$68)*($G133/$F133)))</f>
        <v>0</v>
      </c>
      <c r="AT133" s="501">
        <f t="shared" si="46"/>
        <v>0</v>
      </c>
      <c r="AU133" s="571">
        <f>AS133+AR133+AQ133+AP133+AO133+AN133+AM133+AL133+AK133+AJ133+AI133+AH133+AF133+AE133+AD133+AC133+AB133+AA133+Z133+Y133+X133+W133+V133+U133+S133+R133+Q133+P133+O133+N133+M133+L133+K133+J133+I133+H133</f>
        <v>0</v>
      </c>
      <c r="AV133" s="470">
        <f t="shared" si="36"/>
        <v>0</v>
      </c>
    </row>
    <row r="134" spans="2:48" s="60" customFormat="1" ht="13.5">
      <c r="B134" s="522" t="str">
        <f>'FORMATO COSTEO C6'!C47</f>
        <v>6.3.2</v>
      </c>
      <c r="C134" s="538" t="str">
        <f>+'FORMATO COSTEO C6'!B47</f>
        <v>Mantenimiento y reparaciones</v>
      </c>
      <c r="D134" s="524"/>
      <c r="E134" s="532"/>
      <c r="F134" s="526">
        <f>+'FORMATO COSTEO C6'!G47</f>
        <v>0</v>
      </c>
      <c r="G134" s="527">
        <f>+'FORMATO COSTEO C6'!M47</f>
        <v>0</v>
      </c>
      <c r="H134" s="528">
        <f>SUM(H135:H137)</f>
        <v>0</v>
      </c>
      <c r="I134" s="526">
        <f aca="true" t="shared" si="47" ref="I134:AU134">SUM(I135:I137)</f>
        <v>0</v>
      </c>
      <c r="J134" s="526">
        <f t="shared" si="47"/>
        <v>0</v>
      </c>
      <c r="K134" s="526">
        <f t="shared" si="47"/>
        <v>0</v>
      </c>
      <c r="L134" s="526">
        <f t="shared" si="47"/>
        <v>0</v>
      </c>
      <c r="M134" s="526">
        <f t="shared" si="47"/>
        <v>0</v>
      </c>
      <c r="N134" s="526">
        <f t="shared" si="47"/>
        <v>0</v>
      </c>
      <c r="O134" s="526">
        <f t="shared" si="47"/>
        <v>0</v>
      </c>
      <c r="P134" s="526">
        <f t="shared" si="47"/>
        <v>0</v>
      </c>
      <c r="Q134" s="526">
        <f t="shared" si="47"/>
        <v>0</v>
      </c>
      <c r="R134" s="526">
        <f t="shared" si="47"/>
        <v>0</v>
      </c>
      <c r="S134" s="526">
        <f t="shared" si="47"/>
        <v>0</v>
      </c>
      <c r="T134" s="529">
        <f t="shared" si="47"/>
        <v>0</v>
      </c>
      <c r="U134" s="530">
        <f t="shared" si="47"/>
        <v>0</v>
      </c>
      <c r="V134" s="526">
        <f t="shared" si="47"/>
        <v>0</v>
      </c>
      <c r="W134" s="526">
        <f t="shared" si="47"/>
        <v>0</v>
      </c>
      <c r="X134" s="526">
        <f t="shared" si="47"/>
        <v>0</v>
      </c>
      <c r="Y134" s="526">
        <f t="shared" si="47"/>
        <v>0</v>
      </c>
      <c r="Z134" s="526">
        <f t="shared" si="47"/>
        <v>0</v>
      </c>
      <c r="AA134" s="526">
        <f t="shared" si="47"/>
        <v>0</v>
      </c>
      <c r="AB134" s="526">
        <f t="shared" si="47"/>
        <v>0</v>
      </c>
      <c r="AC134" s="526">
        <f t="shared" si="47"/>
        <v>0</v>
      </c>
      <c r="AD134" s="526">
        <f t="shared" si="47"/>
        <v>0</v>
      </c>
      <c r="AE134" s="526">
        <f t="shared" si="47"/>
        <v>0</v>
      </c>
      <c r="AF134" s="526">
        <f t="shared" si="47"/>
        <v>0</v>
      </c>
      <c r="AG134" s="527">
        <f>SUM(AG135:AG137)</f>
        <v>0</v>
      </c>
      <c r="AH134" s="528">
        <f t="shared" si="47"/>
        <v>0</v>
      </c>
      <c r="AI134" s="526">
        <f t="shared" si="47"/>
        <v>0</v>
      </c>
      <c r="AJ134" s="526">
        <f t="shared" si="47"/>
        <v>0</v>
      </c>
      <c r="AK134" s="526">
        <f t="shared" si="47"/>
        <v>0</v>
      </c>
      <c r="AL134" s="526">
        <f t="shared" si="47"/>
        <v>0</v>
      </c>
      <c r="AM134" s="526">
        <f t="shared" si="47"/>
        <v>0</v>
      </c>
      <c r="AN134" s="526">
        <f t="shared" si="47"/>
        <v>0</v>
      </c>
      <c r="AO134" s="526">
        <f t="shared" si="47"/>
        <v>0</v>
      </c>
      <c r="AP134" s="526">
        <f t="shared" si="47"/>
        <v>0</v>
      </c>
      <c r="AQ134" s="526">
        <f t="shared" si="47"/>
        <v>0</v>
      </c>
      <c r="AR134" s="526">
        <f t="shared" si="47"/>
        <v>0</v>
      </c>
      <c r="AS134" s="526">
        <f t="shared" si="47"/>
        <v>0</v>
      </c>
      <c r="AT134" s="529">
        <f t="shared" si="47"/>
        <v>0</v>
      </c>
      <c r="AU134" s="531">
        <f t="shared" si="47"/>
        <v>0</v>
      </c>
      <c r="AV134" s="470">
        <f t="shared" si="36"/>
        <v>0</v>
      </c>
    </row>
    <row r="135" spans="2:48" s="60" customFormat="1" ht="13.5">
      <c r="B135" s="494" t="str">
        <f>'FORMATO COSTEO C6'!C48</f>
        <v>6.3.2.1</v>
      </c>
      <c r="C135" s="515">
        <f>'FORMATO COSTEO C6'!B48</f>
        <v>0</v>
      </c>
      <c r="D135" s="506" t="str">
        <f>'FORMATO COSTEO C6'!D48</f>
        <v>Unidad medida</v>
      </c>
      <c r="E135" s="516">
        <f>'FORMATO COSTEO C6'!E48</f>
        <v>0</v>
      </c>
      <c r="F135" s="517">
        <f>'FORMATO COSTEO C6'!G48</f>
        <v>0</v>
      </c>
      <c r="G135" s="518">
        <f>'FORMATO COSTEO C6'!M48</f>
        <v>0</v>
      </c>
      <c r="H135" s="519">
        <f>IF($F135=0,0,((($F135/$E135)*'CRONOGRAMA ACTIVIDADES'!F$70)*($G135/$F135)))</f>
        <v>0</v>
      </c>
      <c r="I135" s="517">
        <f>IF($F135=0,0,((($F135/$E135)*'CRONOGRAMA ACTIVIDADES'!G$70)*($G135/$F135)))</f>
        <v>0</v>
      </c>
      <c r="J135" s="517">
        <f>IF($F135=0,0,((($F135/$E135)*'CRONOGRAMA ACTIVIDADES'!H$70)*($G135/$F135)))</f>
        <v>0</v>
      </c>
      <c r="K135" s="517">
        <f>IF($F135=0,0,((($F135/$E135)*'CRONOGRAMA ACTIVIDADES'!I$70)*($G135/$F135)))</f>
        <v>0</v>
      </c>
      <c r="L135" s="517">
        <f>IF($F135=0,0,((($F135/$E135)*'CRONOGRAMA ACTIVIDADES'!J$70)*($G135/$F135)))</f>
        <v>0</v>
      </c>
      <c r="M135" s="517">
        <f>IF($F135=0,0,((($F135/$E135)*'CRONOGRAMA ACTIVIDADES'!K$70)*($G135/$F135)))</f>
        <v>0</v>
      </c>
      <c r="N135" s="517">
        <f>IF($F135=0,0,((($F135/$E135)*'CRONOGRAMA ACTIVIDADES'!L$70)*($G135/$F135)))</f>
        <v>0</v>
      </c>
      <c r="O135" s="517">
        <f>IF($F135=0,0,((($F135/$E135)*'CRONOGRAMA ACTIVIDADES'!M$70)*($G135/$F135)))</f>
        <v>0</v>
      </c>
      <c r="P135" s="517">
        <f>IF($F135=0,0,((($F135/$E135)*'CRONOGRAMA ACTIVIDADES'!N$70)*($G135/$F135)))</f>
        <v>0</v>
      </c>
      <c r="Q135" s="517">
        <f>IF($F135=0,0,((($F135/$E135)*'CRONOGRAMA ACTIVIDADES'!O$70)*($G135/$F135)))</f>
        <v>0</v>
      </c>
      <c r="R135" s="517">
        <f>IF($F135=0,0,((($F135/$E135)*'CRONOGRAMA ACTIVIDADES'!P$70)*($G135/$F135)))</f>
        <v>0</v>
      </c>
      <c r="S135" s="517">
        <f>IF($F135=0,0,((($F135/$E135)*'CRONOGRAMA ACTIVIDADES'!Q$70)*($G135/$F135)))</f>
        <v>0</v>
      </c>
      <c r="T135" s="501">
        <f t="shared" si="44"/>
        <v>0</v>
      </c>
      <c r="U135" s="520">
        <f>IF($F135=0,0,((($F135/$E135)*'CRONOGRAMA ACTIVIDADES'!R$70)*($G135/$F135)))</f>
        <v>0</v>
      </c>
      <c r="V135" s="517">
        <f>IF($F135=0,0,((($F135/$E135)*'CRONOGRAMA ACTIVIDADES'!S$70)*($G135/$F135)))</f>
        <v>0</v>
      </c>
      <c r="W135" s="517">
        <f>IF($F135=0,0,((($F135/$E135)*'CRONOGRAMA ACTIVIDADES'!T$70)*($G135/$F135)))</f>
        <v>0</v>
      </c>
      <c r="X135" s="517">
        <f>IF($F135=0,0,((($F135/$E135)*'CRONOGRAMA ACTIVIDADES'!U$70)*($G135/$F135)))</f>
        <v>0</v>
      </c>
      <c r="Y135" s="517">
        <f>IF($F135=0,0,((($F135/$E135)*'CRONOGRAMA ACTIVIDADES'!V$70)*($G135/$F135)))</f>
        <v>0</v>
      </c>
      <c r="Z135" s="517">
        <f>IF($F135=0,0,((($F135/$E135)*'CRONOGRAMA ACTIVIDADES'!W$70)*($G135/$F135)))</f>
        <v>0</v>
      </c>
      <c r="AA135" s="517">
        <f>IF($F135=0,0,((($F135/$E135)*'CRONOGRAMA ACTIVIDADES'!X$70)*($G135/$F135)))</f>
        <v>0</v>
      </c>
      <c r="AB135" s="517">
        <f>IF($F135=0,0,((($F135/$E135)*'CRONOGRAMA ACTIVIDADES'!Y$70)*($G135/$F135)))</f>
        <v>0</v>
      </c>
      <c r="AC135" s="517">
        <f>IF($F135=0,0,((($F135/$E135)*'CRONOGRAMA ACTIVIDADES'!Z$70)*($G135/$F135)))</f>
        <v>0</v>
      </c>
      <c r="AD135" s="517">
        <f>IF($F135=0,0,((($F135/$E135)*'CRONOGRAMA ACTIVIDADES'!AA$70)*($G135/$F135)))</f>
        <v>0</v>
      </c>
      <c r="AE135" s="517">
        <f>IF($F135=0,0,((($F135/$E135)*'CRONOGRAMA ACTIVIDADES'!AB$70)*($G135/$F135)))</f>
        <v>0</v>
      </c>
      <c r="AF135" s="517">
        <f>IF($F135=0,0,((($F135/$E135)*'CRONOGRAMA ACTIVIDADES'!AC$70)*($G135/$F135)))</f>
        <v>0</v>
      </c>
      <c r="AG135" s="499">
        <f t="shared" si="45"/>
        <v>0</v>
      </c>
      <c r="AH135" s="519">
        <f>IF($F135=0,0,((($F135/$E135)*'CRONOGRAMA ACTIVIDADES'!AD$70)*($G135/$F135)))</f>
        <v>0</v>
      </c>
      <c r="AI135" s="517">
        <f>IF($F135=0,0,((($F135/$E135)*'CRONOGRAMA ACTIVIDADES'!AE$70)*($G135/$F135)))</f>
        <v>0</v>
      </c>
      <c r="AJ135" s="517">
        <f>IF($F135=0,0,((($F135/$E135)*'CRONOGRAMA ACTIVIDADES'!AF$70)*($G135/$F135)))</f>
        <v>0</v>
      </c>
      <c r="AK135" s="517">
        <f>IF($F135=0,0,((($F135/$E135)*'CRONOGRAMA ACTIVIDADES'!AG$70)*($G135/$F135)))</f>
        <v>0</v>
      </c>
      <c r="AL135" s="517">
        <f>IF($F135=0,0,((($F135/$E135)*'CRONOGRAMA ACTIVIDADES'!AH$70)*($G135/$F135)))</f>
        <v>0</v>
      </c>
      <c r="AM135" s="517">
        <f>IF($F135=0,0,((($F135/$E135)*'CRONOGRAMA ACTIVIDADES'!AI$70)*($G135/$F135)))</f>
        <v>0</v>
      </c>
      <c r="AN135" s="517">
        <f>IF($F135=0,0,((($F135/$E135)*'CRONOGRAMA ACTIVIDADES'!AJ$70)*($G135/$F135)))</f>
        <v>0</v>
      </c>
      <c r="AO135" s="517">
        <f>IF($F135=0,0,((($F135/$E135)*'CRONOGRAMA ACTIVIDADES'!AK$70)*($G135/$F135)))</f>
        <v>0</v>
      </c>
      <c r="AP135" s="517">
        <f>IF($F135=0,0,((($F135/$E135)*'CRONOGRAMA ACTIVIDADES'!AL$70)*($G135/$F135)))</f>
        <v>0</v>
      </c>
      <c r="AQ135" s="517">
        <f>IF($F135=0,0,((($F135/$E135)*'CRONOGRAMA ACTIVIDADES'!AM$70)*($G135/$F135)))</f>
        <v>0</v>
      </c>
      <c r="AR135" s="517">
        <f>IF($F135=0,0,((($F135/$E135)*'CRONOGRAMA ACTIVIDADES'!AN$70)*($G135/$F135)))</f>
        <v>0</v>
      </c>
      <c r="AS135" s="517">
        <f>IF($F135=0,0,((($F135/$E135)*'CRONOGRAMA ACTIVIDADES'!AO$70)*($G135/$F135)))</f>
        <v>0</v>
      </c>
      <c r="AT135" s="501">
        <f t="shared" si="46"/>
        <v>0</v>
      </c>
      <c r="AU135" s="571">
        <f>AS135+AR135+AQ135+AP135+AO135+AN135+AM135+AL135+AK135+AJ135+AI135+AH135+AF135+AE135+AD135+AC135+AB135+AA135+Z135+Y135+X135+W135+V135+U135+S135+R135+Q135+P135+O135+N135+M135+L135+K135+J135+I135+H135</f>
        <v>0</v>
      </c>
      <c r="AV135" s="470">
        <f t="shared" si="36"/>
        <v>0</v>
      </c>
    </row>
    <row r="136" spans="2:48" s="60" customFormat="1" ht="13.5">
      <c r="B136" s="494" t="str">
        <f>'FORMATO COSTEO C6'!C49</f>
        <v>6.3.2.2</v>
      </c>
      <c r="C136" s="515">
        <f>'FORMATO COSTEO C6'!B49</f>
        <v>0</v>
      </c>
      <c r="D136" s="506" t="str">
        <f>'FORMATO COSTEO C6'!D49</f>
        <v>Unidad medida</v>
      </c>
      <c r="E136" s="516">
        <f>'FORMATO COSTEO C6'!E49</f>
        <v>0</v>
      </c>
      <c r="F136" s="517">
        <f>'FORMATO COSTEO C6'!G49</f>
        <v>0</v>
      </c>
      <c r="G136" s="518">
        <f>'FORMATO COSTEO C6'!M49</f>
        <v>0</v>
      </c>
      <c r="H136" s="519">
        <f>IF($F136=0,0,((($F136/$E136)*'CRONOGRAMA ACTIVIDADES'!F$71)*($G136/$F136)))</f>
        <v>0</v>
      </c>
      <c r="I136" s="517">
        <f>IF($F136=0,0,((($F136/$E136)*'CRONOGRAMA ACTIVIDADES'!G$71)*($G136/$F136)))</f>
        <v>0</v>
      </c>
      <c r="J136" s="517">
        <f>IF($F136=0,0,((($F136/$E136)*'CRONOGRAMA ACTIVIDADES'!H$71)*($G136/$F136)))</f>
        <v>0</v>
      </c>
      <c r="K136" s="517">
        <f>IF($F136=0,0,((($F136/$E136)*'CRONOGRAMA ACTIVIDADES'!I$71)*($G136/$F136)))</f>
        <v>0</v>
      </c>
      <c r="L136" s="517">
        <f>IF($F136=0,0,((($F136/$E136)*'CRONOGRAMA ACTIVIDADES'!J$71)*($G136/$F136)))</f>
        <v>0</v>
      </c>
      <c r="M136" s="517">
        <f>IF($F136=0,0,((($F136/$E136)*'CRONOGRAMA ACTIVIDADES'!K$71)*($G136/$F136)))</f>
        <v>0</v>
      </c>
      <c r="N136" s="517">
        <f>IF($F136=0,0,((($F136/$E136)*'CRONOGRAMA ACTIVIDADES'!L$71)*($G136/$F136)))</f>
        <v>0</v>
      </c>
      <c r="O136" s="517">
        <f>IF($F136=0,0,((($F136/$E136)*'CRONOGRAMA ACTIVIDADES'!M$71)*($G136/$F136)))</f>
        <v>0</v>
      </c>
      <c r="P136" s="517">
        <f>IF($F136=0,0,((($F136/$E136)*'CRONOGRAMA ACTIVIDADES'!N$71)*($G136/$F136)))</f>
        <v>0</v>
      </c>
      <c r="Q136" s="517">
        <f>IF($F136=0,0,((($F136/$E136)*'CRONOGRAMA ACTIVIDADES'!O$71)*($G136/$F136)))</f>
        <v>0</v>
      </c>
      <c r="R136" s="517">
        <f>IF($F136=0,0,((($F136/$E136)*'CRONOGRAMA ACTIVIDADES'!P$71)*($G136/$F136)))</f>
        <v>0</v>
      </c>
      <c r="S136" s="517">
        <f>IF($F136=0,0,((($F136/$E136)*'CRONOGRAMA ACTIVIDADES'!Q$71)*($G136/$F136)))</f>
        <v>0</v>
      </c>
      <c r="T136" s="501">
        <f t="shared" si="44"/>
        <v>0</v>
      </c>
      <c r="U136" s="520">
        <f>IF($F136=0,0,((($F136/$E136)*'CRONOGRAMA ACTIVIDADES'!R$71)*($G136/$F136)))</f>
        <v>0</v>
      </c>
      <c r="V136" s="517">
        <f>IF($F136=0,0,((($F136/$E136)*'CRONOGRAMA ACTIVIDADES'!S$71)*($G136/$F136)))</f>
        <v>0</v>
      </c>
      <c r="W136" s="517">
        <f>IF($F136=0,0,((($F136/$E136)*'CRONOGRAMA ACTIVIDADES'!T$71)*($G136/$F136)))</f>
        <v>0</v>
      </c>
      <c r="X136" s="517">
        <f>IF($F136=0,0,((($F136/$E136)*'CRONOGRAMA ACTIVIDADES'!U$71)*($G136/$F136)))</f>
        <v>0</v>
      </c>
      <c r="Y136" s="517">
        <f>IF($F136=0,0,((($F136/$E136)*'CRONOGRAMA ACTIVIDADES'!V$71)*($G136/$F136)))</f>
        <v>0</v>
      </c>
      <c r="Z136" s="517">
        <f>IF($F136=0,0,((($F136/$E136)*'CRONOGRAMA ACTIVIDADES'!W$71)*($G136/$F136)))</f>
        <v>0</v>
      </c>
      <c r="AA136" s="517">
        <f>IF($F136=0,0,((($F136/$E136)*'CRONOGRAMA ACTIVIDADES'!X$71)*($G136/$F136)))</f>
        <v>0</v>
      </c>
      <c r="AB136" s="517">
        <f>IF($F136=0,0,((($F136/$E136)*'CRONOGRAMA ACTIVIDADES'!Y$71)*($G136/$F136)))</f>
        <v>0</v>
      </c>
      <c r="AC136" s="517">
        <f>IF($F136=0,0,((($F136/$E136)*'CRONOGRAMA ACTIVIDADES'!Z$71)*($G136/$F136)))</f>
        <v>0</v>
      </c>
      <c r="AD136" s="517">
        <f>IF($F136=0,0,((($F136/$E136)*'CRONOGRAMA ACTIVIDADES'!AA$71)*($G136/$F136)))</f>
        <v>0</v>
      </c>
      <c r="AE136" s="517">
        <f>IF($F136=0,0,((($F136/$E136)*'CRONOGRAMA ACTIVIDADES'!AB$71)*($G136/$F136)))</f>
        <v>0</v>
      </c>
      <c r="AF136" s="517">
        <f>IF($F136=0,0,((($F136/$E136)*'CRONOGRAMA ACTIVIDADES'!AC$71)*($G136/$F136)))</f>
        <v>0</v>
      </c>
      <c r="AG136" s="499">
        <f t="shared" si="45"/>
        <v>0</v>
      </c>
      <c r="AH136" s="519">
        <f>IF($F136=0,0,((($F136/$E136)*'CRONOGRAMA ACTIVIDADES'!AD$71)*($G136/$F136)))</f>
        <v>0</v>
      </c>
      <c r="AI136" s="517">
        <f>IF($F136=0,0,((($F136/$E136)*'CRONOGRAMA ACTIVIDADES'!AE$71)*($G136/$F136)))</f>
        <v>0</v>
      </c>
      <c r="AJ136" s="517">
        <f>IF($F136=0,0,((($F136/$E136)*'CRONOGRAMA ACTIVIDADES'!AF$71)*($G136/$F136)))</f>
        <v>0</v>
      </c>
      <c r="AK136" s="517">
        <f>IF($F136=0,0,((($F136/$E136)*'CRONOGRAMA ACTIVIDADES'!AG$71)*($G136/$F136)))</f>
        <v>0</v>
      </c>
      <c r="AL136" s="517">
        <f>IF($F136=0,0,((($F136/$E136)*'CRONOGRAMA ACTIVIDADES'!AH$71)*($G136/$F136)))</f>
        <v>0</v>
      </c>
      <c r="AM136" s="517">
        <f>IF($F136=0,0,((($F136/$E136)*'CRONOGRAMA ACTIVIDADES'!AI$71)*($G136/$F136)))</f>
        <v>0</v>
      </c>
      <c r="AN136" s="517">
        <f>IF($F136=0,0,((($F136/$E136)*'CRONOGRAMA ACTIVIDADES'!AJ$71)*($G136/$F136)))</f>
        <v>0</v>
      </c>
      <c r="AO136" s="517">
        <f>IF($F136=0,0,((($F136/$E136)*'CRONOGRAMA ACTIVIDADES'!AK$71)*($G136/$F136)))</f>
        <v>0</v>
      </c>
      <c r="AP136" s="517">
        <f>IF($F136=0,0,((($F136/$E136)*'CRONOGRAMA ACTIVIDADES'!AL$71)*($G136/$F136)))</f>
        <v>0</v>
      </c>
      <c r="AQ136" s="517">
        <f>IF($F136=0,0,((($F136/$E136)*'CRONOGRAMA ACTIVIDADES'!AM$71)*($G136/$F136)))</f>
        <v>0</v>
      </c>
      <c r="AR136" s="517">
        <f>IF($F136=0,0,((($F136/$E136)*'CRONOGRAMA ACTIVIDADES'!AN$71)*($G136/$F136)))</f>
        <v>0</v>
      </c>
      <c r="AS136" s="517">
        <f>IF($F136=0,0,((($F136/$E136)*'CRONOGRAMA ACTIVIDADES'!AO$71)*($G136/$F136)))</f>
        <v>0</v>
      </c>
      <c r="AT136" s="501">
        <f t="shared" si="46"/>
        <v>0</v>
      </c>
      <c r="AU136" s="571">
        <f>AS136+AR136+AQ136+AP136+AO136+AN136+AM136+AL136+AK136+AJ136+AI136+AH136+AF136+AE136+AD136+AC136+AB136+AA136+Z136+Y136+X136+W136+V136+U136+S136+R136+Q136+P136+O136+N136+M136+L136+K136+J136+I136+H136</f>
        <v>0</v>
      </c>
      <c r="AV136" s="470">
        <f t="shared" si="36"/>
        <v>0</v>
      </c>
    </row>
    <row r="137" spans="2:48" s="60" customFormat="1" ht="13.5">
      <c r="B137" s="494" t="str">
        <f>'FORMATO COSTEO C6'!C50</f>
        <v>6.3.2.3</v>
      </c>
      <c r="C137" s="515">
        <f>'FORMATO COSTEO C6'!B50</f>
        <v>0</v>
      </c>
      <c r="D137" s="506" t="str">
        <f>'FORMATO COSTEO C6'!D50</f>
        <v>Unidad medida</v>
      </c>
      <c r="E137" s="516">
        <f>'FORMATO COSTEO C6'!E50</f>
        <v>0</v>
      </c>
      <c r="F137" s="517">
        <f>'FORMATO COSTEO C6'!G50</f>
        <v>0</v>
      </c>
      <c r="G137" s="518">
        <f>'FORMATO COSTEO C6'!M50</f>
        <v>0</v>
      </c>
      <c r="H137" s="519">
        <f>IF($F137=0,0,((($F137/$E137)*'CRONOGRAMA ACTIVIDADES'!F$72)*($G137/$F137)))</f>
        <v>0</v>
      </c>
      <c r="I137" s="517">
        <f>IF($F137=0,0,((($F137/$E137)*'CRONOGRAMA ACTIVIDADES'!G$72)*($G137/$F137)))</f>
        <v>0</v>
      </c>
      <c r="J137" s="517">
        <f>IF($F137=0,0,((($F137/$E137)*'CRONOGRAMA ACTIVIDADES'!H$72)*($G137/$F137)))</f>
        <v>0</v>
      </c>
      <c r="K137" s="517">
        <f>IF($F137=0,0,((($F137/$E137)*'CRONOGRAMA ACTIVIDADES'!I$72)*($G137/$F137)))</f>
        <v>0</v>
      </c>
      <c r="L137" s="517">
        <f>IF($F137=0,0,((($F137/$E137)*'CRONOGRAMA ACTIVIDADES'!J$72)*($G137/$F137)))</f>
        <v>0</v>
      </c>
      <c r="M137" s="517">
        <f>IF($F137=0,0,((($F137/$E137)*'CRONOGRAMA ACTIVIDADES'!K$72)*($G137/$F137)))</f>
        <v>0</v>
      </c>
      <c r="N137" s="517">
        <f>IF($F137=0,0,((($F137/$E137)*'CRONOGRAMA ACTIVIDADES'!L$72)*($G137/$F137)))</f>
        <v>0</v>
      </c>
      <c r="O137" s="517">
        <f>IF($F137=0,0,((($F137/$E137)*'CRONOGRAMA ACTIVIDADES'!M$72)*($G137/$F137)))</f>
        <v>0</v>
      </c>
      <c r="P137" s="517">
        <f>IF($F137=0,0,((($F137/$E137)*'CRONOGRAMA ACTIVIDADES'!N$72)*($G137/$F137)))</f>
        <v>0</v>
      </c>
      <c r="Q137" s="517">
        <f>IF($F137=0,0,((($F137/$E137)*'CRONOGRAMA ACTIVIDADES'!O$72)*($G137/$F137)))</f>
        <v>0</v>
      </c>
      <c r="R137" s="517">
        <f>IF($F137=0,0,((($F137/$E137)*'CRONOGRAMA ACTIVIDADES'!P$72)*($G137/$F137)))</f>
        <v>0</v>
      </c>
      <c r="S137" s="517">
        <f>IF($F137=0,0,((($F137/$E137)*'CRONOGRAMA ACTIVIDADES'!Q$72)*($G137/$F137)))</f>
        <v>0</v>
      </c>
      <c r="T137" s="501">
        <f t="shared" si="44"/>
        <v>0</v>
      </c>
      <c r="U137" s="520">
        <f>IF($F137=0,0,((($F137/$E137)*'CRONOGRAMA ACTIVIDADES'!R$72)*($G137/$F137)))</f>
        <v>0</v>
      </c>
      <c r="V137" s="517">
        <f>IF($F137=0,0,((($F137/$E137)*'CRONOGRAMA ACTIVIDADES'!S$72)*($G137/$F137)))</f>
        <v>0</v>
      </c>
      <c r="W137" s="517">
        <f>IF($F137=0,0,((($F137/$E137)*'CRONOGRAMA ACTIVIDADES'!T$72)*($G137/$F137)))</f>
        <v>0</v>
      </c>
      <c r="X137" s="517">
        <f>IF($F137=0,0,((($F137/$E137)*'CRONOGRAMA ACTIVIDADES'!U$72)*($G137/$F137)))</f>
        <v>0</v>
      </c>
      <c r="Y137" s="517">
        <f>IF($F137=0,0,((($F137/$E137)*'CRONOGRAMA ACTIVIDADES'!V$72)*($G137/$F137)))</f>
        <v>0</v>
      </c>
      <c r="Z137" s="517">
        <f>IF($F137=0,0,((($F137/$E137)*'CRONOGRAMA ACTIVIDADES'!W$72)*($G137/$F137)))</f>
        <v>0</v>
      </c>
      <c r="AA137" s="517">
        <f>IF($F137=0,0,((($F137/$E137)*'CRONOGRAMA ACTIVIDADES'!X$72)*($G137/$F137)))</f>
        <v>0</v>
      </c>
      <c r="AB137" s="517">
        <f>IF($F137=0,0,((($F137/$E137)*'CRONOGRAMA ACTIVIDADES'!Y$72)*($G137/$F137)))</f>
        <v>0</v>
      </c>
      <c r="AC137" s="517">
        <f>IF($F137=0,0,((($F137/$E137)*'CRONOGRAMA ACTIVIDADES'!Z$72)*($G137/$F137)))</f>
        <v>0</v>
      </c>
      <c r="AD137" s="517">
        <f>IF($F137=0,0,((($F137/$E137)*'CRONOGRAMA ACTIVIDADES'!AA$72)*($G137/$F137)))</f>
        <v>0</v>
      </c>
      <c r="AE137" s="517">
        <f>IF($F137=0,0,((($F137/$E137)*'CRONOGRAMA ACTIVIDADES'!AB$72)*($G137/$F137)))</f>
        <v>0</v>
      </c>
      <c r="AF137" s="517">
        <f>IF($F137=0,0,((($F137/$E137)*'CRONOGRAMA ACTIVIDADES'!AC$72)*($G137/$F137)))</f>
        <v>0</v>
      </c>
      <c r="AG137" s="499">
        <f t="shared" si="45"/>
        <v>0</v>
      </c>
      <c r="AH137" s="519">
        <f>IF($F137=0,0,((($F137/$E137)*'CRONOGRAMA ACTIVIDADES'!AD$72)*($G137/$F137)))</f>
        <v>0</v>
      </c>
      <c r="AI137" s="517">
        <f>IF($F137=0,0,((($F137/$E137)*'CRONOGRAMA ACTIVIDADES'!AE$72)*($G137/$F137)))</f>
        <v>0</v>
      </c>
      <c r="AJ137" s="517">
        <f>IF($F137=0,0,((($F137/$E137)*'CRONOGRAMA ACTIVIDADES'!AF$72)*($G137/$F137)))</f>
        <v>0</v>
      </c>
      <c r="AK137" s="517">
        <f>IF($F137=0,0,((($F137/$E137)*'CRONOGRAMA ACTIVIDADES'!AG$72)*($G137/$F137)))</f>
        <v>0</v>
      </c>
      <c r="AL137" s="517">
        <f>IF($F137=0,0,((($F137/$E137)*'CRONOGRAMA ACTIVIDADES'!AH$72)*($G137/$F137)))</f>
        <v>0</v>
      </c>
      <c r="AM137" s="517">
        <f>IF($F137=0,0,((($F137/$E137)*'CRONOGRAMA ACTIVIDADES'!AI$72)*($G137/$F137)))</f>
        <v>0</v>
      </c>
      <c r="AN137" s="517">
        <f>IF($F137=0,0,((($F137/$E137)*'CRONOGRAMA ACTIVIDADES'!AJ$72)*($G137/$F137)))</f>
        <v>0</v>
      </c>
      <c r="AO137" s="517">
        <f>IF($F137=0,0,((($F137/$E137)*'CRONOGRAMA ACTIVIDADES'!AK$72)*($G137/$F137)))</f>
        <v>0</v>
      </c>
      <c r="AP137" s="517">
        <f>IF($F137=0,0,((($F137/$E137)*'CRONOGRAMA ACTIVIDADES'!AL$72)*($G137/$F137)))</f>
        <v>0</v>
      </c>
      <c r="AQ137" s="517">
        <f>IF($F137=0,0,((($F137/$E137)*'CRONOGRAMA ACTIVIDADES'!AM$72)*($G137/$F137)))</f>
        <v>0</v>
      </c>
      <c r="AR137" s="517">
        <f>IF($F137=0,0,((($F137/$E137)*'CRONOGRAMA ACTIVIDADES'!AN$72)*($G137/$F137)))</f>
        <v>0</v>
      </c>
      <c r="AS137" s="517">
        <f>IF($F137=0,0,((($F137/$E137)*'CRONOGRAMA ACTIVIDADES'!AO$72)*($G137/$F137)))</f>
        <v>0</v>
      </c>
      <c r="AT137" s="501">
        <f t="shared" si="46"/>
        <v>0</v>
      </c>
      <c r="AU137" s="571">
        <f>AS137+AR137+AQ137+AP137+AO137+AN137+AM137+AL137+AK137+AJ137+AI137+AH137+AF137+AE137+AD137+AC137+AB137+AA137+Z137+Y137+X137+W137+V137+U137+S137+R137+Q137+P137+O137+N137+M137+L137+K137+J137+I137+H137</f>
        <v>0</v>
      </c>
      <c r="AV137" s="470">
        <f t="shared" si="36"/>
        <v>0</v>
      </c>
    </row>
    <row r="138" spans="2:48" s="60" customFormat="1" ht="13.5">
      <c r="B138" s="522" t="str">
        <f>'FORMATO COSTEO C6'!C51</f>
        <v>6.3.3</v>
      </c>
      <c r="C138" s="538" t="str">
        <f>+'FORMATO COSTEO C6'!B51</f>
        <v>Seguros</v>
      </c>
      <c r="D138" s="524"/>
      <c r="E138" s="532"/>
      <c r="F138" s="526">
        <f>+'FORMATO COSTEO C6'!G51</f>
        <v>0</v>
      </c>
      <c r="G138" s="527">
        <f>+'FORMATO COSTEO C6'!M51</f>
        <v>0</v>
      </c>
      <c r="H138" s="528">
        <f>SUM(H139:H141)</f>
        <v>0</v>
      </c>
      <c r="I138" s="526">
        <f aca="true" t="shared" si="48" ref="I138:AU138">SUM(I139:I141)</f>
        <v>0</v>
      </c>
      <c r="J138" s="526">
        <f t="shared" si="48"/>
        <v>0</v>
      </c>
      <c r="K138" s="526">
        <f t="shared" si="48"/>
        <v>0</v>
      </c>
      <c r="L138" s="526">
        <f t="shared" si="48"/>
        <v>0</v>
      </c>
      <c r="M138" s="526">
        <f t="shared" si="48"/>
        <v>0</v>
      </c>
      <c r="N138" s="526">
        <f t="shared" si="48"/>
        <v>0</v>
      </c>
      <c r="O138" s="526">
        <f t="shared" si="48"/>
        <v>0</v>
      </c>
      <c r="P138" s="526">
        <f t="shared" si="48"/>
        <v>0</v>
      </c>
      <c r="Q138" s="526">
        <f t="shared" si="48"/>
        <v>0</v>
      </c>
      <c r="R138" s="526">
        <f t="shared" si="48"/>
        <v>0</v>
      </c>
      <c r="S138" s="526">
        <f t="shared" si="48"/>
        <v>0</v>
      </c>
      <c r="T138" s="529">
        <f t="shared" si="48"/>
        <v>0</v>
      </c>
      <c r="U138" s="530">
        <f t="shared" si="48"/>
        <v>0</v>
      </c>
      <c r="V138" s="526">
        <f t="shared" si="48"/>
        <v>0</v>
      </c>
      <c r="W138" s="526">
        <f t="shared" si="48"/>
        <v>0</v>
      </c>
      <c r="X138" s="526">
        <f t="shared" si="48"/>
        <v>0</v>
      </c>
      <c r="Y138" s="526">
        <f t="shared" si="48"/>
        <v>0</v>
      </c>
      <c r="Z138" s="526">
        <f t="shared" si="48"/>
        <v>0</v>
      </c>
      <c r="AA138" s="526">
        <f t="shared" si="48"/>
        <v>0</v>
      </c>
      <c r="AB138" s="526">
        <f t="shared" si="48"/>
        <v>0</v>
      </c>
      <c r="AC138" s="526">
        <f t="shared" si="48"/>
        <v>0</v>
      </c>
      <c r="AD138" s="526">
        <f t="shared" si="48"/>
        <v>0</v>
      </c>
      <c r="AE138" s="526">
        <f t="shared" si="48"/>
        <v>0</v>
      </c>
      <c r="AF138" s="526">
        <f t="shared" si="48"/>
        <v>0</v>
      </c>
      <c r="AG138" s="527">
        <f>SUM(AG139:AG141)</f>
        <v>0</v>
      </c>
      <c r="AH138" s="528">
        <f t="shared" si="48"/>
        <v>0</v>
      </c>
      <c r="AI138" s="526">
        <f t="shared" si="48"/>
        <v>0</v>
      </c>
      <c r="AJ138" s="526">
        <f t="shared" si="48"/>
        <v>0</v>
      </c>
      <c r="AK138" s="526">
        <f t="shared" si="48"/>
        <v>0</v>
      </c>
      <c r="AL138" s="526">
        <f t="shared" si="48"/>
        <v>0</v>
      </c>
      <c r="AM138" s="526">
        <f t="shared" si="48"/>
        <v>0</v>
      </c>
      <c r="AN138" s="526">
        <f t="shared" si="48"/>
        <v>0</v>
      </c>
      <c r="AO138" s="526">
        <f t="shared" si="48"/>
        <v>0</v>
      </c>
      <c r="AP138" s="526">
        <f t="shared" si="48"/>
        <v>0</v>
      </c>
      <c r="AQ138" s="526">
        <f t="shared" si="48"/>
        <v>0</v>
      </c>
      <c r="AR138" s="526">
        <f t="shared" si="48"/>
        <v>0</v>
      </c>
      <c r="AS138" s="526">
        <f t="shared" si="48"/>
        <v>0</v>
      </c>
      <c r="AT138" s="529">
        <f t="shared" si="48"/>
        <v>0</v>
      </c>
      <c r="AU138" s="531">
        <f t="shared" si="48"/>
        <v>0</v>
      </c>
      <c r="AV138" s="470">
        <f t="shared" si="36"/>
        <v>0</v>
      </c>
    </row>
    <row r="139" spans="2:48" s="60" customFormat="1" ht="13.5">
      <c r="B139" s="494" t="str">
        <f>'FORMATO COSTEO C6'!C52</f>
        <v>6.3.3.1</v>
      </c>
      <c r="C139" s="515">
        <f>'FORMATO COSTEO C6'!B52</f>
        <v>0</v>
      </c>
      <c r="D139" s="506" t="str">
        <f>'FORMATO COSTEO C6'!D52</f>
        <v>Unidad medida</v>
      </c>
      <c r="E139" s="516">
        <f>'FORMATO COSTEO C6'!E52</f>
        <v>0</v>
      </c>
      <c r="F139" s="517">
        <f>'FORMATO COSTEO C6'!G52</f>
        <v>0</v>
      </c>
      <c r="G139" s="518">
        <f>'FORMATO COSTEO C6'!M52</f>
        <v>0</v>
      </c>
      <c r="H139" s="519">
        <f>IF($F139=0,0,((($F139/$E139)*'CRONOGRAMA ACTIVIDADES'!F$74)*($G139/$F139)))</f>
        <v>0</v>
      </c>
      <c r="I139" s="517">
        <f>IF($F139=0,0,((($F139/$E139)*'CRONOGRAMA ACTIVIDADES'!G$74)*($G139/$F139)))</f>
        <v>0</v>
      </c>
      <c r="J139" s="517">
        <f>IF($F139=0,0,((($F139/$E139)*'CRONOGRAMA ACTIVIDADES'!H$74)*($G139/$F139)))</f>
        <v>0</v>
      </c>
      <c r="K139" s="517">
        <f>IF($F139=0,0,((($F139/$E139)*'CRONOGRAMA ACTIVIDADES'!I$74)*($G139/$F139)))</f>
        <v>0</v>
      </c>
      <c r="L139" s="517">
        <f>IF($F139=0,0,((($F139/$E139)*'CRONOGRAMA ACTIVIDADES'!J$74)*($G139/$F139)))</f>
        <v>0</v>
      </c>
      <c r="M139" s="517">
        <f>IF($F139=0,0,((($F139/$E139)*'CRONOGRAMA ACTIVIDADES'!K$74)*($G139/$F139)))</f>
        <v>0</v>
      </c>
      <c r="N139" s="517">
        <f>IF($F139=0,0,((($F139/$E139)*'CRONOGRAMA ACTIVIDADES'!L$74)*($G139/$F139)))</f>
        <v>0</v>
      </c>
      <c r="O139" s="517">
        <f>IF($F139=0,0,((($F139/$E139)*'CRONOGRAMA ACTIVIDADES'!M$74)*($G139/$F139)))</f>
        <v>0</v>
      </c>
      <c r="P139" s="517">
        <f>IF($F139=0,0,((($F139/$E139)*'CRONOGRAMA ACTIVIDADES'!N$74)*($G139/$F139)))</f>
        <v>0</v>
      </c>
      <c r="Q139" s="517">
        <f>IF($F139=0,0,((($F139/$E139)*'CRONOGRAMA ACTIVIDADES'!O$74)*($G139/$F139)))</f>
        <v>0</v>
      </c>
      <c r="R139" s="517">
        <f>IF($F139=0,0,((($F139/$E139)*'CRONOGRAMA ACTIVIDADES'!P$74)*($G139/$F139)))</f>
        <v>0</v>
      </c>
      <c r="S139" s="517">
        <f>IF($F139=0,0,((($F139/$E139)*'CRONOGRAMA ACTIVIDADES'!Q$74)*($G139/$F139)))</f>
        <v>0</v>
      </c>
      <c r="T139" s="501">
        <f t="shared" si="44"/>
        <v>0</v>
      </c>
      <c r="U139" s="520">
        <f>IF($F139=0,0,((($F139/$E139)*'CRONOGRAMA ACTIVIDADES'!R$74)*($G139/$F139)))</f>
        <v>0</v>
      </c>
      <c r="V139" s="517">
        <f>IF($F139=0,0,((($F139/$E139)*'CRONOGRAMA ACTIVIDADES'!S$74)*($G139/$F139)))</f>
        <v>0</v>
      </c>
      <c r="W139" s="517">
        <f>IF($F139=0,0,((($F139/$E139)*'CRONOGRAMA ACTIVIDADES'!T$74)*($G139/$F139)))</f>
        <v>0</v>
      </c>
      <c r="X139" s="517">
        <f>IF($F139=0,0,((($F139/$E139)*'CRONOGRAMA ACTIVIDADES'!U$74)*($G139/$F139)))</f>
        <v>0</v>
      </c>
      <c r="Y139" s="517">
        <f>IF($F139=0,0,((($F139/$E139)*'CRONOGRAMA ACTIVIDADES'!V$74)*($G139/$F139)))</f>
        <v>0</v>
      </c>
      <c r="Z139" s="517">
        <f>IF($F139=0,0,((($F139/$E139)*'CRONOGRAMA ACTIVIDADES'!W$74)*($G139/$F139)))</f>
        <v>0</v>
      </c>
      <c r="AA139" s="517">
        <f>IF($F139=0,0,((($F139/$E139)*'CRONOGRAMA ACTIVIDADES'!X$74)*($G139/$F139)))</f>
        <v>0</v>
      </c>
      <c r="AB139" s="517">
        <f>IF($F139=0,0,((($F139/$E139)*'CRONOGRAMA ACTIVIDADES'!Y$74)*($G139/$F139)))</f>
        <v>0</v>
      </c>
      <c r="AC139" s="517">
        <f>IF($F139=0,0,((($F139/$E139)*'CRONOGRAMA ACTIVIDADES'!Z$74)*($G139/$F139)))</f>
        <v>0</v>
      </c>
      <c r="AD139" s="517">
        <f>IF($F139=0,0,((($F139/$E139)*'CRONOGRAMA ACTIVIDADES'!AA$74)*($G139/$F139)))</f>
        <v>0</v>
      </c>
      <c r="AE139" s="517">
        <f>IF($F139=0,0,((($F139/$E139)*'CRONOGRAMA ACTIVIDADES'!AB$74)*($G139/$F139)))</f>
        <v>0</v>
      </c>
      <c r="AF139" s="517">
        <f>IF($F139=0,0,((($F139/$E139)*'CRONOGRAMA ACTIVIDADES'!AC$74)*($G139/$F139)))</f>
        <v>0</v>
      </c>
      <c r="AG139" s="499">
        <f t="shared" si="45"/>
        <v>0</v>
      </c>
      <c r="AH139" s="519">
        <f>IF($F139=0,0,((($F139/$E139)*'CRONOGRAMA ACTIVIDADES'!AD$74)*($G139/$F139)))</f>
        <v>0</v>
      </c>
      <c r="AI139" s="517">
        <f>IF($F139=0,0,((($F139/$E139)*'CRONOGRAMA ACTIVIDADES'!AE$74)*($G139/$F139)))</f>
        <v>0</v>
      </c>
      <c r="AJ139" s="517">
        <f>IF($F139=0,0,((($F139/$E139)*'CRONOGRAMA ACTIVIDADES'!AF$74)*($G139/$F139)))</f>
        <v>0</v>
      </c>
      <c r="AK139" s="517">
        <f>IF($F139=0,0,((($F139/$E139)*'CRONOGRAMA ACTIVIDADES'!AG$74)*($G139/$F139)))</f>
        <v>0</v>
      </c>
      <c r="AL139" s="517">
        <f>IF($F139=0,0,((($F139/$E139)*'CRONOGRAMA ACTIVIDADES'!AH$74)*($G139/$F139)))</f>
        <v>0</v>
      </c>
      <c r="AM139" s="517">
        <f>IF($F139=0,0,((($F139/$E139)*'CRONOGRAMA ACTIVIDADES'!AI$74)*($G139/$F139)))</f>
        <v>0</v>
      </c>
      <c r="AN139" s="517">
        <f>IF($F139=0,0,((($F139/$E139)*'CRONOGRAMA ACTIVIDADES'!AJ$74)*($G139/$F139)))</f>
        <v>0</v>
      </c>
      <c r="AO139" s="517">
        <f>IF($F139=0,0,((($F139/$E139)*'CRONOGRAMA ACTIVIDADES'!AK$74)*($G139/$F139)))</f>
        <v>0</v>
      </c>
      <c r="AP139" s="517">
        <f>IF($F139=0,0,((($F139/$E139)*'CRONOGRAMA ACTIVIDADES'!AL$74)*($G139/$F139)))</f>
        <v>0</v>
      </c>
      <c r="AQ139" s="517">
        <f>IF($F139=0,0,((($F139/$E139)*'CRONOGRAMA ACTIVIDADES'!AM$74)*($G139/$F139)))</f>
        <v>0</v>
      </c>
      <c r="AR139" s="517">
        <f>IF($F139=0,0,((($F139/$E139)*'CRONOGRAMA ACTIVIDADES'!AN$74)*($G139/$F139)))</f>
        <v>0</v>
      </c>
      <c r="AS139" s="517">
        <f>IF($F139=0,0,((($F139/$E139)*'CRONOGRAMA ACTIVIDADES'!AO$74)*($G139/$F139)))</f>
        <v>0</v>
      </c>
      <c r="AT139" s="501">
        <f t="shared" si="46"/>
        <v>0</v>
      </c>
      <c r="AU139" s="571">
        <f>AS139+AR139+AQ139+AP139+AO139+AN139+AM139+AL139+AK139+AJ139+AI139+AH139+AF139+AE139+AD139+AC139+AB139+AA139+Z139+Y139+X139+W139+V139+U139+S139+R139+Q139+P139+O139+N139+M139+L139+K139+J139+I139+H139</f>
        <v>0</v>
      </c>
      <c r="AV139" s="470">
        <f t="shared" si="36"/>
        <v>0</v>
      </c>
    </row>
    <row r="140" spans="2:48" s="60" customFormat="1" ht="13.5">
      <c r="B140" s="494" t="str">
        <f>'FORMATO COSTEO C6'!C53</f>
        <v>6.3.3.2</v>
      </c>
      <c r="C140" s="515">
        <f>'FORMATO COSTEO C6'!B53</f>
        <v>0</v>
      </c>
      <c r="D140" s="506" t="str">
        <f>'FORMATO COSTEO C6'!D53</f>
        <v>Unidad medida</v>
      </c>
      <c r="E140" s="516">
        <f>'FORMATO COSTEO C6'!E53</f>
        <v>0</v>
      </c>
      <c r="F140" s="517">
        <f>'FORMATO COSTEO C6'!G53</f>
        <v>0</v>
      </c>
      <c r="G140" s="518">
        <f>'FORMATO COSTEO C6'!M53</f>
        <v>0</v>
      </c>
      <c r="H140" s="519">
        <f>IF($F140=0,0,((($F140/$E140)*'CRONOGRAMA ACTIVIDADES'!F$75)*($G140/$F140)))</f>
        <v>0</v>
      </c>
      <c r="I140" s="517">
        <f>IF($F140=0,0,((($F140/$E140)*'CRONOGRAMA ACTIVIDADES'!G$75)*($G140/$F140)))</f>
        <v>0</v>
      </c>
      <c r="J140" s="517">
        <f>IF($F140=0,0,((($F140/$E140)*'CRONOGRAMA ACTIVIDADES'!H$75)*($G140/$F140)))</f>
        <v>0</v>
      </c>
      <c r="K140" s="517">
        <f>IF($F140=0,0,((($F140/$E140)*'CRONOGRAMA ACTIVIDADES'!I$75)*($G140/$F140)))</f>
        <v>0</v>
      </c>
      <c r="L140" s="517">
        <f>IF($F140=0,0,((($F140/$E140)*'CRONOGRAMA ACTIVIDADES'!J$75)*($G140/$F140)))</f>
        <v>0</v>
      </c>
      <c r="M140" s="517">
        <f>IF($F140=0,0,((($F140/$E140)*'CRONOGRAMA ACTIVIDADES'!K$75)*($G140/$F140)))</f>
        <v>0</v>
      </c>
      <c r="N140" s="517">
        <f>IF($F140=0,0,((($F140/$E140)*'CRONOGRAMA ACTIVIDADES'!L$75)*($G140/$F140)))</f>
        <v>0</v>
      </c>
      <c r="O140" s="517">
        <f>IF($F140=0,0,((($F140/$E140)*'CRONOGRAMA ACTIVIDADES'!M$75)*($G140/$F140)))</f>
        <v>0</v>
      </c>
      <c r="P140" s="517">
        <f>IF($F140=0,0,((($F140/$E140)*'CRONOGRAMA ACTIVIDADES'!N$75)*($G140/$F140)))</f>
        <v>0</v>
      </c>
      <c r="Q140" s="517">
        <f>IF($F140=0,0,((($F140/$E140)*'CRONOGRAMA ACTIVIDADES'!O$75)*($G140/$F140)))</f>
        <v>0</v>
      </c>
      <c r="R140" s="517">
        <f>IF($F140=0,0,((($F140/$E140)*'CRONOGRAMA ACTIVIDADES'!P$75)*($G140/$F140)))</f>
        <v>0</v>
      </c>
      <c r="S140" s="517">
        <f>IF($F140=0,0,((($F140/$E140)*'CRONOGRAMA ACTIVIDADES'!Q$75)*($G140/$F140)))</f>
        <v>0</v>
      </c>
      <c r="T140" s="501">
        <f t="shared" si="44"/>
        <v>0</v>
      </c>
      <c r="U140" s="520">
        <f>IF($F140=0,0,((($F140/$E140)*'CRONOGRAMA ACTIVIDADES'!R$75)*($G140/$F140)))</f>
        <v>0</v>
      </c>
      <c r="V140" s="517">
        <f>IF($F140=0,0,((($F140/$E140)*'CRONOGRAMA ACTIVIDADES'!S$75)*($G140/$F140)))</f>
        <v>0</v>
      </c>
      <c r="W140" s="517">
        <f>IF($F140=0,0,((($F140/$E140)*'CRONOGRAMA ACTIVIDADES'!T$75)*($G140/$F140)))</f>
        <v>0</v>
      </c>
      <c r="X140" s="517">
        <f>IF($F140=0,0,((($F140/$E140)*'CRONOGRAMA ACTIVIDADES'!U$75)*($G140/$F140)))</f>
        <v>0</v>
      </c>
      <c r="Y140" s="517">
        <f>IF($F140=0,0,((($F140/$E140)*'CRONOGRAMA ACTIVIDADES'!V$75)*($G140/$F140)))</f>
        <v>0</v>
      </c>
      <c r="Z140" s="517">
        <f>IF($F140=0,0,((($F140/$E140)*'CRONOGRAMA ACTIVIDADES'!W$75)*($G140/$F140)))</f>
        <v>0</v>
      </c>
      <c r="AA140" s="517">
        <f>IF($F140=0,0,((($F140/$E140)*'CRONOGRAMA ACTIVIDADES'!X$75)*($G140/$F140)))</f>
        <v>0</v>
      </c>
      <c r="AB140" s="517">
        <f>IF($F140=0,0,((($F140/$E140)*'CRONOGRAMA ACTIVIDADES'!Y$75)*($G140/$F140)))</f>
        <v>0</v>
      </c>
      <c r="AC140" s="517">
        <f>IF($F140=0,0,((($F140/$E140)*'CRONOGRAMA ACTIVIDADES'!Z$75)*($G140/$F140)))</f>
        <v>0</v>
      </c>
      <c r="AD140" s="517">
        <f>IF($F140=0,0,((($F140/$E140)*'CRONOGRAMA ACTIVIDADES'!AA$75)*($G140/$F140)))</f>
        <v>0</v>
      </c>
      <c r="AE140" s="517">
        <f>IF($F140=0,0,((($F140/$E140)*'CRONOGRAMA ACTIVIDADES'!AB$75)*($G140/$F140)))</f>
        <v>0</v>
      </c>
      <c r="AF140" s="517">
        <f>IF($F140=0,0,((($F140/$E140)*'CRONOGRAMA ACTIVIDADES'!AC$75)*($G140/$F140)))</f>
        <v>0</v>
      </c>
      <c r="AG140" s="499">
        <f t="shared" si="45"/>
        <v>0</v>
      </c>
      <c r="AH140" s="519">
        <f>IF($F140=0,0,((($F140/$E140)*'CRONOGRAMA ACTIVIDADES'!AD$75)*($G140/$F140)))</f>
        <v>0</v>
      </c>
      <c r="AI140" s="517">
        <f>IF($F140=0,0,((($F140/$E140)*'CRONOGRAMA ACTIVIDADES'!AE$75)*($G140/$F140)))</f>
        <v>0</v>
      </c>
      <c r="AJ140" s="517">
        <f>IF($F140=0,0,((($F140/$E140)*'CRONOGRAMA ACTIVIDADES'!AF$75)*($G140/$F140)))</f>
        <v>0</v>
      </c>
      <c r="AK140" s="517">
        <f>IF($F140=0,0,((($F140/$E140)*'CRONOGRAMA ACTIVIDADES'!AG$75)*($G140/$F140)))</f>
        <v>0</v>
      </c>
      <c r="AL140" s="517">
        <f>IF($F140=0,0,((($F140/$E140)*'CRONOGRAMA ACTIVIDADES'!AH$75)*($G140/$F140)))</f>
        <v>0</v>
      </c>
      <c r="AM140" s="517">
        <f>IF($F140=0,0,((($F140/$E140)*'CRONOGRAMA ACTIVIDADES'!AI$75)*($G140/$F140)))</f>
        <v>0</v>
      </c>
      <c r="AN140" s="517">
        <f>IF($F140=0,0,((($F140/$E140)*'CRONOGRAMA ACTIVIDADES'!AJ$75)*($G140/$F140)))</f>
        <v>0</v>
      </c>
      <c r="AO140" s="517">
        <f>IF($F140=0,0,((($F140/$E140)*'CRONOGRAMA ACTIVIDADES'!AK$75)*($G140/$F140)))</f>
        <v>0</v>
      </c>
      <c r="AP140" s="517">
        <f>IF($F140=0,0,((($F140/$E140)*'CRONOGRAMA ACTIVIDADES'!AL$75)*($G140/$F140)))</f>
        <v>0</v>
      </c>
      <c r="AQ140" s="517">
        <f>IF($F140=0,0,((($F140/$E140)*'CRONOGRAMA ACTIVIDADES'!AM$75)*($G140/$F140)))</f>
        <v>0</v>
      </c>
      <c r="AR140" s="517">
        <f>IF($F140=0,0,((($F140/$E140)*'CRONOGRAMA ACTIVIDADES'!AN$75)*($G140/$F140)))</f>
        <v>0</v>
      </c>
      <c r="AS140" s="517">
        <f>IF($F140=0,0,((($F140/$E140)*'CRONOGRAMA ACTIVIDADES'!AO$75)*($G140/$F140)))</f>
        <v>0</v>
      </c>
      <c r="AT140" s="501">
        <f t="shared" si="46"/>
        <v>0</v>
      </c>
      <c r="AU140" s="571">
        <f>AS140+AR140+AQ140+AP140+AO140+AN140+AM140+AL140+AK140+AJ140+AI140+AH140+AF140+AE140+AD140+AC140+AB140+AA140+Z140+Y140+X140+W140+V140+U140+S140+R140+Q140+P140+O140+N140+M140+L140+K140+J140+I140+H140</f>
        <v>0</v>
      </c>
      <c r="AV140" s="470">
        <f t="shared" si="36"/>
        <v>0</v>
      </c>
    </row>
    <row r="141" spans="2:48" s="60" customFormat="1" ht="13.5">
      <c r="B141" s="494" t="str">
        <f>'FORMATO COSTEO C6'!C54</f>
        <v>6.3.3.3</v>
      </c>
      <c r="C141" s="515">
        <f>'FORMATO COSTEO C6'!B54</f>
        <v>0</v>
      </c>
      <c r="D141" s="506" t="str">
        <f>'FORMATO COSTEO C6'!D54</f>
        <v>Unidad medida</v>
      </c>
      <c r="E141" s="516">
        <f>'FORMATO COSTEO C6'!E54</f>
        <v>0</v>
      </c>
      <c r="F141" s="517">
        <f>'FORMATO COSTEO C6'!G54</f>
        <v>0</v>
      </c>
      <c r="G141" s="518">
        <f>'FORMATO COSTEO C6'!M54</f>
        <v>0</v>
      </c>
      <c r="H141" s="519">
        <f>IF($F141=0,0,((($F141/$E141)*'CRONOGRAMA ACTIVIDADES'!F$76)*($G141/$F141)))</f>
        <v>0</v>
      </c>
      <c r="I141" s="517">
        <f>IF($F141=0,0,((($F141/$E141)*'CRONOGRAMA ACTIVIDADES'!G$76)*($G141/$F141)))</f>
        <v>0</v>
      </c>
      <c r="J141" s="517">
        <f>IF($F141=0,0,((($F141/$E141)*'CRONOGRAMA ACTIVIDADES'!H$76)*($G141/$F141)))</f>
        <v>0</v>
      </c>
      <c r="K141" s="517">
        <f>IF($F141=0,0,((($F141/$E141)*'CRONOGRAMA ACTIVIDADES'!I$76)*($G141/$F141)))</f>
        <v>0</v>
      </c>
      <c r="L141" s="517">
        <f>IF($F141=0,0,((($F141/$E141)*'CRONOGRAMA ACTIVIDADES'!J$76)*($G141/$F141)))</f>
        <v>0</v>
      </c>
      <c r="M141" s="517">
        <f>IF($F141=0,0,((($F141/$E141)*'CRONOGRAMA ACTIVIDADES'!K$76)*($G141/$F141)))</f>
        <v>0</v>
      </c>
      <c r="N141" s="517">
        <f>IF($F141=0,0,((($F141/$E141)*'CRONOGRAMA ACTIVIDADES'!L$76)*($G141/$F141)))</f>
        <v>0</v>
      </c>
      <c r="O141" s="517">
        <f>IF($F141=0,0,((($F141/$E141)*'CRONOGRAMA ACTIVIDADES'!M$76)*($G141/$F141)))</f>
        <v>0</v>
      </c>
      <c r="P141" s="517">
        <f>IF($F141=0,0,((($F141/$E141)*'CRONOGRAMA ACTIVIDADES'!N$76)*($G141/$F141)))</f>
        <v>0</v>
      </c>
      <c r="Q141" s="517">
        <f>IF($F141=0,0,((($F141/$E141)*'CRONOGRAMA ACTIVIDADES'!O$76)*($G141/$F141)))</f>
        <v>0</v>
      </c>
      <c r="R141" s="517">
        <f>IF($F141=0,0,((($F141/$E141)*'CRONOGRAMA ACTIVIDADES'!P$76)*($G141/$F141)))</f>
        <v>0</v>
      </c>
      <c r="S141" s="517">
        <f>IF($F141=0,0,((($F141/$E141)*'CRONOGRAMA ACTIVIDADES'!Q$76)*($G141/$F141)))</f>
        <v>0</v>
      </c>
      <c r="T141" s="501">
        <f t="shared" si="44"/>
        <v>0</v>
      </c>
      <c r="U141" s="520">
        <f>IF($F141=0,0,((($F141/$E141)*'CRONOGRAMA ACTIVIDADES'!R$76)*($G141/$F141)))</f>
        <v>0</v>
      </c>
      <c r="V141" s="517">
        <f>IF($F141=0,0,((($F141/$E141)*'CRONOGRAMA ACTIVIDADES'!S$76)*($G141/$F141)))</f>
        <v>0</v>
      </c>
      <c r="W141" s="517">
        <f>IF($F141=0,0,((($F141/$E141)*'CRONOGRAMA ACTIVIDADES'!T$76)*($G141/$F141)))</f>
        <v>0</v>
      </c>
      <c r="X141" s="517">
        <f>IF($F141=0,0,((($F141/$E141)*'CRONOGRAMA ACTIVIDADES'!U$76)*($G141/$F141)))</f>
        <v>0</v>
      </c>
      <c r="Y141" s="517">
        <f>IF($F141=0,0,((($F141/$E141)*'CRONOGRAMA ACTIVIDADES'!V$76)*($G141/$F141)))</f>
        <v>0</v>
      </c>
      <c r="Z141" s="517">
        <f>IF($F141=0,0,((($F141/$E141)*'CRONOGRAMA ACTIVIDADES'!W$76)*($G141/$F141)))</f>
        <v>0</v>
      </c>
      <c r="AA141" s="517">
        <f>IF($F141=0,0,((($F141/$E141)*'CRONOGRAMA ACTIVIDADES'!X$76)*($G141/$F141)))</f>
        <v>0</v>
      </c>
      <c r="AB141" s="517">
        <f>IF($F141=0,0,((($F141/$E141)*'CRONOGRAMA ACTIVIDADES'!Y$76)*($G141/$F141)))</f>
        <v>0</v>
      </c>
      <c r="AC141" s="517">
        <f>IF($F141=0,0,((($F141/$E141)*'CRONOGRAMA ACTIVIDADES'!Z$76)*($G141/$F141)))</f>
        <v>0</v>
      </c>
      <c r="AD141" s="517">
        <f>IF($F141=0,0,((($F141/$E141)*'CRONOGRAMA ACTIVIDADES'!AA$76)*($G141/$F141)))</f>
        <v>0</v>
      </c>
      <c r="AE141" s="517">
        <f>IF($F141=0,0,((($F141/$E141)*'CRONOGRAMA ACTIVIDADES'!AB$76)*($G141/$F141)))</f>
        <v>0</v>
      </c>
      <c r="AF141" s="517">
        <f>IF($F141=0,0,((($F141/$E141)*'CRONOGRAMA ACTIVIDADES'!AC$76)*($G141/$F141)))</f>
        <v>0</v>
      </c>
      <c r="AG141" s="499">
        <f t="shared" si="45"/>
        <v>0</v>
      </c>
      <c r="AH141" s="519">
        <f>IF($F141=0,0,((($F141/$E141)*'CRONOGRAMA ACTIVIDADES'!AD$76)*($G141/$F141)))</f>
        <v>0</v>
      </c>
      <c r="AI141" s="517">
        <f>IF($F141=0,0,((($F141/$E141)*'CRONOGRAMA ACTIVIDADES'!AE$76)*($G141/$F141)))</f>
        <v>0</v>
      </c>
      <c r="AJ141" s="517">
        <f>IF($F141=0,0,((($F141/$E141)*'CRONOGRAMA ACTIVIDADES'!AF$76)*($G141/$F141)))</f>
        <v>0</v>
      </c>
      <c r="AK141" s="517">
        <f>IF($F141=0,0,((($F141/$E141)*'CRONOGRAMA ACTIVIDADES'!AG$76)*($G141/$F141)))</f>
        <v>0</v>
      </c>
      <c r="AL141" s="517">
        <f>IF($F141=0,0,((($F141/$E141)*'CRONOGRAMA ACTIVIDADES'!AH$76)*($G141/$F141)))</f>
        <v>0</v>
      </c>
      <c r="AM141" s="517">
        <f>IF($F141=0,0,((($F141/$E141)*'CRONOGRAMA ACTIVIDADES'!AI$76)*($G141/$F141)))</f>
        <v>0</v>
      </c>
      <c r="AN141" s="517">
        <f>IF($F141=0,0,((($F141/$E141)*'CRONOGRAMA ACTIVIDADES'!AJ$76)*($G141/$F141)))</f>
        <v>0</v>
      </c>
      <c r="AO141" s="517">
        <f>IF($F141=0,0,((($F141/$E141)*'CRONOGRAMA ACTIVIDADES'!AK$76)*($G141/$F141)))</f>
        <v>0</v>
      </c>
      <c r="AP141" s="517">
        <f>IF($F141=0,0,((($F141/$E141)*'CRONOGRAMA ACTIVIDADES'!AL$76)*($G141/$F141)))</f>
        <v>0</v>
      </c>
      <c r="AQ141" s="517">
        <f>IF($F141=0,0,((($F141/$E141)*'CRONOGRAMA ACTIVIDADES'!AM$76)*($G141/$F141)))</f>
        <v>0</v>
      </c>
      <c r="AR141" s="517">
        <f>IF($F141=0,0,((($F141/$E141)*'CRONOGRAMA ACTIVIDADES'!AN$76)*($G141/$F141)))</f>
        <v>0</v>
      </c>
      <c r="AS141" s="517">
        <f>IF($F141=0,0,((($F141/$E141)*'CRONOGRAMA ACTIVIDADES'!AO$76)*($G141/$F141)))</f>
        <v>0</v>
      </c>
      <c r="AT141" s="501">
        <f t="shared" si="46"/>
        <v>0</v>
      </c>
      <c r="AU141" s="571">
        <f>AS141+AR141+AQ141+AP141+AO141+AN141+AM141+AL141+AK141+AJ141+AI141+AH141+AF141+AE141+AD141+AC141+AB141+AA141+Z141+Y141+X141+W141+V141+U141+S141+R141+Q141+P141+O141+N141+M141+L141+K141+J141+I141+H141</f>
        <v>0</v>
      </c>
      <c r="AV141" s="470">
        <f t="shared" si="36"/>
        <v>0</v>
      </c>
    </row>
    <row r="142" spans="2:48" s="60" customFormat="1" ht="13.5">
      <c r="B142" s="533" t="str">
        <f>'FORMATO COSTEO C6'!C55</f>
        <v>6.3.4</v>
      </c>
      <c r="C142" s="538" t="str">
        <f>+'FORMATO COSTEO C6'!B55</f>
        <v>Oficina de proyecto</v>
      </c>
      <c r="D142" s="534"/>
      <c r="E142" s="532"/>
      <c r="F142" s="526">
        <f>+'FORMATO COSTEO C6'!G55</f>
        <v>0</v>
      </c>
      <c r="G142" s="527">
        <f>+'FORMATO COSTEO C6'!M55</f>
        <v>0</v>
      </c>
      <c r="H142" s="528">
        <f>SUM(H143:H145)</f>
        <v>0</v>
      </c>
      <c r="I142" s="526">
        <f aca="true" t="shared" si="49" ref="I142:AU142">SUM(I143:I145)</f>
        <v>0</v>
      </c>
      <c r="J142" s="526">
        <f t="shared" si="49"/>
        <v>0</v>
      </c>
      <c r="K142" s="526">
        <f t="shared" si="49"/>
        <v>0</v>
      </c>
      <c r="L142" s="526">
        <f t="shared" si="49"/>
        <v>0</v>
      </c>
      <c r="M142" s="526">
        <f t="shared" si="49"/>
        <v>0</v>
      </c>
      <c r="N142" s="526">
        <f t="shared" si="49"/>
        <v>0</v>
      </c>
      <c r="O142" s="526">
        <f t="shared" si="49"/>
        <v>0</v>
      </c>
      <c r="P142" s="526">
        <f t="shared" si="49"/>
        <v>0</v>
      </c>
      <c r="Q142" s="526">
        <f t="shared" si="49"/>
        <v>0</v>
      </c>
      <c r="R142" s="526">
        <f t="shared" si="49"/>
        <v>0</v>
      </c>
      <c r="S142" s="526">
        <f t="shared" si="49"/>
        <v>0</v>
      </c>
      <c r="T142" s="529">
        <f t="shared" si="49"/>
        <v>0</v>
      </c>
      <c r="U142" s="530">
        <f t="shared" si="49"/>
        <v>0</v>
      </c>
      <c r="V142" s="526">
        <f t="shared" si="49"/>
        <v>0</v>
      </c>
      <c r="W142" s="526">
        <f t="shared" si="49"/>
        <v>0</v>
      </c>
      <c r="X142" s="526">
        <f t="shared" si="49"/>
        <v>0</v>
      </c>
      <c r="Y142" s="526">
        <f t="shared" si="49"/>
        <v>0</v>
      </c>
      <c r="Z142" s="526">
        <f t="shared" si="49"/>
        <v>0</v>
      </c>
      <c r="AA142" s="526">
        <f t="shared" si="49"/>
        <v>0</v>
      </c>
      <c r="AB142" s="526">
        <f t="shared" si="49"/>
        <v>0</v>
      </c>
      <c r="AC142" s="526">
        <f t="shared" si="49"/>
        <v>0</v>
      </c>
      <c r="AD142" s="526">
        <f t="shared" si="49"/>
        <v>0</v>
      </c>
      <c r="AE142" s="526">
        <f t="shared" si="49"/>
        <v>0</v>
      </c>
      <c r="AF142" s="526">
        <f t="shared" si="49"/>
        <v>0</v>
      </c>
      <c r="AG142" s="527">
        <f>SUM(AG143:AG145)</f>
        <v>0</v>
      </c>
      <c r="AH142" s="528">
        <f t="shared" si="49"/>
        <v>0</v>
      </c>
      <c r="AI142" s="526">
        <f t="shared" si="49"/>
        <v>0</v>
      </c>
      <c r="AJ142" s="526">
        <f t="shared" si="49"/>
        <v>0</v>
      </c>
      <c r="AK142" s="526">
        <f t="shared" si="49"/>
        <v>0</v>
      </c>
      <c r="AL142" s="526">
        <f t="shared" si="49"/>
        <v>0</v>
      </c>
      <c r="AM142" s="526">
        <f t="shared" si="49"/>
        <v>0</v>
      </c>
      <c r="AN142" s="526">
        <f t="shared" si="49"/>
        <v>0</v>
      </c>
      <c r="AO142" s="526">
        <f t="shared" si="49"/>
        <v>0</v>
      </c>
      <c r="AP142" s="526">
        <f t="shared" si="49"/>
        <v>0</v>
      </c>
      <c r="AQ142" s="526">
        <f t="shared" si="49"/>
        <v>0</v>
      </c>
      <c r="AR142" s="526">
        <f t="shared" si="49"/>
        <v>0</v>
      </c>
      <c r="AS142" s="526">
        <f t="shared" si="49"/>
        <v>0</v>
      </c>
      <c r="AT142" s="529">
        <f t="shared" si="49"/>
        <v>0</v>
      </c>
      <c r="AU142" s="531">
        <f t="shared" si="49"/>
        <v>0</v>
      </c>
      <c r="AV142" s="470">
        <f t="shared" si="36"/>
        <v>0</v>
      </c>
    </row>
    <row r="143" spans="2:48" s="60" customFormat="1" ht="13.5">
      <c r="B143" s="494" t="str">
        <f>'FORMATO COSTEO C6'!C56</f>
        <v>6.3.4.1</v>
      </c>
      <c r="C143" s="515">
        <f>'FORMATO COSTEO C6'!B56</f>
        <v>0</v>
      </c>
      <c r="D143" s="506" t="str">
        <f>'FORMATO COSTEO C6'!D56</f>
        <v>Unidad medida</v>
      </c>
      <c r="E143" s="516">
        <f>'FORMATO COSTEO C6'!E56</f>
        <v>0</v>
      </c>
      <c r="F143" s="517">
        <f>'FORMATO COSTEO C6'!G56</f>
        <v>0</v>
      </c>
      <c r="G143" s="518">
        <f>'FORMATO COSTEO C6'!M56</f>
        <v>0</v>
      </c>
      <c r="H143" s="519">
        <f>IF($F143=0,0,((($F143/$E143)*'CRONOGRAMA ACTIVIDADES'!F$78)*($G143/$F143)))</f>
        <v>0</v>
      </c>
      <c r="I143" s="517">
        <f>IF($F143=0,0,((($F143/$E143)*'CRONOGRAMA ACTIVIDADES'!G$78)*($G143/$F143)))</f>
        <v>0</v>
      </c>
      <c r="J143" s="517">
        <f>IF($F143=0,0,((($F143/$E143)*'CRONOGRAMA ACTIVIDADES'!H$78)*($G143/$F143)))</f>
        <v>0</v>
      </c>
      <c r="K143" s="517">
        <f>IF($F143=0,0,((($F143/$E143)*'CRONOGRAMA ACTIVIDADES'!I$78)*($G143/$F143)))</f>
        <v>0</v>
      </c>
      <c r="L143" s="517">
        <f>IF($F143=0,0,((($F143/$E143)*'CRONOGRAMA ACTIVIDADES'!J$78)*($G143/$F143)))</f>
        <v>0</v>
      </c>
      <c r="M143" s="517">
        <f>IF($F143=0,0,((($F143/$E143)*'CRONOGRAMA ACTIVIDADES'!K$78)*($G143/$F143)))</f>
        <v>0</v>
      </c>
      <c r="N143" s="517">
        <f>IF($F143=0,0,((($F143/$E143)*'CRONOGRAMA ACTIVIDADES'!L$78)*($G143/$F143)))</f>
        <v>0</v>
      </c>
      <c r="O143" s="517">
        <f>IF($F143=0,0,((($F143/$E143)*'CRONOGRAMA ACTIVIDADES'!M$78)*($G143/$F143)))</f>
        <v>0</v>
      </c>
      <c r="P143" s="517">
        <f>IF($F143=0,0,((($F143/$E143)*'CRONOGRAMA ACTIVIDADES'!N$78)*($G143/$F143)))</f>
        <v>0</v>
      </c>
      <c r="Q143" s="517">
        <f>IF($F143=0,0,((($F143/$E143)*'CRONOGRAMA ACTIVIDADES'!O$78)*($G143/$F143)))</f>
        <v>0</v>
      </c>
      <c r="R143" s="517">
        <f>IF($F143=0,0,((($F143/$E143)*'CRONOGRAMA ACTIVIDADES'!P$78)*($G143/$F143)))</f>
        <v>0</v>
      </c>
      <c r="S143" s="517">
        <f>IF($F143=0,0,((($F143/$E143)*'CRONOGRAMA ACTIVIDADES'!Q$78)*($G143/$F143)))</f>
        <v>0</v>
      </c>
      <c r="T143" s="501">
        <f t="shared" si="44"/>
        <v>0</v>
      </c>
      <c r="U143" s="520">
        <f>IF($F143=0,0,((($F143/$E143)*'CRONOGRAMA ACTIVIDADES'!R$78)*($G143/$F143)))</f>
        <v>0</v>
      </c>
      <c r="V143" s="517">
        <f>IF($F143=0,0,((($F143/$E143)*'CRONOGRAMA ACTIVIDADES'!S$78)*($G143/$F143)))</f>
        <v>0</v>
      </c>
      <c r="W143" s="517">
        <f>IF($F143=0,0,((($F143/$E143)*'CRONOGRAMA ACTIVIDADES'!T$78)*($G143/$F143)))</f>
        <v>0</v>
      </c>
      <c r="X143" s="517">
        <f>IF($F143=0,0,((($F143/$E143)*'CRONOGRAMA ACTIVIDADES'!U$78)*($G143/$F143)))</f>
        <v>0</v>
      </c>
      <c r="Y143" s="517">
        <f>IF($F143=0,0,((($F143/$E143)*'CRONOGRAMA ACTIVIDADES'!V$78)*($G143/$F143)))</f>
        <v>0</v>
      </c>
      <c r="Z143" s="517">
        <f>IF($F143=0,0,((($F143/$E143)*'CRONOGRAMA ACTIVIDADES'!W$78)*($G143/$F143)))</f>
        <v>0</v>
      </c>
      <c r="AA143" s="517">
        <f>IF($F143=0,0,((($F143/$E143)*'CRONOGRAMA ACTIVIDADES'!X$78)*($G143/$F143)))</f>
        <v>0</v>
      </c>
      <c r="AB143" s="517">
        <f>IF($F143=0,0,((($F143/$E143)*'CRONOGRAMA ACTIVIDADES'!Y$78)*($G143/$F143)))</f>
        <v>0</v>
      </c>
      <c r="AC143" s="517">
        <f>IF($F143=0,0,((($F143/$E143)*'CRONOGRAMA ACTIVIDADES'!Z$78)*($G143/$F143)))</f>
        <v>0</v>
      </c>
      <c r="AD143" s="517">
        <f>IF($F143=0,0,((($F143/$E143)*'CRONOGRAMA ACTIVIDADES'!AA$78)*($G143/$F143)))</f>
        <v>0</v>
      </c>
      <c r="AE143" s="517">
        <f>IF($F143=0,0,((($F143/$E143)*'CRONOGRAMA ACTIVIDADES'!AB$78)*($G143/$F143)))</f>
        <v>0</v>
      </c>
      <c r="AF143" s="517">
        <f>IF($F143=0,0,((($F143/$E143)*'CRONOGRAMA ACTIVIDADES'!AC$78)*($G143/$F143)))</f>
        <v>0</v>
      </c>
      <c r="AG143" s="499">
        <f t="shared" si="45"/>
        <v>0</v>
      </c>
      <c r="AH143" s="519">
        <f>IF($F143=0,0,((($F143/$E143)*'CRONOGRAMA ACTIVIDADES'!AD$78)*($G143/$F143)))</f>
        <v>0</v>
      </c>
      <c r="AI143" s="517">
        <f>IF($F143=0,0,((($F143/$E143)*'CRONOGRAMA ACTIVIDADES'!AE$78)*($G143/$F143)))</f>
        <v>0</v>
      </c>
      <c r="AJ143" s="517">
        <f>IF($F143=0,0,((($F143/$E143)*'CRONOGRAMA ACTIVIDADES'!AF$78)*($G143/$F143)))</f>
        <v>0</v>
      </c>
      <c r="AK143" s="517">
        <f>IF($F143=0,0,((($F143/$E143)*'CRONOGRAMA ACTIVIDADES'!AG$78)*($G143/$F143)))</f>
        <v>0</v>
      </c>
      <c r="AL143" s="517">
        <f>IF($F143=0,0,((($F143/$E143)*'CRONOGRAMA ACTIVIDADES'!AH$78)*($G143/$F143)))</f>
        <v>0</v>
      </c>
      <c r="AM143" s="517">
        <f>IF($F143=0,0,((($F143/$E143)*'CRONOGRAMA ACTIVIDADES'!AI$78)*($G143/$F143)))</f>
        <v>0</v>
      </c>
      <c r="AN143" s="517">
        <f>IF($F143=0,0,((($F143/$E143)*'CRONOGRAMA ACTIVIDADES'!AJ$78)*($G143/$F143)))</f>
        <v>0</v>
      </c>
      <c r="AO143" s="517">
        <f>IF($F143=0,0,((($F143/$E143)*'CRONOGRAMA ACTIVIDADES'!AK$78)*($G143/$F143)))</f>
        <v>0</v>
      </c>
      <c r="AP143" s="517">
        <f>IF($F143=0,0,((($F143/$E143)*'CRONOGRAMA ACTIVIDADES'!AL$78)*($G143/$F143)))</f>
        <v>0</v>
      </c>
      <c r="AQ143" s="517">
        <f>IF($F143=0,0,((($F143/$E143)*'CRONOGRAMA ACTIVIDADES'!AM$78)*($G143/$F143)))</f>
        <v>0</v>
      </c>
      <c r="AR143" s="517">
        <f>IF($F143=0,0,((($F143/$E143)*'CRONOGRAMA ACTIVIDADES'!AN$78)*($G143/$F143)))</f>
        <v>0</v>
      </c>
      <c r="AS143" s="517">
        <f>IF($F143=0,0,((($F143/$E143)*'CRONOGRAMA ACTIVIDADES'!AO$78)*($G143/$F143)))</f>
        <v>0</v>
      </c>
      <c r="AT143" s="501">
        <f t="shared" si="46"/>
        <v>0</v>
      </c>
      <c r="AU143" s="571">
        <f>AS143+AR143+AQ143+AP143+AO143+AN143+AM143+AL143+AK143+AJ143+AI143+AH143+AF143+AE143+AD143+AC143+AB143+AA143+Z143+Y143+X143+W143+V143+U143+S143+R143+Q143+P143+O143+N143+M143+L143+K143+J143+I143+H143</f>
        <v>0</v>
      </c>
      <c r="AV143" s="470">
        <f t="shared" si="36"/>
        <v>0</v>
      </c>
    </row>
    <row r="144" spans="2:48" s="60" customFormat="1" ht="13.5">
      <c r="B144" s="494" t="str">
        <f>'FORMATO COSTEO C6'!C57</f>
        <v>6.3.4.2</v>
      </c>
      <c r="C144" s="515">
        <f>'FORMATO COSTEO C6'!B57</f>
        <v>0</v>
      </c>
      <c r="D144" s="506" t="str">
        <f>'FORMATO COSTEO C6'!D57</f>
        <v>Unidad medida</v>
      </c>
      <c r="E144" s="516">
        <f>'FORMATO COSTEO C6'!E57</f>
        <v>0</v>
      </c>
      <c r="F144" s="517">
        <f>'FORMATO COSTEO C6'!G57</f>
        <v>0</v>
      </c>
      <c r="G144" s="518">
        <f>'FORMATO COSTEO C6'!M57</f>
        <v>0</v>
      </c>
      <c r="H144" s="519">
        <f>IF($F144=0,0,((($F144/$E144)*'CRONOGRAMA ACTIVIDADES'!F$79)*($G144/$F144)))</f>
        <v>0</v>
      </c>
      <c r="I144" s="517">
        <f>IF($F144=0,0,((($F144/$E144)*'CRONOGRAMA ACTIVIDADES'!G$79)*($G144/$F144)))</f>
        <v>0</v>
      </c>
      <c r="J144" s="517">
        <f>IF($F144=0,0,((($F144/$E144)*'CRONOGRAMA ACTIVIDADES'!H$79)*($G144/$F144)))</f>
        <v>0</v>
      </c>
      <c r="K144" s="517">
        <f>IF($F144=0,0,((($F144/$E144)*'CRONOGRAMA ACTIVIDADES'!I$79)*($G144/$F144)))</f>
        <v>0</v>
      </c>
      <c r="L144" s="517">
        <f>IF($F144=0,0,((($F144/$E144)*'CRONOGRAMA ACTIVIDADES'!J$79)*($G144/$F144)))</f>
        <v>0</v>
      </c>
      <c r="M144" s="517">
        <f>IF($F144=0,0,((($F144/$E144)*'CRONOGRAMA ACTIVIDADES'!K$79)*($G144/$F144)))</f>
        <v>0</v>
      </c>
      <c r="N144" s="517">
        <f>IF($F144=0,0,((($F144/$E144)*'CRONOGRAMA ACTIVIDADES'!L$79)*($G144/$F144)))</f>
        <v>0</v>
      </c>
      <c r="O144" s="517">
        <f>IF($F144=0,0,((($F144/$E144)*'CRONOGRAMA ACTIVIDADES'!M$79)*($G144/$F144)))</f>
        <v>0</v>
      </c>
      <c r="P144" s="517">
        <f>IF($F144=0,0,((($F144/$E144)*'CRONOGRAMA ACTIVIDADES'!N$79)*($G144/$F144)))</f>
        <v>0</v>
      </c>
      <c r="Q144" s="517">
        <f>IF($F144=0,0,((($F144/$E144)*'CRONOGRAMA ACTIVIDADES'!O$79)*($G144/$F144)))</f>
        <v>0</v>
      </c>
      <c r="R144" s="517">
        <f>IF($F144=0,0,((($F144/$E144)*'CRONOGRAMA ACTIVIDADES'!P$79)*($G144/$F144)))</f>
        <v>0</v>
      </c>
      <c r="S144" s="517">
        <f>IF($F144=0,0,((($F144/$E144)*'CRONOGRAMA ACTIVIDADES'!Q$79)*($G144/$F144)))</f>
        <v>0</v>
      </c>
      <c r="T144" s="501">
        <f t="shared" si="44"/>
        <v>0</v>
      </c>
      <c r="U144" s="520">
        <f>IF($F144=0,0,((($F144/$E144)*'CRONOGRAMA ACTIVIDADES'!R$79)*($G144/$F144)))</f>
        <v>0</v>
      </c>
      <c r="V144" s="517">
        <f>IF($F144=0,0,((($F144/$E144)*'CRONOGRAMA ACTIVIDADES'!S$79)*($G144/$F144)))</f>
        <v>0</v>
      </c>
      <c r="W144" s="517">
        <f>IF($F144=0,0,((($F144/$E144)*'CRONOGRAMA ACTIVIDADES'!T$79)*($G144/$F144)))</f>
        <v>0</v>
      </c>
      <c r="X144" s="517">
        <f>IF($F144=0,0,((($F144/$E144)*'CRONOGRAMA ACTIVIDADES'!U$79)*($G144/$F144)))</f>
        <v>0</v>
      </c>
      <c r="Y144" s="517">
        <f>IF($F144=0,0,((($F144/$E144)*'CRONOGRAMA ACTIVIDADES'!V$79)*($G144/$F144)))</f>
        <v>0</v>
      </c>
      <c r="Z144" s="517">
        <f>IF($F144=0,0,((($F144/$E144)*'CRONOGRAMA ACTIVIDADES'!W$79)*($G144/$F144)))</f>
        <v>0</v>
      </c>
      <c r="AA144" s="517">
        <f>IF($F144=0,0,((($F144/$E144)*'CRONOGRAMA ACTIVIDADES'!X$79)*($G144/$F144)))</f>
        <v>0</v>
      </c>
      <c r="AB144" s="517">
        <f>IF($F144=0,0,((($F144/$E144)*'CRONOGRAMA ACTIVIDADES'!Y$79)*($G144/$F144)))</f>
        <v>0</v>
      </c>
      <c r="AC144" s="517">
        <f>IF($F144=0,0,((($F144/$E144)*'CRONOGRAMA ACTIVIDADES'!Z$79)*($G144/$F144)))</f>
        <v>0</v>
      </c>
      <c r="AD144" s="517">
        <f>IF($F144=0,0,((($F144/$E144)*'CRONOGRAMA ACTIVIDADES'!AA$79)*($G144/$F144)))</f>
        <v>0</v>
      </c>
      <c r="AE144" s="517">
        <f>IF($F144=0,0,((($F144/$E144)*'CRONOGRAMA ACTIVIDADES'!AB$79)*($G144/$F144)))</f>
        <v>0</v>
      </c>
      <c r="AF144" s="517">
        <f>IF($F144=0,0,((($F144/$E144)*'CRONOGRAMA ACTIVIDADES'!AC$79)*($G144/$F144)))</f>
        <v>0</v>
      </c>
      <c r="AG144" s="499">
        <f t="shared" si="45"/>
        <v>0</v>
      </c>
      <c r="AH144" s="519">
        <f>IF($F144=0,0,((($F144/$E144)*'CRONOGRAMA ACTIVIDADES'!AD$79)*($G144/$F144)))</f>
        <v>0</v>
      </c>
      <c r="AI144" s="517">
        <f>IF($F144=0,0,((($F144/$E144)*'CRONOGRAMA ACTIVIDADES'!AE$79)*($G144/$F144)))</f>
        <v>0</v>
      </c>
      <c r="AJ144" s="517">
        <f>IF($F144=0,0,((($F144/$E144)*'CRONOGRAMA ACTIVIDADES'!AF$79)*($G144/$F144)))</f>
        <v>0</v>
      </c>
      <c r="AK144" s="517">
        <f>IF($F144=0,0,((($F144/$E144)*'CRONOGRAMA ACTIVIDADES'!AG$79)*($G144/$F144)))</f>
        <v>0</v>
      </c>
      <c r="AL144" s="517">
        <f>IF($F144=0,0,((($F144/$E144)*'CRONOGRAMA ACTIVIDADES'!AH$79)*($G144/$F144)))</f>
        <v>0</v>
      </c>
      <c r="AM144" s="517">
        <f>IF($F144=0,0,((($F144/$E144)*'CRONOGRAMA ACTIVIDADES'!AI$79)*($G144/$F144)))</f>
        <v>0</v>
      </c>
      <c r="AN144" s="517">
        <f>IF($F144=0,0,((($F144/$E144)*'CRONOGRAMA ACTIVIDADES'!AJ$79)*($G144/$F144)))</f>
        <v>0</v>
      </c>
      <c r="AO144" s="517">
        <f>IF($F144=0,0,((($F144/$E144)*'CRONOGRAMA ACTIVIDADES'!AK$79)*($G144/$F144)))</f>
        <v>0</v>
      </c>
      <c r="AP144" s="517">
        <f>IF($F144=0,0,((($F144/$E144)*'CRONOGRAMA ACTIVIDADES'!AL$79)*($G144/$F144)))</f>
        <v>0</v>
      </c>
      <c r="AQ144" s="517">
        <f>IF($F144=0,0,((($F144/$E144)*'CRONOGRAMA ACTIVIDADES'!AM$79)*($G144/$F144)))</f>
        <v>0</v>
      </c>
      <c r="AR144" s="517">
        <f>IF($F144=0,0,((($F144/$E144)*'CRONOGRAMA ACTIVIDADES'!AN$79)*($G144/$F144)))</f>
        <v>0</v>
      </c>
      <c r="AS144" s="517">
        <f>IF($F144=0,0,((($F144/$E144)*'CRONOGRAMA ACTIVIDADES'!AO$79)*($G144/$F144)))</f>
        <v>0</v>
      </c>
      <c r="AT144" s="501">
        <f t="shared" si="46"/>
        <v>0</v>
      </c>
      <c r="AU144" s="571">
        <f>AS144+AR144+AQ144+AP144+AO144+AN144+AM144+AL144+AK144+AJ144+AI144+AH144+AF144+AE144+AD144+AC144+AB144+AA144+Z144+Y144+X144+W144+V144+U144+S144+R144+Q144+P144+O144+N144+M144+L144+K144+J144+I144+H144</f>
        <v>0</v>
      </c>
      <c r="AV144" s="470">
        <f t="shared" si="36"/>
        <v>0</v>
      </c>
    </row>
    <row r="145" spans="2:48" s="60" customFormat="1" ht="13.5">
      <c r="B145" s="494" t="str">
        <f>'FORMATO COSTEO C6'!C58</f>
        <v>6.3.4.3</v>
      </c>
      <c r="C145" s="515">
        <f>'FORMATO COSTEO C6'!B58</f>
        <v>0</v>
      </c>
      <c r="D145" s="506" t="str">
        <f>'FORMATO COSTEO C6'!D58</f>
        <v>Unidad medida</v>
      </c>
      <c r="E145" s="516">
        <f>'FORMATO COSTEO C6'!E58</f>
        <v>0</v>
      </c>
      <c r="F145" s="517">
        <f>'FORMATO COSTEO C6'!G58</f>
        <v>0</v>
      </c>
      <c r="G145" s="518">
        <f>'FORMATO COSTEO C6'!M58</f>
        <v>0</v>
      </c>
      <c r="H145" s="519">
        <f>IF($F145=0,0,((($F145/$E145)*'CRONOGRAMA ACTIVIDADES'!F$80)*($G145/$F145)))</f>
        <v>0</v>
      </c>
      <c r="I145" s="517">
        <f>IF($F145=0,0,((($F145/$E145)*'CRONOGRAMA ACTIVIDADES'!G$80)*($G145/$F145)))</f>
        <v>0</v>
      </c>
      <c r="J145" s="517">
        <f>IF($F145=0,0,((($F145/$E145)*'CRONOGRAMA ACTIVIDADES'!H$80)*($G145/$F145)))</f>
        <v>0</v>
      </c>
      <c r="K145" s="517">
        <f>IF($F145=0,0,((($F145/$E145)*'CRONOGRAMA ACTIVIDADES'!I$80)*($G145/$F145)))</f>
        <v>0</v>
      </c>
      <c r="L145" s="517">
        <f>IF($F145=0,0,((($F145/$E145)*'CRONOGRAMA ACTIVIDADES'!J$80)*($G145/$F145)))</f>
        <v>0</v>
      </c>
      <c r="M145" s="517">
        <f>IF($F145=0,0,((($F145/$E145)*'CRONOGRAMA ACTIVIDADES'!K$80)*($G145/$F145)))</f>
        <v>0</v>
      </c>
      <c r="N145" s="517">
        <f>IF($F145=0,0,((($F145/$E145)*'CRONOGRAMA ACTIVIDADES'!L$80)*($G145/$F145)))</f>
        <v>0</v>
      </c>
      <c r="O145" s="517">
        <f>IF($F145=0,0,((($F145/$E145)*'CRONOGRAMA ACTIVIDADES'!M$80)*($G145/$F145)))</f>
        <v>0</v>
      </c>
      <c r="P145" s="517">
        <f>IF($F145=0,0,((($F145/$E145)*'CRONOGRAMA ACTIVIDADES'!N$80)*($G145/$F145)))</f>
        <v>0</v>
      </c>
      <c r="Q145" s="517">
        <f>IF($F145=0,0,((($F145/$E145)*'CRONOGRAMA ACTIVIDADES'!O$80)*($G145/$F145)))</f>
        <v>0</v>
      </c>
      <c r="R145" s="517">
        <f>IF($F145=0,0,((($F145/$E145)*'CRONOGRAMA ACTIVIDADES'!P$80)*($G145/$F145)))</f>
        <v>0</v>
      </c>
      <c r="S145" s="517">
        <f>IF($F145=0,0,((($F145/$E145)*'CRONOGRAMA ACTIVIDADES'!Q$80)*($G145/$F145)))</f>
        <v>0</v>
      </c>
      <c r="T145" s="501">
        <f t="shared" si="44"/>
        <v>0</v>
      </c>
      <c r="U145" s="520">
        <f>IF($F145=0,0,((($F145/$E145)*'CRONOGRAMA ACTIVIDADES'!R$80)*($G145/$F145)))</f>
        <v>0</v>
      </c>
      <c r="V145" s="517">
        <f>IF($F145=0,0,((($F145/$E145)*'CRONOGRAMA ACTIVIDADES'!S$80)*($G145/$F145)))</f>
        <v>0</v>
      </c>
      <c r="W145" s="517">
        <f>IF($F145=0,0,((($F145/$E145)*'CRONOGRAMA ACTIVIDADES'!T$80)*($G145/$F145)))</f>
        <v>0</v>
      </c>
      <c r="X145" s="517">
        <f>IF($F145=0,0,((($F145/$E145)*'CRONOGRAMA ACTIVIDADES'!U$80)*($G145/$F145)))</f>
        <v>0</v>
      </c>
      <c r="Y145" s="517">
        <f>IF($F145=0,0,((($F145/$E145)*'CRONOGRAMA ACTIVIDADES'!V$80)*($G145/$F145)))</f>
        <v>0</v>
      </c>
      <c r="Z145" s="517">
        <f>IF($F145=0,0,((($F145/$E145)*'CRONOGRAMA ACTIVIDADES'!W$80)*($G145/$F145)))</f>
        <v>0</v>
      </c>
      <c r="AA145" s="517">
        <f>IF($F145=0,0,((($F145/$E145)*'CRONOGRAMA ACTIVIDADES'!X$80)*($G145/$F145)))</f>
        <v>0</v>
      </c>
      <c r="AB145" s="517">
        <f>IF($F145=0,0,((($F145/$E145)*'CRONOGRAMA ACTIVIDADES'!Y$80)*($G145/$F145)))</f>
        <v>0</v>
      </c>
      <c r="AC145" s="517">
        <f>IF($F145=0,0,((($F145/$E145)*'CRONOGRAMA ACTIVIDADES'!Z$80)*($G145/$F145)))</f>
        <v>0</v>
      </c>
      <c r="AD145" s="517">
        <f>IF($F145=0,0,((($F145/$E145)*'CRONOGRAMA ACTIVIDADES'!AA$80)*($G145/$F145)))</f>
        <v>0</v>
      </c>
      <c r="AE145" s="517">
        <f>IF($F145=0,0,((($F145/$E145)*'CRONOGRAMA ACTIVIDADES'!AB$80)*($G145/$F145)))</f>
        <v>0</v>
      </c>
      <c r="AF145" s="517">
        <f>IF($F145=0,0,((($F145/$E145)*'CRONOGRAMA ACTIVIDADES'!AC$80)*($G145/$F145)))</f>
        <v>0</v>
      </c>
      <c r="AG145" s="499">
        <f t="shared" si="45"/>
        <v>0</v>
      </c>
      <c r="AH145" s="519">
        <f>IF($F145=0,0,((($F145/$E145)*'CRONOGRAMA ACTIVIDADES'!AD$80)*($G145/$F145)))</f>
        <v>0</v>
      </c>
      <c r="AI145" s="517">
        <f>IF($F145=0,0,((($F145/$E145)*'CRONOGRAMA ACTIVIDADES'!AE$80)*($G145/$F145)))</f>
        <v>0</v>
      </c>
      <c r="AJ145" s="517">
        <f>IF($F145=0,0,((($F145/$E145)*'CRONOGRAMA ACTIVIDADES'!AF$80)*($G145/$F145)))</f>
        <v>0</v>
      </c>
      <c r="AK145" s="517">
        <f>IF($F145=0,0,((($F145/$E145)*'CRONOGRAMA ACTIVIDADES'!AG$80)*($G145/$F145)))</f>
        <v>0</v>
      </c>
      <c r="AL145" s="517">
        <f>IF($F145=0,0,((($F145/$E145)*'CRONOGRAMA ACTIVIDADES'!AH$80)*($G145/$F145)))</f>
        <v>0</v>
      </c>
      <c r="AM145" s="517">
        <f>IF($F145=0,0,((($F145/$E145)*'CRONOGRAMA ACTIVIDADES'!AI$80)*($G145/$F145)))</f>
        <v>0</v>
      </c>
      <c r="AN145" s="517">
        <f>IF($F145=0,0,((($F145/$E145)*'CRONOGRAMA ACTIVIDADES'!AJ$80)*($G145/$F145)))</f>
        <v>0</v>
      </c>
      <c r="AO145" s="517">
        <f>IF($F145=0,0,((($F145/$E145)*'CRONOGRAMA ACTIVIDADES'!AK$80)*($G145/$F145)))</f>
        <v>0</v>
      </c>
      <c r="AP145" s="517">
        <f>IF($F145=0,0,((($F145/$E145)*'CRONOGRAMA ACTIVIDADES'!AL$80)*($G145/$F145)))</f>
        <v>0</v>
      </c>
      <c r="AQ145" s="517">
        <f>IF($F145=0,0,((($F145/$E145)*'CRONOGRAMA ACTIVIDADES'!AM$80)*($G145/$F145)))</f>
        <v>0</v>
      </c>
      <c r="AR145" s="517">
        <f>IF($F145=0,0,((($F145/$E145)*'CRONOGRAMA ACTIVIDADES'!AN$80)*($G145/$F145)))</f>
        <v>0</v>
      </c>
      <c r="AS145" s="517">
        <f>IF($F145=0,0,((($F145/$E145)*'CRONOGRAMA ACTIVIDADES'!AO$80)*($G145/$F145)))</f>
        <v>0</v>
      </c>
      <c r="AT145" s="501">
        <f t="shared" si="46"/>
        <v>0</v>
      </c>
      <c r="AU145" s="571">
        <f>AS145+AR145+AQ145+AP145+AO145+AN145+AM145+AL145+AK145+AJ145+AI145+AH145+AF145+AE145+AD145+AC145+AB145+AA145+Z145+Y145+X145+W145+V145+U145+S145+R145+Q145+P145+O145+N145+M145+L145+K145+J145+I145+H145</f>
        <v>0</v>
      </c>
      <c r="AV145" s="470">
        <f t="shared" si="36"/>
        <v>0</v>
      </c>
    </row>
    <row r="146" spans="2:48" s="60" customFormat="1" ht="13.5">
      <c r="B146" s="536" t="str">
        <f>+'FORMATO COSTEO C6'!C59</f>
        <v>6.3.5</v>
      </c>
      <c r="C146" s="538" t="str">
        <f>+'FORMATO COSTEO C6'!B59</f>
        <v xml:space="preserve">Servicios básicos para oficina </v>
      </c>
      <c r="D146" s="534"/>
      <c r="E146" s="532"/>
      <c r="F146" s="526">
        <f>+'FORMATO COSTEO C6'!G59</f>
        <v>0</v>
      </c>
      <c r="G146" s="527">
        <f>+'FORMATO COSTEO C6'!M59</f>
        <v>0</v>
      </c>
      <c r="H146" s="528">
        <f>SUM(H147:H149)</f>
        <v>0</v>
      </c>
      <c r="I146" s="526">
        <f aca="true" t="shared" si="50" ref="I146:AU146">SUM(I147:I149)</f>
        <v>0</v>
      </c>
      <c r="J146" s="526">
        <f t="shared" si="50"/>
        <v>0</v>
      </c>
      <c r="K146" s="526">
        <f t="shared" si="50"/>
        <v>0</v>
      </c>
      <c r="L146" s="526">
        <f t="shared" si="50"/>
        <v>0</v>
      </c>
      <c r="M146" s="526">
        <f t="shared" si="50"/>
        <v>0</v>
      </c>
      <c r="N146" s="526">
        <f t="shared" si="50"/>
        <v>0</v>
      </c>
      <c r="O146" s="526">
        <f t="shared" si="50"/>
        <v>0</v>
      </c>
      <c r="P146" s="526">
        <f t="shared" si="50"/>
        <v>0</v>
      </c>
      <c r="Q146" s="526">
        <f t="shared" si="50"/>
        <v>0</v>
      </c>
      <c r="R146" s="526">
        <f t="shared" si="50"/>
        <v>0</v>
      </c>
      <c r="S146" s="526">
        <f t="shared" si="50"/>
        <v>0</v>
      </c>
      <c r="T146" s="529">
        <f t="shared" si="50"/>
        <v>0</v>
      </c>
      <c r="U146" s="530">
        <f t="shared" si="50"/>
        <v>0</v>
      </c>
      <c r="V146" s="526">
        <f t="shared" si="50"/>
        <v>0</v>
      </c>
      <c r="W146" s="526">
        <f t="shared" si="50"/>
        <v>0</v>
      </c>
      <c r="X146" s="526">
        <f t="shared" si="50"/>
        <v>0</v>
      </c>
      <c r="Y146" s="526">
        <f t="shared" si="50"/>
        <v>0</v>
      </c>
      <c r="Z146" s="526">
        <f t="shared" si="50"/>
        <v>0</v>
      </c>
      <c r="AA146" s="526">
        <f t="shared" si="50"/>
        <v>0</v>
      </c>
      <c r="AB146" s="526">
        <f t="shared" si="50"/>
        <v>0</v>
      </c>
      <c r="AC146" s="526">
        <f t="shared" si="50"/>
        <v>0</v>
      </c>
      <c r="AD146" s="526">
        <f t="shared" si="50"/>
        <v>0</v>
      </c>
      <c r="AE146" s="526">
        <f t="shared" si="50"/>
        <v>0</v>
      </c>
      <c r="AF146" s="526">
        <f t="shared" si="50"/>
        <v>0</v>
      </c>
      <c r="AG146" s="527">
        <f>SUM(AG147:AG149)</f>
        <v>0</v>
      </c>
      <c r="AH146" s="528">
        <f t="shared" si="50"/>
        <v>0</v>
      </c>
      <c r="AI146" s="526">
        <f t="shared" si="50"/>
        <v>0</v>
      </c>
      <c r="AJ146" s="526">
        <f t="shared" si="50"/>
        <v>0</v>
      </c>
      <c r="AK146" s="526">
        <f t="shared" si="50"/>
        <v>0</v>
      </c>
      <c r="AL146" s="526">
        <f t="shared" si="50"/>
        <v>0</v>
      </c>
      <c r="AM146" s="526">
        <f t="shared" si="50"/>
        <v>0</v>
      </c>
      <c r="AN146" s="526">
        <f t="shared" si="50"/>
        <v>0</v>
      </c>
      <c r="AO146" s="526">
        <f t="shared" si="50"/>
        <v>0</v>
      </c>
      <c r="AP146" s="526">
        <f t="shared" si="50"/>
        <v>0</v>
      </c>
      <c r="AQ146" s="526">
        <f t="shared" si="50"/>
        <v>0</v>
      </c>
      <c r="AR146" s="526">
        <f t="shared" si="50"/>
        <v>0</v>
      </c>
      <c r="AS146" s="526">
        <f t="shared" si="50"/>
        <v>0</v>
      </c>
      <c r="AT146" s="529">
        <f t="shared" si="50"/>
        <v>0</v>
      </c>
      <c r="AU146" s="531">
        <f t="shared" si="50"/>
        <v>0</v>
      </c>
      <c r="AV146" s="470">
        <f t="shared" si="36"/>
        <v>0</v>
      </c>
    </row>
    <row r="147" spans="2:48" s="60" customFormat="1" ht="13.5">
      <c r="B147" s="494" t="str">
        <f>'FORMATO COSTEO C6'!C60</f>
        <v>6.3.5.1</v>
      </c>
      <c r="C147" s="515">
        <f>'FORMATO COSTEO C6'!B60</f>
        <v>0</v>
      </c>
      <c r="D147" s="506" t="str">
        <f>'FORMATO COSTEO C6'!D60</f>
        <v>Unidad medida</v>
      </c>
      <c r="E147" s="516">
        <f>'FORMATO COSTEO C6'!E60</f>
        <v>0</v>
      </c>
      <c r="F147" s="517">
        <f>'FORMATO COSTEO C6'!G60</f>
        <v>0</v>
      </c>
      <c r="G147" s="518">
        <f>'FORMATO COSTEO C6'!M60</f>
        <v>0</v>
      </c>
      <c r="H147" s="519">
        <f>IF($F147=0,0,((($F147/$E147)*'CRONOGRAMA ACTIVIDADES'!F$82)*($G147/$F147)))</f>
        <v>0</v>
      </c>
      <c r="I147" s="517">
        <f>IF($F147=0,0,((($F147/$E147)*'CRONOGRAMA ACTIVIDADES'!G$82)*($G147/$F147)))</f>
        <v>0</v>
      </c>
      <c r="J147" s="517">
        <f>IF($F147=0,0,((($F147/$E147)*'CRONOGRAMA ACTIVIDADES'!H$82)*($G147/$F147)))</f>
        <v>0</v>
      </c>
      <c r="K147" s="517">
        <f>IF($F147=0,0,((($F147/$E147)*'CRONOGRAMA ACTIVIDADES'!I$82)*($G147/$F147)))</f>
        <v>0</v>
      </c>
      <c r="L147" s="517">
        <f>IF($F147=0,0,((($F147/$E147)*'CRONOGRAMA ACTIVIDADES'!J$82)*($G147/$F147)))</f>
        <v>0</v>
      </c>
      <c r="M147" s="517">
        <f>IF($F147=0,0,((($F147/$E147)*'CRONOGRAMA ACTIVIDADES'!K$82)*($G147/$F147)))</f>
        <v>0</v>
      </c>
      <c r="N147" s="517">
        <f>IF($F147=0,0,((($F147/$E147)*'CRONOGRAMA ACTIVIDADES'!L$82)*($G147/$F147)))</f>
        <v>0</v>
      </c>
      <c r="O147" s="517">
        <f>IF($F147=0,0,((($F147/$E147)*'CRONOGRAMA ACTIVIDADES'!M$82)*($G147/$F147)))</f>
        <v>0</v>
      </c>
      <c r="P147" s="517">
        <f>IF($F147=0,0,((($F147/$E147)*'CRONOGRAMA ACTIVIDADES'!N$82)*($G147/$F147)))</f>
        <v>0</v>
      </c>
      <c r="Q147" s="517">
        <f>IF($F147=0,0,((($F147/$E147)*'CRONOGRAMA ACTIVIDADES'!O$82)*($G147/$F147)))</f>
        <v>0</v>
      </c>
      <c r="R147" s="517">
        <f>IF($F147=0,0,((($F147/$E147)*'CRONOGRAMA ACTIVIDADES'!P$82)*($G147/$F147)))</f>
        <v>0</v>
      </c>
      <c r="S147" s="517">
        <f>IF($F147=0,0,((($F147/$E147)*'CRONOGRAMA ACTIVIDADES'!Q$82)*($G147/$F147)))</f>
        <v>0</v>
      </c>
      <c r="T147" s="501">
        <f t="shared" si="44"/>
        <v>0</v>
      </c>
      <c r="U147" s="520">
        <f>IF($F147=0,0,((($F147/$E147)*'CRONOGRAMA ACTIVIDADES'!R$82)*($G147/$F147)))</f>
        <v>0</v>
      </c>
      <c r="V147" s="517">
        <f>IF($F147=0,0,((($F147/$E147)*'CRONOGRAMA ACTIVIDADES'!S$82)*($G147/$F147)))</f>
        <v>0</v>
      </c>
      <c r="W147" s="517">
        <f>IF($F147=0,0,((($F147/$E147)*'CRONOGRAMA ACTIVIDADES'!T$82)*($G147/$F147)))</f>
        <v>0</v>
      </c>
      <c r="X147" s="517">
        <f>IF($F147=0,0,((($F147/$E147)*'CRONOGRAMA ACTIVIDADES'!U$82)*($G147/$F147)))</f>
        <v>0</v>
      </c>
      <c r="Y147" s="517">
        <f>IF($F147=0,0,((($F147/$E147)*'CRONOGRAMA ACTIVIDADES'!V$82)*($G147/$F147)))</f>
        <v>0</v>
      </c>
      <c r="Z147" s="517">
        <f>IF($F147=0,0,((($F147/$E147)*'CRONOGRAMA ACTIVIDADES'!W$82)*($G147/$F147)))</f>
        <v>0</v>
      </c>
      <c r="AA147" s="517">
        <f>IF($F147=0,0,((($F147/$E147)*'CRONOGRAMA ACTIVIDADES'!X$82)*($G147/$F147)))</f>
        <v>0</v>
      </c>
      <c r="AB147" s="517">
        <f>IF($F147=0,0,((($F147/$E147)*'CRONOGRAMA ACTIVIDADES'!Y$82)*($G147/$F147)))</f>
        <v>0</v>
      </c>
      <c r="AC147" s="517">
        <f>IF($F147=0,0,((($F147/$E147)*'CRONOGRAMA ACTIVIDADES'!Z$82)*($G147/$F147)))</f>
        <v>0</v>
      </c>
      <c r="AD147" s="517">
        <f>IF($F147=0,0,((($F147/$E147)*'CRONOGRAMA ACTIVIDADES'!AA$82)*($G147/$F147)))</f>
        <v>0</v>
      </c>
      <c r="AE147" s="517">
        <f>IF($F147=0,0,((($F147/$E147)*'CRONOGRAMA ACTIVIDADES'!AB$82)*($G147/$F147)))</f>
        <v>0</v>
      </c>
      <c r="AF147" s="517">
        <f>IF($F147=0,0,((($F147/$E147)*'CRONOGRAMA ACTIVIDADES'!AC$82)*($G147/$F147)))</f>
        <v>0</v>
      </c>
      <c r="AG147" s="499">
        <f t="shared" si="45"/>
        <v>0</v>
      </c>
      <c r="AH147" s="519">
        <f>IF($F147=0,0,((($F147/$E147)*'CRONOGRAMA ACTIVIDADES'!AD$82)*($G147/$F147)))</f>
        <v>0</v>
      </c>
      <c r="AI147" s="517">
        <f>IF($F147=0,0,((($F147/$E147)*'CRONOGRAMA ACTIVIDADES'!AE$82)*($G147/$F147)))</f>
        <v>0</v>
      </c>
      <c r="AJ147" s="517">
        <f>IF($F147=0,0,((($F147/$E147)*'CRONOGRAMA ACTIVIDADES'!AF$82)*($G147/$F147)))</f>
        <v>0</v>
      </c>
      <c r="AK147" s="517">
        <f>IF($F147=0,0,((($F147/$E147)*'CRONOGRAMA ACTIVIDADES'!AG$82)*($G147/$F147)))</f>
        <v>0</v>
      </c>
      <c r="AL147" s="517">
        <f>IF($F147=0,0,((($F147/$E147)*'CRONOGRAMA ACTIVIDADES'!AH$82)*($G147/$F147)))</f>
        <v>0</v>
      </c>
      <c r="AM147" s="517">
        <f>IF($F147=0,0,((($F147/$E147)*'CRONOGRAMA ACTIVIDADES'!AI$82)*($G147/$F147)))</f>
        <v>0</v>
      </c>
      <c r="AN147" s="517">
        <f>IF($F147=0,0,((($F147/$E147)*'CRONOGRAMA ACTIVIDADES'!AJ$82)*($G147/$F147)))</f>
        <v>0</v>
      </c>
      <c r="AO147" s="517">
        <f>IF($F147=0,0,((($F147/$E147)*'CRONOGRAMA ACTIVIDADES'!AK$82)*($G147/$F147)))</f>
        <v>0</v>
      </c>
      <c r="AP147" s="517">
        <f>IF($F147=0,0,((($F147/$E147)*'CRONOGRAMA ACTIVIDADES'!AL$82)*($G147/$F147)))</f>
        <v>0</v>
      </c>
      <c r="AQ147" s="517">
        <f>IF($F147=0,0,((($F147/$E147)*'CRONOGRAMA ACTIVIDADES'!AM$82)*($G147/$F147)))</f>
        <v>0</v>
      </c>
      <c r="AR147" s="517">
        <f>IF($F147=0,0,((($F147/$E147)*'CRONOGRAMA ACTIVIDADES'!AN$82)*($G147/$F147)))</f>
        <v>0</v>
      </c>
      <c r="AS147" s="517">
        <f>IF($F147=0,0,((($F147/$E147)*'CRONOGRAMA ACTIVIDADES'!AO$82)*($G147/$F147)))</f>
        <v>0</v>
      </c>
      <c r="AT147" s="501">
        <f t="shared" si="46"/>
        <v>0</v>
      </c>
      <c r="AU147" s="571">
        <f>AS147+AR147+AQ147+AP147+AO147+AN147+AM147+AL147+AK147+AJ147+AI147+AH147+AF147+AE147+AD147+AC147+AB147+AA147+Z147+Y147+X147+W147+V147+U147+S147+R147+Q147+P147+O147+N147+M147+L147+K147+J147+I147+H147</f>
        <v>0</v>
      </c>
      <c r="AV147" s="470">
        <f t="shared" si="36"/>
        <v>0</v>
      </c>
    </row>
    <row r="148" spans="2:48" s="60" customFormat="1" ht="13.5">
      <c r="B148" s="494" t="str">
        <f>'FORMATO COSTEO C6'!C61</f>
        <v>6.3.5.2</v>
      </c>
      <c r="C148" s="515">
        <f>'FORMATO COSTEO C6'!B61</f>
        <v>0</v>
      </c>
      <c r="D148" s="506" t="str">
        <f>'FORMATO COSTEO C6'!D61</f>
        <v>Unidad medida</v>
      </c>
      <c r="E148" s="516">
        <f>'FORMATO COSTEO C6'!E61</f>
        <v>0</v>
      </c>
      <c r="F148" s="517">
        <f>'FORMATO COSTEO C6'!G61</f>
        <v>0</v>
      </c>
      <c r="G148" s="518">
        <f>'FORMATO COSTEO C6'!M61</f>
        <v>0</v>
      </c>
      <c r="H148" s="519">
        <f>IF($F148=0,0,((($F148/$E148)*'CRONOGRAMA ACTIVIDADES'!F$83)*($G148/$F148)))</f>
        <v>0</v>
      </c>
      <c r="I148" s="517">
        <f>IF($F148=0,0,((($F148/$E148)*'CRONOGRAMA ACTIVIDADES'!G$83)*($G148/$F148)))</f>
        <v>0</v>
      </c>
      <c r="J148" s="517">
        <f>IF($F148=0,0,((($F148/$E148)*'CRONOGRAMA ACTIVIDADES'!H$83)*($G148/$F148)))</f>
        <v>0</v>
      </c>
      <c r="K148" s="517">
        <f>IF($F148=0,0,((($F148/$E148)*'CRONOGRAMA ACTIVIDADES'!I$83)*($G148/$F148)))</f>
        <v>0</v>
      </c>
      <c r="L148" s="517">
        <f>IF($F148=0,0,((($F148/$E148)*'CRONOGRAMA ACTIVIDADES'!J$83)*($G148/$F148)))</f>
        <v>0</v>
      </c>
      <c r="M148" s="517">
        <f>IF($F148=0,0,((($F148/$E148)*'CRONOGRAMA ACTIVIDADES'!K$83)*($G148/$F148)))</f>
        <v>0</v>
      </c>
      <c r="N148" s="517">
        <f>IF($F148=0,0,((($F148/$E148)*'CRONOGRAMA ACTIVIDADES'!L$83)*($G148/$F148)))</f>
        <v>0</v>
      </c>
      <c r="O148" s="517">
        <f>IF($F148=0,0,((($F148/$E148)*'CRONOGRAMA ACTIVIDADES'!M$83)*($G148/$F148)))</f>
        <v>0</v>
      </c>
      <c r="P148" s="517">
        <f>IF($F148=0,0,((($F148/$E148)*'CRONOGRAMA ACTIVIDADES'!N$83)*($G148/$F148)))</f>
        <v>0</v>
      </c>
      <c r="Q148" s="517">
        <f>IF($F148=0,0,((($F148/$E148)*'CRONOGRAMA ACTIVIDADES'!O$83)*($G148/$F148)))</f>
        <v>0</v>
      </c>
      <c r="R148" s="517">
        <f>IF($F148=0,0,((($F148/$E148)*'CRONOGRAMA ACTIVIDADES'!P$83)*($G148/$F148)))</f>
        <v>0</v>
      </c>
      <c r="S148" s="517">
        <f>IF($F148=0,0,((($F148/$E148)*'CRONOGRAMA ACTIVIDADES'!Q$83)*($G148/$F148)))</f>
        <v>0</v>
      </c>
      <c r="T148" s="501">
        <f t="shared" si="44"/>
        <v>0</v>
      </c>
      <c r="U148" s="520">
        <f>IF($F148=0,0,((($F148/$E148)*'CRONOGRAMA ACTIVIDADES'!R$83)*($G148/$F148)))</f>
        <v>0</v>
      </c>
      <c r="V148" s="517">
        <f>IF($F148=0,0,((($F148/$E148)*'CRONOGRAMA ACTIVIDADES'!S$83)*($G148/$F148)))</f>
        <v>0</v>
      </c>
      <c r="W148" s="517">
        <f>IF($F148=0,0,((($F148/$E148)*'CRONOGRAMA ACTIVIDADES'!T$83)*($G148/$F148)))</f>
        <v>0</v>
      </c>
      <c r="X148" s="517">
        <f>IF($F148=0,0,((($F148/$E148)*'CRONOGRAMA ACTIVIDADES'!U$83)*($G148/$F148)))</f>
        <v>0</v>
      </c>
      <c r="Y148" s="517">
        <f>IF($F148=0,0,((($F148/$E148)*'CRONOGRAMA ACTIVIDADES'!V$83)*($G148/$F148)))</f>
        <v>0</v>
      </c>
      <c r="Z148" s="517">
        <f>IF($F148=0,0,((($F148/$E148)*'CRONOGRAMA ACTIVIDADES'!W$83)*($G148/$F148)))</f>
        <v>0</v>
      </c>
      <c r="AA148" s="517">
        <f>IF($F148=0,0,((($F148/$E148)*'CRONOGRAMA ACTIVIDADES'!X$83)*($G148/$F148)))</f>
        <v>0</v>
      </c>
      <c r="AB148" s="517">
        <f>IF($F148=0,0,((($F148/$E148)*'CRONOGRAMA ACTIVIDADES'!Y$83)*($G148/$F148)))</f>
        <v>0</v>
      </c>
      <c r="AC148" s="517">
        <f>IF($F148=0,0,((($F148/$E148)*'CRONOGRAMA ACTIVIDADES'!Z$83)*($G148/$F148)))</f>
        <v>0</v>
      </c>
      <c r="AD148" s="517">
        <f>IF($F148=0,0,((($F148/$E148)*'CRONOGRAMA ACTIVIDADES'!AA$83)*($G148/$F148)))</f>
        <v>0</v>
      </c>
      <c r="AE148" s="517">
        <f>IF($F148=0,0,((($F148/$E148)*'CRONOGRAMA ACTIVIDADES'!AB$83)*($G148/$F148)))</f>
        <v>0</v>
      </c>
      <c r="AF148" s="517">
        <f>IF($F148=0,0,((($F148/$E148)*'CRONOGRAMA ACTIVIDADES'!AC$83)*($G148/$F148)))</f>
        <v>0</v>
      </c>
      <c r="AG148" s="499">
        <f t="shared" si="45"/>
        <v>0</v>
      </c>
      <c r="AH148" s="519">
        <f>IF($F148=0,0,((($F148/$E148)*'CRONOGRAMA ACTIVIDADES'!AD$83)*($G148/$F148)))</f>
        <v>0</v>
      </c>
      <c r="AI148" s="517">
        <f>IF($F148=0,0,((($F148/$E148)*'CRONOGRAMA ACTIVIDADES'!AE$83)*($G148/$F148)))</f>
        <v>0</v>
      </c>
      <c r="AJ148" s="517">
        <f>IF($F148=0,0,((($F148/$E148)*'CRONOGRAMA ACTIVIDADES'!AF$83)*($G148/$F148)))</f>
        <v>0</v>
      </c>
      <c r="AK148" s="517">
        <f>IF($F148=0,0,((($F148/$E148)*'CRONOGRAMA ACTIVIDADES'!AG$83)*($G148/$F148)))</f>
        <v>0</v>
      </c>
      <c r="AL148" s="517">
        <f>IF($F148=0,0,((($F148/$E148)*'CRONOGRAMA ACTIVIDADES'!AH$83)*($G148/$F148)))</f>
        <v>0</v>
      </c>
      <c r="AM148" s="517">
        <f>IF($F148=0,0,((($F148/$E148)*'CRONOGRAMA ACTIVIDADES'!AI$83)*($G148/$F148)))</f>
        <v>0</v>
      </c>
      <c r="AN148" s="517">
        <f>IF($F148=0,0,((($F148/$E148)*'CRONOGRAMA ACTIVIDADES'!AJ$83)*($G148/$F148)))</f>
        <v>0</v>
      </c>
      <c r="AO148" s="517">
        <f>IF($F148=0,0,((($F148/$E148)*'CRONOGRAMA ACTIVIDADES'!AK$83)*($G148/$F148)))</f>
        <v>0</v>
      </c>
      <c r="AP148" s="517">
        <f>IF($F148=0,0,((($F148/$E148)*'CRONOGRAMA ACTIVIDADES'!AL$83)*($G148/$F148)))</f>
        <v>0</v>
      </c>
      <c r="AQ148" s="517">
        <f>IF($F148=0,0,((($F148/$E148)*'CRONOGRAMA ACTIVIDADES'!AM$83)*($G148/$F148)))</f>
        <v>0</v>
      </c>
      <c r="AR148" s="517">
        <f>IF($F148=0,0,((($F148/$E148)*'CRONOGRAMA ACTIVIDADES'!AN$83)*($G148/$F148)))</f>
        <v>0</v>
      </c>
      <c r="AS148" s="517">
        <f>IF($F148=0,0,((($F148/$E148)*'CRONOGRAMA ACTIVIDADES'!AO$83)*($G148/$F148)))</f>
        <v>0</v>
      </c>
      <c r="AT148" s="501">
        <f t="shared" si="46"/>
        <v>0</v>
      </c>
      <c r="AU148" s="571">
        <f>AS148+AR148+AQ148+AP148+AO148+AN148+AM148+AL148+AK148+AJ148+AI148+AH148+AF148+AE148+AD148+AC148+AB148+AA148+Z148+Y148+X148+W148+V148+U148+S148+R148+Q148+P148+O148+N148+M148+L148+K148+J148+I148+H148</f>
        <v>0</v>
      </c>
      <c r="AV148" s="470">
        <f t="shared" si="36"/>
        <v>0</v>
      </c>
    </row>
    <row r="149" spans="2:48" s="60" customFormat="1" ht="13.5">
      <c r="B149" s="494" t="str">
        <f>'FORMATO COSTEO C6'!C62</f>
        <v>6.3.5.3</v>
      </c>
      <c r="C149" s="515">
        <f>'FORMATO COSTEO C6'!B62</f>
        <v>0</v>
      </c>
      <c r="D149" s="506" t="str">
        <f>'FORMATO COSTEO C6'!D62</f>
        <v>Unidad medida</v>
      </c>
      <c r="E149" s="516">
        <f>'FORMATO COSTEO C6'!E62</f>
        <v>0</v>
      </c>
      <c r="F149" s="517">
        <f>'FORMATO COSTEO C6'!G62</f>
        <v>0</v>
      </c>
      <c r="G149" s="518">
        <f>'FORMATO COSTEO C6'!M62</f>
        <v>0</v>
      </c>
      <c r="H149" s="519">
        <f>IF($F149=0,0,((($F149/$E149)*'CRONOGRAMA ACTIVIDADES'!F$84)*($G149/$F149)))</f>
        <v>0</v>
      </c>
      <c r="I149" s="517">
        <f>IF($F149=0,0,((($F149/$E149)*'CRONOGRAMA ACTIVIDADES'!G$84)*($G149/$F149)))</f>
        <v>0</v>
      </c>
      <c r="J149" s="517">
        <f>IF($F149=0,0,((($F149/$E149)*'CRONOGRAMA ACTIVIDADES'!H$84)*($G149/$F149)))</f>
        <v>0</v>
      </c>
      <c r="K149" s="517">
        <f>IF($F149=0,0,((($F149/$E149)*'CRONOGRAMA ACTIVIDADES'!I$84)*($G149/$F149)))</f>
        <v>0</v>
      </c>
      <c r="L149" s="517">
        <f>IF($F149=0,0,((($F149/$E149)*'CRONOGRAMA ACTIVIDADES'!J$84)*($G149/$F149)))</f>
        <v>0</v>
      </c>
      <c r="M149" s="517">
        <f>IF($F149=0,0,((($F149/$E149)*'CRONOGRAMA ACTIVIDADES'!K$84)*($G149/$F149)))</f>
        <v>0</v>
      </c>
      <c r="N149" s="517">
        <f>IF($F149=0,0,((($F149/$E149)*'CRONOGRAMA ACTIVIDADES'!L$84)*($G149/$F149)))</f>
        <v>0</v>
      </c>
      <c r="O149" s="517">
        <f>IF($F149=0,0,((($F149/$E149)*'CRONOGRAMA ACTIVIDADES'!M$84)*($G149/$F149)))</f>
        <v>0</v>
      </c>
      <c r="P149" s="517">
        <f>IF($F149=0,0,((($F149/$E149)*'CRONOGRAMA ACTIVIDADES'!N$84)*($G149/$F149)))</f>
        <v>0</v>
      </c>
      <c r="Q149" s="517">
        <f>IF($F149=0,0,((($F149/$E149)*'CRONOGRAMA ACTIVIDADES'!O$84)*($G149/$F149)))</f>
        <v>0</v>
      </c>
      <c r="R149" s="517">
        <f>IF($F149=0,0,((($F149/$E149)*'CRONOGRAMA ACTIVIDADES'!P$84)*($G149/$F149)))</f>
        <v>0</v>
      </c>
      <c r="S149" s="517">
        <f>IF($F149=0,0,((($F149/$E149)*'CRONOGRAMA ACTIVIDADES'!Q$84)*($G149/$F149)))</f>
        <v>0</v>
      </c>
      <c r="T149" s="501">
        <f t="shared" si="44"/>
        <v>0</v>
      </c>
      <c r="U149" s="520">
        <f>IF($F149=0,0,((($F149/$E149)*'CRONOGRAMA ACTIVIDADES'!R$84)*($G149/$F149)))</f>
        <v>0</v>
      </c>
      <c r="V149" s="517">
        <f>IF($F149=0,0,((($F149/$E149)*'CRONOGRAMA ACTIVIDADES'!S$84)*($G149/$F149)))</f>
        <v>0</v>
      </c>
      <c r="W149" s="517">
        <f>IF($F149=0,0,((($F149/$E149)*'CRONOGRAMA ACTIVIDADES'!T$84)*($G149/$F149)))</f>
        <v>0</v>
      </c>
      <c r="X149" s="517">
        <f>IF($F149=0,0,((($F149/$E149)*'CRONOGRAMA ACTIVIDADES'!U$84)*($G149/$F149)))</f>
        <v>0</v>
      </c>
      <c r="Y149" s="517">
        <f>IF($F149=0,0,((($F149/$E149)*'CRONOGRAMA ACTIVIDADES'!V$84)*($G149/$F149)))</f>
        <v>0</v>
      </c>
      <c r="Z149" s="517">
        <f>IF($F149=0,0,((($F149/$E149)*'CRONOGRAMA ACTIVIDADES'!W$84)*($G149/$F149)))</f>
        <v>0</v>
      </c>
      <c r="AA149" s="517">
        <f>IF($F149=0,0,((($F149/$E149)*'CRONOGRAMA ACTIVIDADES'!X$84)*($G149/$F149)))</f>
        <v>0</v>
      </c>
      <c r="AB149" s="517">
        <f>IF($F149=0,0,((($F149/$E149)*'CRONOGRAMA ACTIVIDADES'!Y$84)*($G149/$F149)))</f>
        <v>0</v>
      </c>
      <c r="AC149" s="517">
        <f>IF($F149=0,0,((($F149/$E149)*'CRONOGRAMA ACTIVIDADES'!Z$84)*($G149/$F149)))</f>
        <v>0</v>
      </c>
      <c r="AD149" s="517">
        <f>IF($F149=0,0,((($F149/$E149)*'CRONOGRAMA ACTIVIDADES'!AA$84)*($G149/$F149)))</f>
        <v>0</v>
      </c>
      <c r="AE149" s="517">
        <f>IF($F149=0,0,((($F149/$E149)*'CRONOGRAMA ACTIVIDADES'!AB$84)*($G149/$F149)))</f>
        <v>0</v>
      </c>
      <c r="AF149" s="517">
        <f>IF($F149=0,0,((($F149/$E149)*'CRONOGRAMA ACTIVIDADES'!AC$84)*($G149/$F149)))</f>
        <v>0</v>
      </c>
      <c r="AG149" s="499">
        <f t="shared" si="45"/>
        <v>0</v>
      </c>
      <c r="AH149" s="519">
        <f>IF($F149=0,0,((($F149/$E149)*'CRONOGRAMA ACTIVIDADES'!AD$84)*($G149/$F149)))</f>
        <v>0</v>
      </c>
      <c r="AI149" s="517">
        <f>IF($F149=0,0,((($F149/$E149)*'CRONOGRAMA ACTIVIDADES'!AE$84)*($G149/$F149)))</f>
        <v>0</v>
      </c>
      <c r="AJ149" s="517">
        <f>IF($F149=0,0,((($F149/$E149)*'CRONOGRAMA ACTIVIDADES'!AF$84)*($G149/$F149)))</f>
        <v>0</v>
      </c>
      <c r="AK149" s="517">
        <f>IF($F149=0,0,((($F149/$E149)*'CRONOGRAMA ACTIVIDADES'!AG$84)*($G149/$F149)))</f>
        <v>0</v>
      </c>
      <c r="AL149" s="517">
        <f>IF($F149=0,0,((($F149/$E149)*'CRONOGRAMA ACTIVIDADES'!AH$84)*($G149/$F149)))</f>
        <v>0</v>
      </c>
      <c r="AM149" s="517">
        <f>IF($F149=0,0,((($F149/$E149)*'CRONOGRAMA ACTIVIDADES'!AI$84)*($G149/$F149)))</f>
        <v>0</v>
      </c>
      <c r="AN149" s="517">
        <f>IF($F149=0,0,((($F149/$E149)*'CRONOGRAMA ACTIVIDADES'!AJ$84)*($G149/$F149)))</f>
        <v>0</v>
      </c>
      <c r="AO149" s="517">
        <f>IF($F149=0,0,((($F149/$E149)*'CRONOGRAMA ACTIVIDADES'!AK$84)*($G149/$F149)))</f>
        <v>0</v>
      </c>
      <c r="AP149" s="517">
        <f>IF($F149=0,0,((($F149/$E149)*'CRONOGRAMA ACTIVIDADES'!AL$84)*($G149/$F149)))</f>
        <v>0</v>
      </c>
      <c r="AQ149" s="517">
        <f>IF($F149=0,0,((($F149/$E149)*'CRONOGRAMA ACTIVIDADES'!AM$84)*($G149/$F149)))</f>
        <v>0</v>
      </c>
      <c r="AR149" s="517">
        <f>IF($F149=0,0,((($F149/$E149)*'CRONOGRAMA ACTIVIDADES'!AN$84)*($G149/$F149)))</f>
        <v>0</v>
      </c>
      <c r="AS149" s="517">
        <f>IF($F149=0,0,((($F149/$E149)*'CRONOGRAMA ACTIVIDADES'!AO$84)*($G149/$F149)))</f>
        <v>0</v>
      </c>
      <c r="AT149" s="501">
        <f t="shared" si="46"/>
        <v>0</v>
      </c>
      <c r="AU149" s="571">
        <f>AS149+AR149+AQ149+AP149+AO149+AN149+AM149+AL149+AK149+AJ149+AI149+AH149+AF149+AE149+AD149+AC149+AB149+AA149+Z149+Y149+X149+W149+V149+U149+S149+R149+Q149+P149+O149+N149+M149+L149+K149+J149+I149+H149</f>
        <v>0</v>
      </c>
      <c r="AV149" s="470">
        <f t="shared" si="36"/>
        <v>0</v>
      </c>
    </row>
    <row r="150" spans="2:48" s="60" customFormat="1" ht="13.5">
      <c r="B150" s="537" t="str">
        <f>+'FORMATO COSTEO C6'!C63</f>
        <v>6.3.6</v>
      </c>
      <c r="C150" s="538" t="str">
        <f>+'FORMATO COSTEO C6'!B63</f>
        <v>Materiales y suministros de oficina</v>
      </c>
      <c r="D150" s="534"/>
      <c r="E150" s="532"/>
      <c r="F150" s="526">
        <f>+'FORMATO COSTEO C6'!G63</f>
        <v>0</v>
      </c>
      <c r="G150" s="527">
        <f>+'FORMATO COSTEO C6'!M63</f>
        <v>0</v>
      </c>
      <c r="H150" s="528">
        <f>SUM(H151:H153)</f>
        <v>0</v>
      </c>
      <c r="I150" s="526">
        <f aca="true" t="shared" si="51" ref="I150:AU150">SUM(I151:I153)</f>
        <v>0</v>
      </c>
      <c r="J150" s="526">
        <f t="shared" si="51"/>
        <v>0</v>
      </c>
      <c r="K150" s="526">
        <f t="shared" si="51"/>
        <v>0</v>
      </c>
      <c r="L150" s="526">
        <f t="shared" si="51"/>
        <v>0</v>
      </c>
      <c r="M150" s="526">
        <f t="shared" si="51"/>
        <v>0</v>
      </c>
      <c r="N150" s="526">
        <f t="shared" si="51"/>
        <v>0</v>
      </c>
      <c r="O150" s="526">
        <f t="shared" si="51"/>
        <v>0</v>
      </c>
      <c r="P150" s="526">
        <f t="shared" si="51"/>
        <v>0</v>
      </c>
      <c r="Q150" s="526">
        <f t="shared" si="51"/>
        <v>0</v>
      </c>
      <c r="R150" s="526">
        <f t="shared" si="51"/>
        <v>0</v>
      </c>
      <c r="S150" s="526">
        <f t="shared" si="51"/>
        <v>0</v>
      </c>
      <c r="T150" s="529">
        <f t="shared" si="51"/>
        <v>0</v>
      </c>
      <c r="U150" s="530">
        <f t="shared" si="51"/>
        <v>0</v>
      </c>
      <c r="V150" s="526">
        <f t="shared" si="51"/>
        <v>0</v>
      </c>
      <c r="W150" s="526">
        <f t="shared" si="51"/>
        <v>0</v>
      </c>
      <c r="X150" s="526">
        <f t="shared" si="51"/>
        <v>0</v>
      </c>
      <c r="Y150" s="526">
        <f t="shared" si="51"/>
        <v>0</v>
      </c>
      <c r="Z150" s="526">
        <f t="shared" si="51"/>
        <v>0</v>
      </c>
      <c r="AA150" s="526">
        <f t="shared" si="51"/>
        <v>0</v>
      </c>
      <c r="AB150" s="526">
        <f t="shared" si="51"/>
        <v>0</v>
      </c>
      <c r="AC150" s="526">
        <f t="shared" si="51"/>
        <v>0</v>
      </c>
      <c r="AD150" s="526">
        <f t="shared" si="51"/>
        <v>0</v>
      </c>
      <c r="AE150" s="526">
        <f t="shared" si="51"/>
        <v>0</v>
      </c>
      <c r="AF150" s="526">
        <f t="shared" si="51"/>
        <v>0</v>
      </c>
      <c r="AG150" s="527">
        <f>SUM(AG151:AG153)</f>
        <v>0</v>
      </c>
      <c r="AH150" s="528">
        <f t="shared" si="51"/>
        <v>0</v>
      </c>
      <c r="AI150" s="526">
        <f t="shared" si="51"/>
        <v>0</v>
      </c>
      <c r="AJ150" s="526">
        <f t="shared" si="51"/>
        <v>0</v>
      </c>
      <c r="AK150" s="526">
        <f t="shared" si="51"/>
        <v>0</v>
      </c>
      <c r="AL150" s="526">
        <f t="shared" si="51"/>
        <v>0</v>
      </c>
      <c r="AM150" s="526">
        <f t="shared" si="51"/>
        <v>0</v>
      </c>
      <c r="AN150" s="526">
        <f t="shared" si="51"/>
        <v>0</v>
      </c>
      <c r="AO150" s="526">
        <f t="shared" si="51"/>
        <v>0</v>
      </c>
      <c r="AP150" s="526">
        <f t="shared" si="51"/>
        <v>0</v>
      </c>
      <c r="AQ150" s="526">
        <f t="shared" si="51"/>
        <v>0</v>
      </c>
      <c r="AR150" s="526">
        <f t="shared" si="51"/>
        <v>0</v>
      </c>
      <c r="AS150" s="526">
        <f t="shared" si="51"/>
        <v>0</v>
      </c>
      <c r="AT150" s="529">
        <f t="shared" si="51"/>
        <v>0</v>
      </c>
      <c r="AU150" s="531">
        <f t="shared" si="51"/>
        <v>0</v>
      </c>
      <c r="AV150" s="470">
        <f t="shared" si="36"/>
        <v>0</v>
      </c>
    </row>
    <row r="151" spans="2:48" s="60" customFormat="1" ht="13.5">
      <c r="B151" s="494" t="str">
        <f>'FORMATO COSTEO C6'!C64</f>
        <v>6.3.6.1</v>
      </c>
      <c r="C151" s="515">
        <f>'FORMATO COSTEO C6'!B64</f>
        <v>0</v>
      </c>
      <c r="D151" s="506" t="str">
        <f>'FORMATO COSTEO C6'!D64</f>
        <v>Unidad medida</v>
      </c>
      <c r="E151" s="516">
        <f>'FORMATO COSTEO C6'!E64</f>
        <v>0</v>
      </c>
      <c r="F151" s="517">
        <f>'FORMATO COSTEO C6'!G64</f>
        <v>0</v>
      </c>
      <c r="G151" s="518">
        <f>'FORMATO COSTEO C6'!M64</f>
        <v>0</v>
      </c>
      <c r="H151" s="519">
        <f>IF($F151=0,0,((($F151/$E151)*'CRONOGRAMA ACTIVIDADES'!F$86)*($G151/$F151)))</f>
        <v>0</v>
      </c>
      <c r="I151" s="517">
        <f>IF($F151=0,0,((($F151/$E151)*'CRONOGRAMA ACTIVIDADES'!G$86)*($G151/$F151)))</f>
        <v>0</v>
      </c>
      <c r="J151" s="517">
        <f>IF($F151=0,0,((($F151/$E151)*'CRONOGRAMA ACTIVIDADES'!H$86)*($G151/$F151)))</f>
        <v>0</v>
      </c>
      <c r="K151" s="517">
        <f>IF($F151=0,0,((($F151/$E151)*'CRONOGRAMA ACTIVIDADES'!I$86)*($G151/$F151)))</f>
        <v>0</v>
      </c>
      <c r="L151" s="517">
        <f>IF($F151=0,0,((($F151/$E151)*'CRONOGRAMA ACTIVIDADES'!J$86)*($G151/$F151)))</f>
        <v>0</v>
      </c>
      <c r="M151" s="517">
        <f>IF($F151=0,0,((($F151/$E151)*'CRONOGRAMA ACTIVIDADES'!K$86)*($G151/$F151)))</f>
        <v>0</v>
      </c>
      <c r="N151" s="517">
        <f>IF($F151=0,0,((($F151/$E151)*'CRONOGRAMA ACTIVIDADES'!L$86)*($G151/$F151)))</f>
        <v>0</v>
      </c>
      <c r="O151" s="517">
        <f>IF($F151=0,0,((($F151/$E151)*'CRONOGRAMA ACTIVIDADES'!M$86)*($G151/$F151)))</f>
        <v>0</v>
      </c>
      <c r="P151" s="517">
        <f>IF($F151=0,0,((($F151/$E151)*'CRONOGRAMA ACTIVIDADES'!N$86)*($G151/$F151)))</f>
        <v>0</v>
      </c>
      <c r="Q151" s="517">
        <f>IF($F151=0,0,((($F151/$E151)*'CRONOGRAMA ACTIVIDADES'!O$86)*($G151/$F151)))</f>
        <v>0</v>
      </c>
      <c r="R151" s="517">
        <f>IF($F151=0,0,((($F151/$E151)*'CRONOGRAMA ACTIVIDADES'!P$86)*($G151/$F151)))</f>
        <v>0</v>
      </c>
      <c r="S151" s="517">
        <f>IF($F151=0,0,((($F151/$E151)*'CRONOGRAMA ACTIVIDADES'!Q$86)*($G151/$F151)))</f>
        <v>0</v>
      </c>
      <c r="T151" s="501">
        <f t="shared" si="44"/>
        <v>0</v>
      </c>
      <c r="U151" s="520">
        <f>IF($F151=0,0,((($F151/$E151)*'CRONOGRAMA ACTIVIDADES'!R$86)*($G151/$F151)))</f>
        <v>0</v>
      </c>
      <c r="V151" s="517">
        <f>IF($F151=0,0,((($F151/$E151)*'CRONOGRAMA ACTIVIDADES'!S$86)*($G151/$F151)))</f>
        <v>0</v>
      </c>
      <c r="W151" s="517">
        <f>IF($F151=0,0,((($F151/$E151)*'CRONOGRAMA ACTIVIDADES'!T$86)*($G151/$F151)))</f>
        <v>0</v>
      </c>
      <c r="X151" s="517">
        <f>IF($F151=0,0,((($F151/$E151)*'CRONOGRAMA ACTIVIDADES'!U$86)*($G151/$F151)))</f>
        <v>0</v>
      </c>
      <c r="Y151" s="517">
        <f>IF($F151=0,0,((($F151/$E151)*'CRONOGRAMA ACTIVIDADES'!V$86)*($G151/$F151)))</f>
        <v>0</v>
      </c>
      <c r="Z151" s="517">
        <f>IF($F151=0,0,((($F151/$E151)*'CRONOGRAMA ACTIVIDADES'!W$86)*($G151/$F151)))</f>
        <v>0</v>
      </c>
      <c r="AA151" s="517">
        <f>IF($F151=0,0,((($F151/$E151)*'CRONOGRAMA ACTIVIDADES'!X$86)*($G151/$F151)))</f>
        <v>0</v>
      </c>
      <c r="AB151" s="517">
        <f>IF($F151=0,0,((($F151/$E151)*'CRONOGRAMA ACTIVIDADES'!Y$86)*($G151/$F151)))</f>
        <v>0</v>
      </c>
      <c r="AC151" s="517">
        <f>IF($F151=0,0,((($F151/$E151)*'CRONOGRAMA ACTIVIDADES'!Z$86)*($G151/$F151)))</f>
        <v>0</v>
      </c>
      <c r="AD151" s="517">
        <f>IF($F151=0,0,((($F151/$E151)*'CRONOGRAMA ACTIVIDADES'!AA$86)*($G151/$F151)))</f>
        <v>0</v>
      </c>
      <c r="AE151" s="517">
        <f>IF($F151=0,0,((($F151/$E151)*'CRONOGRAMA ACTIVIDADES'!AB$86)*($G151/$F151)))</f>
        <v>0</v>
      </c>
      <c r="AF151" s="517">
        <f>IF($F151=0,0,((($F151/$E151)*'CRONOGRAMA ACTIVIDADES'!AC$86)*($G151/$F151)))</f>
        <v>0</v>
      </c>
      <c r="AG151" s="499">
        <f t="shared" si="45"/>
        <v>0</v>
      </c>
      <c r="AH151" s="519">
        <f>IF($F151=0,0,((($F151/$E151)*'CRONOGRAMA ACTIVIDADES'!AD$86)*($G151/$F151)))</f>
        <v>0</v>
      </c>
      <c r="AI151" s="517">
        <f>IF($F151=0,0,((($F151/$E151)*'CRONOGRAMA ACTIVIDADES'!AE$86)*($G151/$F151)))</f>
        <v>0</v>
      </c>
      <c r="AJ151" s="517">
        <f>IF($F151=0,0,((($F151/$E151)*'CRONOGRAMA ACTIVIDADES'!AF$86)*($G151/$F151)))</f>
        <v>0</v>
      </c>
      <c r="AK151" s="517">
        <f>IF($F151=0,0,((($F151/$E151)*'CRONOGRAMA ACTIVIDADES'!AG$86)*($G151/$F151)))</f>
        <v>0</v>
      </c>
      <c r="AL151" s="517">
        <f>IF($F151=0,0,((($F151/$E151)*'CRONOGRAMA ACTIVIDADES'!AH$86)*($G151/$F151)))</f>
        <v>0</v>
      </c>
      <c r="AM151" s="517">
        <f>IF($F151=0,0,((($F151/$E151)*'CRONOGRAMA ACTIVIDADES'!AI$86)*($G151/$F151)))</f>
        <v>0</v>
      </c>
      <c r="AN151" s="517">
        <f>IF($F151=0,0,((($F151/$E151)*'CRONOGRAMA ACTIVIDADES'!AJ$86)*($G151/$F151)))</f>
        <v>0</v>
      </c>
      <c r="AO151" s="517">
        <f>IF($F151=0,0,((($F151/$E151)*'CRONOGRAMA ACTIVIDADES'!AK$86)*($G151/$F151)))</f>
        <v>0</v>
      </c>
      <c r="AP151" s="517">
        <f>IF($F151=0,0,((($F151/$E151)*'CRONOGRAMA ACTIVIDADES'!AL$86)*($G151/$F151)))</f>
        <v>0</v>
      </c>
      <c r="AQ151" s="517">
        <f>IF($F151=0,0,((($F151/$E151)*'CRONOGRAMA ACTIVIDADES'!AM$86)*($G151/$F151)))</f>
        <v>0</v>
      </c>
      <c r="AR151" s="517">
        <f>IF($F151=0,0,((($F151/$E151)*'CRONOGRAMA ACTIVIDADES'!AN$86)*($G151/$F151)))</f>
        <v>0</v>
      </c>
      <c r="AS151" s="517">
        <f>IF($F151=0,0,((($F151/$E151)*'CRONOGRAMA ACTIVIDADES'!AO$86)*($G151/$F151)))</f>
        <v>0</v>
      </c>
      <c r="AT151" s="501">
        <f t="shared" si="46"/>
        <v>0</v>
      </c>
      <c r="AU151" s="571">
        <f>AS151+AR151+AQ151+AP151+AO151+AN151+AM151+AL151+AK151+AJ151+AI151+AH151+AF151+AE151+AD151+AC151+AB151+AA151+Z151+Y151+X151+W151+V151+U151+S151+R151+Q151+P151+O151+N151+M151+L151+K151+J151+I151+H151</f>
        <v>0</v>
      </c>
      <c r="AV151" s="470">
        <f t="shared" si="36"/>
        <v>0</v>
      </c>
    </row>
    <row r="152" spans="2:48" s="60" customFormat="1" ht="13.5">
      <c r="B152" s="494" t="str">
        <f>'FORMATO COSTEO C6'!C65</f>
        <v>6.3.6.2</v>
      </c>
      <c r="C152" s="515">
        <f>'FORMATO COSTEO C6'!B65</f>
        <v>0</v>
      </c>
      <c r="D152" s="506" t="str">
        <f>'FORMATO COSTEO C6'!D65</f>
        <v>Unidad medida</v>
      </c>
      <c r="E152" s="516">
        <f>'FORMATO COSTEO C6'!E65</f>
        <v>0</v>
      </c>
      <c r="F152" s="517">
        <f>'FORMATO COSTEO C6'!G65</f>
        <v>0</v>
      </c>
      <c r="G152" s="518">
        <f>'FORMATO COSTEO C6'!M65</f>
        <v>0</v>
      </c>
      <c r="H152" s="519">
        <f>IF($F152=0,0,((($F152/$E152)*'CRONOGRAMA ACTIVIDADES'!F$87)*($G152/$F152)))</f>
        <v>0</v>
      </c>
      <c r="I152" s="517">
        <f>IF($F152=0,0,((($F152/$E152)*'CRONOGRAMA ACTIVIDADES'!G$87)*($G152/$F152)))</f>
        <v>0</v>
      </c>
      <c r="J152" s="517">
        <f>IF($F152=0,0,((($F152/$E152)*'CRONOGRAMA ACTIVIDADES'!H$87)*($G152/$F152)))</f>
        <v>0</v>
      </c>
      <c r="K152" s="517">
        <f>IF($F152=0,0,((($F152/$E152)*'CRONOGRAMA ACTIVIDADES'!I$87)*($G152/$F152)))</f>
        <v>0</v>
      </c>
      <c r="L152" s="517">
        <f>IF($F152=0,0,((($F152/$E152)*'CRONOGRAMA ACTIVIDADES'!J$87)*($G152/$F152)))</f>
        <v>0</v>
      </c>
      <c r="M152" s="517">
        <f>IF($F152=0,0,((($F152/$E152)*'CRONOGRAMA ACTIVIDADES'!K$87)*($G152/$F152)))</f>
        <v>0</v>
      </c>
      <c r="N152" s="517">
        <f>IF($F152=0,0,((($F152/$E152)*'CRONOGRAMA ACTIVIDADES'!L$87)*($G152/$F152)))</f>
        <v>0</v>
      </c>
      <c r="O152" s="517">
        <f>IF($F152=0,0,((($F152/$E152)*'CRONOGRAMA ACTIVIDADES'!M$87)*($G152/$F152)))</f>
        <v>0</v>
      </c>
      <c r="P152" s="517">
        <f>IF($F152=0,0,((($F152/$E152)*'CRONOGRAMA ACTIVIDADES'!N$87)*($G152/$F152)))</f>
        <v>0</v>
      </c>
      <c r="Q152" s="517">
        <f>IF($F152=0,0,((($F152/$E152)*'CRONOGRAMA ACTIVIDADES'!O$87)*($G152/$F152)))</f>
        <v>0</v>
      </c>
      <c r="R152" s="517">
        <f>IF($F152=0,0,((($F152/$E152)*'CRONOGRAMA ACTIVIDADES'!P$87)*($G152/$F152)))</f>
        <v>0</v>
      </c>
      <c r="S152" s="517">
        <f>IF($F152=0,0,((($F152/$E152)*'CRONOGRAMA ACTIVIDADES'!Q$87)*($G152/$F152)))</f>
        <v>0</v>
      </c>
      <c r="T152" s="501">
        <f t="shared" si="44"/>
        <v>0</v>
      </c>
      <c r="U152" s="520">
        <f>IF($F152=0,0,((($F152/$E152)*'CRONOGRAMA ACTIVIDADES'!R$87)*($G152/$F152)))</f>
        <v>0</v>
      </c>
      <c r="V152" s="517">
        <f>IF($F152=0,0,((($F152/$E152)*'CRONOGRAMA ACTIVIDADES'!S$87)*($G152/$F152)))</f>
        <v>0</v>
      </c>
      <c r="W152" s="517">
        <f>IF($F152=0,0,((($F152/$E152)*'CRONOGRAMA ACTIVIDADES'!T$87)*($G152/$F152)))</f>
        <v>0</v>
      </c>
      <c r="X152" s="517">
        <f>IF($F152=0,0,((($F152/$E152)*'CRONOGRAMA ACTIVIDADES'!U$87)*($G152/$F152)))</f>
        <v>0</v>
      </c>
      <c r="Y152" s="517">
        <f>IF($F152=0,0,((($F152/$E152)*'CRONOGRAMA ACTIVIDADES'!V$87)*($G152/$F152)))</f>
        <v>0</v>
      </c>
      <c r="Z152" s="517">
        <f>IF($F152=0,0,((($F152/$E152)*'CRONOGRAMA ACTIVIDADES'!W$87)*($G152/$F152)))</f>
        <v>0</v>
      </c>
      <c r="AA152" s="517">
        <f>IF($F152=0,0,((($F152/$E152)*'CRONOGRAMA ACTIVIDADES'!X$87)*($G152/$F152)))</f>
        <v>0</v>
      </c>
      <c r="AB152" s="517">
        <f>IF($F152=0,0,((($F152/$E152)*'CRONOGRAMA ACTIVIDADES'!Y$87)*($G152/$F152)))</f>
        <v>0</v>
      </c>
      <c r="AC152" s="517">
        <f>IF($F152=0,0,((($F152/$E152)*'CRONOGRAMA ACTIVIDADES'!Z$87)*($G152/$F152)))</f>
        <v>0</v>
      </c>
      <c r="AD152" s="517">
        <f>IF($F152=0,0,((($F152/$E152)*'CRONOGRAMA ACTIVIDADES'!AA$87)*($G152/$F152)))</f>
        <v>0</v>
      </c>
      <c r="AE152" s="517">
        <f>IF($F152=0,0,((($F152/$E152)*'CRONOGRAMA ACTIVIDADES'!AB$87)*($G152/$F152)))</f>
        <v>0</v>
      </c>
      <c r="AF152" s="517">
        <f>IF($F152=0,0,((($F152/$E152)*'CRONOGRAMA ACTIVIDADES'!AC$87)*($G152/$F152)))</f>
        <v>0</v>
      </c>
      <c r="AG152" s="499">
        <f t="shared" si="45"/>
        <v>0</v>
      </c>
      <c r="AH152" s="519">
        <f>IF($F152=0,0,((($F152/$E152)*'CRONOGRAMA ACTIVIDADES'!AD$87)*($G152/$F152)))</f>
        <v>0</v>
      </c>
      <c r="AI152" s="517">
        <f>IF($F152=0,0,((($F152/$E152)*'CRONOGRAMA ACTIVIDADES'!AE$87)*($G152/$F152)))</f>
        <v>0</v>
      </c>
      <c r="AJ152" s="517">
        <f>IF($F152=0,0,((($F152/$E152)*'CRONOGRAMA ACTIVIDADES'!AF$87)*($G152/$F152)))</f>
        <v>0</v>
      </c>
      <c r="AK152" s="517">
        <f>IF($F152=0,0,((($F152/$E152)*'CRONOGRAMA ACTIVIDADES'!AG$87)*($G152/$F152)))</f>
        <v>0</v>
      </c>
      <c r="AL152" s="517">
        <f>IF($F152=0,0,((($F152/$E152)*'CRONOGRAMA ACTIVIDADES'!AH$87)*($G152/$F152)))</f>
        <v>0</v>
      </c>
      <c r="AM152" s="517">
        <f>IF($F152=0,0,((($F152/$E152)*'CRONOGRAMA ACTIVIDADES'!AI$87)*($G152/$F152)))</f>
        <v>0</v>
      </c>
      <c r="AN152" s="517">
        <f>IF($F152=0,0,((($F152/$E152)*'CRONOGRAMA ACTIVIDADES'!AJ$87)*($G152/$F152)))</f>
        <v>0</v>
      </c>
      <c r="AO152" s="517">
        <f>IF($F152=0,0,((($F152/$E152)*'CRONOGRAMA ACTIVIDADES'!AK$87)*($G152/$F152)))</f>
        <v>0</v>
      </c>
      <c r="AP152" s="517">
        <f>IF($F152=0,0,((($F152/$E152)*'CRONOGRAMA ACTIVIDADES'!AL$87)*($G152/$F152)))</f>
        <v>0</v>
      </c>
      <c r="AQ152" s="517">
        <f>IF($F152=0,0,((($F152/$E152)*'CRONOGRAMA ACTIVIDADES'!AM$87)*($G152/$F152)))</f>
        <v>0</v>
      </c>
      <c r="AR152" s="517">
        <f>IF($F152=0,0,((($F152/$E152)*'CRONOGRAMA ACTIVIDADES'!AN$87)*($G152/$F152)))</f>
        <v>0</v>
      </c>
      <c r="AS152" s="517">
        <f>IF($F152=0,0,((($F152/$E152)*'CRONOGRAMA ACTIVIDADES'!AO$87)*($G152/$F152)))</f>
        <v>0</v>
      </c>
      <c r="AT152" s="501">
        <f t="shared" si="46"/>
        <v>0</v>
      </c>
      <c r="AU152" s="571">
        <f>AS152+AR152+AQ152+AP152+AO152+AN152+AM152+AL152+AK152+AJ152+AI152+AH152+AF152+AE152+AD152+AC152+AB152+AA152+Z152+Y152+X152+W152+V152+U152+S152+R152+Q152+P152+O152+N152+M152+L152+K152+J152+I152+H152</f>
        <v>0</v>
      </c>
      <c r="AV152" s="470">
        <f t="shared" si="36"/>
        <v>0</v>
      </c>
    </row>
    <row r="153" spans="2:48" s="60" customFormat="1" ht="13.5">
      <c r="B153" s="494" t="str">
        <f>'FORMATO COSTEO C6'!C66</f>
        <v>6.3.6.3</v>
      </c>
      <c r="C153" s="515">
        <f>'FORMATO COSTEO C6'!B66</f>
        <v>0</v>
      </c>
      <c r="D153" s="506" t="str">
        <f>'FORMATO COSTEO C6'!D66</f>
        <v>Unidad medida</v>
      </c>
      <c r="E153" s="516">
        <f>'FORMATO COSTEO C6'!E66</f>
        <v>0</v>
      </c>
      <c r="F153" s="517">
        <f>'FORMATO COSTEO C6'!G66</f>
        <v>0</v>
      </c>
      <c r="G153" s="518">
        <f>'FORMATO COSTEO C6'!M66</f>
        <v>0</v>
      </c>
      <c r="H153" s="519">
        <f>IF($F153=0,0,((($F153/$E153)*'CRONOGRAMA ACTIVIDADES'!F$88)*($G153/$F153)))</f>
        <v>0</v>
      </c>
      <c r="I153" s="517">
        <f>IF($F153=0,0,((($F153/$E153)*'CRONOGRAMA ACTIVIDADES'!G$88)*($G153/$F153)))</f>
        <v>0</v>
      </c>
      <c r="J153" s="517">
        <f>IF($F153=0,0,((($F153/$E153)*'CRONOGRAMA ACTIVIDADES'!H$88)*($G153/$F153)))</f>
        <v>0</v>
      </c>
      <c r="K153" s="517">
        <f>IF($F153=0,0,((($F153/$E153)*'CRONOGRAMA ACTIVIDADES'!I$88)*($G153/$F153)))</f>
        <v>0</v>
      </c>
      <c r="L153" s="517">
        <f>IF($F153=0,0,((($F153/$E153)*'CRONOGRAMA ACTIVIDADES'!J$88)*($G153/$F153)))</f>
        <v>0</v>
      </c>
      <c r="M153" s="517">
        <f>IF($F153=0,0,((($F153/$E153)*'CRONOGRAMA ACTIVIDADES'!K$88)*($G153/$F153)))</f>
        <v>0</v>
      </c>
      <c r="N153" s="517">
        <f>IF($F153=0,0,((($F153/$E153)*'CRONOGRAMA ACTIVIDADES'!L$88)*($G153/$F153)))</f>
        <v>0</v>
      </c>
      <c r="O153" s="517">
        <f>IF($F153=0,0,((($F153/$E153)*'CRONOGRAMA ACTIVIDADES'!M$88)*($G153/$F153)))</f>
        <v>0</v>
      </c>
      <c r="P153" s="517">
        <f>IF($F153=0,0,((($F153/$E153)*'CRONOGRAMA ACTIVIDADES'!N$88)*($G153/$F153)))</f>
        <v>0</v>
      </c>
      <c r="Q153" s="517">
        <f>IF($F153=0,0,((($F153/$E153)*'CRONOGRAMA ACTIVIDADES'!O$88)*($G153/$F153)))</f>
        <v>0</v>
      </c>
      <c r="R153" s="517">
        <f>IF($F153=0,0,((($F153/$E153)*'CRONOGRAMA ACTIVIDADES'!P$88)*($G153/$F153)))</f>
        <v>0</v>
      </c>
      <c r="S153" s="517">
        <f>IF($F153=0,0,((($F153/$E153)*'CRONOGRAMA ACTIVIDADES'!Q$88)*($G153/$F153)))</f>
        <v>0</v>
      </c>
      <c r="T153" s="501">
        <f t="shared" si="44"/>
        <v>0</v>
      </c>
      <c r="U153" s="520">
        <f>IF($F153=0,0,((($F153/$E153)*'CRONOGRAMA ACTIVIDADES'!R$88)*($G153/$F153)))</f>
        <v>0</v>
      </c>
      <c r="V153" s="517">
        <f>IF($F153=0,0,((($F153/$E153)*'CRONOGRAMA ACTIVIDADES'!S$88)*($G153/$F153)))</f>
        <v>0</v>
      </c>
      <c r="W153" s="517">
        <f>IF($F153=0,0,((($F153/$E153)*'CRONOGRAMA ACTIVIDADES'!T$88)*($G153/$F153)))</f>
        <v>0</v>
      </c>
      <c r="X153" s="517">
        <f>IF($F153=0,0,((($F153/$E153)*'CRONOGRAMA ACTIVIDADES'!U$88)*($G153/$F153)))</f>
        <v>0</v>
      </c>
      <c r="Y153" s="517">
        <f>IF($F153=0,0,((($F153/$E153)*'CRONOGRAMA ACTIVIDADES'!V$88)*($G153/$F153)))</f>
        <v>0</v>
      </c>
      <c r="Z153" s="517">
        <f>IF($F153=0,0,((($F153/$E153)*'CRONOGRAMA ACTIVIDADES'!W$88)*($G153/$F153)))</f>
        <v>0</v>
      </c>
      <c r="AA153" s="517">
        <f>IF($F153=0,0,((($F153/$E153)*'CRONOGRAMA ACTIVIDADES'!X$88)*($G153/$F153)))</f>
        <v>0</v>
      </c>
      <c r="AB153" s="517">
        <f>IF($F153=0,0,((($F153/$E153)*'CRONOGRAMA ACTIVIDADES'!Y$88)*($G153/$F153)))</f>
        <v>0</v>
      </c>
      <c r="AC153" s="517">
        <f>IF($F153=0,0,((($F153/$E153)*'CRONOGRAMA ACTIVIDADES'!Z$88)*($G153/$F153)))</f>
        <v>0</v>
      </c>
      <c r="AD153" s="517">
        <f>IF($F153=0,0,((($F153/$E153)*'CRONOGRAMA ACTIVIDADES'!AA$88)*($G153/$F153)))</f>
        <v>0</v>
      </c>
      <c r="AE153" s="517">
        <f>IF($F153=0,0,((($F153/$E153)*'CRONOGRAMA ACTIVIDADES'!AB$88)*($G153/$F153)))</f>
        <v>0</v>
      </c>
      <c r="AF153" s="517">
        <f>IF($F153=0,0,((($F153/$E153)*'CRONOGRAMA ACTIVIDADES'!AC$88)*($G153/$F153)))</f>
        <v>0</v>
      </c>
      <c r="AG153" s="499">
        <f t="shared" si="45"/>
        <v>0</v>
      </c>
      <c r="AH153" s="519">
        <f>IF($F153=0,0,((($F153/$E153)*'CRONOGRAMA ACTIVIDADES'!AD$88)*($G153/$F153)))</f>
        <v>0</v>
      </c>
      <c r="AI153" s="517">
        <f>IF($F153=0,0,((($F153/$E153)*'CRONOGRAMA ACTIVIDADES'!AE$88)*($G153/$F153)))</f>
        <v>0</v>
      </c>
      <c r="AJ153" s="517">
        <f>IF($F153=0,0,((($F153/$E153)*'CRONOGRAMA ACTIVIDADES'!AF$88)*($G153/$F153)))</f>
        <v>0</v>
      </c>
      <c r="AK153" s="517">
        <f>IF($F153=0,0,((($F153/$E153)*'CRONOGRAMA ACTIVIDADES'!AG$88)*($G153/$F153)))</f>
        <v>0</v>
      </c>
      <c r="AL153" s="517">
        <f>IF($F153=0,0,((($F153/$E153)*'CRONOGRAMA ACTIVIDADES'!AH$88)*($G153/$F153)))</f>
        <v>0</v>
      </c>
      <c r="AM153" s="517">
        <f>IF($F153=0,0,((($F153/$E153)*'CRONOGRAMA ACTIVIDADES'!AI$88)*($G153/$F153)))</f>
        <v>0</v>
      </c>
      <c r="AN153" s="517">
        <f>IF($F153=0,0,((($F153/$E153)*'CRONOGRAMA ACTIVIDADES'!AJ$88)*($G153/$F153)))</f>
        <v>0</v>
      </c>
      <c r="AO153" s="517">
        <f>IF($F153=0,0,((($F153/$E153)*'CRONOGRAMA ACTIVIDADES'!AK$88)*($G153/$F153)))</f>
        <v>0</v>
      </c>
      <c r="AP153" s="517">
        <f>IF($F153=0,0,((($F153/$E153)*'CRONOGRAMA ACTIVIDADES'!AL$88)*($G153/$F153)))</f>
        <v>0</v>
      </c>
      <c r="AQ153" s="517">
        <f>IF($F153=0,0,((($F153/$E153)*'CRONOGRAMA ACTIVIDADES'!AM$88)*($G153/$F153)))</f>
        <v>0</v>
      </c>
      <c r="AR153" s="517">
        <f>IF($F153=0,0,((($F153/$E153)*'CRONOGRAMA ACTIVIDADES'!AN$88)*($G153/$F153)))</f>
        <v>0</v>
      </c>
      <c r="AS153" s="517">
        <f>IF($F153=0,0,((($F153/$E153)*'CRONOGRAMA ACTIVIDADES'!AO$88)*($G153/$F153)))</f>
        <v>0</v>
      </c>
      <c r="AT153" s="501">
        <f t="shared" si="46"/>
        <v>0</v>
      </c>
      <c r="AU153" s="571">
        <f>AS153+AR153+AQ153+AP153+AO153+AN153+AM153+AL153+AK153+AJ153+AI153+AH153+AF153+AE153+AD153+AC153+AB153+AA153+Z153+Y153+X153+W153+V153+U153+S153+R153+Q153+P153+O153+N153+M153+L153+K153+J153+I153+H153</f>
        <v>0</v>
      </c>
      <c r="AV153" s="470">
        <f t="shared" si="36"/>
        <v>0</v>
      </c>
    </row>
    <row r="154" spans="2:48" s="60" customFormat="1" ht="13.5">
      <c r="B154" s="537" t="str">
        <f>+'FORMATO COSTEO C6'!C67</f>
        <v>6.3.7</v>
      </c>
      <c r="C154" s="538" t="str">
        <f>+'FORMATO COSTEO C6'!B67</f>
        <v>Coordinaciones con FONDOEMPLEO</v>
      </c>
      <c r="D154" s="534"/>
      <c r="E154" s="532"/>
      <c r="F154" s="526">
        <f>+'FORMATO COSTEO C6'!G67</f>
        <v>0</v>
      </c>
      <c r="G154" s="527">
        <f>+'FORMATO COSTEO C6'!M67</f>
        <v>0</v>
      </c>
      <c r="H154" s="528">
        <f>SUM(H155:H157)</f>
        <v>0</v>
      </c>
      <c r="I154" s="526">
        <f aca="true" t="shared" si="52" ref="I154:AU154">SUM(I155:I157)</f>
        <v>0</v>
      </c>
      <c r="J154" s="526">
        <f t="shared" si="52"/>
        <v>0</v>
      </c>
      <c r="K154" s="526">
        <f t="shared" si="52"/>
        <v>0</v>
      </c>
      <c r="L154" s="526">
        <f t="shared" si="52"/>
        <v>0</v>
      </c>
      <c r="M154" s="526">
        <f t="shared" si="52"/>
        <v>0</v>
      </c>
      <c r="N154" s="526">
        <f t="shared" si="52"/>
        <v>0</v>
      </c>
      <c r="O154" s="526">
        <f t="shared" si="52"/>
        <v>0</v>
      </c>
      <c r="P154" s="526">
        <f t="shared" si="52"/>
        <v>0</v>
      </c>
      <c r="Q154" s="526">
        <f t="shared" si="52"/>
        <v>0</v>
      </c>
      <c r="R154" s="526">
        <f t="shared" si="52"/>
        <v>0</v>
      </c>
      <c r="S154" s="526">
        <f t="shared" si="52"/>
        <v>0</v>
      </c>
      <c r="T154" s="529">
        <f t="shared" si="52"/>
        <v>0</v>
      </c>
      <c r="U154" s="530">
        <f t="shared" si="52"/>
        <v>0</v>
      </c>
      <c r="V154" s="526">
        <f t="shared" si="52"/>
        <v>0</v>
      </c>
      <c r="W154" s="526">
        <f t="shared" si="52"/>
        <v>0</v>
      </c>
      <c r="X154" s="526">
        <f t="shared" si="52"/>
        <v>0</v>
      </c>
      <c r="Y154" s="526">
        <f t="shared" si="52"/>
        <v>0</v>
      </c>
      <c r="Z154" s="526">
        <f t="shared" si="52"/>
        <v>0</v>
      </c>
      <c r="AA154" s="526">
        <f t="shared" si="52"/>
        <v>0</v>
      </c>
      <c r="AB154" s="526">
        <f t="shared" si="52"/>
        <v>0</v>
      </c>
      <c r="AC154" s="526">
        <f t="shared" si="52"/>
        <v>0</v>
      </c>
      <c r="AD154" s="526">
        <f t="shared" si="52"/>
        <v>0</v>
      </c>
      <c r="AE154" s="526">
        <f t="shared" si="52"/>
        <v>0</v>
      </c>
      <c r="AF154" s="526">
        <f t="shared" si="52"/>
        <v>0</v>
      </c>
      <c r="AG154" s="527">
        <f>SUM(AG155:AG157)</f>
        <v>0</v>
      </c>
      <c r="AH154" s="528">
        <f t="shared" si="52"/>
        <v>0</v>
      </c>
      <c r="AI154" s="526">
        <f t="shared" si="52"/>
        <v>0</v>
      </c>
      <c r="AJ154" s="526">
        <f t="shared" si="52"/>
        <v>0</v>
      </c>
      <c r="AK154" s="526">
        <f t="shared" si="52"/>
        <v>0</v>
      </c>
      <c r="AL154" s="526">
        <f t="shared" si="52"/>
        <v>0</v>
      </c>
      <c r="AM154" s="526">
        <f t="shared" si="52"/>
        <v>0</v>
      </c>
      <c r="AN154" s="526">
        <f t="shared" si="52"/>
        <v>0</v>
      </c>
      <c r="AO154" s="526">
        <f t="shared" si="52"/>
        <v>0</v>
      </c>
      <c r="AP154" s="526">
        <f t="shared" si="52"/>
        <v>0</v>
      </c>
      <c r="AQ154" s="526">
        <f t="shared" si="52"/>
        <v>0</v>
      </c>
      <c r="AR154" s="526">
        <f t="shared" si="52"/>
        <v>0</v>
      </c>
      <c r="AS154" s="526">
        <f t="shared" si="52"/>
        <v>0</v>
      </c>
      <c r="AT154" s="529">
        <f t="shared" si="52"/>
        <v>0</v>
      </c>
      <c r="AU154" s="531">
        <f t="shared" si="52"/>
        <v>0</v>
      </c>
      <c r="AV154" s="470">
        <f t="shared" si="36"/>
        <v>0</v>
      </c>
    </row>
    <row r="155" spans="2:48" s="60" customFormat="1" ht="13.5">
      <c r="B155" s="494" t="str">
        <f>'FORMATO COSTEO C6'!C68</f>
        <v>6.3.7.1</v>
      </c>
      <c r="C155" s="515">
        <f>'FORMATO COSTEO C6'!B68</f>
        <v>0</v>
      </c>
      <c r="D155" s="506" t="str">
        <f>'FORMATO COSTEO C6'!D68</f>
        <v>Unidad medida</v>
      </c>
      <c r="E155" s="516">
        <f>'FORMATO COSTEO C6'!E68</f>
        <v>0</v>
      </c>
      <c r="F155" s="517">
        <f>'FORMATO COSTEO C6'!G68</f>
        <v>0</v>
      </c>
      <c r="G155" s="518">
        <f>'FORMATO COSTEO C6'!M68</f>
        <v>0</v>
      </c>
      <c r="H155" s="519">
        <f>IF($F155=0,0,((($F155/$E155)*'CRONOGRAMA ACTIVIDADES'!F$90)*($G155/$F155)))</f>
        <v>0</v>
      </c>
      <c r="I155" s="517">
        <f>IF($F155=0,0,((($F155/$E155)*'CRONOGRAMA ACTIVIDADES'!G$90)*($G155/$F155)))</f>
        <v>0</v>
      </c>
      <c r="J155" s="517">
        <f>IF($F155=0,0,((($F155/$E155)*'CRONOGRAMA ACTIVIDADES'!H$90)*($G155/$F155)))</f>
        <v>0</v>
      </c>
      <c r="K155" s="517">
        <f>IF($F155=0,0,((($F155/$E155)*'CRONOGRAMA ACTIVIDADES'!I$90)*($G155/$F155)))</f>
        <v>0</v>
      </c>
      <c r="L155" s="517">
        <f>IF($F155=0,0,((($F155/$E155)*'CRONOGRAMA ACTIVIDADES'!J$90)*($G155/$F155)))</f>
        <v>0</v>
      </c>
      <c r="M155" s="517">
        <f>IF($F155=0,0,((($F155/$E155)*'CRONOGRAMA ACTIVIDADES'!K$90)*($G155/$F155)))</f>
        <v>0</v>
      </c>
      <c r="N155" s="517">
        <f>IF($F155=0,0,((($F155/$E155)*'CRONOGRAMA ACTIVIDADES'!L$90)*($G155/$F155)))</f>
        <v>0</v>
      </c>
      <c r="O155" s="517">
        <f>IF($F155=0,0,((($F155/$E155)*'CRONOGRAMA ACTIVIDADES'!M$90)*($G155/$F155)))</f>
        <v>0</v>
      </c>
      <c r="P155" s="517">
        <f>IF($F155=0,0,((($F155/$E155)*'CRONOGRAMA ACTIVIDADES'!N$90)*($G155/$F155)))</f>
        <v>0</v>
      </c>
      <c r="Q155" s="517">
        <f>IF($F155=0,0,((($F155/$E155)*'CRONOGRAMA ACTIVIDADES'!O$90)*($G155/$F155)))</f>
        <v>0</v>
      </c>
      <c r="R155" s="517">
        <f>IF($F155=0,0,((($F155/$E155)*'CRONOGRAMA ACTIVIDADES'!P$90)*($G155/$F155)))</f>
        <v>0</v>
      </c>
      <c r="S155" s="517">
        <f>IF($F155=0,0,((($F155/$E155)*'CRONOGRAMA ACTIVIDADES'!Q$90)*($G155/$F155)))</f>
        <v>0</v>
      </c>
      <c r="T155" s="501">
        <f t="shared" si="44"/>
        <v>0</v>
      </c>
      <c r="U155" s="520">
        <f>IF($F155=0,0,((($F155/$E155)*'CRONOGRAMA ACTIVIDADES'!R$90)*($G155/$F155)))</f>
        <v>0</v>
      </c>
      <c r="V155" s="517">
        <f>IF($F155=0,0,((($F155/$E155)*'CRONOGRAMA ACTIVIDADES'!S$90)*($G155/$F155)))</f>
        <v>0</v>
      </c>
      <c r="W155" s="517">
        <f>IF($F155=0,0,((($F155/$E155)*'CRONOGRAMA ACTIVIDADES'!T$90)*($G155/$F155)))</f>
        <v>0</v>
      </c>
      <c r="X155" s="517">
        <f>IF($F155=0,0,((($F155/$E155)*'CRONOGRAMA ACTIVIDADES'!U$90)*($G155/$F155)))</f>
        <v>0</v>
      </c>
      <c r="Y155" s="517">
        <f>IF($F155=0,0,((($F155/$E155)*'CRONOGRAMA ACTIVIDADES'!V$90)*($G155/$F155)))</f>
        <v>0</v>
      </c>
      <c r="Z155" s="517">
        <f>IF($F155=0,0,((($F155/$E155)*'CRONOGRAMA ACTIVIDADES'!W$90)*($G155/$F155)))</f>
        <v>0</v>
      </c>
      <c r="AA155" s="517">
        <f>IF($F155=0,0,((($F155/$E155)*'CRONOGRAMA ACTIVIDADES'!X$90)*($G155/$F155)))</f>
        <v>0</v>
      </c>
      <c r="AB155" s="517">
        <f>IF($F155=0,0,((($F155/$E155)*'CRONOGRAMA ACTIVIDADES'!Y$90)*($G155/$F155)))</f>
        <v>0</v>
      </c>
      <c r="AC155" s="517">
        <f>IF($F155=0,0,((($F155/$E155)*'CRONOGRAMA ACTIVIDADES'!Z$90)*($G155/$F155)))</f>
        <v>0</v>
      </c>
      <c r="AD155" s="517">
        <f>IF($F155=0,0,((($F155/$E155)*'CRONOGRAMA ACTIVIDADES'!AA$90)*($G155/$F155)))</f>
        <v>0</v>
      </c>
      <c r="AE155" s="517">
        <f>IF($F155=0,0,((($F155/$E155)*'CRONOGRAMA ACTIVIDADES'!AB$90)*($G155/$F155)))</f>
        <v>0</v>
      </c>
      <c r="AF155" s="517">
        <f>IF($F155=0,0,((($F155/$E155)*'CRONOGRAMA ACTIVIDADES'!AC$90)*($G155/$F155)))</f>
        <v>0</v>
      </c>
      <c r="AG155" s="499">
        <f t="shared" si="45"/>
        <v>0</v>
      </c>
      <c r="AH155" s="519">
        <f>IF($F155=0,0,((($F155/$E155)*'CRONOGRAMA ACTIVIDADES'!AD$90)*($G155/$F155)))</f>
        <v>0</v>
      </c>
      <c r="AI155" s="517">
        <f>IF($F155=0,0,((($F155/$E155)*'CRONOGRAMA ACTIVIDADES'!AE$90)*($G155/$F155)))</f>
        <v>0</v>
      </c>
      <c r="AJ155" s="517">
        <f>IF($F155=0,0,((($F155/$E155)*'CRONOGRAMA ACTIVIDADES'!AF$90)*($G155/$F155)))</f>
        <v>0</v>
      </c>
      <c r="AK155" s="517">
        <f>IF($F155=0,0,((($F155/$E155)*'CRONOGRAMA ACTIVIDADES'!AG$90)*($G155/$F155)))</f>
        <v>0</v>
      </c>
      <c r="AL155" s="517">
        <f>IF($F155=0,0,((($F155/$E155)*'CRONOGRAMA ACTIVIDADES'!AH$90)*($G155/$F155)))</f>
        <v>0</v>
      </c>
      <c r="AM155" s="517">
        <f>IF($F155=0,0,((($F155/$E155)*'CRONOGRAMA ACTIVIDADES'!AI$90)*($G155/$F155)))</f>
        <v>0</v>
      </c>
      <c r="AN155" s="517">
        <f>IF($F155=0,0,((($F155/$E155)*'CRONOGRAMA ACTIVIDADES'!AJ$90)*($G155/$F155)))</f>
        <v>0</v>
      </c>
      <c r="AO155" s="517">
        <f>IF($F155=0,0,((($F155/$E155)*'CRONOGRAMA ACTIVIDADES'!AK$90)*($G155/$F155)))</f>
        <v>0</v>
      </c>
      <c r="AP155" s="517">
        <f>IF($F155=0,0,((($F155/$E155)*'CRONOGRAMA ACTIVIDADES'!AL$90)*($G155/$F155)))</f>
        <v>0</v>
      </c>
      <c r="AQ155" s="517">
        <f>IF($F155=0,0,((($F155/$E155)*'CRONOGRAMA ACTIVIDADES'!AM$90)*($G155/$F155)))</f>
        <v>0</v>
      </c>
      <c r="AR155" s="517">
        <f>IF($F155=0,0,((($F155/$E155)*'CRONOGRAMA ACTIVIDADES'!AN$90)*($G155/$F155)))</f>
        <v>0</v>
      </c>
      <c r="AS155" s="517">
        <f>IF($F155=0,0,((($F155/$E155)*'CRONOGRAMA ACTIVIDADES'!AO$90)*($G155/$F155)))</f>
        <v>0</v>
      </c>
      <c r="AT155" s="501">
        <f t="shared" si="46"/>
        <v>0</v>
      </c>
      <c r="AU155" s="571">
        <f>AS155+AR155+AQ155+AP155+AO155+AN155+AM155+AL155+AK155+AJ155+AI155+AH155+AF155+AE155+AD155+AC155+AB155+AA155+Z155+Y155+X155+W155+V155+U155+S155+R155+Q155+P155+O155+N155+M155+L155+K155+J155+I155+H155</f>
        <v>0</v>
      </c>
      <c r="AV155" s="470">
        <f t="shared" si="36"/>
        <v>0</v>
      </c>
    </row>
    <row r="156" spans="2:48" s="60" customFormat="1" ht="13.5">
      <c r="B156" s="494" t="str">
        <f>'FORMATO COSTEO C6'!C69</f>
        <v>6.3.7.2</v>
      </c>
      <c r="C156" s="515">
        <f>'FORMATO COSTEO C6'!B69</f>
        <v>0</v>
      </c>
      <c r="D156" s="506" t="str">
        <f>'FORMATO COSTEO C6'!D69</f>
        <v>Unidad medida</v>
      </c>
      <c r="E156" s="516">
        <f>'FORMATO COSTEO C6'!E69</f>
        <v>0</v>
      </c>
      <c r="F156" s="517">
        <f>'FORMATO COSTEO C6'!G69</f>
        <v>0</v>
      </c>
      <c r="G156" s="518">
        <f>'FORMATO COSTEO C6'!M69</f>
        <v>0</v>
      </c>
      <c r="H156" s="519">
        <f>IF($F156=0,0,((($F156/$E156)*'CRONOGRAMA ACTIVIDADES'!F$91)*($G156/$F156)))</f>
        <v>0</v>
      </c>
      <c r="I156" s="517">
        <f>IF($F156=0,0,((($F156/$E156)*'CRONOGRAMA ACTIVIDADES'!G$91)*($G156/$F156)))</f>
        <v>0</v>
      </c>
      <c r="J156" s="517">
        <f>IF($F156=0,0,((($F156/$E156)*'CRONOGRAMA ACTIVIDADES'!H$91)*($G156/$F156)))</f>
        <v>0</v>
      </c>
      <c r="K156" s="517">
        <f>IF($F156=0,0,((($F156/$E156)*'CRONOGRAMA ACTIVIDADES'!I$91)*($G156/$F156)))</f>
        <v>0</v>
      </c>
      <c r="L156" s="517">
        <f>IF($F156=0,0,((($F156/$E156)*'CRONOGRAMA ACTIVIDADES'!J$91)*($G156/$F156)))</f>
        <v>0</v>
      </c>
      <c r="M156" s="517">
        <f>IF($F156=0,0,((($F156/$E156)*'CRONOGRAMA ACTIVIDADES'!K$91)*($G156/$F156)))</f>
        <v>0</v>
      </c>
      <c r="N156" s="517">
        <f>IF($F156=0,0,((($F156/$E156)*'CRONOGRAMA ACTIVIDADES'!L$91)*($G156/$F156)))</f>
        <v>0</v>
      </c>
      <c r="O156" s="517">
        <f>IF($F156=0,0,((($F156/$E156)*'CRONOGRAMA ACTIVIDADES'!M$91)*($G156/$F156)))</f>
        <v>0</v>
      </c>
      <c r="P156" s="517">
        <f>IF($F156=0,0,((($F156/$E156)*'CRONOGRAMA ACTIVIDADES'!N$91)*($G156/$F156)))</f>
        <v>0</v>
      </c>
      <c r="Q156" s="517">
        <f>IF($F156=0,0,((($F156/$E156)*'CRONOGRAMA ACTIVIDADES'!O$91)*($G156/$F156)))</f>
        <v>0</v>
      </c>
      <c r="R156" s="517">
        <f>IF($F156=0,0,((($F156/$E156)*'CRONOGRAMA ACTIVIDADES'!P$91)*($G156/$F156)))</f>
        <v>0</v>
      </c>
      <c r="S156" s="517">
        <f>IF($F156=0,0,((($F156/$E156)*'CRONOGRAMA ACTIVIDADES'!Q$91)*($G156/$F156)))</f>
        <v>0</v>
      </c>
      <c r="T156" s="501">
        <f t="shared" si="44"/>
        <v>0</v>
      </c>
      <c r="U156" s="520">
        <f>IF($F156=0,0,((($F156/$E156)*'CRONOGRAMA ACTIVIDADES'!R$91)*($G156/$F156)))</f>
        <v>0</v>
      </c>
      <c r="V156" s="517">
        <f>IF($F156=0,0,((($F156/$E156)*'CRONOGRAMA ACTIVIDADES'!S$91)*($G156/$F156)))</f>
        <v>0</v>
      </c>
      <c r="W156" s="517">
        <f>IF($F156=0,0,((($F156/$E156)*'CRONOGRAMA ACTIVIDADES'!T$91)*($G156/$F156)))</f>
        <v>0</v>
      </c>
      <c r="X156" s="517">
        <f>IF($F156=0,0,((($F156/$E156)*'CRONOGRAMA ACTIVIDADES'!U$91)*($G156/$F156)))</f>
        <v>0</v>
      </c>
      <c r="Y156" s="517">
        <f>IF($F156=0,0,((($F156/$E156)*'CRONOGRAMA ACTIVIDADES'!V$91)*($G156/$F156)))</f>
        <v>0</v>
      </c>
      <c r="Z156" s="517">
        <f>IF($F156=0,0,((($F156/$E156)*'CRONOGRAMA ACTIVIDADES'!W$91)*($G156/$F156)))</f>
        <v>0</v>
      </c>
      <c r="AA156" s="517">
        <f>IF($F156=0,0,((($F156/$E156)*'CRONOGRAMA ACTIVIDADES'!X$91)*($G156/$F156)))</f>
        <v>0</v>
      </c>
      <c r="AB156" s="517">
        <f>IF($F156=0,0,((($F156/$E156)*'CRONOGRAMA ACTIVIDADES'!Y$91)*($G156/$F156)))</f>
        <v>0</v>
      </c>
      <c r="AC156" s="517">
        <f>IF($F156=0,0,((($F156/$E156)*'CRONOGRAMA ACTIVIDADES'!Z$91)*($G156/$F156)))</f>
        <v>0</v>
      </c>
      <c r="AD156" s="517">
        <f>IF($F156=0,0,((($F156/$E156)*'CRONOGRAMA ACTIVIDADES'!AA$91)*($G156/$F156)))</f>
        <v>0</v>
      </c>
      <c r="AE156" s="517">
        <f>IF($F156=0,0,((($F156/$E156)*'CRONOGRAMA ACTIVIDADES'!AB$91)*($G156/$F156)))</f>
        <v>0</v>
      </c>
      <c r="AF156" s="517">
        <f>IF($F156=0,0,((($F156/$E156)*'CRONOGRAMA ACTIVIDADES'!AC$91)*($G156/$F156)))</f>
        <v>0</v>
      </c>
      <c r="AG156" s="499">
        <f t="shared" si="45"/>
        <v>0</v>
      </c>
      <c r="AH156" s="519">
        <f>IF($F156=0,0,((($F156/$E156)*'CRONOGRAMA ACTIVIDADES'!AD$91)*($G156/$F156)))</f>
        <v>0</v>
      </c>
      <c r="AI156" s="517">
        <f>IF($F156=0,0,((($F156/$E156)*'CRONOGRAMA ACTIVIDADES'!AE$91)*($G156/$F156)))</f>
        <v>0</v>
      </c>
      <c r="AJ156" s="517">
        <f>IF($F156=0,0,((($F156/$E156)*'CRONOGRAMA ACTIVIDADES'!AF$91)*($G156/$F156)))</f>
        <v>0</v>
      </c>
      <c r="AK156" s="517">
        <f>IF($F156=0,0,((($F156/$E156)*'CRONOGRAMA ACTIVIDADES'!AG$91)*($G156/$F156)))</f>
        <v>0</v>
      </c>
      <c r="AL156" s="517">
        <f>IF($F156=0,0,((($F156/$E156)*'CRONOGRAMA ACTIVIDADES'!AH$91)*($G156/$F156)))</f>
        <v>0</v>
      </c>
      <c r="AM156" s="517">
        <f>IF($F156=0,0,((($F156/$E156)*'CRONOGRAMA ACTIVIDADES'!AI$91)*($G156/$F156)))</f>
        <v>0</v>
      </c>
      <c r="AN156" s="517">
        <f>IF($F156=0,0,((($F156/$E156)*'CRONOGRAMA ACTIVIDADES'!AJ$91)*($G156/$F156)))</f>
        <v>0</v>
      </c>
      <c r="AO156" s="517">
        <f>IF($F156=0,0,((($F156/$E156)*'CRONOGRAMA ACTIVIDADES'!AK$91)*($G156/$F156)))</f>
        <v>0</v>
      </c>
      <c r="AP156" s="517">
        <f>IF($F156=0,0,((($F156/$E156)*'CRONOGRAMA ACTIVIDADES'!AL$91)*($G156/$F156)))</f>
        <v>0</v>
      </c>
      <c r="AQ156" s="517">
        <f>IF($F156=0,0,((($F156/$E156)*'CRONOGRAMA ACTIVIDADES'!AM$91)*($G156/$F156)))</f>
        <v>0</v>
      </c>
      <c r="AR156" s="517">
        <f>IF($F156=0,0,((($F156/$E156)*'CRONOGRAMA ACTIVIDADES'!AN$91)*($G156/$F156)))</f>
        <v>0</v>
      </c>
      <c r="AS156" s="517">
        <f>IF($F156=0,0,((($F156/$E156)*'CRONOGRAMA ACTIVIDADES'!AO$91)*($G156/$F156)))</f>
        <v>0</v>
      </c>
      <c r="AT156" s="501">
        <f t="shared" si="46"/>
        <v>0</v>
      </c>
      <c r="AU156" s="571">
        <f>AS156+AR156+AQ156+AP156+AO156+AN156+AM156+AL156+AK156+AJ156+AI156+AH156+AF156+AE156+AD156+AC156+AB156+AA156+Z156+Y156+X156+W156+V156+U156+S156+R156+Q156+P156+O156+N156+M156+L156+K156+J156+I156+H156</f>
        <v>0</v>
      </c>
      <c r="AV156" s="470">
        <f t="shared" si="36"/>
        <v>0</v>
      </c>
    </row>
    <row r="157" spans="2:48" s="60" customFormat="1" ht="13.5">
      <c r="B157" s="494" t="str">
        <f>'FORMATO COSTEO C6'!C70</f>
        <v>6.3.7.3</v>
      </c>
      <c r="C157" s="515">
        <f>'FORMATO COSTEO C6'!B70</f>
        <v>0</v>
      </c>
      <c r="D157" s="506" t="str">
        <f>'FORMATO COSTEO C6'!D70</f>
        <v>Unidad medida</v>
      </c>
      <c r="E157" s="516">
        <f>'FORMATO COSTEO C6'!E70</f>
        <v>0</v>
      </c>
      <c r="F157" s="517">
        <f>'FORMATO COSTEO C6'!G70</f>
        <v>0</v>
      </c>
      <c r="G157" s="518">
        <f>'FORMATO COSTEO C6'!M70</f>
        <v>0</v>
      </c>
      <c r="H157" s="519">
        <f>IF($F157=0,0,((($F157/$E157)*'CRONOGRAMA ACTIVIDADES'!F$92)*($G157/$F157)))</f>
        <v>0</v>
      </c>
      <c r="I157" s="517">
        <f>IF($F157=0,0,((($F157/$E157)*'CRONOGRAMA ACTIVIDADES'!G$92)*($G157/$F157)))</f>
        <v>0</v>
      </c>
      <c r="J157" s="517">
        <f>IF($F157=0,0,((($F157/$E157)*'CRONOGRAMA ACTIVIDADES'!H$92)*($G157/$F157)))</f>
        <v>0</v>
      </c>
      <c r="K157" s="517">
        <f>IF($F157=0,0,((($F157/$E157)*'CRONOGRAMA ACTIVIDADES'!I$92)*($G157/$F157)))</f>
        <v>0</v>
      </c>
      <c r="L157" s="517">
        <f>IF($F157=0,0,((($F157/$E157)*'CRONOGRAMA ACTIVIDADES'!J$92)*($G157/$F157)))</f>
        <v>0</v>
      </c>
      <c r="M157" s="517">
        <f>IF($F157=0,0,((($F157/$E157)*'CRONOGRAMA ACTIVIDADES'!K$92)*($G157/$F157)))</f>
        <v>0</v>
      </c>
      <c r="N157" s="517">
        <f>IF($F157=0,0,((($F157/$E157)*'CRONOGRAMA ACTIVIDADES'!L$92)*($G157/$F157)))</f>
        <v>0</v>
      </c>
      <c r="O157" s="517">
        <f>IF($F157=0,0,((($F157/$E157)*'CRONOGRAMA ACTIVIDADES'!M$92)*($G157/$F157)))</f>
        <v>0</v>
      </c>
      <c r="P157" s="517">
        <f>IF($F157=0,0,((($F157/$E157)*'CRONOGRAMA ACTIVIDADES'!N$92)*($G157/$F157)))</f>
        <v>0</v>
      </c>
      <c r="Q157" s="517">
        <f>IF($F157=0,0,((($F157/$E157)*'CRONOGRAMA ACTIVIDADES'!O$92)*($G157/$F157)))</f>
        <v>0</v>
      </c>
      <c r="R157" s="517">
        <f>IF($F157=0,0,((($F157/$E157)*'CRONOGRAMA ACTIVIDADES'!P$92)*($G157/$F157)))</f>
        <v>0</v>
      </c>
      <c r="S157" s="517">
        <f>IF($F157=0,0,((($F157/$E157)*'CRONOGRAMA ACTIVIDADES'!Q$92)*($G157/$F157)))</f>
        <v>0</v>
      </c>
      <c r="T157" s="501">
        <f t="shared" si="44"/>
        <v>0</v>
      </c>
      <c r="U157" s="520">
        <f>IF($F157=0,0,((($F157/$E157)*'CRONOGRAMA ACTIVIDADES'!R$92)*($G157/$F157)))</f>
        <v>0</v>
      </c>
      <c r="V157" s="517">
        <f>IF($F157=0,0,((($F157/$E157)*'CRONOGRAMA ACTIVIDADES'!S$92)*($G157/$F157)))</f>
        <v>0</v>
      </c>
      <c r="W157" s="517">
        <f>IF($F157=0,0,((($F157/$E157)*'CRONOGRAMA ACTIVIDADES'!T$92)*($G157/$F157)))</f>
        <v>0</v>
      </c>
      <c r="X157" s="517">
        <f>IF($F157=0,0,((($F157/$E157)*'CRONOGRAMA ACTIVIDADES'!U$92)*($G157/$F157)))</f>
        <v>0</v>
      </c>
      <c r="Y157" s="517">
        <f>IF($F157=0,0,((($F157/$E157)*'CRONOGRAMA ACTIVIDADES'!V$92)*($G157/$F157)))</f>
        <v>0</v>
      </c>
      <c r="Z157" s="517">
        <f>IF($F157=0,0,((($F157/$E157)*'CRONOGRAMA ACTIVIDADES'!W$92)*($G157/$F157)))</f>
        <v>0</v>
      </c>
      <c r="AA157" s="517">
        <f>IF($F157=0,0,((($F157/$E157)*'CRONOGRAMA ACTIVIDADES'!X$92)*($G157/$F157)))</f>
        <v>0</v>
      </c>
      <c r="AB157" s="517">
        <f>IF($F157=0,0,((($F157/$E157)*'CRONOGRAMA ACTIVIDADES'!Y$92)*($G157/$F157)))</f>
        <v>0</v>
      </c>
      <c r="AC157" s="517">
        <f>IF($F157=0,0,((($F157/$E157)*'CRONOGRAMA ACTIVIDADES'!Z$92)*($G157/$F157)))</f>
        <v>0</v>
      </c>
      <c r="AD157" s="517">
        <f>IF($F157=0,0,((($F157/$E157)*'CRONOGRAMA ACTIVIDADES'!AA$92)*($G157/$F157)))</f>
        <v>0</v>
      </c>
      <c r="AE157" s="517">
        <f>IF($F157=0,0,((($F157/$E157)*'CRONOGRAMA ACTIVIDADES'!AB$92)*($G157/$F157)))</f>
        <v>0</v>
      </c>
      <c r="AF157" s="517">
        <f>IF($F157=0,0,((($F157/$E157)*'CRONOGRAMA ACTIVIDADES'!AC$92)*($G157/$F157)))</f>
        <v>0</v>
      </c>
      <c r="AG157" s="499">
        <f t="shared" si="45"/>
        <v>0</v>
      </c>
      <c r="AH157" s="519">
        <f>IF($F157=0,0,((($F157/$E157)*'CRONOGRAMA ACTIVIDADES'!AD$92)*($G157/$F157)))</f>
        <v>0</v>
      </c>
      <c r="AI157" s="517">
        <f>IF($F157=0,0,((($F157/$E157)*'CRONOGRAMA ACTIVIDADES'!AE$92)*($G157/$F157)))</f>
        <v>0</v>
      </c>
      <c r="AJ157" s="517">
        <f>IF($F157=0,0,((($F157/$E157)*'CRONOGRAMA ACTIVIDADES'!AF$92)*($G157/$F157)))</f>
        <v>0</v>
      </c>
      <c r="AK157" s="517">
        <f>IF($F157=0,0,((($F157/$E157)*'CRONOGRAMA ACTIVIDADES'!AG$92)*($G157/$F157)))</f>
        <v>0</v>
      </c>
      <c r="AL157" s="517">
        <f>IF($F157=0,0,((($F157/$E157)*'CRONOGRAMA ACTIVIDADES'!AH$92)*($G157/$F157)))</f>
        <v>0</v>
      </c>
      <c r="AM157" s="517">
        <f>IF($F157=0,0,((($F157/$E157)*'CRONOGRAMA ACTIVIDADES'!AI$92)*($G157/$F157)))</f>
        <v>0</v>
      </c>
      <c r="AN157" s="517">
        <f>IF($F157=0,0,((($F157/$E157)*'CRONOGRAMA ACTIVIDADES'!AJ$92)*($G157/$F157)))</f>
        <v>0</v>
      </c>
      <c r="AO157" s="517">
        <f>IF($F157=0,0,((($F157/$E157)*'CRONOGRAMA ACTIVIDADES'!AK$92)*($G157/$F157)))</f>
        <v>0</v>
      </c>
      <c r="AP157" s="517">
        <f>IF($F157=0,0,((($F157/$E157)*'CRONOGRAMA ACTIVIDADES'!AL$92)*($G157/$F157)))</f>
        <v>0</v>
      </c>
      <c r="AQ157" s="517">
        <f>IF($F157=0,0,((($F157/$E157)*'CRONOGRAMA ACTIVIDADES'!AM$92)*($G157/$F157)))</f>
        <v>0</v>
      </c>
      <c r="AR157" s="517">
        <f>IF($F157=0,0,((($F157/$E157)*'CRONOGRAMA ACTIVIDADES'!AN$92)*($G157/$F157)))</f>
        <v>0</v>
      </c>
      <c r="AS157" s="517">
        <f>IF($F157=0,0,((($F157/$E157)*'CRONOGRAMA ACTIVIDADES'!AO$92)*($G157/$F157)))</f>
        <v>0</v>
      </c>
      <c r="AT157" s="501">
        <f t="shared" si="46"/>
        <v>0</v>
      </c>
      <c r="AU157" s="571">
        <f>AS157+AR157+AQ157+AP157+AO157+AN157+AM157+AL157+AK157+AJ157+AI157+AH157+AF157+AE157+AD157+AC157+AB157+AA157+Z157+Y157+X157+W157+V157+U157+S157+R157+Q157+P157+O157+N157+M157+L157+K157+J157+I157+H157</f>
        <v>0</v>
      </c>
      <c r="AV157" s="470">
        <f t="shared" si="36"/>
        <v>0</v>
      </c>
    </row>
    <row r="158" spans="2:48" s="60" customFormat="1" ht="30" customHeight="1" thickBot="1">
      <c r="B158" s="1849" t="s">
        <v>197</v>
      </c>
      <c r="C158" s="1850"/>
      <c r="D158" s="1850"/>
      <c r="E158" s="1850"/>
      <c r="F158" s="539">
        <f>+F12+F106</f>
        <v>0</v>
      </c>
      <c r="G158" s="540">
        <f aca="true" t="shared" si="53" ref="G158:AT158">+G12+G106</f>
        <v>0</v>
      </c>
      <c r="H158" s="541">
        <f t="shared" si="53"/>
        <v>0</v>
      </c>
      <c r="I158" s="539">
        <f t="shared" si="53"/>
        <v>0</v>
      </c>
      <c r="J158" s="539">
        <f t="shared" si="53"/>
        <v>0</v>
      </c>
      <c r="K158" s="539">
        <f t="shared" si="53"/>
        <v>0</v>
      </c>
      <c r="L158" s="539">
        <f t="shared" si="53"/>
        <v>0</v>
      </c>
      <c r="M158" s="539">
        <f t="shared" si="53"/>
        <v>0</v>
      </c>
      <c r="N158" s="539">
        <f t="shared" si="53"/>
        <v>0</v>
      </c>
      <c r="O158" s="539">
        <f t="shared" si="53"/>
        <v>0</v>
      </c>
      <c r="P158" s="539">
        <f t="shared" si="53"/>
        <v>0</v>
      </c>
      <c r="Q158" s="539">
        <f t="shared" si="53"/>
        <v>0</v>
      </c>
      <c r="R158" s="539">
        <f t="shared" si="53"/>
        <v>0</v>
      </c>
      <c r="S158" s="539">
        <f t="shared" si="53"/>
        <v>0</v>
      </c>
      <c r="T158" s="542">
        <f t="shared" si="53"/>
        <v>0</v>
      </c>
      <c r="U158" s="543">
        <f t="shared" si="53"/>
        <v>0</v>
      </c>
      <c r="V158" s="539">
        <f t="shared" si="53"/>
        <v>0</v>
      </c>
      <c r="W158" s="539">
        <f t="shared" si="53"/>
        <v>0</v>
      </c>
      <c r="X158" s="539">
        <f t="shared" si="53"/>
        <v>0</v>
      </c>
      <c r="Y158" s="539">
        <f t="shared" si="53"/>
        <v>0</v>
      </c>
      <c r="Z158" s="539">
        <f t="shared" si="53"/>
        <v>0</v>
      </c>
      <c r="AA158" s="539">
        <f t="shared" si="53"/>
        <v>0</v>
      </c>
      <c r="AB158" s="539">
        <f t="shared" si="53"/>
        <v>0</v>
      </c>
      <c r="AC158" s="539">
        <f t="shared" si="53"/>
        <v>0</v>
      </c>
      <c r="AD158" s="539">
        <f t="shared" si="53"/>
        <v>0</v>
      </c>
      <c r="AE158" s="539">
        <f t="shared" si="53"/>
        <v>0</v>
      </c>
      <c r="AF158" s="539">
        <f t="shared" si="53"/>
        <v>0</v>
      </c>
      <c r="AG158" s="540">
        <f t="shared" si="53"/>
        <v>0</v>
      </c>
      <c r="AH158" s="541">
        <f t="shared" si="53"/>
        <v>0</v>
      </c>
      <c r="AI158" s="539">
        <f t="shared" si="53"/>
        <v>0</v>
      </c>
      <c r="AJ158" s="539">
        <f t="shared" si="53"/>
        <v>0</v>
      </c>
      <c r="AK158" s="539">
        <f t="shared" si="53"/>
        <v>0</v>
      </c>
      <c r="AL158" s="539">
        <f t="shared" si="53"/>
        <v>0</v>
      </c>
      <c r="AM158" s="539">
        <f t="shared" si="53"/>
        <v>0</v>
      </c>
      <c r="AN158" s="539">
        <f t="shared" si="53"/>
        <v>0</v>
      </c>
      <c r="AO158" s="539">
        <f t="shared" si="53"/>
        <v>0</v>
      </c>
      <c r="AP158" s="539">
        <f t="shared" si="53"/>
        <v>0</v>
      </c>
      <c r="AQ158" s="539">
        <f t="shared" si="53"/>
        <v>0</v>
      </c>
      <c r="AR158" s="539">
        <f t="shared" si="53"/>
        <v>0</v>
      </c>
      <c r="AS158" s="539">
        <f t="shared" si="53"/>
        <v>0</v>
      </c>
      <c r="AT158" s="542">
        <f t="shared" si="53"/>
        <v>0</v>
      </c>
      <c r="AU158" s="544">
        <f>+AU12+AU106</f>
        <v>0</v>
      </c>
      <c r="AV158" s="470">
        <f>+G158-AU158</f>
        <v>0</v>
      </c>
    </row>
    <row r="159" spans="2:48" s="60" customFormat="1" ht="10.5" customHeight="1" thickBot="1">
      <c r="B159" s="545"/>
      <c r="C159" s="545"/>
      <c r="D159" s="545"/>
      <c r="E159" s="545"/>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470"/>
    </row>
    <row r="160" spans="2:48" s="60" customFormat="1" ht="13.5" customHeight="1">
      <c r="B160" s="548">
        <f>+'FORMATO COSTEO C6'!C78</f>
        <v>6.4</v>
      </c>
      <c r="C160" s="549" t="str">
        <f>+'FORMATO COSTEO C6'!D78</f>
        <v>Gastos administrativos del proyecto</v>
      </c>
      <c r="D160" s="550" t="str">
        <f>+'FORMATO COSTEO C6'!D80</f>
        <v>Mes</v>
      </c>
      <c r="E160" s="551">
        <f>+'FORMATO COSTEO C6'!E80</f>
        <v>0</v>
      </c>
      <c r="F160" s="578">
        <f>+'FORMATO COSTEO C6'!G81</f>
        <v>0</v>
      </c>
      <c r="G160" s="578">
        <f>+'FORMATO COSTEO C6'!M81</f>
        <v>0</v>
      </c>
      <c r="H160" s="553">
        <f>IF($F160=0,0,((($F160/$E160)*'CRONOGRAMA ACTIVIDADES'!F$93)*($G160/$F160)))</f>
        <v>0</v>
      </c>
      <c r="I160" s="553">
        <f>IF($F160=0,0,((($F160/$E160)*'CRONOGRAMA ACTIVIDADES'!G$93)*($G160/$F160)))</f>
        <v>0</v>
      </c>
      <c r="J160" s="553">
        <f>IF($F160=0,0,((($F160/$E160)*'CRONOGRAMA ACTIVIDADES'!H$93)*($G160/$F160)))</f>
        <v>0</v>
      </c>
      <c r="K160" s="553">
        <f>IF($F160=0,0,((($F160/$E160)*'CRONOGRAMA ACTIVIDADES'!I$93)*($G160/$F160)))</f>
        <v>0</v>
      </c>
      <c r="L160" s="553">
        <f>IF($F160=0,0,((($F160/$E160)*'CRONOGRAMA ACTIVIDADES'!J$93)*($G160/$F160)))</f>
        <v>0</v>
      </c>
      <c r="M160" s="553">
        <f>IF($F160=0,0,((($F160/$E160)*'CRONOGRAMA ACTIVIDADES'!K$93)*($G160/$F160)))</f>
        <v>0</v>
      </c>
      <c r="N160" s="553">
        <f>IF($F160=0,0,((($F160/$E160)*'CRONOGRAMA ACTIVIDADES'!L$93)*($G160/$F160)))</f>
        <v>0</v>
      </c>
      <c r="O160" s="553">
        <f>IF($F160=0,0,((($F160/$E160)*'CRONOGRAMA ACTIVIDADES'!M$93)*($G160/$F160)))</f>
        <v>0</v>
      </c>
      <c r="P160" s="553">
        <f>IF($F160=0,0,((($F160/$E160)*'CRONOGRAMA ACTIVIDADES'!N$93)*($G160/$F160)))</f>
        <v>0</v>
      </c>
      <c r="Q160" s="553">
        <f>IF($F160=0,0,((($F160/$E160)*'CRONOGRAMA ACTIVIDADES'!O$93)*($G160/$F160)))</f>
        <v>0</v>
      </c>
      <c r="R160" s="553">
        <f>IF($F160=0,0,((($F160/$E160)*'CRONOGRAMA ACTIVIDADES'!P$93)*($G160/$F160)))</f>
        <v>0</v>
      </c>
      <c r="S160" s="579">
        <f>IF($F160=0,0,((($F160/$E160)*'CRONOGRAMA ACTIVIDADES'!Q$93)*($G160/$F160)))</f>
        <v>0</v>
      </c>
      <c r="T160" s="580">
        <f>H160+I160+J160+K160+L160+M160+N160+O160+P160+Q160+R160+S160</f>
        <v>0</v>
      </c>
      <c r="U160" s="581">
        <f>IF($F160=0,0,((($F160/$E160)*'CRONOGRAMA ACTIVIDADES'!R$93)*($G160/$F160)))</f>
        <v>0</v>
      </c>
      <c r="V160" s="553">
        <f>IF($F160=0,0,((($F160/$E160)*'CRONOGRAMA ACTIVIDADES'!S$93)*($G160/$F160)))</f>
        <v>0</v>
      </c>
      <c r="W160" s="553">
        <f>IF($F160=0,0,((($F160/$E160)*'CRONOGRAMA ACTIVIDADES'!T$93)*($G160/$F160)))</f>
        <v>0</v>
      </c>
      <c r="X160" s="553">
        <f>IF($F160=0,0,((($F160/$E160)*'CRONOGRAMA ACTIVIDADES'!U$93)*($G160/$F160)))</f>
        <v>0</v>
      </c>
      <c r="Y160" s="553">
        <f>IF($F160=0,0,((($F160/$E160)*'CRONOGRAMA ACTIVIDADES'!V$93)*($G160/$F160)))</f>
        <v>0</v>
      </c>
      <c r="Z160" s="553">
        <f>IF($F160=0,0,((($F160/$E160)*'CRONOGRAMA ACTIVIDADES'!W$93)*($G160/$F160)))</f>
        <v>0</v>
      </c>
      <c r="AA160" s="553">
        <f>IF($F160=0,0,((($F160/$E160)*'CRONOGRAMA ACTIVIDADES'!X$93)*($G160/$F160)))</f>
        <v>0</v>
      </c>
      <c r="AB160" s="553">
        <f>IF($F160=0,0,((($F160/$E160)*'CRONOGRAMA ACTIVIDADES'!Y$93)*($G160/$F160)))</f>
        <v>0</v>
      </c>
      <c r="AC160" s="553">
        <f>IF($F160=0,0,((($F160/$E160)*'CRONOGRAMA ACTIVIDADES'!Z$93)*($G160/$F160)))</f>
        <v>0</v>
      </c>
      <c r="AD160" s="553">
        <f>IF($F160=0,0,((($F160/$E160)*'CRONOGRAMA ACTIVIDADES'!AA$93)*($G160/$F160)))</f>
        <v>0</v>
      </c>
      <c r="AE160" s="553">
        <f>IF($F160=0,0,((($F160/$E160)*'CRONOGRAMA ACTIVIDADES'!AB$93)*($G160/$F160)))</f>
        <v>0</v>
      </c>
      <c r="AF160" s="553">
        <f>IF($F160=0,0,((($F160/$E160)*'CRONOGRAMA ACTIVIDADES'!AC$93)*($G160/$F160)))</f>
        <v>0</v>
      </c>
      <c r="AG160" s="580">
        <f>U160+V160+W160+X160+Y160+Z160+AA160+AB160+AC160+AD160+AE160+AF160</f>
        <v>0</v>
      </c>
      <c r="AH160" s="553">
        <f>IF($F160=0,0,((($F160/$E160)*'CRONOGRAMA ACTIVIDADES'!AD$93)*($G160/$F160)))</f>
        <v>0</v>
      </c>
      <c r="AI160" s="553">
        <f>IF($F160=0,0,((($F160/$E160)*'CRONOGRAMA ACTIVIDADES'!AE$93)*($G160/$F160)))</f>
        <v>0</v>
      </c>
      <c r="AJ160" s="553">
        <f>IF($F160=0,0,((($F160/$E160)*'CRONOGRAMA ACTIVIDADES'!AF$93)*($G160/$F160)))</f>
        <v>0</v>
      </c>
      <c r="AK160" s="553">
        <f>IF($F160=0,0,((($F160/$E160)*'CRONOGRAMA ACTIVIDADES'!AG$93)*($G160/$F160)))</f>
        <v>0</v>
      </c>
      <c r="AL160" s="553">
        <f>IF($F160=0,0,((($F160/$E160)*'CRONOGRAMA ACTIVIDADES'!AH$93)*($G160/$F160)))</f>
        <v>0</v>
      </c>
      <c r="AM160" s="553">
        <f>IF($F160=0,0,((($F160/$E160)*'CRONOGRAMA ACTIVIDADES'!AI$93)*($G160/$F160)))</f>
        <v>0</v>
      </c>
      <c r="AN160" s="553">
        <f>IF($F160=0,0,((($F160/$E160)*'CRONOGRAMA ACTIVIDADES'!AJ$93)*($G160/$F160)))</f>
        <v>0</v>
      </c>
      <c r="AO160" s="553">
        <f>IF($F160=0,0,((($F160/$E160)*'CRONOGRAMA ACTIVIDADES'!AK$93)*($G160/$F160)))</f>
        <v>0</v>
      </c>
      <c r="AP160" s="553">
        <f>IF($F160=0,0,((($F160/$E160)*'CRONOGRAMA ACTIVIDADES'!AL$93)*($G160/$F160)))</f>
        <v>0</v>
      </c>
      <c r="AQ160" s="553">
        <f>IF($F160=0,0,((($F160/$E160)*'CRONOGRAMA ACTIVIDADES'!AM$93)*($G160/$F160)))</f>
        <v>0</v>
      </c>
      <c r="AR160" s="553">
        <f>IF($F160=0,0,((($F160/$E160)*'CRONOGRAMA ACTIVIDADES'!AN$93)*($G160/$F160)))</f>
        <v>0</v>
      </c>
      <c r="AS160" s="579">
        <f>IF($F160=0,0,((($F160/$E160)*'CRONOGRAMA ACTIVIDADES'!AO$93)*($G160/$F160)))</f>
        <v>0</v>
      </c>
      <c r="AT160" s="580">
        <f>AH160+AI160+AJ160+AK160+AL160+AM160+AN160+AO160+AP160+AQ160+AR160+AS160</f>
        <v>0</v>
      </c>
      <c r="AU160" s="580">
        <f>AS160+AR160+AQ160+AP160+AO160+AN160+AM160+AL160+AK160+AJ160+AI160+AH160+AF160+AE160+AD160+AC160+AB160+AA160+Z160+Y160+X160+W160+V160+U160+S160+R160+Q160+P160+O160+N160+M160+L160+K160+J160+I160+H160</f>
        <v>0</v>
      </c>
      <c r="AV160" s="470">
        <f aca="true" t="shared" si="54" ref="AV160:AV165">+G160-AU160</f>
        <v>0</v>
      </c>
    </row>
    <row r="161" spans="2:48" s="60" customFormat="1" ht="13.5">
      <c r="B161" s="473">
        <f>'FORMATO COSTEO C6'!C82</f>
        <v>6.5</v>
      </c>
      <c r="C161" s="474" t="str">
        <f>'FORMATO COSTEO C6'!D82</f>
        <v>Línea de base y evaluaciones del proyecto</v>
      </c>
      <c r="D161" s="475" t="str">
        <f>+'FORMATO COSTEO C6'!D84</f>
        <v>Documento</v>
      </c>
      <c r="E161" s="476">
        <f>+'FORMATO COSTEO C6'!E84</f>
        <v>0</v>
      </c>
      <c r="F161" s="553">
        <f>+'FORMATO COSTEO C6'!G85</f>
        <v>0</v>
      </c>
      <c r="G161" s="553">
        <f>+'FORMATO COSTEO C6'!M85</f>
        <v>0</v>
      </c>
      <c r="H161" s="553"/>
      <c r="I161" s="553">
        <v>0</v>
      </c>
      <c r="J161" s="553"/>
      <c r="K161" s="553"/>
      <c r="L161" s="553"/>
      <c r="M161" s="553"/>
      <c r="N161" s="553"/>
      <c r="O161" s="553"/>
      <c r="P161" s="553"/>
      <c r="Q161" s="553"/>
      <c r="R161" s="553"/>
      <c r="S161" s="579"/>
      <c r="T161" s="582">
        <f>H161+I161+J161+K161+L161+M161+N161+O161+P161+Q161+R161+S161</f>
        <v>0</v>
      </c>
      <c r="U161" s="581"/>
      <c r="V161" s="553"/>
      <c r="W161" s="553"/>
      <c r="X161" s="553"/>
      <c r="Y161" s="553"/>
      <c r="Z161" s="553"/>
      <c r="AA161" s="553"/>
      <c r="AB161" s="553"/>
      <c r="AC161" s="553"/>
      <c r="AD161" s="553"/>
      <c r="AE161" s="553"/>
      <c r="AF161" s="553"/>
      <c r="AG161" s="582">
        <f>U161+V161+W161+X161+Y161+Z161+AA161+AB161+AC161+AD161+AE161+AF161</f>
        <v>0</v>
      </c>
      <c r="AH161" s="553"/>
      <c r="AI161" s="553"/>
      <c r="AJ161" s="553"/>
      <c r="AK161" s="553"/>
      <c r="AL161" s="553"/>
      <c r="AM161" s="553"/>
      <c r="AN161" s="553"/>
      <c r="AO161" s="553"/>
      <c r="AP161" s="553"/>
      <c r="AQ161" s="553"/>
      <c r="AR161" s="553">
        <v>0</v>
      </c>
      <c r="AS161" s="579"/>
      <c r="AT161" s="582">
        <f>AH161+AI161+AJ161+AK161+AL161+AM161+AN161+AO161+AP161+AQ161+AR161+AS161</f>
        <v>0</v>
      </c>
      <c r="AU161" s="582">
        <f>+G161</f>
        <v>0</v>
      </c>
      <c r="AV161" s="470">
        <f t="shared" si="54"/>
        <v>0</v>
      </c>
    </row>
    <row r="162" spans="2:48" s="60" customFormat="1" ht="13.5">
      <c r="B162" s="473">
        <f>'FORMATO COSTEO C6'!C86</f>
        <v>6.6</v>
      </c>
      <c r="C162" s="474" t="str">
        <f>'FORMATO COSTEO C6'!D86</f>
        <v>Imprevistos</v>
      </c>
      <c r="D162" s="558" t="str">
        <f>+'FORMATO COSTEO C6'!D88</f>
        <v>Mes</v>
      </c>
      <c r="E162" s="476">
        <f>+'FORMATO COSTEO C6'!E88</f>
        <v>0</v>
      </c>
      <c r="F162" s="553">
        <f>+'FORMATO COSTEO C6'!G89</f>
        <v>0</v>
      </c>
      <c r="G162" s="553">
        <f>+'FORMATO COSTEO C6'!M89</f>
        <v>0</v>
      </c>
      <c r="H162" s="553">
        <f>IF($F162=0,0,((($F162/$E162)*'CRONOGRAMA ACTIVIDADES'!F$95)*($G162/$F162)))</f>
        <v>0</v>
      </c>
      <c r="I162" s="553">
        <f>IF($F162=0,0,((($F162/$E162)*'CRONOGRAMA ACTIVIDADES'!G$95)*($G162/$F162)))</f>
        <v>0</v>
      </c>
      <c r="J162" s="553">
        <f>IF($F162=0,0,((($F162/$E162)*'CRONOGRAMA ACTIVIDADES'!H$95)*($G162/$F162)))</f>
        <v>0</v>
      </c>
      <c r="K162" s="553">
        <f>IF($F162=0,0,((($F162/$E162)*'CRONOGRAMA ACTIVIDADES'!I$95)*($G162/$F162)))</f>
        <v>0</v>
      </c>
      <c r="L162" s="553">
        <f>IF($F162=0,0,((($F162/$E162)*'CRONOGRAMA ACTIVIDADES'!J$95)*($G162/$F162)))</f>
        <v>0</v>
      </c>
      <c r="M162" s="553">
        <f>IF($F162=0,0,((($F162/$E162)*'CRONOGRAMA ACTIVIDADES'!K$95)*($G162/$F162)))</f>
        <v>0</v>
      </c>
      <c r="N162" s="553">
        <f>IF($F162=0,0,((($F162/$E162)*'CRONOGRAMA ACTIVIDADES'!L$95)*($G162/$F162)))</f>
        <v>0</v>
      </c>
      <c r="O162" s="553">
        <f>IF($F162=0,0,((($F162/$E162)*'CRONOGRAMA ACTIVIDADES'!M$95)*($G162/$F162)))</f>
        <v>0</v>
      </c>
      <c r="P162" s="553">
        <f>IF($F162=0,0,((($F162/$E162)*'CRONOGRAMA ACTIVIDADES'!N$95)*($G162/$F162)))</f>
        <v>0</v>
      </c>
      <c r="Q162" s="553">
        <f>IF($F162=0,0,((($F162/$E162)*'CRONOGRAMA ACTIVIDADES'!O$95)*($G162/$F162)))</f>
        <v>0</v>
      </c>
      <c r="R162" s="553">
        <f>IF($F162=0,0,((($F162/$E162)*'CRONOGRAMA ACTIVIDADES'!P$95)*($G162/$F162)))</f>
        <v>0</v>
      </c>
      <c r="S162" s="579">
        <f>IF($F162=0,0,((($F162/$E162)*'CRONOGRAMA ACTIVIDADES'!Q$95)*($G162/$F162)))</f>
        <v>0</v>
      </c>
      <c r="T162" s="582">
        <f>H162+I162+J162+K162+L162+M162+N162+O162+P162+Q162+R162+S162</f>
        <v>0</v>
      </c>
      <c r="U162" s="581">
        <f>IF($F162=0,0,((($F162/$E162)*'CRONOGRAMA ACTIVIDADES'!R$95)*($G162/$F162)))</f>
        <v>0</v>
      </c>
      <c r="V162" s="553">
        <f>IF($F162=0,0,((($F162/$E162)*'CRONOGRAMA ACTIVIDADES'!S$95)*($G162/$F162)))</f>
        <v>0</v>
      </c>
      <c r="W162" s="553">
        <f>IF($F162=0,0,((($F162/$E162)*'CRONOGRAMA ACTIVIDADES'!T$95)*($G162/$F162)))</f>
        <v>0</v>
      </c>
      <c r="X162" s="553">
        <f>IF($F162=0,0,((($F162/$E162)*'CRONOGRAMA ACTIVIDADES'!U$95)*($G162/$F162)))</f>
        <v>0</v>
      </c>
      <c r="Y162" s="553">
        <f>IF($F162=0,0,((($F162/$E162)*'CRONOGRAMA ACTIVIDADES'!V$95)*($G162/$F162)))</f>
        <v>0</v>
      </c>
      <c r="Z162" s="553">
        <f>IF($F162=0,0,((($F162/$E162)*'CRONOGRAMA ACTIVIDADES'!W$95)*($G162/$F162)))</f>
        <v>0</v>
      </c>
      <c r="AA162" s="553">
        <f>IF($F162=0,0,((($F162/$E162)*'CRONOGRAMA ACTIVIDADES'!X$95)*($G162/$F162)))</f>
        <v>0</v>
      </c>
      <c r="AB162" s="553">
        <f>IF($F162=0,0,((($F162/$E162)*'CRONOGRAMA ACTIVIDADES'!Y$95)*($G162/$F162)))</f>
        <v>0</v>
      </c>
      <c r="AC162" s="553">
        <f>IF($F162=0,0,((($F162/$E162)*'CRONOGRAMA ACTIVIDADES'!Z$95)*($G162/$F162)))</f>
        <v>0</v>
      </c>
      <c r="AD162" s="553">
        <f>IF($F162=0,0,((($F162/$E162)*'CRONOGRAMA ACTIVIDADES'!AA$95)*($G162/$F162)))</f>
        <v>0</v>
      </c>
      <c r="AE162" s="553">
        <f>IF($F162=0,0,((($F162/$E162)*'CRONOGRAMA ACTIVIDADES'!AB$95)*($G162/$F162)))</f>
        <v>0</v>
      </c>
      <c r="AF162" s="553">
        <f>IF($F162=0,0,((($F162/$E162)*'CRONOGRAMA ACTIVIDADES'!AC$95)*($G162/$F162)))</f>
        <v>0</v>
      </c>
      <c r="AG162" s="582">
        <f>U162+V162+W162+X162+Y162+Z162+AA162+AB162+AC162+AD162+AE162+AF162</f>
        <v>0</v>
      </c>
      <c r="AH162" s="553">
        <f>IF($F162=0,0,((($F162/$E162)*'CRONOGRAMA ACTIVIDADES'!AD$95)*($G162/$F162)))</f>
        <v>0</v>
      </c>
      <c r="AI162" s="553">
        <f>IF($F162=0,0,((($F162/$E162)*'CRONOGRAMA ACTIVIDADES'!AE$95)*($G162/$F162)))</f>
        <v>0</v>
      </c>
      <c r="AJ162" s="553">
        <f>IF($F162=0,0,((($F162/$E162)*'CRONOGRAMA ACTIVIDADES'!AF$95)*($G162/$F162)))</f>
        <v>0</v>
      </c>
      <c r="AK162" s="553">
        <f>IF($F162=0,0,((($F162/$E162)*'CRONOGRAMA ACTIVIDADES'!AG$95)*($G162/$F162)))</f>
        <v>0</v>
      </c>
      <c r="AL162" s="553">
        <f>IF($F162=0,0,((($F162/$E162)*'CRONOGRAMA ACTIVIDADES'!AH$95)*($G162/$F162)))</f>
        <v>0</v>
      </c>
      <c r="AM162" s="553">
        <f>IF($F162=0,0,((($F162/$E162)*'CRONOGRAMA ACTIVIDADES'!AI$95)*($G162/$F162)))</f>
        <v>0</v>
      </c>
      <c r="AN162" s="553">
        <f>IF($F162=0,0,((($F162/$E162)*'CRONOGRAMA ACTIVIDADES'!AJ$95)*($G162/$F162)))</f>
        <v>0</v>
      </c>
      <c r="AO162" s="553">
        <f>IF($F162=0,0,((($F162/$E162)*'CRONOGRAMA ACTIVIDADES'!AK$95)*($G162/$F162)))</f>
        <v>0</v>
      </c>
      <c r="AP162" s="553">
        <f>IF($F162=0,0,((($F162/$E162)*'CRONOGRAMA ACTIVIDADES'!AL$95)*($G162/$F162)))</f>
        <v>0</v>
      </c>
      <c r="AQ162" s="553">
        <f>IF($F162=0,0,((($F162/$E162)*'CRONOGRAMA ACTIVIDADES'!AM$95)*($G162/$F162)))</f>
        <v>0</v>
      </c>
      <c r="AR162" s="553">
        <f>IF($F162=0,0,((($F162/$E162)*'CRONOGRAMA ACTIVIDADES'!AN$95)*($G162/$F162)))</f>
        <v>0</v>
      </c>
      <c r="AS162" s="579">
        <f>IF($F162=0,0,((($F162/$E162)*'CRONOGRAMA ACTIVIDADES'!AO$95)*($G162/$F162)))</f>
        <v>0</v>
      </c>
      <c r="AT162" s="582">
        <f>AH162+AI162+AJ162+AK162+AL162+AM162+AN162+AO162+AP162+AQ162+AR162+AS162</f>
        <v>0</v>
      </c>
      <c r="AU162" s="582">
        <f>AS162+AR162+AQ162+AP162+AO162+AN162+AM162+AL162+AK162+AJ162+AI162+AH162+AF162+AE162+AD162+AC162+AB162+AA162+Z162+Y162+X162+W162+V162+U162+S162+R162+Q162+P162+O162+N162+M162+L162+K162+J162+I162+H162</f>
        <v>0</v>
      </c>
      <c r="AV162" s="470">
        <f t="shared" si="54"/>
        <v>0</v>
      </c>
    </row>
    <row r="163" spans="2:48" s="60" customFormat="1" ht="13.5">
      <c r="B163" s="473">
        <f>'FORMATO COSTEO C6'!C90</f>
        <v>6.7</v>
      </c>
      <c r="C163" s="474" t="str">
        <f>'FORMATO COSTEO C6'!D90</f>
        <v>Supervisión interna</v>
      </c>
      <c r="D163" s="558" t="str">
        <f>+'FORMATO COSTEO C6'!D92</f>
        <v>Visita</v>
      </c>
      <c r="E163" s="476">
        <f>+'FORMATO COSTEO C6'!E92</f>
        <v>0</v>
      </c>
      <c r="F163" s="553">
        <f>+'FORMATO COSTEO C6'!G93</f>
        <v>0</v>
      </c>
      <c r="G163" s="553">
        <f>+'FORMATO COSTEO C6'!M93</f>
        <v>0</v>
      </c>
      <c r="H163" s="553">
        <f>IF($F163=0,0,((($F163/$E163)*'CRONOGRAMA ACTIVIDADES'!F$96)*($G163/$F163)))</f>
        <v>0</v>
      </c>
      <c r="I163" s="553">
        <f>IF($F163=0,0,((($F163/$E163)*'CRONOGRAMA ACTIVIDADES'!G$96)*($G163/$F163)))</f>
        <v>0</v>
      </c>
      <c r="J163" s="553">
        <f>IF($F163=0,0,((($F163/$E163)*'CRONOGRAMA ACTIVIDADES'!H$96)*($G163/$F163)))</f>
        <v>0</v>
      </c>
      <c r="K163" s="553">
        <f>IF($F163=0,0,((($F163/$E163)*'CRONOGRAMA ACTIVIDADES'!I$96)*($G163/$F163)))</f>
        <v>0</v>
      </c>
      <c r="L163" s="553">
        <f>IF($F163=0,0,((($F163/$E163)*'CRONOGRAMA ACTIVIDADES'!J$96)*($G163/$F163)))</f>
        <v>0</v>
      </c>
      <c r="M163" s="553">
        <f>IF($F163=0,0,((($F163/$E163)*'CRONOGRAMA ACTIVIDADES'!K$96)*($G163/$F163)))</f>
        <v>0</v>
      </c>
      <c r="N163" s="553">
        <f>IF($F163=0,0,((($F163/$E163)*'CRONOGRAMA ACTIVIDADES'!L$96)*($G163/$F163)))</f>
        <v>0</v>
      </c>
      <c r="O163" s="553">
        <f>IF($F163=0,0,((($F163/$E163)*'CRONOGRAMA ACTIVIDADES'!M$96)*($G163/$F163)))</f>
        <v>0</v>
      </c>
      <c r="P163" s="553">
        <f>IF($F163=0,0,((($F163/$E163)*'CRONOGRAMA ACTIVIDADES'!N$96)*($G163/$F163)))</f>
        <v>0</v>
      </c>
      <c r="Q163" s="553">
        <f>IF($F163=0,0,((($F163/$E163)*'CRONOGRAMA ACTIVIDADES'!O$96)*($G163/$F163)))</f>
        <v>0</v>
      </c>
      <c r="R163" s="553">
        <f>IF($F163=0,0,((($F163/$E163)*'CRONOGRAMA ACTIVIDADES'!P$96)*($G163/$F163)))</f>
        <v>0</v>
      </c>
      <c r="S163" s="579">
        <f>IF($F163=0,0,((($F163/$E163)*'CRONOGRAMA ACTIVIDADES'!Q$96)*($G163/$F163)))</f>
        <v>0</v>
      </c>
      <c r="T163" s="582">
        <f>H163+I163+J163+K163+L163+M163+N163+O163+P163+Q163+R163+S163</f>
        <v>0</v>
      </c>
      <c r="U163" s="581">
        <f>IF($F163=0,0,((($F163/$E163)*'CRONOGRAMA ACTIVIDADES'!R$96)*($G163/$F163)))</f>
        <v>0</v>
      </c>
      <c r="V163" s="553">
        <f>IF($F163=0,0,((($F163/$E163)*'CRONOGRAMA ACTIVIDADES'!S$96)*($G163/$F163)))</f>
        <v>0</v>
      </c>
      <c r="W163" s="553">
        <f>IF($F163=0,0,((($F163/$E163)*'CRONOGRAMA ACTIVIDADES'!T$96)*($G163/$F163)))</f>
        <v>0</v>
      </c>
      <c r="X163" s="553">
        <f>IF($F163=0,0,((($F163/$E163)*'CRONOGRAMA ACTIVIDADES'!U$96)*($G163/$F163)))</f>
        <v>0</v>
      </c>
      <c r="Y163" s="553">
        <f>IF($F163=0,0,((($F163/$E163)*'CRONOGRAMA ACTIVIDADES'!V$96)*($G163/$F163)))</f>
        <v>0</v>
      </c>
      <c r="Z163" s="553">
        <f>IF($F163=0,0,((($F163/$E163)*'CRONOGRAMA ACTIVIDADES'!W$96)*($G163/$F163)))</f>
        <v>0</v>
      </c>
      <c r="AA163" s="553">
        <f>IF($F163=0,0,((($F163/$E163)*'CRONOGRAMA ACTIVIDADES'!X$96)*($G163/$F163)))</f>
        <v>0</v>
      </c>
      <c r="AB163" s="553">
        <f>IF($F163=0,0,((($F163/$E163)*'CRONOGRAMA ACTIVIDADES'!Y$96)*($G163/$F163)))</f>
        <v>0</v>
      </c>
      <c r="AC163" s="553">
        <f>IF($F163=0,0,((($F163/$E163)*'CRONOGRAMA ACTIVIDADES'!Z$96)*($G163/$F163)))</f>
        <v>0</v>
      </c>
      <c r="AD163" s="553">
        <f>IF($F163=0,0,((($F163/$E163)*'CRONOGRAMA ACTIVIDADES'!AA$96)*($G163/$F163)))</f>
        <v>0</v>
      </c>
      <c r="AE163" s="553">
        <f>IF($F163=0,0,((($F163/$E163)*'CRONOGRAMA ACTIVIDADES'!AB$96)*($G163/$F163)))</f>
        <v>0</v>
      </c>
      <c r="AF163" s="553">
        <f>IF($F163=0,0,((($F163/$E163)*'CRONOGRAMA ACTIVIDADES'!AC$96)*($G163/$F163)))</f>
        <v>0</v>
      </c>
      <c r="AG163" s="582">
        <f>U163+V163+W163+X163+Y163+Z163+AA163+AB163+AC163+AD163+AE163+AF163</f>
        <v>0</v>
      </c>
      <c r="AH163" s="553">
        <f>IF($F163=0,0,((($F163/$E163)*'CRONOGRAMA ACTIVIDADES'!AD$96)*($G163/$F163)))</f>
        <v>0</v>
      </c>
      <c r="AI163" s="553">
        <f>IF($F163=0,0,((($F163/$E163)*'CRONOGRAMA ACTIVIDADES'!AE$96)*($G163/$F163)))</f>
        <v>0</v>
      </c>
      <c r="AJ163" s="553">
        <f>IF($F163=0,0,((($F163/$E163)*'CRONOGRAMA ACTIVIDADES'!AF$96)*($G163/$F163)))</f>
        <v>0</v>
      </c>
      <c r="AK163" s="553">
        <f>IF($F163=0,0,((($F163/$E163)*'CRONOGRAMA ACTIVIDADES'!AG$96)*($G163/$F163)))</f>
        <v>0</v>
      </c>
      <c r="AL163" s="553">
        <f>IF($F163=0,0,((($F163/$E163)*'CRONOGRAMA ACTIVIDADES'!AH$96)*($G163/$F163)))</f>
        <v>0</v>
      </c>
      <c r="AM163" s="553">
        <f>IF($F163=0,0,((($F163/$E163)*'CRONOGRAMA ACTIVIDADES'!AI$96)*($G163/$F163)))</f>
        <v>0</v>
      </c>
      <c r="AN163" s="553">
        <f>IF($F163=0,0,((($F163/$E163)*'CRONOGRAMA ACTIVIDADES'!AJ$96)*($G163/$F163)))</f>
        <v>0</v>
      </c>
      <c r="AO163" s="553">
        <f>IF($F163=0,0,((($F163/$E163)*'CRONOGRAMA ACTIVIDADES'!AK$96)*($G163/$F163)))</f>
        <v>0</v>
      </c>
      <c r="AP163" s="553">
        <f>IF($F163=0,0,((($F163/$E163)*'CRONOGRAMA ACTIVIDADES'!AL$96)*($G163/$F163)))</f>
        <v>0</v>
      </c>
      <c r="AQ163" s="553">
        <f>IF($F163=0,0,((($F163/$E163)*'CRONOGRAMA ACTIVIDADES'!AM$96)*($G163/$F163)))</f>
        <v>0</v>
      </c>
      <c r="AR163" s="553">
        <f>IF($F163=0,0,((($F163/$E163)*'CRONOGRAMA ACTIVIDADES'!AN$96)*($G163/$F163)))</f>
        <v>0</v>
      </c>
      <c r="AS163" s="579">
        <f>IF($F163=0,0,((($F163/$E163)*'CRONOGRAMA ACTIVIDADES'!AO$96)*($G163/$F163)))</f>
        <v>0</v>
      </c>
      <c r="AT163" s="582">
        <f>AH163+AI163+AJ163+AK163+AL163+AM163+AN163+AO163+AP163+AQ163+AR163+AS163</f>
        <v>0</v>
      </c>
      <c r="AU163" s="582">
        <f>AS163+AR163+AQ163+AP163+AO163+AN163+AM163+AL163+AK163+AJ163+AI163+AH163+AF163+AE163+AD163+AC163+AB163+AA163+Z163+Y163+X163+W163+V163+U163+S163+R163+Q163+P163+O163+N163+M163+L163+K163+J163+I163+H163</f>
        <v>0</v>
      </c>
      <c r="AV163" s="470">
        <f t="shared" si="54"/>
        <v>0</v>
      </c>
    </row>
    <row r="164" spans="2:48" s="60" customFormat="1" ht="30" customHeight="1">
      <c r="B164" s="1853" t="s">
        <v>201</v>
      </c>
      <c r="C164" s="1854"/>
      <c r="D164" s="1854"/>
      <c r="E164" s="1854"/>
      <c r="F164" s="559">
        <f aca="true" t="shared" si="55" ref="F164:AS164">+F160+F161+F162+F163</f>
        <v>0</v>
      </c>
      <c r="G164" s="559">
        <f t="shared" si="55"/>
        <v>0</v>
      </c>
      <c r="H164" s="559">
        <f t="shared" si="55"/>
        <v>0</v>
      </c>
      <c r="I164" s="559">
        <f t="shared" si="55"/>
        <v>0</v>
      </c>
      <c r="J164" s="559">
        <f t="shared" si="55"/>
        <v>0</v>
      </c>
      <c r="K164" s="559">
        <f t="shared" si="55"/>
        <v>0</v>
      </c>
      <c r="L164" s="559">
        <f t="shared" si="55"/>
        <v>0</v>
      </c>
      <c r="M164" s="559">
        <f t="shared" si="55"/>
        <v>0</v>
      </c>
      <c r="N164" s="559">
        <f t="shared" si="55"/>
        <v>0</v>
      </c>
      <c r="O164" s="559">
        <f t="shared" si="55"/>
        <v>0</v>
      </c>
      <c r="P164" s="559">
        <f t="shared" si="55"/>
        <v>0</v>
      </c>
      <c r="Q164" s="559">
        <f t="shared" si="55"/>
        <v>0</v>
      </c>
      <c r="R164" s="559">
        <f t="shared" si="55"/>
        <v>0</v>
      </c>
      <c r="S164" s="560">
        <f t="shared" si="55"/>
        <v>0</v>
      </c>
      <c r="T164" s="561">
        <f>T160+T161+T162+T163</f>
        <v>0</v>
      </c>
      <c r="U164" s="562">
        <f t="shared" si="55"/>
        <v>0</v>
      </c>
      <c r="V164" s="559">
        <f t="shared" si="55"/>
        <v>0</v>
      </c>
      <c r="W164" s="559">
        <f t="shared" si="55"/>
        <v>0</v>
      </c>
      <c r="X164" s="559">
        <f t="shared" si="55"/>
        <v>0</v>
      </c>
      <c r="Y164" s="559">
        <f t="shared" si="55"/>
        <v>0</v>
      </c>
      <c r="Z164" s="559">
        <f t="shared" si="55"/>
        <v>0</v>
      </c>
      <c r="AA164" s="559">
        <f t="shared" si="55"/>
        <v>0</v>
      </c>
      <c r="AB164" s="559">
        <f t="shared" si="55"/>
        <v>0</v>
      </c>
      <c r="AC164" s="559">
        <f t="shared" si="55"/>
        <v>0</v>
      </c>
      <c r="AD164" s="559">
        <f t="shared" si="55"/>
        <v>0</v>
      </c>
      <c r="AE164" s="559">
        <f t="shared" si="55"/>
        <v>0</v>
      </c>
      <c r="AF164" s="559">
        <f t="shared" si="55"/>
        <v>0</v>
      </c>
      <c r="AG164" s="561">
        <f>AG160+AG161+AG162+AG163</f>
        <v>0</v>
      </c>
      <c r="AH164" s="559">
        <f t="shared" si="55"/>
        <v>0</v>
      </c>
      <c r="AI164" s="559">
        <f t="shared" si="55"/>
        <v>0</v>
      </c>
      <c r="AJ164" s="559">
        <f t="shared" si="55"/>
        <v>0</v>
      </c>
      <c r="AK164" s="559">
        <f t="shared" si="55"/>
        <v>0</v>
      </c>
      <c r="AL164" s="559">
        <f t="shared" si="55"/>
        <v>0</v>
      </c>
      <c r="AM164" s="559">
        <f t="shared" si="55"/>
        <v>0</v>
      </c>
      <c r="AN164" s="559">
        <f t="shared" si="55"/>
        <v>0</v>
      </c>
      <c r="AO164" s="559">
        <f t="shared" si="55"/>
        <v>0</v>
      </c>
      <c r="AP164" s="559">
        <f t="shared" si="55"/>
        <v>0</v>
      </c>
      <c r="AQ164" s="559">
        <f t="shared" si="55"/>
        <v>0</v>
      </c>
      <c r="AR164" s="559">
        <f t="shared" si="55"/>
        <v>0</v>
      </c>
      <c r="AS164" s="560">
        <f t="shared" si="55"/>
        <v>0</v>
      </c>
      <c r="AT164" s="561">
        <f>AT160+AT161+AT162+AT163</f>
        <v>0</v>
      </c>
      <c r="AU164" s="561">
        <f>AU160+AU161+AU162+AU163</f>
        <v>0</v>
      </c>
      <c r="AV164" s="470">
        <f t="shared" si="54"/>
        <v>0</v>
      </c>
    </row>
    <row r="165" spans="2:48" s="60" customFormat="1" ht="30" customHeight="1" thickBot="1">
      <c r="B165" s="1847" t="s">
        <v>202</v>
      </c>
      <c r="C165" s="1848"/>
      <c r="D165" s="1848"/>
      <c r="E165" s="1848"/>
      <c r="F165" s="563">
        <f aca="true" t="shared" si="56" ref="F165:AS165">+F164+F158</f>
        <v>0</v>
      </c>
      <c r="G165" s="563">
        <f t="shared" si="56"/>
        <v>0</v>
      </c>
      <c r="H165" s="563">
        <f t="shared" si="56"/>
        <v>0</v>
      </c>
      <c r="I165" s="563">
        <f t="shared" si="56"/>
        <v>0</v>
      </c>
      <c r="J165" s="563">
        <f t="shared" si="56"/>
        <v>0</v>
      </c>
      <c r="K165" s="563">
        <f t="shared" si="56"/>
        <v>0</v>
      </c>
      <c r="L165" s="563">
        <f t="shared" si="56"/>
        <v>0</v>
      </c>
      <c r="M165" s="563">
        <f t="shared" si="56"/>
        <v>0</v>
      </c>
      <c r="N165" s="563">
        <f t="shared" si="56"/>
        <v>0</v>
      </c>
      <c r="O165" s="563">
        <f t="shared" si="56"/>
        <v>0</v>
      </c>
      <c r="P165" s="563">
        <f t="shared" si="56"/>
        <v>0</v>
      </c>
      <c r="Q165" s="563">
        <f t="shared" si="56"/>
        <v>0</v>
      </c>
      <c r="R165" s="563">
        <f t="shared" si="56"/>
        <v>0</v>
      </c>
      <c r="S165" s="564">
        <f t="shared" si="56"/>
        <v>0</v>
      </c>
      <c r="T165" s="565">
        <f>T164+T158</f>
        <v>0</v>
      </c>
      <c r="U165" s="566">
        <f t="shared" si="56"/>
        <v>0</v>
      </c>
      <c r="V165" s="563">
        <f t="shared" si="56"/>
        <v>0</v>
      </c>
      <c r="W165" s="563">
        <f t="shared" si="56"/>
        <v>0</v>
      </c>
      <c r="X165" s="563">
        <f t="shared" si="56"/>
        <v>0</v>
      </c>
      <c r="Y165" s="563">
        <f t="shared" si="56"/>
        <v>0</v>
      </c>
      <c r="Z165" s="563">
        <f t="shared" si="56"/>
        <v>0</v>
      </c>
      <c r="AA165" s="563">
        <f t="shared" si="56"/>
        <v>0</v>
      </c>
      <c r="AB165" s="563">
        <f t="shared" si="56"/>
        <v>0</v>
      </c>
      <c r="AC165" s="563">
        <f t="shared" si="56"/>
        <v>0</v>
      </c>
      <c r="AD165" s="563">
        <f t="shared" si="56"/>
        <v>0</v>
      </c>
      <c r="AE165" s="563">
        <f t="shared" si="56"/>
        <v>0</v>
      </c>
      <c r="AF165" s="563">
        <f t="shared" si="56"/>
        <v>0</v>
      </c>
      <c r="AG165" s="565">
        <f>AG164+AG158</f>
        <v>0</v>
      </c>
      <c r="AH165" s="563">
        <f t="shared" si="56"/>
        <v>0</v>
      </c>
      <c r="AI165" s="563">
        <f t="shared" si="56"/>
        <v>0</v>
      </c>
      <c r="AJ165" s="563">
        <f t="shared" si="56"/>
        <v>0</v>
      </c>
      <c r="AK165" s="563">
        <f t="shared" si="56"/>
        <v>0</v>
      </c>
      <c r="AL165" s="563">
        <f t="shared" si="56"/>
        <v>0</v>
      </c>
      <c r="AM165" s="563">
        <f t="shared" si="56"/>
        <v>0</v>
      </c>
      <c r="AN165" s="563">
        <f t="shared" si="56"/>
        <v>0</v>
      </c>
      <c r="AO165" s="563">
        <f t="shared" si="56"/>
        <v>0</v>
      </c>
      <c r="AP165" s="563">
        <f t="shared" si="56"/>
        <v>0</v>
      </c>
      <c r="AQ165" s="563">
        <f t="shared" si="56"/>
        <v>0</v>
      </c>
      <c r="AR165" s="563">
        <f t="shared" si="56"/>
        <v>0</v>
      </c>
      <c r="AS165" s="564">
        <f t="shared" si="56"/>
        <v>0</v>
      </c>
      <c r="AT165" s="565">
        <f>AT164+AT158</f>
        <v>0</v>
      </c>
      <c r="AU165" s="565">
        <f>AU164+AU158</f>
        <v>0</v>
      </c>
      <c r="AV165" s="470">
        <f t="shared" si="54"/>
        <v>0</v>
      </c>
    </row>
    <row r="166" spans="2:48" s="60" customFormat="1" ht="13.5">
      <c r="B166" s="583"/>
      <c r="C166" s="584"/>
      <c r="D166" s="585"/>
      <c r="E166" s="586"/>
      <c r="F166" s="587"/>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470"/>
    </row>
    <row r="167" spans="2:48" s="60" customFormat="1" ht="13.5">
      <c r="B167" s="58"/>
      <c r="C167" s="58"/>
      <c r="D167" s="61"/>
      <c r="E167" s="588"/>
      <c r="F167" s="62"/>
      <c r="G167" s="59">
        <f>+G165-G161</f>
        <v>0</v>
      </c>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470"/>
    </row>
    <row r="168" spans="3:48" ht="10.5">
      <c r="C168" s="1"/>
      <c r="F168" s="356"/>
      <c r="T168" s="5" t="e">
        <f>+#REF!+#REF!+#REF!+#REF!</f>
        <v>#REF!</v>
      </c>
      <c r="AG168" s="5" t="e">
        <f>+#REF!+#REF!+#REF!+#REF!</f>
        <v>#REF!</v>
      </c>
      <c r="AT168" s="5" t="e">
        <f>+#REF!+#REF!+#REF!+#REF!</f>
        <v>#REF!</v>
      </c>
      <c r="AV168" s="348"/>
    </row>
    <row r="169" spans="3:48" ht="10.5">
      <c r="C169" s="1"/>
      <c r="F169" s="356"/>
      <c r="AU169" s="5" t="e">
        <f>+#REF!+#REF!+AT168</f>
        <v>#REF!</v>
      </c>
      <c r="AV169" s="348"/>
    </row>
    <row r="170" spans="3:48" ht="10.5">
      <c r="C170" s="1"/>
      <c r="F170" s="356"/>
      <c r="AV170" s="348"/>
    </row>
    <row r="171" spans="3:48" ht="10.5">
      <c r="C171" s="1"/>
      <c r="AV171" s="348"/>
    </row>
    <row r="172" spans="3:48" ht="10.5">
      <c r="C172" s="1"/>
      <c r="F172" s="356"/>
      <c r="AV172" s="348"/>
    </row>
    <row r="173" spans="3:48" ht="10.5">
      <c r="C173" s="1"/>
      <c r="F173" s="356"/>
      <c r="AV173" s="348"/>
    </row>
    <row r="174" spans="3:48" ht="10.5">
      <c r="C174" s="1"/>
      <c r="F174" s="356"/>
      <c r="AV174" s="348"/>
    </row>
    <row r="175" spans="3:48" ht="10.5">
      <c r="C175" s="1"/>
      <c r="F175" s="356"/>
      <c r="AV175" s="348"/>
    </row>
    <row r="176" spans="3:48" ht="10.5">
      <c r="C176" s="1"/>
      <c r="F176" s="356"/>
      <c r="AV176" s="348"/>
    </row>
    <row r="177" spans="3:48" ht="10.5">
      <c r="C177" s="1"/>
      <c r="F177" s="356"/>
      <c r="AV177" s="348"/>
    </row>
    <row r="178" ht="10.5">
      <c r="AV178" s="348"/>
    </row>
    <row r="179" ht="10.5">
      <c r="AV179" s="348"/>
    </row>
    <row r="180" ht="10.5">
      <c r="AV180" s="348"/>
    </row>
    <row r="181" ht="10.5">
      <c r="AV181" s="348"/>
    </row>
    <row r="182" ht="10.5">
      <c r="AV182" s="348"/>
    </row>
    <row r="183" ht="10.5">
      <c r="AV183" s="348"/>
    </row>
    <row r="184" ht="10.5">
      <c r="AV184" s="348"/>
    </row>
    <row r="185" ht="10.5">
      <c r="AV185" s="348"/>
    </row>
    <row r="186" ht="10.5">
      <c r="AV186" s="348"/>
    </row>
    <row r="187" ht="10.5">
      <c r="AV187" s="348"/>
    </row>
    <row r="188" ht="10.5">
      <c r="AV188" s="348"/>
    </row>
    <row r="189" ht="10.5">
      <c r="AV189" s="348"/>
    </row>
    <row r="190" ht="10.5">
      <c r="AV190" s="348"/>
    </row>
    <row r="191" ht="10.5">
      <c r="AV191" s="348"/>
    </row>
    <row r="192" ht="10.5">
      <c r="AV192" s="348"/>
    </row>
    <row r="193" ht="10.5">
      <c r="AV193" s="348"/>
    </row>
    <row r="194" ht="10.5">
      <c r="AV194" s="348"/>
    </row>
    <row r="195" ht="10.5">
      <c r="AV195" s="348"/>
    </row>
    <row r="196" ht="10.5">
      <c r="AV196" s="348"/>
    </row>
    <row r="197" ht="10.5">
      <c r="AV197" s="348"/>
    </row>
    <row r="198" ht="10.5">
      <c r="AV198" s="348"/>
    </row>
    <row r="199" ht="10.5">
      <c r="AV199" s="348"/>
    </row>
    <row r="200" ht="10.5">
      <c r="AV200" s="348"/>
    </row>
    <row r="201" ht="10.5">
      <c r="AV201" s="348"/>
    </row>
    <row r="202" ht="10.5">
      <c r="AV202" s="348"/>
    </row>
    <row r="203" ht="10.5">
      <c r="AV203" s="348"/>
    </row>
    <row r="204" ht="10.5">
      <c r="AV204" s="348"/>
    </row>
    <row r="205" ht="10.5">
      <c r="AV205" s="348"/>
    </row>
    <row r="206" ht="10.5">
      <c r="AV206" s="348"/>
    </row>
    <row r="207" ht="10.5">
      <c r="AV207" s="348"/>
    </row>
    <row r="208" ht="10.5">
      <c r="AV208" s="348"/>
    </row>
    <row r="209" ht="10.5">
      <c r="AV209" s="348"/>
    </row>
    <row r="210" ht="10.5">
      <c r="AV210" s="348"/>
    </row>
    <row r="211" ht="10.5">
      <c r="AV211" s="348"/>
    </row>
    <row r="212" ht="10.5">
      <c r="AV212" s="348"/>
    </row>
    <row r="213" ht="10.5">
      <c r="AV213" s="348"/>
    </row>
    <row r="214" ht="10.5">
      <c r="AV214" s="348"/>
    </row>
    <row r="215" ht="10.5">
      <c r="AV215" s="348"/>
    </row>
    <row r="216" ht="10.5">
      <c r="AV216" s="348"/>
    </row>
    <row r="217" ht="10.5">
      <c r="AV217" s="348"/>
    </row>
    <row r="218" ht="10.5">
      <c r="AV218" s="348"/>
    </row>
    <row r="219" ht="10.5">
      <c r="AV219" s="348"/>
    </row>
    <row r="220" ht="10.5">
      <c r="AV220" s="348"/>
    </row>
    <row r="221" ht="10.5">
      <c r="AV221" s="348"/>
    </row>
    <row r="222" ht="10.5">
      <c r="AV222" s="348"/>
    </row>
    <row r="223" ht="10.5">
      <c r="AV223" s="348"/>
    </row>
    <row r="224" ht="10.5">
      <c r="AV224" s="348"/>
    </row>
    <row r="225" ht="10.5">
      <c r="AV225" s="348"/>
    </row>
    <row r="226" ht="10.5">
      <c r="AV226" s="348"/>
    </row>
    <row r="227" ht="10.5">
      <c r="AV227" s="348"/>
    </row>
    <row r="228" ht="10.5">
      <c r="AV228" s="348"/>
    </row>
    <row r="229" ht="10.5">
      <c r="AV229" s="348"/>
    </row>
    <row r="230" ht="10.5">
      <c r="AV230" s="348"/>
    </row>
    <row r="231" ht="10.5">
      <c r="AV231" s="348"/>
    </row>
    <row r="232" ht="10.5">
      <c r="AV232" s="348"/>
    </row>
    <row r="233" ht="10.5">
      <c r="AV233" s="348"/>
    </row>
    <row r="234" ht="10.5">
      <c r="AV234" s="348"/>
    </row>
    <row r="235" ht="10.5">
      <c r="AV235" s="348"/>
    </row>
    <row r="236" ht="10.5">
      <c r="AV236" s="348"/>
    </row>
    <row r="237" ht="10.5">
      <c r="AV237" s="348"/>
    </row>
    <row r="238" ht="10.5">
      <c r="AV238" s="348"/>
    </row>
    <row r="239" ht="10.5">
      <c r="AV239" s="348"/>
    </row>
    <row r="240" ht="10.5">
      <c r="AV240" s="348"/>
    </row>
    <row r="241" ht="10.5">
      <c r="AV241" s="348"/>
    </row>
    <row r="242" ht="10.5">
      <c r="AV242" s="348"/>
    </row>
    <row r="243" ht="10.5">
      <c r="AV243" s="348"/>
    </row>
    <row r="244" ht="10.5">
      <c r="AV244" s="348"/>
    </row>
    <row r="245" ht="10.5">
      <c r="AV245" s="348"/>
    </row>
    <row r="246" ht="10.5">
      <c r="AV246" s="348"/>
    </row>
    <row r="247" ht="10.5">
      <c r="AV247" s="348"/>
    </row>
    <row r="248" ht="10.5">
      <c r="AV248" s="348"/>
    </row>
    <row r="249" ht="10.5">
      <c r="AV249" s="348"/>
    </row>
    <row r="250" ht="10.5">
      <c r="AV250" s="348"/>
    </row>
    <row r="251" ht="10.5">
      <c r="AV251" s="348"/>
    </row>
    <row r="252" ht="10.5">
      <c r="AV252" s="348"/>
    </row>
    <row r="253" ht="10.5">
      <c r="AV253" s="348"/>
    </row>
    <row r="254" ht="10.5">
      <c r="AV254" s="348"/>
    </row>
    <row r="255" ht="10.5">
      <c r="AV255" s="348"/>
    </row>
  </sheetData>
  <sheetProtection password="C553" sheet="1" objects="1" scenarios="1" formatColumns="0" formatRows="0"/>
  <mergeCells count="22">
    <mergeCell ref="B1:AU1"/>
    <mergeCell ref="B4:J4"/>
    <mergeCell ref="B6:C6"/>
    <mergeCell ref="B7:C7"/>
    <mergeCell ref="D6:M6"/>
    <mergeCell ref="D7:M7"/>
    <mergeCell ref="B164:E164"/>
    <mergeCell ref="B165:E165"/>
    <mergeCell ref="AU10:AU11"/>
    <mergeCell ref="B158:E158"/>
    <mergeCell ref="B8:C8"/>
    <mergeCell ref="D8:F8"/>
    <mergeCell ref="B10:C11"/>
    <mergeCell ref="D10:D11"/>
    <mergeCell ref="E10:E11"/>
    <mergeCell ref="F10:F11"/>
    <mergeCell ref="G10:G11"/>
    <mergeCell ref="H10:T10"/>
    <mergeCell ref="U10:AG10"/>
    <mergeCell ref="AH10:AT10"/>
    <mergeCell ref="G8:J8"/>
    <mergeCell ref="K8:M8"/>
  </mergeCells>
  <conditionalFormatting sqref="AV12:AV157 AV159:AV165">
    <cfRule type="cellIs" priority="2" dxfId="0" operator="notEqual">
      <formula>0</formula>
    </cfRule>
  </conditionalFormatting>
  <conditionalFormatting sqref="AV158">
    <cfRule type="cellIs" priority="1" dxfId="0" operator="notEqual">
      <formula>0</formula>
    </cfRule>
  </conditionalFormatting>
  <printOptions horizontalCentered="1"/>
  <pageMargins left="0.3937007874015748" right="0.1968503937007874" top="0.5905511811023623" bottom="0.5905511811023623" header="0" footer="0.1968503937007874"/>
  <pageSetup firstPageNumber="1" useFirstPageNumber="1" fitToHeight="3" horizontalDpi="600" verticalDpi="600" orientation="landscape" paperSize="9" scale="60" r:id="rId1"/>
  <headerFooter alignWithMargins="0">
    <oddFooter>&amp;C&amp;"Arial,Normal"&amp;10C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7:Q26"/>
  <sheetViews>
    <sheetView tabSelected="1" zoomScale="80" zoomScaleNormal="80" workbookViewId="0" topLeftCell="A2">
      <selection activeCell="H21" sqref="H21"/>
    </sheetView>
  </sheetViews>
  <sheetFormatPr defaultColWidth="11.421875" defaultRowHeight="10.5"/>
  <cols>
    <col min="1" max="15" width="11.421875" style="43" customWidth="1"/>
    <col min="16" max="16" width="14.8515625" style="43" customWidth="1"/>
    <col min="17" max="17" width="6.28125" style="43" customWidth="1"/>
    <col min="18" max="16384" width="11.421875" style="43" customWidth="1"/>
  </cols>
  <sheetData>
    <row r="1" ht="15" customHeight="1"/>
    <row r="2" ht="15" customHeight="1"/>
    <row r="3" ht="15" customHeight="1"/>
    <row r="4" ht="15" customHeight="1"/>
    <row r="5" ht="15" customHeight="1"/>
    <row r="6" ht="15" customHeight="1"/>
    <row r="7" spans="5:16" ht="60" customHeight="1">
      <c r="E7" s="1370" t="s">
        <v>528</v>
      </c>
      <c r="F7" s="1370"/>
      <c r="G7" s="1370"/>
      <c r="H7" s="1370"/>
      <c r="I7" s="1370"/>
      <c r="J7" s="1370"/>
      <c r="K7" s="1370"/>
      <c r="L7" s="1370"/>
      <c r="M7" s="1370"/>
      <c r="N7" s="1370"/>
      <c r="O7" s="1370"/>
      <c r="P7" s="1370"/>
    </row>
    <row r="8" spans="5:16" ht="15" customHeight="1">
      <c r="E8" s="412"/>
      <c r="F8" s="413"/>
      <c r="G8" s="414"/>
      <c r="H8" s="414"/>
      <c r="I8" s="414"/>
      <c r="J8" s="414"/>
      <c r="K8" s="414"/>
      <c r="L8" s="414"/>
      <c r="M8" s="412"/>
      <c r="N8" s="412"/>
      <c r="O8" s="412"/>
      <c r="P8" s="412"/>
    </row>
    <row r="9" spans="5:17" ht="60">
      <c r="E9" s="1371" t="s">
        <v>527</v>
      </c>
      <c r="F9" s="1371"/>
      <c r="G9" s="1371"/>
      <c r="H9" s="1371"/>
      <c r="I9" s="1371"/>
      <c r="J9" s="1371"/>
      <c r="K9" s="1371"/>
      <c r="L9" s="1371"/>
      <c r="M9" s="1371"/>
      <c r="N9" s="1371"/>
      <c r="O9" s="1371"/>
      <c r="P9" s="1371"/>
      <c r="Q9" s="411"/>
    </row>
    <row r="10" spans="6:12" ht="15" customHeight="1">
      <c r="F10" s="275"/>
      <c r="G10" s="275"/>
      <c r="H10" s="275"/>
      <c r="I10" s="275"/>
      <c r="J10" s="275"/>
      <c r="K10" s="275"/>
      <c r="L10" s="275"/>
    </row>
    <row r="11" spans="6:12" ht="15" customHeight="1">
      <c r="F11" s="275"/>
      <c r="G11" s="275"/>
      <c r="H11" s="275"/>
      <c r="I11" s="275"/>
      <c r="J11" s="275"/>
      <c r="K11" s="275"/>
      <c r="L11" s="275"/>
    </row>
    <row r="12" spans="6:12" ht="15" customHeight="1">
      <c r="F12" s="275"/>
      <c r="G12" s="275"/>
      <c r="H12" s="275"/>
      <c r="I12" s="275"/>
      <c r="J12" s="275"/>
      <c r="K12" s="275"/>
      <c r="L12" s="275"/>
    </row>
    <row r="13" spans="6:12" ht="15" customHeight="1">
      <c r="F13" s="275"/>
      <c r="G13" s="275"/>
      <c r="H13" s="275"/>
      <c r="I13" s="275"/>
      <c r="J13" s="275"/>
      <c r="K13" s="275"/>
      <c r="L13" s="275"/>
    </row>
    <row r="14" spans="6:12" ht="15" customHeight="1">
      <c r="F14" s="275"/>
      <c r="G14" s="275"/>
      <c r="H14" s="275"/>
      <c r="I14" s="275"/>
      <c r="J14" s="275"/>
      <c r="K14" s="275"/>
      <c r="L14" s="275"/>
    </row>
    <row r="15" spans="6:12" ht="15" customHeight="1">
      <c r="F15" s="275"/>
      <c r="G15" s="275"/>
      <c r="H15" s="275"/>
      <c r="I15" s="275"/>
      <c r="J15" s="275"/>
      <c r="K15" s="275"/>
      <c r="L15" s="275"/>
    </row>
    <row r="16" spans="6:12" ht="15" customHeight="1">
      <c r="F16" s="275"/>
      <c r="G16" s="275"/>
      <c r="H16" s="275"/>
      <c r="I16" s="275"/>
      <c r="J16" s="275"/>
      <c r="K16" s="275"/>
      <c r="L16" s="275"/>
    </row>
    <row r="17" spans="6:12" ht="15" customHeight="1">
      <c r="F17" s="275"/>
      <c r="G17" s="275"/>
      <c r="H17" s="275"/>
      <c r="I17" s="275"/>
      <c r="J17" s="275"/>
      <c r="K17" s="275"/>
      <c r="L17" s="275"/>
    </row>
    <row r="18" spans="6:12" ht="15" customHeight="1">
      <c r="F18" s="275"/>
      <c r="G18" s="275"/>
      <c r="H18" s="275"/>
      <c r="I18" s="275"/>
      <c r="J18" s="275"/>
      <c r="K18" s="275"/>
      <c r="L18" s="275"/>
    </row>
    <row r="19" spans="6:12" ht="15" customHeight="1">
      <c r="F19" s="275"/>
      <c r="G19" s="275"/>
      <c r="H19" s="275"/>
      <c r="I19" s="275"/>
      <c r="J19" s="275"/>
      <c r="K19" s="275"/>
      <c r="L19" s="275"/>
    </row>
    <row r="20" spans="6:12" ht="10.5" customHeight="1">
      <c r="F20" s="275"/>
      <c r="G20" s="275"/>
      <c r="H20" s="275"/>
      <c r="I20" s="275"/>
      <c r="J20" s="275"/>
      <c r="K20" s="275"/>
      <c r="L20" s="275"/>
    </row>
    <row r="21" spans="6:12" ht="10.5" customHeight="1">
      <c r="F21" s="275"/>
      <c r="G21" s="275"/>
      <c r="H21" s="275"/>
      <c r="I21" s="275"/>
      <c r="J21" s="275"/>
      <c r="K21" s="275"/>
      <c r="L21" s="275"/>
    </row>
    <row r="22" spans="6:12" ht="10.5" customHeight="1">
      <c r="F22" s="275"/>
      <c r="G22" s="275"/>
      <c r="H22" s="275"/>
      <c r="I22" s="275"/>
      <c r="J22" s="275"/>
      <c r="K22" s="275"/>
      <c r="L22" s="275"/>
    </row>
    <row r="23" spans="6:12" ht="10.5" customHeight="1">
      <c r="F23" s="275"/>
      <c r="G23" s="275"/>
      <c r="H23" s="275"/>
      <c r="I23" s="275"/>
      <c r="J23" s="275"/>
      <c r="K23" s="275"/>
      <c r="L23" s="275"/>
    </row>
    <row r="24" spans="6:12" ht="10.5" customHeight="1">
      <c r="F24" s="275"/>
      <c r="G24" s="275"/>
      <c r="H24" s="275"/>
      <c r="I24" s="275"/>
      <c r="J24" s="275"/>
      <c r="K24" s="275"/>
      <c r="L24" s="275"/>
    </row>
    <row r="25" spans="6:12" ht="10.5" customHeight="1">
      <c r="F25" s="275"/>
      <c r="G25" s="275"/>
      <c r="H25" s="275"/>
      <c r="I25" s="275"/>
      <c r="J25" s="275"/>
      <c r="K25" s="275"/>
      <c r="L25" s="275"/>
    </row>
    <row r="26" spans="6:12" ht="10.5" customHeight="1">
      <c r="F26" s="275"/>
      <c r="G26" s="275"/>
      <c r="H26" s="275"/>
      <c r="I26" s="275"/>
      <c r="J26" s="275"/>
      <c r="K26" s="275"/>
      <c r="L26" s="275"/>
    </row>
  </sheetData>
  <sheetProtection password="C553" sheet="1" objects="1" scenarios="1"/>
  <mergeCells count="2">
    <mergeCell ref="E7:P7"/>
    <mergeCell ref="E9:P9"/>
  </mergeCells>
  <printOptions/>
  <pageMargins left="0.7480314960629921" right="0.7480314960629921" top="0.984251968503937" bottom="0.984251968503937" header="0" footer="0"/>
  <pageSetup fitToHeight="1" fitToWidth="1" horizontalDpi="600" verticalDpi="600" orientation="portrait" paperSize="9" scale="51"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W255"/>
  <sheetViews>
    <sheetView showGridLines="0" zoomScale="90" zoomScaleNormal="90" zoomScaleSheetLayoutView="100" workbookViewId="0" topLeftCell="A155">
      <selection activeCell="A158" sqref="A158:XFD158"/>
    </sheetView>
  </sheetViews>
  <sheetFormatPr defaultColWidth="11.421875" defaultRowHeight="10.5" outlineLevelRow="1" outlineLevelCol="2"/>
  <cols>
    <col min="1" max="1" width="5.7109375" style="341" customWidth="1"/>
    <col min="2" max="2" width="6.7109375" style="1" customWidth="1"/>
    <col min="3" max="3" width="35.7109375" style="357" customWidth="1"/>
    <col min="4" max="4" width="12.7109375" style="355" customWidth="1" outlineLevel="1"/>
    <col min="5" max="5" width="9.57421875" style="360" customWidth="1" outlineLevel="1"/>
    <col min="6" max="6" width="9.57421875" style="5" customWidth="1"/>
    <col min="7" max="7" width="12.7109375" style="5" customWidth="1"/>
    <col min="8" max="19" width="9.7109375" style="5" customWidth="1" outlineLevel="2"/>
    <col min="20" max="20" width="9.7109375" style="5" customWidth="1"/>
    <col min="21" max="32" width="9.7109375" style="5" customWidth="1" outlineLevel="2"/>
    <col min="33" max="33" width="9.7109375" style="5" customWidth="1"/>
    <col min="34" max="45" width="9.7109375" style="5" customWidth="1" outlineLevel="2"/>
    <col min="46" max="46" width="9.7109375" style="5" customWidth="1"/>
    <col min="47" max="47" width="11.7109375" style="5" customWidth="1"/>
    <col min="48" max="16384" width="11.421875" style="341" customWidth="1"/>
  </cols>
  <sheetData>
    <row r="1" spans="2:47" ht="15" customHeight="1">
      <c r="B1" s="1855" t="s">
        <v>239</v>
      </c>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c r="AC1" s="1855"/>
      <c r="AD1" s="1855"/>
      <c r="AE1" s="1855"/>
      <c r="AF1" s="1855"/>
      <c r="AG1" s="1855"/>
      <c r="AH1" s="1855"/>
      <c r="AI1" s="1855"/>
      <c r="AJ1" s="1855"/>
      <c r="AK1" s="1855"/>
      <c r="AL1" s="1855"/>
      <c r="AM1" s="1855"/>
      <c r="AN1" s="1855"/>
      <c r="AO1" s="1855"/>
      <c r="AP1" s="1855"/>
      <c r="AQ1" s="1855"/>
      <c r="AR1" s="1855"/>
      <c r="AS1" s="1855"/>
      <c r="AT1" s="1855"/>
      <c r="AU1" s="1855"/>
    </row>
    <row r="2" spans="2:47" s="358" customFormat="1" ht="15" customHeight="1">
      <c r="B2" s="255" t="s">
        <v>49</v>
      </c>
      <c r="C2" s="254"/>
      <c r="D2" s="244"/>
      <c r="E2" s="244"/>
      <c r="F2" s="260"/>
      <c r="G2" s="378"/>
      <c r="H2" s="255" t="str">
        <f>+'INFORMACION GENERAL PROYECTO'!$F$2</f>
        <v>Línea 2. Certificación de Competencias Laborales</v>
      </c>
      <c r="I2" s="378"/>
      <c r="J2" s="378"/>
      <c r="K2" s="378"/>
      <c r="L2" s="378"/>
      <c r="M2" s="378"/>
      <c r="N2" s="378"/>
      <c r="O2" s="378"/>
      <c r="P2" s="378"/>
      <c r="Q2" s="378"/>
      <c r="R2" s="378"/>
      <c r="S2" s="378"/>
      <c r="T2" s="410"/>
      <c r="U2" s="378"/>
      <c r="V2" s="378"/>
      <c r="W2" s="378"/>
      <c r="X2" s="378"/>
      <c r="Y2" s="378"/>
      <c r="Z2" s="378"/>
      <c r="AA2" s="378"/>
      <c r="AB2" s="378"/>
      <c r="AC2" s="378"/>
      <c r="AD2" s="378"/>
      <c r="AE2" s="378"/>
      <c r="AF2" s="378"/>
      <c r="AG2" s="410"/>
      <c r="AH2" s="378"/>
      <c r="AI2" s="378"/>
      <c r="AJ2" s="378"/>
      <c r="AK2" s="378"/>
      <c r="AL2" s="378"/>
      <c r="AM2" s="378"/>
      <c r="AN2" s="378"/>
      <c r="AO2" s="378"/>
      <c r="AP2" s="378"/>
      <c r="AQ2" s="378"/>
      <c r="AR2" s="378"/>
      <c r="AS2" s="378"/>
      <c r="AT2" s="378"/>
      <c r="AU2" s="378"/>
    </row>
    <row r="3" spans="2:47" ht="10.5" customHeight="1">
      <c r="B3" s="379"/>
      <c r="C3" s="379"/>
      <c r="D3" s="409"/>
      <c r="E3" s="379"/>
      <c r="F3" s="379"/>
      <c r="G3" s="379"/>
      <c r="H3" s="379"/>
      <c r="I3" s="379"/>
      <c r="J3" s="379"/>
      <c r="K3" s="379"/>
      <c r="L3" s="379"/>
      <c r="M3" s="379"/>
      <c r="N3" s="379"/>
      <c r="O3" s="379"/>
      <c r="P3" s="379"/>
      <c r="Q3" s="379"/>
      <c r="R3" s="379"/>
      <c r="S3" s="379"/>
      <c r="T3" s="409"/>
      <c r="U3" s="379"/>
      <c r="V3" s="379"/>
      <c r="W3" s="379"/>
      <c r="X3" s="379"/>
      <c r="Y3" s="379"/>
      <c r="Z3" s="379"/>
      <c r="AA3" s="379"/>
      <c r="AB3" s="379"/>
      <c r="AC3" s="379"/>
      <c r="AD3" s="379"/>
      <c r="AE3" s="379"/>
      <c r="AF3" s="379"/>
      <c r="AG3" s="409"/>
      <c r="AH3" s="379"/>
      <c r="AI3" s="379"/>
      <c r="AJ3" s="379"/>
      <c r="AK3" s="379"/>
      <c r="AL3" s="379"/>
      <c r="AM3" s="379"/>
      <c r="AN3" s="379"/>
      <c r="AO3" s="379"/>
      <c r="AP3" s="379"/>
      <c r="AQ3" s="379"/>
      <c r="AR3" s="379"/>
      <c r="AS3" s="379"/>
      <c r="AT3" s="379"/>
      <c r="AU3" s="379"/>
    </row>
    <row r="4" spans="2:47" ht="30" customHeight="1">
      <c r="B4" s="1864" t="s">
        <v>507</v>
      </c>
      <c r="C4" s="1864"/>
      <c r="D4" s="1864"/>
      <c r="E4" s="1864"/>
      <c r="F4" s="1864"/>
      <c r="G4" s="1864"/>
      <c r="H4" s="1864"/>
      <c r="I4" s="1864"/>
      <c r="J4" s="1864"/>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2:47" ht="11.25" customHeight="1">
      <c r="B5" s="66"/>
      <c r="C5" s="66"/>
      <c r="D5" s="329"/>
      <c r="E5" s="329"/>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row>
    <row r="6" spans="2:47" s="60" customFormat="1" ht="30" customHeight="1">
      <c r="B6" s="1866" t="s">
        <v>341</v>
      </c>
      <c r="C6" s="1866"/>
      <c r="D6" s="1871" t="str">
        <f>+'INFORMACION GENERAL PROYECTO'!D6</f>
        <v>[TÍTULO DEL PROYECTO]</v>
      </c>
      <c r="E6" s="1871"/>
      <c r="F6" s="1871"/>
      <c r="G6" s="1871"/>
      <c r="H6" s="1871"/>
      <c r="I6" s="1871"/>
      <c r="J6" s="1871"/>
      <c r="K6" s="1871"/>
      <c r="L6" s="1871"/>
      <c r="M6" s="1871"/>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row>
    <row r="7" spans="2:47" s="60" customFormat="1" ht="30" customHeight="1">
      <c r="B7" s="1866" t="s">
        <v>342</v>
      </c>
      <c r="C7" s="1866"/>
      <c r="D7" s="1871" t="str">
        <f>+'INFORMACION GENERAL PROYECTO'!D7</f>
        <v>[INSTITUCIÓN EJECUTORA]</v>
      </c>
      <c r="E7" s="1871"/>
      <c r="F7" s="1871"/>
      <c r="G7" s="1871"/>
      <c r="H7" s="1871"/>
      <c r="I7" s="1871"/>
      <c r="J7" s="1871"/>
      <c r="K7" s="1871"/>
      <c r="L7" s="1871"/>
      <c r="M7" s="1871"/>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row>
    <row r="8" spans="2:47" s="60" customFormat="1" ht="15" customHeight="1">
      <c r="B8" s="1866" t="s">
        <v>356</v>
      </c>
      <c r="C8" s="1866"/>
      <c r="D8" s="1871">
        <f>+'INFORMACION GENERAL PROYECTO'!H8</f>
        <v>0</v>
      </c>
      <c r="E8" s="1871"/>
      <c r="F8" s="1871"/>
      <c r="G8" s="1896" t="s">
        <v>345</v>
      </c>
      <c r="H8" s="1896"/>
      <c r="I8" s="1896"/>
      <c r="J8" s="1896"/>
      <c r="K8" s="1897">
        <f>+'INFORMACION GENERAL PROYECTO'!H24</f>
        <v>0.03287671232876713</v>
      </c>
      <c r="L8" s="1897"/>
      <c r="M8" s="1897"/>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row>
    <row r="9" spans="2:48" ht="10.5" customHeight="1" thickBot="1">
      <c r="B9" s="1893" t="s">
        <v>56</v>
      </c>
      <c r="C9" s="1894"/>
      <c r="D9" s="1894"/>
      <c r="E9" s="1894"/>
      <c r="F9" s="1894"/>
      <c r="G9" s="1894"/>
      <c r="H9" s="1894"/>
      <c r="I9" s="1894"/>
      <c r="J9" s="1894"/>
      <c r="K9" s="1894"/>
      <c r="L9" s="1894"/>
      <c r="M9" s="1894"/>
      <c r="N9" s="1894"/>
      <c r="O9" s="1894"/>
      <c r="P9" s="1894"/>
      <c r="Q9" s="1894"/>
      <c r="R9" s="1894"/>
      <c r="S9" s="1894"/>
      <c r="T9" s="1894"/>
      <c r="U9" s="1894"/>
      <c r="V9" s="1894"/>
      <c r="W9" s="1894"/>
      <c r="X9" s="1894"/>
      <c r="Y9" s="1894"/>
      <c r="Z9" s="1894"/>
      <c r="AA9" s="1894"/>
      <c r="AB9" s="1894"/>
      <c r="AC9" s="1894"/>
      <c r="AD9" s="1894"/>
      <c r="AE9" s="1894"/>
      <c r="AF9" s="1894"/>
      <c r="AG9" s="1894"/>
      <c r="AH9" s="1894"/>
      <c r="AI9" s="1894"/>
      <c r="AJ9" s="1894"/>
      <c r="AK9" s="1894"/>
      <c r="AL9" s="1894"/>
      <c r="AM9" s="1894"/>
      <c r="AN9" s="1894"/>
      <c r="AO9" s="1894"/>
      <c r="AP9" s="1894"/>
      <c r="AQ9" s="1894"/>
      <c r="AR9" s="1894"/>
      <c r="AS9" s="1894"/>
      <c r="AT9" s="1894"/>
      <c r="AU9" s="1895"/>
      <c r="AV9" s="65"/>
    </row>
    <row r="10" spans="2:47" s="454" customFormat="1" ht="15" customHeight="1">
      <c r="B10" s="1828" t="s">
        <v>272</v>
      </c>
      <c r="C10" s="1851"/>
      <c r="D10" s="1791" t="s">
        <v>357</v>
      </c>
      <c r="E10" s="1791" t="s">
        <v>358</v>
      </c>
      <c r="F10" s="1791" t="s">
        <v>274</v>
      </c>
      <c r="G10" s="1829" t="str">
        <f>+'INFORMACION GENERAL PROYECTO'!C17</f>
        <v>[BENEFICIARIOS]</v>
      </c>
      <c r="H10" s="1885" t="s">
        <v>53</v>
      </c>
      <c r="I10" s="1886"/>
      <c r="J10" s="1886"/>
      <c r="K10" s="1886"/>
      <c r="L10" s="1886"/>
      <c r="M10" s="1886"/>
      <c r="N10" s="1886"/>
      <c r="O10" s="1886"/>
      <c r="P10" s="1886"/>
      <c r="Q10" s="1886"/>
      <c r="R10" s="1886"/>
      <c r="S10" s="1886"/>
      <c r="T10" s="1887"/>
      <c r="U10" s="1888" t="s">
        <v>54</v>
      </c>
      <c r="V10" s="1886"/>
      <c r="W10" s="1886"/>
      <c r="X10" s="1886"/>
      <c r="Y10" s="1886"/>
      <c r="Z10" s="1886"/>
      <c r="AA10" s="1886"/>
      <c r="AB10" s="1886"/>
      <c r="AC10" s="1886"/>
      <c r="AD10" s="1886"/>
      <c r="AE10" s="1886"/>
      <c r="AF10" s="1886"/>
      <c r="AG10" s="1889"/>
      <c r="AH10" s="1885" t="s">
        <v>55</v>
      </c>
      <c r="AI10" s="1886"/>
      <c r="AJ10" s="1886"/>
      <c r="AK10" s="1886"/>
      <c r="AL10" s="1886"/>
      <c r="AM10" s="1886"/>
      <c r="AN10" s="1886"/>
      <c r="AO10" s="1886"/>
      <c r="AP10" s="1886"/>
      <c r="AQ10" s="1886"/>
      <c r="AR10" s="1886"/>
      <c r="AS10" s="1886"/>
      <c r="AT10" s="1887"/>
      <c r="AU10" s="1875" t="s">
        <v>46</v>
      </c>
    </row>
    <row r="11" spans="2:47" s="454" customFormat="1" ht="15" customHeight="1">
      <c r="B11" s="1830"/>
      <c r="C11" s="1852"/>
      <c r="D11" s="1792"/>
      <c r="E11" s="1792"/>
      <c r="F11" s="1792"/>
      <c r="G11" s="1831" t="str">
        <f>+'INFORMACION GENERAL PROYECTO'!B11</f>
        <v>APORTE FONDOEMPLEO</v>
      </c>
      <c r="H11" s="455">
        <f>'CRONOGRAMA PRODUCTOS'!H31</f>
        <v>0</v>
      </c>
      <c r="I11" s="456">
        <f>'CRONOGRAMA PRODUCTOS'!I31</f>
        <v>31</v>
      </c>
      <c r="J11" s="456">
        <f>'CRONOGRAMA PRODUCTOS'!J31</f>
        <v>62</v>
      </c>
      <c r="K11" s="456">
        <f>'CRONOGRAMA PRODUCTOS'!K31</f>
        <v>93</v>
      </c>
      <c r="L11" s="456">
        <f>'CRONOGRAMA PRODUCTOS'!L31</f>
        <v>123</v>
      </c>
      <c r="M11" s="456">
        <f>'CRONOGRAMA PRODUCTOS'!M31</f>
        <v>154</v>
      </c>
      <c r="N11" s="456">
        <f>'CRONOGRAMA PRODUCTOS'!N31</f>
        <v>184</v>
      </c>
      <c r="O11" s="456">
        <f>'CRONOGRAMA PRODUCTOS'!O31</f>
        <v>215</v>
      </c>
      <c r="P11" s="456">
        <f>'CRONOGRAMA PRODUCTOS'!P31</f>
        <v>246</v>
      </c>
      <c r="Q11" s="456">
        <f>'CRONOGRAMA PRODUCTOS'!Q31</f>
        <v>276</v>
      </c>
      <c r="R11" s="456">
        <f>'CRONOGRAMA PRODUCTOS'!R31</f>
        <v>307</v>
      </c>
      <c r="S11" s="456">
        <f>'CRONOGRAMA PRODUCTOS'!S31</f>
        <v>337</v>
      </c>
      <c r="T11" s="457" t="s">
        <v>496</v>
      </c>
      <c r="U11" s="458">
        <f>'CRONOGRAMA PRODUCTOS'!T31</f>
        <v>368</v>
      </c>
      <c r="V11" s="456">
        <f>'CRONOGRAMA PRODUCTOS'!U31</f>
        <v>399</v>
      </c>
      <c r="W11" s="456">
        <f>'CRONOGRAMA PRODUCTOS'!V31</f>
        <v>427</v>
      </c>
      <c r="X11" s="456">
        <f>'CRONOGRAMA PRODUCTOS'!W31</f>
        <v>458</v>
      </c>
      <c r="Y11" s="456">
        <f>'CRONOGRAMA PRODUCTOS'!X31</f>
        <v>488</v>
      </c>
      <c r="Z11" s="456">
        <f>'CRONOGRAMA PRODUCTOS'!Y31</f>
        <v>519</v>
      </c>
      <c r="AA11" s="456">
        <f>'CRONOGRAMA PRODUCTOS'!Z31</f>
        <v>549</v>
      </c>
      <c r="AB11" s="456">
        <f>'CRONOGRAMA PRODUCTOS'!AA31</f>
        <v>580</v>
      </c>
      <c r="AC11" s="456">
        <f>'CRONOGRAMA PRODUCTOS'!AB31</f>
        <v>611</v>
      </c>
      <c r="AD11" s="456">
        <f>'CRONOGRAMA PRODUCTOS'!AC31</f>
        <v>641</v>
      </c>
      <c r="AE11" s="456">
        <f>'CRONOGRAMA PRODUCTOS'!AD31</f>
        <v>672</v>
      </c>
      <c r="AF11" s="456">
        <f>'CRONOGRAMA PRODUCTOS'!AE31</f>
        <v>702</v>
      </c>
      <c r="AG11" s="459" t="s">
        <v>496</v>
      </c>
      <c r="AH11" s="455">
        <f>'CRONOGRAMA PRODUCTOS'!AF31</f>
        <v>733</v>
      </c>
      <c r="AI11" s="456">
        <f>'CRONOGRAMA PRODUCTOS'!AG31</f>
        <v>764</v>
      </c>
      <c r="AJ11" s="456">
        <f>'CRONOGRAMA PRODUCTOS'!AH31</f>
        <v>792</v>
      </c>
      <c r="AK11" s="456">
        <f>'CRONOGRAMA PRODUCTOS'!AI31</f>
        <v>823</v>
      </c>
      <c r="AL11" s="456">
        <f>'CRONOGRAMA PRODUCTOS'!AJ31</f>
        <v>853</v>
      </c>
      <c r="AM11" s="456">
        <f>'CRONOGRAMA PRODUCTOS'!AK31</f>
        <v>884</v>
      </c>
      <c r="AN11" s="456">
        <f>'CRONOGRAMA PRODUCTOS'!AL31</f>
        <v>914</v>
      </c>
      <c r="AO11" s="456">
        <f>'CRONOGRAMA PRODUCTOS'!AM31</f>
        <v>945</v>
      </c>
      <c r="AP11" s="456">
        <f>'CRONOGRAMA PRODUCTOS'!AN31</f>
        <v>976</v>
      </c>
      <c r="AQ11" s="456">
        <f>'CRONOGRAMA PRODUCTOS'!AO31</f>
        <v>1006</v>
      </c>
      <c r="AR11" s="456">
        <f>'CRONOGRAMA PRODUCTOS'!AP31</f>
        <v>1037</v>
      </c>
      <c r="AS11" s="456">
        <f>'CRONOGRAMA PRODUCTOS'!AQ31</f>
        <v>1067</v>
      </c>
      <c r="AT11" s="457" t="s">
        <v>496</v>
      </c>
      <c r="AU11" s="1890"/>
    </row>
    <row r="12" spans="2:49" s="472" customFormat="1" ht="27" customHeight="1">
      <c r="B12" s="460">
        <f>'FORMATO COSTEO C1'!$C$12</f>
        <v>1</v>
      </c>
      <c r="C12" s="461">
        <f>'FORMATO COSTEO C1'!D$12</f>
        <v>0</v>
      </c>
      <c r="D12" s="462"/>
      <c r="E12" s="463"/>
      <c r="F12" s="464">
        <f>+F13+F44+F75</f>
        <v>0</v>
      </c>
      <c r="G12" s="465">
        <f>+G13+G44+G75</f>
        <v>0</v>
      </c>
      <c r="H12" s="466">
        <f>+H13+H44+H75</f>
        <v>0</v>
      </c>
      <c r="I12" s="464">
        <f aca="true" t="shared" si="0" ref="I12:AS12">+I13+I44+I75</f>
        <v>0</v>
      </c>
      <c r="J12" s="464">
        <f t="shared" si="0"/>
        <v>0</v>
      </c>
      <c r="K12" s="464">
        <f t="shared" si="0"/>
        <v>0</v>
      </c>
      <c r="L12" s="464">
        <f t="shared" si="0"/>
        <v>0</v>
      </c>
      <c r="M12" s="464">
        <f t="shared" si="0"/>
        <v>0</v>
      </c>
      <c r="N12" s="464">
        <f t="shared" si="0"/>
        <v>0</v>
      </c>
      <c r="O12" s="464">
        <f t="shared" si="0"/>
        <v>0</v>
      </c>
      <c r="P12" s="464">
        <f t="shared" si="0"/>
        <v>0</v>
      </c>
      <c r="Q12" s="464">
        <f t="shared" si="0"/>
        <v>0</v>
      </c>
      <c r="R12" s="464">
        <f t="shared" si="0"/>
        <v>0</v>
      </c>
      <c r="S12" s="464">
        <f t="shared" si="0"/>
        <v>0</v>
      </c>
      <c r="T12" s="467">
        <f>+T13+T44+T75</f>
        <v>0</v>
      </c>
      <c r="U12" s="468">
        <f t="shared" si="0"/>
        <v>0</v>
      </c>
      <c r="V12" s="464">
        <f t="shared" si="0"/>
        <v>0</v>
      </c>
      <c r="W12" s="464">
        <f t="shared" si="0"/>
        <v>0</v>
      </c>
      <c r="X12" s="464">
        <f t="shared" si="0"/>
        <v>0</v>
      </c>
      <c r="Y12" s="464">
        <f t="shared" si="0"/>
        <v>0</v>
      </c>
      <c r="Z12" s="464">
        <f t="shared" si="0"/>
        <v>0</v>
      </c>
      <c r="AA12" s="464">
        <f t="shared" si="0"/>
        <v>0</v>
      </c>
      <c r="AB12" s="464">
        <f t="shared" si="0"/>
        <v>0</v>
      </c>
      <c r="AC12" s="464">
        <f t="shared" si="0"/>
        <v>0</v>
      </c>
      <c r="AD12" s="464">
        <f t="shared" si="0"/>
        <v>0</v>
      </c>
      <c r="AE12" s="464">
        <f t="shared" si="0"/>
        <v>0</v>
      </c>
      <c r="AF12" s="464">
        <f t="shared" si="0"/>
        <v>0</v>
      </c>
      <c r="AG12" s="465">
        <f>+AG13+AG44+AG75</f>
        <v>0</v>
      </c>
      <c r="AH12" s="466">
        <f t="shared" si="0"/>
        <v>0</v>
      </c>
      <c r="AI12" s="464">
        <f t="shared" si="0"/>
        <v>0</v>
      </c>
      <c r="AJ12" s="464">
        <f t="shared" si="0"/>
        <v>0</v>
      </c>
      <c r="AK12" s="464">
        <f t="shared" si="0"/>
        <v>0</v>
      </c>
      <c r="AL12" s="464">
        <f t="shared" si="0"/>
        <v>0</v>
      </c>
      <c r="AM12" s="464">
        <f t="shared" si="0"/>
        <v>0</v>
      </c>
      <c r="AN12" s="464">
        <f t="shared" si="0"/>
        <v>0</v>
      </c>
      <c r="AO12" s="464">
        <f t="shared" si="0"/>
        <v>0</v>
      </c>
      <c r="AP12" s="464">
        <f t="shared" si="0"/>
        <v>0</v>
      </c>
      <c r="AQ12" s="464">
        <f t="shared" si="0"/>
        <v>0</v>
      </c>
      <c r="AR12" s="464">
        <f t="shared" si="0"/>
        <v>0</v>
      </c>
      <c r="AS12" s="464">
        <f t="shared" si="0"/>
        <v>0</v>
      </c>
      <c r="AT12" s="467">
        <f>+AT13+AT44+AT75</f>
        <v>0</v>
      </c>
      <c r="AU12" s="469">
        <f>+AU13+AU44+AU75</f>
        <v>0</v>
      </c>
      <c r="AV12" s="470">
        <f aca="true" t="shared" si="1" ref="AV12:AV75">+G12-AU12</f>
        <v>0</v>
      </c>
      <c r="AW12" s="471"/>
    </row>
    <row r="13" spans="2:48" s="483" customFormat="1" ht="12.75" customHeight="1" outlineLevel="1">
      <c r="B13" s="473">
        <f>'FORMATO COSTEO C1'!C$13</f>
        <v>1.1</v>
      </c>
      <c r="C13" s="474">
        <f>'FORMATO COSTEO C1'!D$13</f>
        <v>0</v>
      </c>
      <c r="D13" s="475"/>
      <c r="E13" s="476"/>
      <c r="F13" s="477">
        <f>+F14+F20+F26+F32+F38</f>
        <v>0</v>
      </c>
      <c r="G13" s="478">
        <f aca="true" t="shared" si="2" ref="G13:P13">+G14+G20+G26+G32+G38</f>
        <v>0</v>
      </c>
      <c r="H13" s="479">
        <f t="shared" si="2"/>
        <v>0</v>
      </c>
      <c r="I13" s="477">
        <f>+I14+I20+I26+I32+I38</f>
        <v>0</v>
      </c>
      <c r="J13" s="477">
        <f>+J14+J20+J26+J32+J38</f>
        <v>0</v>
      </c>
      <c r="K13" s="477">
        <f>+K14+K20+K26+K32+K38</f>
        <v>0</v>
      </c>
      <c r="L13" s="477">
        <f>+L14+L20+L26+L32+L38</f>
        <v>0</v>
      </c>
      <c r="M13" s="477">
        <f>+M14+M20+M26+M32+M38</f>
        <v>0</v>
      </c>
      <c r="N13" s="477">
        <f t="shared" si="2"/>
        <v>0</v>
      </c>
      <c r="O13" s="477">
        <f t="shared" si="2"/>
        <v>0</v>
      </c>
      <c r="P13" s="477">
        <f t="shared" si="2"/>
        <v>0</v>
      </c>
      <c r="Q13" s="477">
        <f>+Q14+Q20+Q26+Q32+Q38</f>
        <v>0</v>
      </c>
      <c r="R13" s="477">
        <f>+R14+R20+R26+R32+R38</f>
        <v>0</v>
      </c>
      <c r="S13" s="477">
        <f>+S14+S20+S26+S32+S38</f>
        <v>0</v>
      </c>
      <c r="T13" s="480">
        <f>+T14+T20+T26+T32+T38</f>
        <v>0</v>
      </c>
      <c r="U13" s="481">
        <f aca="true" t="shared" si="3" ref="U13:AS13">+U14+U20+U26+U32+U38</f>
        <v>0</v>
      </c>
      <c r="V13" s="477">
        <f t="shared" si="3"/>
        <v>0</v>
      </c>
      <c r="W13" s="477">
        <f t="shared" si="3"/>
        <v>0</v>
      </c>
      <c r="X13" s="477">
        <f t="shared" si="3"/>
        <v>0</v>
      </c>
      <c r="Y13" s="477">
        <f t="shared" si="3"/>
        <v>0</v>
      </c>
      <c r="Z13" s="477">
        <f t="shared" si="3"/>
        <v>0</v>
      </c>
      <c r="AA13" s="477">
        <f t="shared" si="3"/>
        <v>0</v>
      </c>
      <c r="AB13" s="477">
        <f t="shared" si="3"/>
        <v>0</v>
      </c>
      <c r="AC13" s="477">
        <f t="shared" si="3"/>
        <v>0</v>
      </c>
      <c r="AD13" s="477">
        <f t="shared" si="3"/>
        <v>0</v>
      </c>
      <c r="AE13" s="477">
        <f t="shared" si="3"/>
        <v>0</v>
      </c>
      <c r="AF13" s="477">
        <f t="shared" si="3"/>
        <v>0</v>
      </c>
      <c r="AG13" s="478">
        <f>+AG14+AG20+AG26+AG32+AG38</f>
        <v>0</v>
      </c>
      <c r="AH13" s="479">
        <f t="shared" si="3"/>
        <v>0</v>
      </c>
      <c r="AI13" s="477">
        <f t="shared" si="3"/>
        <v>0</v>
      </c>
      <c r="AJ13" s="477">
        <f t="shared" si="3"/>
        <v>0</v>
      </c>
      <c r="AK13" s="477">
        <f t="shared" si="3"/>
        <v>0</v>
      </c>
      <c r="AL13" s="477">
        <f t="shared" si="3"/>
        <v>0</v>
      </c>
      <c r="AM13" s="477">
        <f t="shared" si="3"/>
        <v>0</v>
      </c>
      <c r="AN13" s="477">
        <f t="shared" si="3"/>
        <v>0</v>
      </c>
      <c r="AO13" s="477">
        <f t="shared" si="3"/>
        <v>0</v>
      </c>
      <c r="AP13" s="477">
        <f t="shared" si="3"/>
        <v>0</v>
      </c>
      <c r="AQ13" s="477">
        <f t="shared" si="3"/>
        <v>0</v>
      </c>
      <c r="AR13" s="477">
        <f t="shared" si="3"/>
        <v>0</v>
      </c>
      <c r="AS13" s="477">
        <f t="shared" si="3"/>
        <v>0</v>
      </c>
      <c r="AT13" s="480">
        <f>+AT14+AT20+AT26+AT32+AT38</f>
        <v>0</v>
      </c>
      <c r="AU13" s="482">
        <f>+AU14+AU20+AU26+AU32+AU38</f>
        <v>0</v>
      </c>
      <c r="AV13" s="470">
        <f t="shared" si="1"/>
        <v>0</v>
      </c>
    </row>
    <row r="14" spans="2:48" s="472" customFormat="1" ht="12.75" customHeight="1">
      <c r="B14" s="484" t="str">
        <f>+'FORMATO COSTEO C1'!C$14</f>
        <v>1.1.1</v>
      </c>
      <c r="C14" s="485">
        <f>+'FORMATO COSTEO C1'!$B$14</f>
        <v>0</v>
      </c>
      <c r="D14" s="486" t="str">
        <f>+'FORMATO COSTEO C1'!$D$14</f>
        <v>Unidad medida</v>
      </c>
      <c r="E14" s="487">
        <f>+'FORMATO COSTEO C1'!$E$14</f>
        <v>0</v>
      </c>
      <c r="F14" s="488">
        <f>SUM(F15:F19)</f>
        <v>0</v>
      </c>
      <c r="G14" s="489">
        <f aca="true" t="shared" si="4" ref="G14:P14">SUM(G15:G19)</f>
        <v>0</v>
      </c>
      <c r="H14" s="490">
        <f t="shared" si="4"/>
        <v>0</v>
      </c>
      <c r="I14" s="488">
        <f>SUM(I15:I19)</f>
        <v>0</v>
      </c>
      <c r="J14" s="488">
        <f>SUM(J15:J19)</f>
        <v>0</v>
      </c>
      <c r="K14" s="488">
        <f>SUM(K15:K19)</f>
        <v>0</v>
      </c>
      <c r="L14" s="488">
        <f>SUM(L15:L19)</f>
        <v>0</v>
      </c>
      <c r="M14" s="488">
        <f>SUM(M15:M19)</f>
        <v>0</v>
      </c>
      <c r="N14" s="488">
        <f t="shared" si="4"/>
        <v>0</v>
      </c>
      <c r="O14" s="488">
        <f t="shared" si="4"/>
        <v>0</v>
      </c>
      <c r="P14" s="488">
        <f t="shared" si="4"/>
        <v>0</v>
      </c>
      <c r="Q14" s="488">
        <f>SUM(Q15:Q19)</f>
        <v>0</v>
      </c>
      <c r="R14" s="488">
        <f>SUM(R15:R19)</f>
        <v>0</v>
      </c>
      <c r="S14" s="488">
        <f>SUM(S15:S19)</f>
        <v>0</v>
      </c>
      <c r="T14" s="491">
        <f>SUM(T15:T19)</f>
        <v>0</v>
      </c>
      <c r="U14" s="492">
        <f aca="true" t="shared" si="5" ref="U14:AU14">SUM(U15:U19)</f>
        <v>0</v>
      </c>
      <c r="V14" s="488">
        <f t="shared" si="5"/>
        <v>0</v>
      </c>
      <c r="W14" s="488">
        <f t="shared" si="5"/>
        <v>0</v>
      </c>
      <c r="X14" s="488">
        <f t="shared" si="5"/>
        <v>0</v>
      </c>
      <c r="Y14" s="488">
        <f t="shared" si="5"/>
        <v>0</v>
      </c>
      <c r="Z14" s="488">
        <f t="shared" si="5"/>
        <v>0</v>
      </c>
      <c r="AA14" s="488">
        <f t="shared" si="5"/>
        <v>0</v>
      </c>
      <c r="AB14" s="488">
        <f t="shared" si="5"/>
        <v>0</v>
      </c>
      <c r="AC14" s="488">
        <f t="shared" si="5"/>
        <v>0</v>
      </c>
      <c r="AD14" s="488">
        <f t="shared" si="5"/>
        <v>0</v>
      </c>
      <c r="AE14" s="488">
        <f t="shared" si="5"/>
        <v>0</v>
      </c>
      <c r="AF14" s="488">
        <f t="shared" si="5"/>
        <v>0</v>
      </c>
      <c r="AG14" s="489">
        <f>SUM(AG15:AG19)</f>
        <v>0</v>
      </c>
      <c r="AH14" s="490">
        <f t="shared" si="5"/>
        <v>0</v>
      </c>
      <c r="AI14" s="488">
        <f t="shared" si="5"/>
        <v>0</v>
      </c>
      <c r="AJ14" s="488">
        <f t="shared" si="5"/>
        <v>0</v>
      </c>
      <c r="AK14" s="488">
        <f t="shared" si="5"/>
        <v>0</v>
      </c>
      <c r="AL14" s="488">
        <f t="shared" si="5"/>
        <v>0</v>
      </c>
      <c r="AM14" s="488">
        <f t="shared" si="5"/>
        <v>0</v>
      </c>
      <c r="AN14" s="488">
        <f t="shared" si="5"/>
        <v>0</v>
      </c>
      <c r="AO14" s="488">
        <f t="shared" si="5"/>
        <v>0</v>
      </c>
      <c r="AP14" s="488">
        <f t="shared" si="5"/>
        <v>0</v>
      </c>
      <c r="AQ14" s="488">
        <f t="shared" si="5"/>
        <v>0</v>
      </c>
      <c r="AR14" s="488">
        <f t="shared" si="5"/>
        <v>0</v>
      </c>
      <c r="AS14" s="488">
        <f t="shared" si="5"/>
        <v>0</v>
      </c>
      <c r="AT14" s="491">
        <f t="shared" si="5"/>
        <v>0</v>
      </c>
      <c r="AU14" s="493">
        <f t="shared" si="5"/>
        <v>0</v>
      </c>
      <c r="AV14" s="470">
        <f t="shared" si="1"/>
        <v>0</v>
      </c>
    </row>
    <row r="15" spans="2:48" s="472" customFormat="1" ht="12.75" customHeight="1">
      <c r="B15" s="494" t="str">
        <f>+'FORMATO COSTEO C1'!C$16</f>
        <v>1.1.1.1</v>
      </c>
      <c r="C15" s="495" t="str">
        <f>+'FORMATO COSTEO C1'!B$16</f>
        <v>Categoría de gasto</v>
      </c>
      <c r="D15" s="496"/>
      <c r="E15" s="497"/>
      <c r="F15" s="498">
        <f>+'FORMATO COSTEO C1'!G16</f>
        <v>0</v>
      </c>
      <c r="G15" s="499">
        <f>+'FORMATO COSTEO C1'!N16</f>
        <v>0</v>
      </c>
      <c r="H15" s="500">
        <f>IF($F15=0,0,((($F15/$E$14)*'CRONOGRAMA ACTIVIDADES'!F$18)*($G15/$F15)))</f>
        <v>0</v>
      </c>
      <c r="I15" s="498">
        <f>IF($F15=0,0,((($F15/$E$14)*'CRONOGRAMA ACTIVIDADES'!G$18)*($G15/$F15)))</f>
        <v>0</v>
      </c>
      <c r="J15" s="498">
        <f>IF($F15=0,0,((($F15/$E$14)*'CRONOGRAMA ACTIVIDADES'!H$18)*($G15/$F15)))</f>
        <v>0</v>
      </c>
      <c r="K15" s="498">
        <f>IF($F15=0,0,((($F15/$E$14)*'CRONOGRAMA ACTIVIDADES'!I$18)*($G15/$F15)))</f>
        <v>0</v>
      </c>
      <c r="L15" s="498">
        <f>IF($F15=0,0,((($F15/$E$14)*'CRONOGRAMA ACTIVIDADES'!J$18)*($G15/$F15)))</f>
        <v>0</v>
      </c>
      <c r="M15" s="498">
        <f>IF($F15=0,0,((($F15/$E$14)*'CRONOGRAMA ACTIVIDADES'!K$18)*($G15/$F15)))</f>
        <v>0</v>
      </c>
      <c r="N15" s="498">
        <f>IF($F15=0,0,((($F15/$E$14)*'CRONOGRAMA ACTIVIDADES'!L$18)*($G15/$F15)))</f>
        <v>0</v>
      </c>
      <c r="O15" s="498">
        <f>IF($F15=0,0,((($F15/$E$14)*'CRONOGRAMA ACTIVIDADES'!M$18)*($G15/$F15)))</f>
        <v>0</v>
      </c>
      <c r="P15" s="498">
        <f>IF($F15=0,0,((($F15/$E$14)*'CRONOGRAMA ACTIVIDADES'!N$18)*($G15/$F15)))</f>
        <v>0</v>
      </c>
      <c r="Q15" s="498">
        <f>IF($F15=0,0,((($F15/$E$14)*'CRONOGRAMA ACTIVIDADES'!O$18)*($G15/$F15)))</f>
        <v>0</v>
      </c>
      <c r="R15" s="498">
        <f>IF($F15=0,0,((($F15/$E$14)*'CRONOGRAMA ACTIVIDADES'!P$18)*($G15/$F15)))</f>
        <v>0</v>
      </c>
      <c r="S15" s="498">
        <f>IF($F15=0,0,((($F15/$E$14)*'CRONOGRAMA ACTIVIDADES'!Q$18)*($G15/$F15)))</f>
        <v>0</v>
      </c>
      <c r="T15" s="501">
        <f>H15+I15+J15+K15+L15+M15+N15+O15+P15+Q15+R15+S15</f>
        <v>0</v>
      </c>
      <c r="U15" s="502">
        <f>IF($F15=0,0,((($F15/$E$14)*'CRONOGRAMA ACTIVIDADES'!R$18)*($G15/$F15)))</f>
        <v>0</v>
      </c>
      <c r="V15" s="498">
        <f>IF($F15=0,0,((($F15/$E$14)*'CRONOGRAMA ACTIVIDADES'!S$18)*($G15/$F15)))</f>
        <v>0</v>
      </c>
      <c r="W15" s="498">
        <f>IF($F15=0,0,((($F15/$E$14)*'CRONOGRAMA ACTIVIDADES'!T$18)*($G15/$F15)))</f>
        <v>0</v>
      </c>
      <c r="X15" s="498">
        <f>IF($F15=0,0,((($F15/$E$14)*'CRONOGRAMA ACTIVIDADES'!U$18)*($G15/$F15)))</f>
        <v>0</v>
      </c>
      <c r="Y15" s="498">
        <f>IF($F15=0,0,((($F15/$E$14)*'CRONOGRAMA ACTIVIDADES'!V$18)*($G15/$F15)))</f>
        <v>0</v>
      </c>
      <c r="Z15" s="498">
        <f>IF($F15=0,0,((($F15/$E$14)*'CRONOGRAMA ACTIVIDADES'!W$18)*($G15/$F15)))</f>
        <v>0</v>
      </c>
      <c r="AA15" s="498">
        <f>IF($F15=0,0,((($F15/$E$14)*'CRONOGRAMA ACTIVIDADES'!X$18)*($G15/$F15)))</f>
        <v>0</v>
      </c>
      <c r="AB15" s="498">
        <f>IF($F15=0,0,((($F15/$E$14)*'CRONOGRAMA ACTIVIDADES'!Y$18)*($G15/$F15)))</f>
        <v>0</v>
      </c>
      <c r="AC15" s="498">
        <f>IF($F15=0,0,((($F15/$E$14)*'CRONOGRAMA ACTIVIDADES'!Z$18)*($G15/$F15)))</f>
        <v>0</v>
      </c>
      <c r="AD15" s="498">
        <f>IF($F15=0,0,((($F15/$E$14)*'CRONOGRAMA ACTIVIDADES'!AA$18)*($G15/$F15)))</f>
        <v>0</v>
      </c>
      <c r="AE15" s="498">
        <f>IF($F15=0,0,((($F15/$E$14)*'CRONOGRAMA ACTIVIDADES'!AB$18)*($G15/$F15)))</f>
        <v>0</v>
      </c>
      <c r="AF15" s="498">
        <f>IF($F15=0,0,((($F15/$E$14)*'CRONOGRAMA ACTIVIDADES'!AC$18)*($G15/$F15)))</f>
        <v>0</v>
      </c>
      <c r="AG15" s="499">
        <f>U15+V15+W15+X15+Y15+Z15+AA15+AB15+AC15+AD15+AE15+AF15</f>
        <v>0</v>
      </c>
      <c r="AH15" s="503">
        <f>IF($F15=0,0,((($F15/$E$14)*'CRONOGRAMA ACTIVIDADES'!AD$18)*($G15/$F15)))</f>
        <v>0</v>
      </c>
      <c r="AI15" s="498">
        <f>IF($F15=0,0,((($F15/$E$14)*'CRONOGRAMA ACTIVIDADES'!AE$18)*($G15/$F15)))</f>
        <v>0</v>
      </c>
      <c r="AJ15" s="498">
        <f>IF($F15=0,0,((($F15/$E$14)*'CRONOGRAMA ACTIVIDADES'!AF$18)*($G15/$F15)))</f>
        <v>0</v>
      </c>
      <c r="AK15" s="498">
        <f>IF($F15=0,0,((($F15/$E$14)*'CRONOGRAMA ACTIVIDADES'!AG$18)*($G15/$F15)))</f>
        <v>0</v>
      </c>
      <c r="AL15" s="498">
        <f>IF($F15=0,0,((($F15/$E$14)*'CRONOGRAMA ACTIVIDADES'!AH$18)*($G15/$F15)))</f>
        <v>0</v>
      </c>
      <c r="AM15" s="498">
        <f>IF($F15=0,0,((($F15/$E$14)*'CRONOGRAMA ACTIVIDADES'!AI$18)*($G15/$F15)))</f>
        <v>0</v>
      </c>
      <c r="AN15" s="498">
        <f>IF($F15=0,0,((($F15/$E$14)*'CRONOGRAMA ACTIVIDADES'!AJ$18)*($G15/$F15)))</f>
        <v>0</v>
      </c>
      <c r="AO15" s="498">
        <f>IF($F15=0,0,((($F15/$E$14)*'CRONOGRAMA ACTIVIDADES'!AK$18)*($G15/$F15)))</f>
        <v>0</v>
      </c>
      <c r="AP15" s="498">
        <f>IF($F15=0,0,((($F15/$E$14)*'CRONOGRAMA ACTIVIDADES'!AL$18)*($G15/$F15)))</f>
        <v>0</v>
      </c>
      <c r="AQ15" s="498">
        <f>IF($F15=0,0,((($F15/$E$14)*'CRONOGRAMA ACTIVIDADES'!AM$18)*($G15/$F15)))</f>
        <v>0</v>
      </c>
      <c r="AR15" s="498">
        <f>IF($F15=0,0,((($F15/$E$14)*'CRONOGRAMA ACTIVIDADES'!AN$18)*($G15/$F15)))</f>
        <v>0</v>
      </c>
      <c r="AS15" s="498">
        <f>IF($F15=0,0,((($F15/$E$14)*'CRONOGRAMA ACTIVIDADES'!AO$18)*($G15/$F15)))</f>
        <v>0</v>
      </c>
      <c r="AT15" s="501">
        <f>AH15+AI15+AJ15+AK15+AL15+AM15+AN15+AO15+AP15+AQ15+AR15+AS15</f>
        <v>0</v>
      </c>
      <c r="AU15" s="504">
        <f>AS15+AR15+AQ15+AP15+AO15+AN15+AM15+AL15+AK15+AJ15+AI15+AH15+AF15+AE15+AD15+AC15+AB15+AA15+Z15+Y15+X15+W15+V15+U15+S15+R15+Q15+P15+O15+N15+M15+L15+K15+J15+I15+H15</f>
        <v>0</v>
      </c>
      <c r="AV15" s="470">
        <f t="shared" si="1"/>
        <v>0</v>
      </c>
    </row>
    <row r="16" spans="2:48" s="472" customFormat="1" ht="12.75" customHeight="1">
      <c r="B16" s="494" t="str">
        <f>'FORMATO COSTEO C1'!C$22</f>
        <v>1.1.1.2</v>
      </c>
      <c r="C16" s="495" t="str">
        <f>+'FORMATO COSTEO C1'!B$22</f>
        <v>Categoría de gasto</v>
      </c>
      <c r="D16" s="496"/>
      <c r="E16" s="497"/>
      <c r="F16" s="498">
        <f>+'FORMATO COSTEO C1'!G22</f>
        <v>0</v>
      </c>
      <c r="G16" s="499">
        <f>+'FORMATO COSTEO C1'!N22</f>
        <v>0</v>
      </c>
      <c r="H16" s="503">
        <f>IF($F16=0,0,((($F16/$E$14)*'CRONOGRAMA ACTIVIDADES'!F$18)*($G16/$F16)))</f>
        <v>0</v>
      </c>
      <c r="I16" s="498">
        <f>IF($F16=0,0,((($F16/$E$14)*'CRONOGRAMA ACTIVIDADES'!G$18)*($G16/$F16)))</f>
        <v>0</v>
      </c>
      <c r="J16" s="498">
        <f>IF($F16=0,0,((($F16/$E$14)*'CRONOGRAMA ACTIVIDADES'!H$18)*($G16/$F16)))</f>
        <v>0</v>
      </c>
      <c r="K16" s="498">
        <f>IF($F16=0,0,((($F16/$E$14)*'CRONOGRAMA ACTIVIDADES'!I$18)*($G16/$F16)))</f>
        <v>0</v>
      </c>
      <c r="L16" s="498">
        <f>IF($F16=0,0,((($F16/$E$14)*'CRONOGRAMA ACTIVIDADES'!J$18)*($G16/$F16)))</f>
        <v>0</v>
      </c>
      <c r="M16" s="498">
        <f>IF($F16=0,0,((($F16/$E$14)*'CRONOGRAMA ACTIVIDADES'!K$18)*($G16/$F16)))</f>
        <v>0</v>
      </c>
      <c r="N16" s="498">
        <f>IF($F16=0,0,((($F16/$E$14)*'CRONOGRAMA ACTIVIDADES'!L$18)*($G16/$F16)))</f>
        <v>0</v>
      </c>
      <c r="O16" s="498">
        <f>IF($F16=0,0,((($F16/$E$14)*'CRONOGRAMA ACTIVIDADES'!M$18)*($G16/$F16)))</f>
        <v>0</v>
      </c>
      <c r="P16" s="498">
        <f>IF($F16=0,0,((($F16/$E$14)*'CRONOGRAMA ACTIVIDADES'!N$18)*($G16/$F16)))</f>
        <v>0</v>
      </c>
      <c r="Q16" s="498">
        <f>IF($F16=0,0,((($F16/$E$14)*'CRONOGRAMA ACTIVIDADES'!O$18)*($G16/$F16)))</f>
        <v>0</v>
      </c>
      <c r="R16" s="498">
        <f>IF($F16=0,0,((($F16/$E$14)*'CRONOGRAMA ACTIVIDADES'!P$18)*($G16/$F16)))</f>
        <v>0</v>
      </c>
      <c r="S16" s="498">
        <f>IF($F16=0,0,((($F16/$E$14)*'CRONOGRAMA ACTIVIDADES'!Q$18)*($G16/$F16)))</f>
        <v>0</v>
      </c>
      <c r="T16" s="501">
        <f>H16+I16+J16+K16+L16+M16+N16+O16+P16+Q16+R16+S16</f>
        <v>0</v>
      </c>
      <c r="U16" s="502">
        <f>IF($F16=0,0,((($F16/$E$14)*'CRONOGRAMA ACTIVIDADES'!R$18)*($G16/$F16)))</f>
        <v>0</v>
      </c>
      <c r="V16" s="498">
        <f>IF($F16=0,0,((($F16/$E$14)*'CRONOGRAMA ACTIVIDADES'!S$18)*($G16/$F16)))</f>
        <v>0</v>
      </c>
      <c r="W16" s="498">
        <f>IF($F16=0,0,((($F16/$E$14)*'CRONOGRAMA ACTIVIDADES'!T$18)*($G16/$F16)))</f>
        <v>0</v>
      </c>
      <c r="X16" s="498">
        <f>IF($F16=0,0,((($F16/$E$14)*'CRONOGRAMA ACTIVIDADES'!U$18)*($G16/$F16)))</f>
        <v>0</v>
      </c>
      <c r="Y16" s="498">
        <f>IF($F16=0,0,((($F16/$E$14)*'CRONOGRAMA ACTIVIDADES'!V$18)*($G16/$F16)))</f>
        <v>0</v>
      </c>
      <c r="Z16" s="498">
        <f>IF($F16=0,0,((($F16/$E$14)*'CRONOGRAMA ACTIVIDADES'!W$18)*($G16/$F16)))</f>
        <v>0</v>
      </c>
      <c r="AA16" s="498">
        <f>IF($F16=0,0,((($F16/$E$14)*'CRONOGRAMA ACTIVIDADES'!X$18)*($G16/$F16)))</f>
        <v>0</v>
      </c>
      <c r="AB16" s="498">
        <f>IF($F16=0,0,((($F16/$E$14)*'CRONOGRAMA ACTIVIDADES'!Y$18)*($G16/$F16)))</f>
        <v>0</v>
      </c>
      <c r="AC16" s="498">
        <f>IF($F16=0,0,((($F16/$E$14)*'CRONOGRAMA ACTIVIDADES'!Z$18)*($G16/$F16)))</f>
        <v>0</v>
      </c>
      <c r="AD16" s="498">
        <f>IF($F16=0,0,((($F16/$E$14)*'CRONOGRAMA ACTIVIDADES'!AA$18)*($G16/$F16)))</f>
        <v>0</v>
      </c>
      <c r="AE16" s="498">
        <f>IF($F16=0,0,((($F16/$E$14)*'CRONOGRAMA ACTIVIDADES'!AB$18)*($G16/$F16)))</f>
        <v>0</v>
      </c>
      <c r="AF16" s="498">
        <f>IF($F16=0,0,((($F16/$E$14)*'CRONOGRAMA ACTIVIDADES'!AC$18)*($G16/$F16)))</f>
        <v>0</v>
      </c>
      <c r="AG16" s="499">
        <f>U16+V16+W16+X16+Y16+Z16+AA16+AB16+AC16+AD16+AE16+AF16</f>
        <v>0</v>
      </c>
      <c r="AH16" s="503">
        <f>IF($F16=0,0,((($F16/$E$14)*'CRONOGRAMA ACTIVIDADES'!AD$18)*($G16/$F16)))</f>
        <v>0</v>
      </c>
      <c r="AI16" s="498">
        <f>IF($F16=0,0,((($F16/$E$14)*'CRONOGRAMA ACTIVIDADES'!AE$18)*($G16/$F16)))</f>
        <v>0</v>
      </c>
      <c r="AJ16" s="498">
        <f>IF($F16=0,0,((($F16/$E$14)*'CRONOGRAMA ACTIVIDADES'!AF$18)*($G16/$F16)))</f>
        <v>0</v>
      </c>
      <c r="AK16" s="498">
        <f>IF($F16=0,0,((($F16/$E$14)*'CRONOGRAMA ACTIVIDADES'!AG$18)*($G16/$F16)))</f>
        <v>0</v>
      </c>
      <c r="AL16" s="498">
        <f>IF($F16=0,0,((($F16/$E$14)*'CRONOGRAMA ACTIVIDADES'!AH$18)*($G16/$F16)))</f>
        <v>0</v>
      </c>
      <c r="AM16" s="498">
        <f>IF($F16=0,0,((($F16/$E$14)*'CRONOGRAMA ACTIVIDADES'!AI$18)*($G16/$F16)))</f>
        <v>0</v>
      </c>
      <c r="AN16" s="498">
        <f>IF($F16=0,0,((($F16/$E$14)*'CRONOGRAMA ACTIVIDADES'!AJ$18)*($G16/$F16)))</f>
        <v>0</v>
      </c>
      <c r="AO16" s="498">
        <f>IF($F16=0,0,((($F16/$E$14)*'CRONOGRAMA ACTIVIDADES'!AK$18)*($G16/$F16)))</f>
        <v>0</v>
      </c>
      <c r="AP16" s="498">
        <f>IF($F16=0,0,((($F16/$E$14)*'CRONOGRAMA ACTIVIDADES'!AL$18)*($G16/$F16)))</f>
        <v>0</v>
      </c>
      <c r="AQ16" s="498">
        <f>IF($F16=0,0,((($F16/$E$14)*'CRONOGRAMA ACTIVIDADES'!AM$18)*($G16/$F16)))</f>
        <v>0</v>
      </c>
      <c r="AR16" s="498">
        <f>IF($F16=0,0,((($F16/$E$14)*'CRONOGRAMA ACTIVIDADES'!AN$18)*($G16/$F16)))</f>
        <v>0</v>
      </c>
      <c r="AS16" s="498">
        <f>IF($F16=0,0,((($F16/$E$14)*'CRONOGRAMA ACTIVIDADES'!AO$18)*($G16/$F16)))</f>
        <v>0</v>
      </c>
      <c r="AT16" s="501">
        <f>AH16+AI16+AJ16+AK16+AL16+AM16+AN16+AO16+AP16+AQ16+AR16+AS16</f>
        <v>0</v>
      </c>
      <c r="AU16" s="504">
        <f>AS16+AR16+AQ16+AP16+AO16+AN16+AM16+AL16+AK16+AJ16+AI16+AH16+AF16+AE16+AD16+AC16+AB16+AA16+Z16+Y16+X16+W16+V16+U16+S16+R16+Q16+P16+O16+N16+M16+L16+K16+J16+I16+H16</f>
        <v>0</v>
      </c>
      <c r="AV16" s="470">
        <f t="shared" si="1"/>
        <v>0</v>
      </c>
    </row>
    <row r="17" spans="2:48" s="472" customFormat="1" ht="12.75" customHeight="1">
      <c r="B17" s="494" t="str">
        <f>'FORMATO COSTEO C1'!C$28</f>
        <v>1.1.1.3</v>
      </c>
      <c r="C17" s="495" t="str">
        <f>+'FORMATO COSTEO C1'!B$28</f>
        <v>Categoría de gasto</v>
      </c>
      <c r="D17" s="496"/>
      <c r="E17" s="497"/>
      <c r="F17" s="498">
        <f>+'FORMATO COSTEO C1'!G28</f>
        <v>0</v>
      </c>
      <c r="G17" s="499">
        <f>+'FORMATO COSTEO C1'!N28</f>
        <v>0</v>
      </c>
      <c r="H17" s="503">
        <f>IF($F17=0,0,((($F17/$E$14)*'CRONOGRAMA ACTIVIDADES'!F$18)*($G17/$F17)))</f>
        <v>0</v>
      </c>
      <c r="I17" s="498">
        <f>IF($F17=0,0,((($F17/$E$14)*'CRONOGRAMA ACTIVIDADES'!G$18)*($G17/$F17)))</f>
        <v>0</v>
      </c>
      <c r="J17" s="498">
        <f>IF($F17=0,0,((($F17/$E$14)*'CRONOGRAMA ACTIVIDADES'!H$18)*($G17/$F17)))</f>
        <v>0</v>
      </c>
      <c r="K17" s="498">
        <f>IF($F17=0,0,((($F17/$E$14)*'CRONOGRAMA ACTIVIDADES'!I$18)*($G17/$F17)))</f>
        <v>0</v>
      </c>
      <c r="L17" s="498">
        <f>IF($F17=0,0,((($F17/$E$14)*'CRONOGRAMA ACTIVIDADES'!J$18)*($G17/$F17)))</f>
        <v>0</v>
      </c>
      <c r="M17" s="498">
        <f>IF($F17=0,0,((($F17/$E$14)*'CRONOGRAMA ACTIVIDADES'!K$18)*($G17/$F17)))</f>
        <v>0</v>
      </c>
      <c r="N17" s="498">
        <f>IF($F17=0,0,((($F17/$E$14)*'CRONOGRAMA ACTIVIDADES'!L$18)*($G17/$F17)))</f>
        <v>0</v>
      </c>
      <c r="O17" s="498">
        <f>IF($F17=0,0,((($F17/$E$14)*'CRONOGRAMA ACTIVIDADES'!M$18)*($G17/$F17)))</f>
        <v>0</v>
      </c>
      <c r="P17" s="498">
        <f>IF($F17=0,0,((($F17/$E$14)*'CRONOGRAMA ACTIVIDADES'!N$18)*($G17/$F17)))</f>
        <v>0</v>
      </c>
      <c r="Q17" s="498">
        <f>IF($F17=0,0,((($F17/$E$14)*'CRONOGRAMA ACTIVIDADES'!O$18)*($G17/$F17)))</f>
        <v>0</v>
      </c>
      <c r="R17" s="498">
        <f>IF($F17=0,0,((($F17/$E$14)*'CRONOGRAMA ACTIVIDADES'!P$18)*($G17/$F17)))</f>
        <v>0</v>
      </c>
      <c r="S17" s="498">
        <f>IF($F17=0,0,((($F17/$E$14)*'CRONOGRAMA ACTIVIDADES'!Q$18)*($G17/$F17)))</f>
        <v>0</v>
      </c>
      <c r="T17" s="501">
        <f>H17+I17+J17+K17+L17+M17+N17+O17+P17+Q17+R17+S17</f>
        <v>0</v>
      </c>
      <c r="U17" s="502">
        <f>IF($F17=0,0,((($F17/$E$14)*'CRONOGRAMA ACTIVIDADES'!R$18)*($G17/$F17)))</f>
        <v>0</v>
      </c>
      <c r="V17" s="498">
        <f>IF($F17=0,0,((($F17/$E$14)*'CRONOGRAMA ACTIVIDADES'!S$18)*($G17/$F17)))</f>
        <v>0</v>
      </c>
      <c r="W17" s="498">
        <f>IF($F17=0,0,((($F17/$E$14)*'CRONOGRAMA ACTIVIDADES'!T$18)*($G17/$F17)))</f>
        <v>0</v>
      </c>
      <c r="X17" s="498">
        <f>IF($F17=0,0,((($F17/$E$14)*'CRONOGRAMA ACTIVIDADES'!U$18)*($G17/$F17)))</f>
        <v>0</v>
      </c>
      <c r="Y17" s="498">
        <f>IF($F17=0,0,((($F17/$E$14)*'CRONOGRAMA ACTIVIDADES'!V$18)*($G17/$F17)))</f>
        <v>0</v>
      </c>
      <c r="Z17" s="498">
        <f>IF($F17=0,0,((($F17/$E$14)*'CRONOGRAMA ACTIVIDADES'!W$18)*($G17/$F17)))</f>
        <v>0</v>
      </c>
      <c r="AA17" s="498">
        <f>IF($F17=0,0,((($F17/$E$14)*'CRONOGRAMA ACTIVIDADES'!X$18)*($G17/$F17)))</f>
        <v>0</v>
      </c>
      <c r="AB17" s="498">
        <f>IF($F17=0,0,((($F17/$E$14)*'CRONOGRAMA ACTIVIDADES'!Y$18)*($G17/$F17)))</f>
        <v>0</v>
      </c>
      <c r="AC17" s="498">
        <f>IF($F17=0,0,((($F17/$E$14)*'CRONOGRAMA ACTIVIDADES'!Z$18)*($G17/$F17)))</f>
        <v>0</v>
      </c>
      <c r="AD17" s="498">
        <f>IF($F17=0,0,((($F17/$E$14)*'CRONOGRAMA ACTIVIDADES'!AA$18)*($G17/$F17)))</f>
        <v>0</v>
      </c>
      <c r="AE17" s="498">
        <f>IF($F17=0,0,((($F17/$E$14)*'CRONOGRAMA ACTIVIDADES'!AB$18)*($G17/$F17)))</f>
        <v>0</v>
      </c>
      <c r="AF17" s="498">
        <f>IF($F17=0,0,((($F17/$E$14)*'CRONOGRAMA ACTIVIDADES'!AC$18)*($G17/$F17)))</f>
        <v>0</v>
      </c>
      <c r="AG17" s="499">
        <f>U17+V17+W17+X17+Y17+Z17+AA17+AB17+AC17+AD17+AE17+AF17</f>
        <v>0</v>
      </c>
      <c r="AH17" s="503">
        <f>IF($F17=0,0,((($F17/$E$14)*'CRONOGRAMA ACTIVIDADES'!AD$18)*($G17/$F17)))</f>
        <v>0</v>
      </c>
      <c r="AI17" s="498">
        <f>IF($F17=0,0,((($F17/$E$14)*'CRONOGRAMA ACTIVIDADES'!AE$18)*($G17/$F17)))</f>
        <v>0</v>
      </c>
      <c r="AJ17" s="498">
        <f>IF($F17=0,0,((($F17/$E$14)*'CRONOGRAMA ACTIVIDADES'!AF$18)*($G17/$F17)))</f>
        <v>0</v>
      </c>
      <c r="AK17" s="498">
        <f>IF($F17=0,0,((($F17/$E$14)*'CRONOGRAMA ACTIVIDADES'!AG$18)*($G17/$F17)))</f>
        <v>0</v>
      </c>
      <c r="AL17" s="498">
        <f>IF($F17=0,0,((($F17/$E$14)*'CRONOGRAMA ACTIVIDADES'!AH$18)*($G17/$F17)))</f>
        <v>0</v>
      </c>
      <c r="AM17" s="498">
        <f>IF($F17=0,0,((($F17/$E$14)*'CRONOGRAMA ACTIVIDADES'!AI$18)*($G17/$F17)))</f>
        <v>0</v>
      </c>
      <c r="AN17" s="498">
        <f>IF($F17=0,0,((($F17/$E$14)*'CRONOGRAMA ACTIVIDADES'!AJ$18)*($G17/$F17)))</f>
        <v>0</v>
      </c>
      <c r="AO17" s="498">
        <f>IF($F17=0,0,((($F17/$E$14)*'CRONOGRAMA ACTIVIDADES'!AK$18)*($G17/$F17)))</f>
        <v>0</v>
      </c>
      <c r="AP17" s="498">
        <f>IF($F17=0,0,((($F17/$E$14)*'CRONOGRAMA ACTIVIDADES'!AL$18)*($G17/$F17)))</f>
        <v>0</v>
      </c>
      <c r="AQ17" s="498">
        <f>IF($F17=0,0,((($F17/$E$14)*'CRONOGRAMA ACTIVIDADES'!AM$18)*($G17/$F17)))</f>
        <v>0</v>
      </c>
      <c r="AR17" s="498">
        <f>IF($F17=0,0,((($F17/$E$14)*'CRONOGRAMA ACTIVIDADES'!AN$18)*($G17/$F17)))</f>
        <v>0</v>
      </c>
      <c r="AS17" s="498">
        <f>IF($F17=0,0,((($F17/$E$14)*'CRONOGRAMA ACTIVIDADES'!AO$18)*($G17/$F17)))</f>
        <v>0</v>
      </c>
      <c r="AT17" s="501">
        <f>AH17+AI17+AJ17+AK17+AL17+AM17+AN17+AO17+AP17+AQ17+AR17+AS17</f>
        <v>0</v>
      </c>
      <c r="AU17" s="504">
        <f>AS17+AR17+AQ17+AP17+AO17+AN17+AM17+AL17+AK17+AJ17+AI17+AH17+AF17+AE17+AD17+AC17+AB17+AA17+Z17+Y17+X17+W17+V17+U17+S17+R17+Q17+P17+O17+N17+M17+L17+K17+J17+I17+H17</f>
        <v>0</v>
      </c>
      <c r="AV17" s="470">
        <f t="shared" si="1"/>
        <v>0</v>
      </c>
    </row>
    <row r="18" spans="2:48" s="472" customFormat="1" ht="12.75" customHeight="1">
      <c r="B18" s="494" t="str">
        <f>+'FORMATO COSTEO C1'!C$34</f>
        <v>1.1.1.4</v>
      </c>
      <c r="C18" s="495" t="str">
        <f>+'FORMATO COSTEO C1'!B$34</f>
        <v>Categoría de gasto</v>
      </c>
      <c r="D18" s="496"/>
      <c r="E18" s="497"/>
      <c r="F18" s="498">
        <f>+'FORMATO COSTEO C1'!G34</f>
        <v>0</v>
      </c>
      <c r="G18" s="499">
        <f>+'FORMATO COSTEO C1'!N34</f>
        <v>0</v>
      </c>
      <c r="H18" s="503">
        <f>IF($F18=0,0,((($F18/$E$14)*'CRONOGRAMA ACTIVIDADES'!F$18)*($G18/$F18)))</f>
        <v>0</v>
      </c>
      <c r="I18" s="498">
        <f>IF($F18=0,0,((($F18/$E$14)*'CRONOGRAMA ACTIVIDADES'!G$18)*($G18/$F18)))</f>
        <v>0</v>
      </c>
      <c r="J18" s="498">
        <f>IF($F18=0,0,((($F18/$E$14)*'CRONOGRAMA ACTIVIDADES'!H$18)*($G18/$F18)))</f>
        <v>0</v>
      </c>
      <c r="K18" s="498">
        <f>IF($F18=0,0,((($F18/$E$14)*'CRONOGRAMA ACTIVIDADES'!I$18)*($G18/$F18)))</f>
        <v>0</v>
      </c>
      <c r="L18" s="498">
        <f>IF($F18=0,0,((($F18/$E$14)*'CRONOGRAMA ACTIVIDADES'!J$18)*($G18/$F18)))</f>
        <v>0</v>
      </c>
      <c r="M18" s="498">
        <f>IF($F18=0,0,((($F18/$E$14)*'CRONOGRAMA ACTIVIDADES'!K$18)*($G18/$F18)))</f>
        <v>0</v>
      </c>
      <c r="N18" s="498">
        <f>IF($F18=0,0,((($F18/$E$14)*'CRONOGRAMA ACTIVIDADES'!L$18)*($G18/$F18)))</f>
        <v>0</v>
      </c>
      <c r="O18" s="498">
        <f>IF($F18=0,0,((($F18/$E$14)*'CRONOGRAMA ACTIVIDADES'!M$18)*($G18/$F18)))</f>
        <v>0</v>
      </c>
      <c r="P18" s="498">
        <f>IF($F18=0,0,((($F18/$E$14)*'CRONOGRAMA ACTIVIDADES'!N$18)*($G18/$F18)))</f>
        <v>0</v>
      </c>
      <c r="Q18" s="498">
        <f>IF($F18=0,0,((($F18/$E$14)*'CRONOGRAMA ACTIVIDADES'!O$18)*($G18/$F18)))</f>
        <v>0</v>
      </c>
      <c r="R18" s="498">
        <f>IF($F18=0,0,((($F18/$E$14)*'CRONOGRAMA ACTIVIDADES'!P$18)*($G18/$F18)))</f>
        <v>0</v>
      </c>
      <c r="S18" s="498">
        <f>IF($F18=0,0,((($F18/$E$14)*'CRONOGRAMA ACTIVIDADES'!Q$18)*($G18/$F18)))</f>
        <v>0</v>
      </c>
      <c r="T18" s="501">
        <f>H18+I18+J18+K18+L18+M18+N18+O18+P18+Q18+R18+S18</f>
        <v>0</v>
      </c>
      <c r="U18" s="502">
        <f>IF($F18=0,0,((($F18/$E$14)*'CRONOGRAMA ACTIVIDADES'!R$18)*($G18/$F18)))</f>
        <v>0</v>
      </c>
      <c r="V18" s="498">
        <f>IF($F18=0,0,((($F18/$E$14)*'CRONOGRAMA ACTIVIDADES'!S$18)*($G18/$F18)))</f>
        <v>0</v>
      </c>
      <c r="W18" s="498">
        <f>IF($F18=0,0,((($F18/$E$14)*'CRONOGRAMA ACTIVIDADES'!T$18)*($G18/$F18)))</f>
        <v>0</v>
      </c>
      <c r="X18" s="498">
        <f>IF($F18=0,0,((($F18/$E$14)*'CRONOGRAMA ACTIVIDADES'!U$18)*($G18/$F18)))</f>
        <v>0</v>
      </c>
      <c r="Y18" s="498">
        <f>IF($F18=0,0,((($F18/$E$14)*'CRONOGRAMA ACTIVIDADES'!V$18)*($G18/$F18)))</f>
        <v>0</v>
      </c>
      <c r="Z18" s="498">
        <f>IF($F18=0,0,((($F18/$E$14)*'CRONOGRAMA ACTIVIDADES'!W$18)*($G18/$F18)))</f>
        <v>0</v>
      </c>
      <c r="AA18" s="498">
        <f>IF($F18=0,0,((($F18/$E$14)*'CRONOGRAMA ACTIVIDADES'!X$18)*($G18/$F18)))</f>
        <v>0</v>
      </c>
      <c r="AB18" s="498">
        <f>IF($F18=0,0,((($F18/$E$14)*'CRONOGRAMA ACTIVIDADES'!Y$18)*($G18/$F18)))</f>
        <v>0</v>
      </c>
      <c r="AC18" s="498">
        <f>IF($F18=0,0,((($F18/$E$14)*'CRONOGRAMA ACTIVIDADES'!Z$18)*($G18/$F18)))</f>
        <v>0</v>
      </c>
      <c r="AD18" s="498">
        <f>IF($F18=0,0,((($F18/$E$14)*'CRONOGRAMA ACTIVIDADES'!AA$18)*($G18/$F18)))</f>
        <v>0</v>
      </c>
      <c r="AE18" s="498">
        <f>IF($F18=0,0,((($F18/$E$14)*'CRONOGRAMA ACTIVIDADES'!AB$18)*($G18/$F18)))</f>
        <v>0</v>
      </c>
      <c r="AF18" s="498">
        <f>IF($F18=0,0,((($F18/$E$14)*'CRONOGRAMA ACTIVIDADES'!AC$18)*($G18/$F18)))</f>
        <v>0</v>
      </c>
      <c r="AG18" s="499">
        <f>U18+V18+W18+X18+Y18+Z18+AA18+AB18+AC18+AD18+AE18+AF18</f>
        <v>0</v>
      </c>
      <c r="AH18" s="503">
        <f>IF($F18=0,0,((($F18/$E$14)*'CRONOGRAMA ACTIVIDADES'!AD$18)*($G18/$F18)))</f>
        <v>0</v>
      </c>
      <c r="AI18" s="498">
        <f>IF($F18=0,0,((($F18/$E$14)*'CRONOGRAMA ACTIVIDADES'!AE$18)*($G18/$F18)))</f>
        <v>0</v>
      </c>
      <c r="AJ18" s="498">
        <f>IF($F18=0,0,((($F18/$E$14)*'CRONOGRAMA ACTIVIDADES'!AF$18)*($G18/$F18)))</f>
        <v>0</v>
      </c>
      <c r="AK18" s="498">
        <f>IF($F18=0,0,((($F18/$E$14)*'CRONOGRAMA ACTIVIDADES'!AG$18)*($G18/$F18)))</f>
        <v>0</v>
      </c>
      <c r="AL18" s="498">
        <f>IF($F18=0,0,((($F18/$E$14)*'CRONOGRAMA ACTIVIDADES'!AH$18)*($G18/$F18)))</f>
        <v>0</v>
      </c>
      <c r="AM18" s="498">
        <f>IF($F18=0,0,((($F18/$E$14)*'CRONOGRAMA ACTIVIDADES'!AI$18)*($G18/$F18)))</f>
        <v>0</v>
      </c>
      <c r="AN18" s="498">
        <f>IF($F18=0,0,((($F18/$E$14)*'CRONOGRAMA ACTIVIDADES'!AJ$18)*($G18/$F18)))</f>
        <v>0</v>
      </c>
      <c r="AO18" s="498">
        <f>IF($F18=0,0,((($F18/$E$14)*'CRONOGRAMA ACTIVIDADES'!AK$18)*($G18/$F18)))</f>
        <v>0</v>
      </c>
      <c r="AP18" s="498">
        <f>IF($F18=0,0,((($F18/$E$14)*'CRONOGRAMA ACTIVIDADES'!AL$18)*($G18/$F18)))</f>
        <v>0</v>
      </c>
      <c r="AQ18" s="498">
        <f>IF($F18=0,0,((($F18/$E$14)*'CRONOGRAMA ACTIVIDADES'!AM$18)*($G18/$F18)))</f>
        <v>0</v>
      </c>
      <c r="AR18" s="498">
        <f>IF($F18=0,0,((($F18/$E$14)*'CRONOGRAMA ACTIVIDADES'!AN$18)*($G18/$F18)))</f>
        <v>0</v>
      </c>
      <c r="AS18" s="498">
        <f>IF($F18=0,0,((($F18/$E$14)*'CRONOGRAMA ACTIVIDADES'!AO$18)*($G18/$F18)))</f>
        <v>0</v>
      </c>
      <c r="AT18" s="501">
        <f>AH18+AI18+AJ18+AK18+AL18+AM18+AN18+AO18+AP18+AQ18+AR18+AS18</f>
        <v>0</v>
      </c>
      <c r="AU18" s="504">
        <f>AS18+AR18+AQ18+AP18+AO18+AN18+AM18+AL18+AK18+AJ18+AI18+AH18+AF18+AE18+AD18+AC18+AB18+AA18+Z18+Y18+X18+W18+V18+U18+S18+R18+Q18+P18+O18+N18+M18+L18+K18+J18+I18+H18</f>
        <v>0</v>
      </c>
      <c r="AV18" s="470">
        <f t="shared" si="1"/>
        <v>0</v>
      </c>
    </row>
    <row r="19" spans="2:48" s="472" customFormat="1" ht="12.75" customHeight="1">
      <c r="B19" s="494" t="str">
        <f>'FORMATO COSTEO C1'!C$40</f>
        <v>1.1.1.5</v>
      </c>
      <c r="C19" s="495" t="str">
        <f>+'FORMATO COSTEO C1'!B$40</f>
        <v>Categoría de gasto</v>
      </c>
      <c r="D19" s="496"/>
      <c r="E19" s="497"/>
      <c r="F19" s="498">
        <f>+'FORMATO COSTEO C1'!G40</f>
        <v>0</v>
      </c>
      <c r="G19" s="499">
        <f>+'FORMATO COSTEO C1'!N40</f>
        <v>0</v>
      </c>
      <c r="H19" s="503">
        <f>IF($F19=0,0,((($F19/$E$14)*'CRONOGRAMA ACTIVIDADES'!F$18)*($G19/$F19)))</f>
        <v>0</v>
      </c>
      <c r="I19" s="498">
        <f>IF($F19=0,0,((($F19/$E$14)*'CRONOGRAMA ACTIVIDADES'!G$18)*($G19/$F19)))</f>
        <v>0</v>
      </c>
      <c r="J19" s="498">
        <f>IF($F19=0,0,((($F19/$E$14)*'CRONOGRAMA ACTIVIDADES'!H$18)*($G19/$F19)))</f>
        <v>0</v>
      </c>
      <c r="K19" s="498">
        <f>IF($F19=0,0,((($F19/$E$14)*'CRONOGRAMA ACTIVIDADES'!I$18)*($G19/$F19)))</f>
        <v>0</v>
      </c>
      <c r="L19" s="498">
        <f>IF($F19=0,0,((($F19/$E$14)*'CRONOGRAMA ACTIVIDADES'!J$18)*($G19/$F19)))</f>
        <v>0</v>
      </c>
      <c r="M19" s="498">
        <f>IF($F19=0,0,((($F19/$E$14)*'CRONOGRAMA ACTIVIDADES'!K$18)*($G19/$F19)))</f>
        <v>0</v>
      </c>
      <c r="N19" s="498">
        <f>IF($F19=0,0,((($F19/$E$14)*'CRONOGRAMA ACTIVIDADES'!L$18)*($G19/$F19)))</f>
        <v>0</v>
      </c>
      <c r="O19" s="498">
        <f>IF($F19=0,0,((($F19/$E$14)*'CRONOGRAMA ACTIVIDADES'!M$18)*($G19/$F19)))</f>
        <v>0</v>
      </c>
      <c r="P19" s="498">
        <f>IF($F19=0,0,((($F19/$E$14)*'CRONOGRAMA ACTIVIDADES'!N$18)*($G19/$F19)))</f>
        <v>0</v>
      </c>
      <c r="Q19" s="498">
        <f>IF($F19=0,0,((($F19/$E$14)*'CRONOGRAMA ACTIVIDADES'!O$18)*($G19/$F19)))</f>
        <v>0</v>
      </c>
      <c r="R19" s="498">
        <f>IF($F19=0,0,((($F19/$E$14)*'CRONOGRAMA ACTIVIDADES'!P$18)*($G19/$F19)))</f>
        <v>0</v>
      </c>
      <c r="S19" s="498">
        <f>IF($F19=0,0,((($F19/$E$14)*'CRONOGRAMA ACTIVIDADES'!Q$18)*($G19/$F19)))</f>
        <v>0</v>
      </c>
      <c r="T19" s="501">
        <f>H19+I19+J19+K19+L19+M19+N19+O19+P19+Q19+R19+S19</f>
        <v>0</v>
      </c>
      <c r="U19" s="502">
        <f>IF($F19=0,0,((($F19/$E$14)*'CRONOGRAMA ACTIVIDADES'!R$18)*($G19/$F19)))</f>
        <v>0</v>
      </c>
      <c r="V19" s="498">
        <f>IF($F19=0,0,((($F19/$E$14)*'CRONOGRAMA ACTIVIDADES'!S$18)*($G19/$F19)))</f>
        <v>0</v>
      </c>
      <c r="W19" s="498">
        <f>IF($F19=0,0,((($F19/$E$14)*'CRONOGRAMA ACTIVIDADES'!T$18)*($G19/$F19)))</f>
        <v>0</v>
      </c>
      <c r="X19" s="498">
        <f>IF($F19=0,0,((($F19/$E$14)*'CRONOGRAMA ACTIVIDADES'!U$18)*($G19/$F19)))</f>
        <v>0</v>
      </c>
      <c r="Y19" s="498">
        <f>IF($F19=0,0,((($F19/$E$14)*'CRONOGRAMA ACTIVIDADES'!V$18)*($G19/$F19)))</f>
        <v>0</v>
      </c>
      <c r="Z19" s="498">
        <f>IF($F19=0,0,((($F19/$E$14)*'CRONOGRAMA ACTIVIDADES'!W$18)*($G19/$F19)))</f>
        <v>0</v>
      </c>
      <c r="AA19" s="498">
        <f>IF($F19=0,0,((($F19/$E$14)*'CRONOGRAMA ACTIVIDADES'!X$18)*($G19/$F19)))</f>
        <v>0</v>
      </c>
      <c r="AB19" s="498">
        <f>IF($F19=0,0,((($F19/$E$14)*'CRONOGRAMA ACTIVIDADES'!Y$18)*($G19/$F19)))</f>
        <v>0</v>
      </c>
      <c r="AC19" s="498">
        <f>IF($F19=0,0,((($F19/$E$14)*'CRONOGRAMA ACTIVIDADES'!Z$18)*($G19/$F19)))</f>
        <v>0</v>
      </c>
      <c r="AD19" s="498">
        <f>IF($F19=0,0,((($F19/$E$14)*'CRONOGRAMA ACTIVIDADES'!AA$18)*($G19/$F19)))</f>
        <v>0</v>
      </c>
      <c r="AE19" s="498">
        <f>IF($F19=0,0,((($F19/$E$14)*'CRONOGRAMA ACTIVIDADES'!AB$18)*($G19/$F19)))</f>
        <v>0</v>
      </c>
      <c r="AF19" s="498">
        <f>IF($F19=0,0,((($F19/$E$14)*'CRONOGRAMA ACTIVIDADES'!AC$18)*($G19/$F19)))</f>
        <v>0</v>
      </c>
      <c r="AG19" s="499">
        <f>U19+V19+W19+X19+Y19+Z19+AA19+AB19+AC19+AD19+AE19+AF19</f>
        <v>0</v>
      </c>
      <c r="AH19" s="503">
        <f>IF($F19=0,0,((($F19/$E$14)*'CRONOGRAMA ACTIVIDADES'!AD$18)*($G19/$F19)))</f>
        <v>0</v>
      </c>
      <c r="AI19" s="498">
        <f>IF($F19=0,0,((($F19/$E$14)*'CRONOGRAMA ACTIVIDADES'!AE$18)*($G19/$F19)))</f>
        <v>0</v>
      </c>
      <c r="AJ19" s="498">
        <f>IF($F19=0,0,((($F19/$E$14)*'CRONOGRAMA ACTIVIDADES'!AF$18)*($G19/$F19)))</f>
        <v>0</v>
      </c>
      <c r="AK19" s="498">
        <f>IF($F19=0,0,((($F19/$E$14)*'CRONOGRAMA ACTIVIDADES'!AG$18)*($G19/$F19)))</f>
        <v>0</v>
      </c>
      <c r="AL19" s="498">
        <f>IF($F19=0,0,((($F19/$E$14)*'CRONOGRAMA ACTIVIDADES'!AH$18)*($G19/$F19)))</f>
        <v>0</v>
      </c>
      <c r="AM19" s="498">
        <f>IF($F19=0,0,((($F19/$E$14)*'CRONOGRAMA ACTIVIDADES'!AI$18)*($G19/$F19)))</f>
        <v>0</v>
      </c>
      <c r="AN19" s="498">
        <f>IF($F19=0,0,((($F19/$E$14)*'CRONOGRAMA ACTIVIDADES'!AJ$18)*($G19/$F19)))</f>
        <v>0</v>
      </c>
      <c r="AO19" s="498">
        <f>IF($F19=0,0,((($F19/$E$14)*'CRONOGRAMA ACTIVIDADES'!AK$18)*($G19/$F19)))</f>
        <v>0</v>
      </c>
      <c r="AP19" s="498">
        <f>IF($F19=0,0,((($F19/$E$14)*'CRONOGRAMA ACTIVIDADES'!AL$18)*($G19/$F19)))</f>
        <v>0</v>
      </c>
      <c r="AQ19" s="498">
        <f>IF($F19=0,0,((($F19/$E$14)*'CRONOGRAMA ACTIVIDADES'!AM$18)*($G19/$F19)))</f>
        <v>0</v>
      </c>
      <c r="AR19" s="498">
        <f>IF($F19=0,0,((($F19/$E$14)*'CRONOGRAMA ACTIVIDADES'!AN$18)*($G19/$F19)))</f>
        <v>0</v>
      </c>
      <c r="AS19" s="498">
        <f>IF($F19=0,0,((($F19/$E$14)*'CRONOGRAMA ACTIVIDADES'!AO$18)*($G19/$F19)))</f>
        <v>0</v>
      </c>
      <c r="AT19" s="501">
        <f>AH19+AI19+AJ19+AK19+AL19+AM19+AN19+AO19+AP19+AQ19+AR19+AS19</f>
        <v>0</v>
      </c>
      <c r="AU19" s="504">
        <f>AS19+AR19+AQ19+AP19+AO19+AN19+AM19+AL19+AK19+AJ19+AI19+AH19+AF19+AE19+AD19+AC19+AB19+AA19+Z19+Y19+X19+W19+V19+U19+S19+R19+Q19+P19+O19+N19+M19+L19+K19+J19+I19+H19</f>
        <v>0</v>
      </c>
      <c r="AV19" s="470">
        <f t="shared" si="1"/>
        <v>0</v>
      </c>
    </row>
    <row r="20" spans="2:48" s="472" customFormat="1" ht="12.75" customHeight="1">
      <c r="B20" s="484" t="str">
        <f>+'FORMATO COSTEO C1'!C$46</f>
        <v>1.1.2</v>
      </c>
      <c r="C20" s="505">
        <f>+'FORMATO COSTEO C1'!B$46</f>
        <v>0</v>
      </c>
      <c r="D20" s="486" t="str">
        <f>+'FORMATO COSTEO C1'!D$46</f>
        <v>Unidad medida</v>
      </c>
      <c r="E20" s="487">
        <f>+'FORMATO COSTEO C1'!E$46</f>
        <v>0</v>
      </c>
      <c r="F20" s="488">
        <f>SUM(F21:F25)</f>
        <v>0</v>
      </c>
      <c r="G20" s="489">
        <f aca="true" t="shared" si="6" ref="G20:P20">SUM(G21:G25)</f>
        <v>0</v>
      </c>
      <c r="H20" s="490">
        <f t="shared" si="6"/>
        <v>0</v>
      </c>
      <c r="I20" s="488">
        <f>SUM(I21:I25)</f>
        <v>0</v>
      </c>
      <c r="J20" s="488">
        <f>SUM(J21:J25)</f>
        <v>0</v>
      </c>
      <c r="K20" s="488">
        <f>SUM(K21:K25)</f>
        <v>0</v>
      </c>
      <c r="L20" s="488">
        <f>SUM(L21:L25)</f>
        <v>0</v>
      </c>
      <c r="M20" s="488">
        <f>SUM(M21:M25)</f>
        <v>0</v>
      </c>
      <c r="N20" s="488">
        <f t="shared" si="6"/>
        <v>0</v>
      </c>
      <c r="O20" s="488">
        <f t="shared" si="6"/>
        <v>0</v>
      </c>
      <c r="P20" s="488">
        <f t="shared" si="6"/>
        <v>0</v>
      </c>
      <c r="Q20" s="488">
        <f>SUM(Q21:Q25)</f>
        <v>0</v>
      </c>
      <c r="R20" s="488">
        <f>SUM(R21:R25)</f>
        <v>0</v>
      </c>
      <c r="S20" s="488">
        <f>SUM(S21:S25)</f>
        <v>0</v>
      </c>
      <c r="T20" s="491">
        <f>SUM(T21:T25)</f>
        <v>0</v>
      </c>
      <c r="U20" s="492">
        <f aca="true" t="shared" si="7" ref="U20:AS20">SUM(U21:U25)</f>
        <v>0</v>
      </c>
      <c r="V20" s="488">
        <f t="shared" si="7"/>
        <v>0</v>
      </c>
      <c r="W20" s="488">
        <f t="shared" si="7"/>
        <v>0</v>
      </c>
      <c r="X20" s="488">
        <f t="shared" si="7"/>
        <v>0</v>
      </c>
      <c r="Y20" s="488">
        <f t="shared" si="7"/>
        <v>0</v>
      </c>
      <c r="Z20" s="488">
        <f t="shared" si="7"/>
        <v>0</v>
      </c>
      <c r="AA20" s="488">
        <f t="shared" si="7"/>
        <v>0</v>
      </c>
      <c r="AB20" s="488">
        <f t="shared" si="7"/>
        <v>0</v>
      </c>
      <c r="AC20" s="488">
        <f t="shared" si="7"/>
        <v>0</v>
      </c>
      <c r="AD20" s="488">
        <f t="shared" si="7"/>
        <v>0</v>
      </c>
      <c r="AE20" s="488">
        <f t="shared" si="7"/>
        <v>0</v>
      </c>
      <c r="AF20" s="488">
        <f t="shared" si="7"/>
        <v>0</v>
      </c>
      <c r="AG20" s="489">
        <f t="shared" si="7"/>
        <v>0</v>
      </c>
      <c r="AH20" s="490">
        <f t="shared" si="7"/>
        <v>0</v>
      </c>
      <c r="AI20" s="488">
        <f t="shared" si="7"/>
        <v>0</v>
      </c>
      <c r="AJ20" s="488">
        <f t="shared" si="7"/>
        <v>0</v>
      </c>
      <c r="AK20" s="488">
        <f t="shared" si="7"/>
        <v>0</v>
      </c>
      <c r="AL20" s="488">
        <f t="shared" si="7"/>
        <v>0</v>
      </c>
      <c r="AM20" s="488">
        <f t="shared" si="7"/>
        <v>0</v>
      </c>
      <c r="AN20" s="488">
        <f t="shared" si="7"/>
        <v>0</v>
      </c>
      <c r="AO20" s="488">
        <f t="shared" si="7"/>
        <v>0</v>
      </c>
      <c r="AP20" s="488">
        <f t="shared" si="7"/>
        <v>0</v>
      </c>
      <c r="AQ20" s="488">
        <f t="shared" si="7"/>
        <v>0</v>
      </c>
      <c r="AR20" s="488">
        <f t="shared" si="7"/>
        <v>0</v>
      </c>
      <c r="AS20" s="488">
        <f t="shared" si="7"/>
        <v>0</v>
      </c>
      <c r="AT20" s="491">
        <f>SUM(AT21:AT25)</f>
        <v>0</v>
      </c>
      <c r="AU20" s="493">
        <f>SUM(AU21:AU25)</f>
        <v>0</v>
      </c>
      <c r="AV20" s="470">
        <f t="shared" si="1"/>
        <v>0</v>
      </c>
    </row>
    <row r="21" spans="2:48" s="472" customFormat="1" ht="12.75" customHeight="1">
      <c r="B21" s="494" t="str">
        <f>+'FORMATO COSTEO C1'!C$48</f>
        <v>1.1.2.1</v>
      </c>
      <c r="C21" s="495" t="str">
        <f>+'FORMATO COSTEO C1'!B$48</f>
        <v>Categoría de gasto</v>
      </c>
      <c r="D21" s="506"/>
      <c r="E21" s="507"/>
      <c r="F21" s="498">
        <f>+'FORMATO COSTEO C1'!G48</f>
        <v>0</v>
      </c>
      <c r="G21" s="499">
        <f>+'FORMATO COSTEO C1'!N48</f>
        <v>0</v>
      </c>
      <c r="H21" s="500">
        <f>IF($F21=0,0,((($F21/$E$20)*'CRONOGRAMA ACTIVIDADES'!F$19)*($G21/$F21)))</f>
        <v>0</v>
      </c>
      <c r="I21" s="498">
        <f>IF($F21=0,0,((($F21/$E$20)*'CRONOGRAMA ACTIVIDADES'!G$19)*($G21/$F21)))</f>
        <v>0</v>
      </c>
      <c r="J21" s="498">
        <f>IF($F21=0,0,((($F21/$E$20)*'CRONOGRAMA ACTIVIDADES'!H$19)*($G21/$F21)))</f>
        <v>0</v>
      </c>
      <c r="K21" s="498">
        <f>IF($F21=0,0,((($F21/$E$20)*'CRONOGRAMA ACTIVIDADES'!I$19)*($G21/$F21)))</f>
        <v>0</v>
      </c>
      <c r="L21" s="498">
        <f>IF($F21=0,0,((($F21/$E$20)*'CRONOGRAMA ACTIVIDADES'!J$19)*($G21/$F21)))</f>
        <v>0</v>
      </c>
      <c r="M21" s="498">
        <f>IF($F21=0,0,((($F21/$E$20)*'CRONOGRAMA ACTIVIDADES'!K$19)*($G21/$F21)))</f>
        <v>0</v>
      </c>
      <c r="N21" s="498">
        <f>IF($F21=0,0,((($F21/$E$20)*'CRONOGRAMA ACTIVIDADES'!L$19)*($G21/$F21)))</f>
        <v>0</v>
      </c>
      <c r="O21" s="498">
        <f>IF($F21=0,0,((($F21/$E$20)*'CRONOGRAMA ACTIVIDADES'!M$19)*($G21/$F21)))</f>
        <v>0</v>
      </c>
      <c r="P21" s="498">
        <f>IF($F21=0,0,((($F21/$E$20)*'CRONOGRAMA ACTIVIDADES'!N$19)*($G21/$F21)))</f>
        <v>0</v>
      </c>
      <c r="Q21" s="498">
        <f>IF($F21=0,0,((($F21/$E$20)*'CRONOGRAMA ACTIVIDADES'!O$19)*($G21/$F21)))</f>
        <v>0</v>
      </c>
      <c r="R21" s="498">
        <f>IF($F21=0,0,((($F21/$E$20)*'CRONOGRAMA ACTIVIDADES'!P$19)*($G21/$F21)))</f>
        <v>0</v>
      </c>
      <c r="S21" s="498">
        <f>IF($F21=0,0,((($F21/$E$20)*'CRONOGRAMA ACTIVIDADES'!Q$19)*($G21/$F21)))</f>
        <v>0</v>
      </c>
      <c r="T21" s="501">
        <f>H21+I21+J21+K21+L21+M21+N21+O21+P21+Q21+R21+S21</f>
        <v>0</v>
      </c>
      <c r="U21" s="502">
        <f>IF($F21=0,0,((($F21/$E$20)*'CRONOGRAMA ACTIVIDADES'!R$19)*($G21/$F21)))</f>
        <v>0</v>
      </c>
      <c r="V21" s="498">
        <f>IF($F21=0,0,((($F21/$E$20)*'CRONOGRAMA ACTIVIDADES'!S$19)*($G21/$F21)))</f>
        <v>0</v>
      </c>
      <c r="W21" s="498">
        <f>IF($F21=0,0,((($F21/$E$20)*'CRONOGRAMA ACTIVIDADES'!T$19)*($G21/$F21)))</f>
        <v>0</v>
      </c>
      <c r="X21" s="498">
        <f>IF($F21=0,0,((($F21/$E$20)*'CRONOGRAMA ACTIVIDADES'!U$19)*($G21/$F21)))</f>
        <v>0</v>
      </c>
      <c r="Y21" s="498">
        <f>IF($F21=0,0,((($F21/$E$20)*'CRONOGRAMA ACTIVIDADES'!V$19)*($G21/$F21)))</f>
        <v>0</v>
      </c>
      <c r="Z21" s="498">
        <f>IF($F21=0,0,((($F21/$E$20)*'CRONOGRAMA ACTIVIDADES'!W$19)*($G21/$F21)))</f>
        <v>0</v>
      </c>
      <c r="AA21" s="498">
        <f>IF($F21=0,0,((($F21/$E$20)*'CRONOGRAMA ACTIVIDADES'!X$19)*($G21/$F21)))</f>
        <v>0</v>
      </c>
      <c r="AB21" s="498">
        <f>IF($F21=0,0,((($F21/$E$20)*'CRONOGRAMA ACTIVIDADES'!Y$19)*($G21/$F21)))</f>
        <v>0</v>
      </c>
      <c r="AC21" s="498">
        <f>IF($F21=0,0,((($F21/$E$20)*'CRONOGRAMA ACTIVIDADES'!Z$19)*($G21/$F21)))</f>
        <v>0</v>
      </c>
      <c r="AD21" s="498">
        <f>IF($F21=0,0,((($F21/$E$20)*'CRONOGRAMA ACTIVIDADES'!AA$19)*($G21/$F21)))</f>
        <v>0</v>
      </c>
      <c r="AE21" s="498">
        <f>IF($F21=0,0,((($F21/$E$20)*'CRONOGRAMA ACTIVIDADES'!AB$19)*($G21/$F21)))</f>
        <v>0</v>
      </c>
      <c r="AF21" s="498">
        <f>IF($F21=0,0,((($F21/$E$20)*'CRONOGRAMA ACTIVIDADES'!AC$19)*($G21/$F21)))</f>
        <v>0</v>
      </c>
      <c r="AG21" s="499">
        <f>U21+V21+W21+X21+Y21+Z21+AA21+AB21+AC21+AD21+AE21+AF21</f>
        <v>0</v>
      </c>
      <c r="AH21" s="503">
        <f>IF($F21=0,0,((($F21/$E$20)*'CRONOGRAMA ACTIVIDADES'!AD$19)*($G21/$F21)))</f>
        <v>0</v>
      </c>
      <c r="AI21" s="498">
        <f>IF($F21=0,0,((($F21/$E$20)*'CRONOGRAMA ACTIVIDADES'!AE$19)*($G21/$F21)))</f>
        <v>0</v>
      </c>
      <c r="AJ21" s="498">
        <f>IF($F21=0,0,((($F21/$E$20)*'CRONOGRAMA ACTIVIDADES'!AF$19)*($G21/$F21)))</f>
        <v>0</v>
      </c>
      <c r="AK21" s="498">
        <f>IF($F21=0,0,((($F21/$E$20)*'CRONOGRAMA ACTIVIDADES'!AG$19)*($G21/$F21)))</f>
        <v>0</v>
      </c>
      <c r="AL21" s="498">
        <f>IF($F21=0,0,((($F21/$E$20)*'CRONOGRAMA ACTIVIDADES'!AH$19)*($G21/$F21)))</f>
        <v>0</v>
      </c>
      <c r="AM21" s="498">
        <f>IF($F21=0,0,((($F21/$E$20)*'CRONOGRAMA ACTIVIDADES'!AI$19)*($G21/$F21)))</f>
        <v>0</v>
      </c>
      <c r="AN21" s="498">
        <f>IF($F21=0,0,((($F21/$E$20)*'CRONOGRAMA ACTIVIDADES'!AJ$19)*($G21/$F21)))</f>
        <v>0</v>
      </c>
      <c r="AO21" s="498">
        <f>IF($F21=0,0,((($F21/$E$20)*'CRONOGRAMA ACTIVIDADES'!AK$19)*($G21/$F21)))</f>
        <v>0</v>
      </c>
      <c r="AP21" s="498">
        <f>IF($F21=0,0,((($F21/$E$20)*'CRONOGRAMA ACTIVIDADES'!AL$19)*($G21/$F21)))</f>
        <v>0</v>
      </c>
      <c r="AQ21" s="498">
        <f>IF($F21=0,0,((($F21/$E$20)*'CRONOGRAMA ACTIVIDADES'!AM$19)*($G21/$F21)))</f>
        <v>0</v>
      </c>
      <c r="AR21" s="498">
        <f>IF($F21=0,0,((($F21/$E$20)*'CRONOGRAMA ACTIVIDADES'!AN$19)*($G21/$F21)))</f>
        <v>0</v>
      </c>
      <c r="AS21" s="498">
        <f>IF($F21=0,0,((($F21/$E$20)*'CRONOGRAMA ACTIVIDADES'!AO$19)*($G21/$F21)))</f>
        <v>0</v>
      </c>
      <c r="AT21" s="501">
        <f>AH21+AI21+AJ21+AK21+AL21+AM21+AN21+AO21+AP21+AQ21+AR21+AS21</f>
        <v>0</v>
      </c>
      <c r="AU21" s="504">
        <f>AS21+AR21+AQ21+AP21+AO21+AN21+AM21+AL21+AK21+AJ21+AI21+AH21+AF21+AE21+AD21+AC21+AB21+AA21+Z21+Y21+X21+W21+V21+U21+S21+R21+Q21+P21+O21+N21+M21+L21+K21+J21+I21+H21</f>
        <v>0</v>
      </c>
      <c r="AV21" s="470">
        <f t="shared" si="1"/>
        <v>0</v>
      </c>
    </row>
    <row r="22" spans="2:48" s="472" customFormat="1" ht="12.75" customHeight="1">
      <c r="B22" s="494" t="str">
        <f>+'FORMATO COSTEO C1'!C$54</f>
        <v>1.1.2.2</v>
      </c>
      <c r="C22" s="495" t="str">
        <f>+'FORMATO COSTEO C1'!B$54</f>
        <v>Categoría de gasto</v>
      </c>
      <c r="D22" s="506"/>
      <c r="E22" s="507"/>
      <c r="F22" s="498">
        <f>+'FORMATO COSTEO C1'!G54</f>
        <v>0</v>
      </c>
      <c r="G22" s="499">
        <f>+'FORMATO COSTEO C1'!N54</f>
        <v>0</v>
      </c>
      <c r="H22" s="503">
        <f>IF($F22=0,0,((($F22/$E$20)*'CRONOGRAMA ACTIVIDADES'!F$19)*($G22/$F22)))</f>
        <v>0</v>
      </c>
      <c r="I22" s="498">
        <f>IF($F22=0,0,((($F22/$E$20)*'CRONOGRAMA ACTIVIDADES'!G$19)*($G22/$F22)))</f>
        <v>0</v>
      </c>
      <c r="J22" s="498">
        <f>IF($F22=0,0,((($F22/$E$20)*'CRONOGRAMA ACTIVIDADES'!H$19)*($G22/$F22)))</f>
        <v>0</v>
      </c>
      <c r="K22" s="498">
        <f>IF($F22=0,0,((($F22/$E$20)*'CRONOGRAMA ACTIVIDADES'!I$19)*($G22/$F22)))</f>
        <v>0</v>
      </c>
      <c r="L22" s="498">
        <f>IF($F22=0,0,((($F22/$E$20)*'CRONOGRAMA ACTIVIDADES'!J$19)*($G22/$F22)))</f>
        <v>0</v>
      </c>
      <c r="M22" s="498">
        <f>IF($F22=0,0,((($F22/$E$20)*'CRONOGRAMA ACTIVIDADES'!K$19)*($G22/$F22)))</f>
        <v>0</v>
      </c>
      <c r="N22" s="498">
        <f>IF($F22=0,0,((($F22/$E$20)*'CRONOGRAMA ACTIVIDADES'!L$19)*($G22/$F22)))</f>
        <v>0</v>
      </c>
      <c r="O22" s="498">
        <f>IF($F22=0,0,((($F22/$E$20)*'CRONOGRAMA ACTIVIDADES'!M$19)*($G22/$F22)))</f>
        <v>0</v>
      </c>
      <c r="P22" s="498">
        <f>IF($F22=0,0,((($F22/$E$20)*'CRONOGRAMA ACTIVIDADES'!N$19)*($G22/$F22)))</f>
        <v>0</v>
      </c>
      <c r="Q22" s="498">
        <f>IF($F22=0,0,((($F22/$E$20)*'CRONOGRAMA ACTIVIDADES'!O$19)*($G22/$F22)))</f>
        <v>0</v>
      </c>
      <c r="R22" s="498">
        <f>IF($F22=0,0,((($F22/$E$20)*'CRONOGRAMA ACTIVIDADES'!P$19)*($G22/$F22)))</f>
        <v>0</v>
      </c>
      <c r="S22" s="498">
        <f>IF($F22=0,0,((($F22/$E$20)*'CRONOGRAMA ACTIVIDADES'!Q$19)*($G22/$F22)))</f>
        <v>0</v>
      </c>
      <c r="T22" s="501">
        <f>H22+I22+J22+K22+L22+M22+N22+O22+P22+Q22+R22+S22</f>
        <v>0</v>
      </c>
      <c r="U22" s="502">
        <f>IF($F22=0,0,((($F22/$E$20)*'CRONOGRAMA ACTIVIDADES'!R$19)*($G22/$F22)))</f>
        <v>0</v>
      </c>
      <c r="V22" s="498">
        <f>IF($F22=0,0,((($F22/$E$20)*'CRONOGRAMA ACTIVIDADES'!S$19)*($G22/$F22)))</f>
        <v>0</v>
      </c>
      <c r="W22" s="498">
        <f>IF($F22=0,0,((($F22/$E$20)*'CRONOGRAMA ACTIVIDADES'!T$19)*($G22/$F22)))</f>
        <v>0</v>
      </c>
      <c r="X22" s="498">
        <f>IF($F22=0,0,((($F22/$E$20)*'CRONOGRAMA ACTIVIDADES'!U$19)*($G22/$F22)))</f>
        <v>0</v>
      </c>
      <c r="Y22" s="498">
        <f>IF($F22=0,0,((($F22/$E$20)*'CRONOGRAMA ACTIVIDADES'!V$19)*($G22/$F22)))</f>
        <v>0</v>
      </c>
      <c r="Z22" s="498">
        <f>IF($F22=0,0,((($F22/$E$20)*'CRONOGRAMA ACTIVIDADES'!W$19)*($G22/$F22)))</f>
        <v>0</v>
      </c>
      <c r="AA22" s="498">
        <f>IF($F22=0,0,((($F22/$E$20)*'CRONOGRAMA ACTIVIDADES'!X$19)*($G22/$F22)))</f>
        <v>0</v>
      </c>
      <c r="AB22" s="498">
        <f>IF($F22=0,0,((($F22/$E$20)*'CRONOGRAMA ACTIVIDADES'!Y$19)*($G22/$F22)))</f>
        <v>0</v>
      </c>
      <c r="AC22" s="498">
        <f>IF($F22=0,0,((($F22/$E$20)*'CRONOGRAMA ACTIVIDADES'!Z$19)*($G22/$F22)))</f>
        <v>0</v>
      </c>
      <c r="AD22" s="498">
        <f>IF($F22=0,0,((($F22/$E$20)*'CRONOGRAMA ACTIVIDADES'!AA$19)*($G22/$F22)))</f>
        <v>0</v>
      </c>
      <c r="AE22" s="498">
        <f>IF($F22=0,0,((($F22/$E$20)*'CRONOGRAMA ACTIVIDADES'!AB$19)*($G22/$F22)))</f>
        <v>0</v>
      </c>
      <c r="AF22" s="498">
        <f>IF($F22=0,0,((($F22/$E$20)*'CRONOGRAMA ACTIVIDADES'!AC$19)*($G22/$F22)))</f>
        <v>0</v>
      </c>
      <c r="AG22" s="499">
        <f>U22+V22+W22+X22+Y22+Z22+AA22+AB22+AC22+AD22+AE22+AF22</f>
        <v>0</v>
      </c>
      <c r="AH22" s="503">
        <f>IF($F22=0,0,((($F22/$E$20)*'CRONOGRAMA ACTIVIDADES'!AD$19)*($G22/$F22)))</f>
        <v>0</v>
      </c>
      <c r="AI22" s="498">
        <f>IF($F22=0,0,((($F22/$E$20)*'CRONOGRAMA ACTIVIDADES'!AE$19)*($G22/$F22)))</f>
        <v>0</v>
      </c>
      <c r="AJ22" s="498">
        <f>IF($F22=0,0,((($F22/$E$20)*'CRONOGRAMA ACTIVIDADES'!AF$19)*($G22/$F22)))</f>
        <v>0</v>
      </c>
      <c r="AK22" s="498">
        <f>IF($F22=0,0,((($F22/$E$20)*'CRONOGRAMA ACTIVIDADES'!AG$19)*($G22/$F22)))</f>
        <v>0</v>
      </c>
      <c r="AL22" s="498">
        <f>IF($F22=0,0,((($F22/$E$20)*'CRONOGRAMA ACTIVIDADES'!AH$19)*($G22/$F22)))</f>
        <v>0</v>
      </c>
      <c r="AM22" s="498">
        <f>IF($F22=0,0,((($F22/$E$20)*'CRONOGRAMA ACTIVIDADES'!AI$19)*($G22/$F22)))</f>
        <v>0</v>
      </c>
      <c r="AN22" s="498">
        <f>IF($F22=0,0,((($F22/$E$20)*'CRONOGRAMA ACTIVIDADES'!AJ$19)*($G22/$F22)))</f>
        <v>0</v>
      </c>
      <c r="AO22" s="498">
        <f>IF($F22=0,0,((($F22/$E$20)*'CRONOGRAMA ACTIVIDADES'!AK$19)*($G22/$F22)))</f>
        <v>0</v>
      </c>
      <c r="AP22" s="498">
        <f>IF($F22=0,0,((($F22/$E$20)*'CRONOGRAMA ACTIVIDADES'!AL$19)*($G22/$F22)))</f>
        <v>0</v>
      </c>
      <c r="AQ22" s="498">
        <f>IF($F22=0,0,((($F22/$E$20)*'CRONOGRAMA ACTIVIDADES'!AM$19)*($G22/$F22)))</f>
        <v>0</v>
      </c>
      <c r="AR22" s="498">
        <f>IF($F22=0,0,((($F22/$E$20)*'CRONOGRAMA ACTIVIDADES'!AN$19)*($G22/$F22)))</f>
        <v>0</v>
      </c>
      <c r="AS22" s="498">
        <f>IF($F22=0,0,((($F22/$E$20)*'CRONOGRAMA ACTIVIDADES'!AO$19)*($G22/$F22)))</f>
        <v>0</v>
      </c>
      <c r="AT22" s="501">
        <f>AH22+AI22+AJ22+AK22+AL22+AM22+AN22+AO22+AP22+AQ22+AR22+AS22</f>
        <v>0</v>
      </c>
      <c r="AU22" s="504">
        <f>AS22+AR22+AQ22+AP22+AO22+AN22+AM22+AL22+AK22+AJ22+AI22+AH22+AF22+AE22+AD22+AC22+AB22+AA22+Z22+Y22+X22+W22+V22+U22+S22+R22+Q22+P22+O22+N22+M22+L22+K22+J22+I22+H22</f>
        <v>0</v>
      </c>
      <c r="AV22" s="470">
        <f t="shared" si="1"/>
        <v>0</v>
      </c>
    </row>
    <row r="23" spans="2:48" s="472" customFormat="1" ht="12.75" customHeight="1">
      <c r="B23" s="494" t="str">
        <f>+'FORMATO COSTEO C1'!C$60</f>
        <v>1.1.2.3.</v>
      </c>
      <c r="C23" s="495" t="str">
        <f>+'FORMATO COSTEO C1'!B$60</f>
        <v>Categoría de gasto</v>
      </c>
      <c r="D23" s="506"/>
      <c r="E23" s="507"/>
      <c r="F23" s="498">
        <f>+'FORMATO COSTEO C1'!G60</f>
        <v>0</v>
      </c>
      <c r="G23" s="499">
        <f>+'FORMATO COSTEO C1'!N60</f>
        <v>0</v>
      </c>
      <c r="H23" s="503">
        <f>IF($F23=0,0,((($F23/$E$20)*'CRONOGRAMA ACTIVIDADES'!F$19)*($G23/$F23)))</f>
        <v>0</v>
      </c>
      <c r="I23" s="498">
        <f>IF($F23=0,0,((($F23/$E$20)*'CRONOGRAMA ACTIVIDADES'!G$19)*($G23/$F23)))</f>
        <v>0</v>
      </c>
      <c r="J23" s="498">
        <f>IF($F23=0,0,((($F23/$E$20)*'CRONOGRAMA ACTIVIDADES'!H$19)*($G23/$F23)))</f>
        <v>0</v>
      </c>
      <c r="K23" s="498">
        <f>IF($F23=0,0,((($F23/$E$20)*'CRONOGRAMA ACTIVIDADES'!I$19)*($G23/$F23)))</f>
        <v>0</v>
      </c>
      <c r="L23" s="498">
        <f>IF($F23=0,0,((($F23/$E$20)*'CRONOGRAMA ACTIVIDADES'!J$19)*($G23/$F23)))</f>
        <v>0</v>
      </c>
      <c r="M23" s="498">
        <f>IF($F23=0,0,((($F23/$E$20)*'CRONOGRAMA ACTIVIDADES'!K$19)*($G23/$F23)))</f>
        <v>0</v>
      </c>
      <c r="N23" s="498">
        <f>IF($F23=0,0,((($F23/$E$20)*'CRONOGRAMA ACTIVIDADES'!L$19)*($G23/$F23)))</f>
        <v>0</v>
      </c>
      <c r="O23" s="498">
        <f>IF($F23=0,0,((($F23/$E$20)*'CRONOGRAMA ACTIVIDADES'!M$19)*($G23/$F23)))</f>
        <v>0</v>
      </c>
      <c r="P23" s="498">
        <f>IF($F23=0,0,((($F23/$E$20)*'CRONOGRAMA ACTIVIDADES'!N$19)*($G23/$F23)))</f>
        <v>0</v>
      </c>
      <c r="Q23" s="498">
        <f>IF($F23=0,0,((($F23/$E$20)*'CRONOGRAMA ACTIVIDADES'!O$19)*($G23/$F23)))</f>
        <v>0</v>
      </c>
      <c r="R23" s="498">
        <f>IF($F23=0,0,((($F23/$E$20)*'CRONOGRAMA ACTIVIDADES'!P$19)*($G23/$F23)))</f>
        <v>0</v>
      </c>
      <c r="S23" s="498">
        <f>IF($F23=0,0,((($F23/$E$20)*'CRONOGRAMA ACTIVIDADES'!Q$19)*($G23/$F23)))</f>
        <v>0</v>
      </c>
      <c r="T23" s="501">
        <f>H23+I23+J23+K23+L23+M23+N23+O23+P23+Q23+R23+S23</f>
        <v>0</v>
      </c>
      <c r="U23" s="502">
        <f>IF($F23=0,0,((($F23/$E$20)*'CRONOGRAMA ACTIVIDADES'!R$19)*($G23/$F23)))</f>
        <v>0</v>
      </c>
      <c r="V23" s="498">
        <f>IF($F23=0,0,((($F23/$E$20)*'CRONOGRAMA ACTIVIDADES'!S$19)*($G23/$F23)))</f>
        <v>0</v>
      </c>
      <c r="W23" s="498">
        <f>IF($F23=0,0,((($F23/$E$20)*'CRONOGRAMA ACTIVIDADES'!T$19)*($G23/$F23)))</f>
        <v>0</v>
      </c>
      <c r="X23" s="498">
        <f>IF($F23=0,0,((($F23/$E$20)*'CRONOGRAMA ACTIVIDADES'!U$19)*($G23/$F23)))</f>
        <v>0</v>
      </c>
      <c r="Y23" s="498">
        <f>IF($F23=0,0,((($F23/$E$20)*'CRONOGRAMA ACTIVIDADES'!V$19)*($G23/$F23)))</f>
        <v>0</v>
      </c>
      <c r="Z23" s="498">
        <f>IF($F23=0,0,((($F23/$E$20)*'CRONOGRAMA ACTIVIDADES'!W$19)*($G23/$F23)))</f>
        <v>0</v>
      </c>
      <c r="AA23" s="498">
        <f>IF($F23=0,0,((($F23/$E$20)*'CRONOGRAMA ACTIVIDADES'!X$19)*($G23/$F23)))</f>
        <v>0</v>
      </c>
      <c r="AB23" s="498">
        <f>IF($F23=0,0,((($F23/$E$20)*'CRONOGRAMA ACTIVIDADES'!Y$19)*($G23/$F23)))</f>
        <v>0</v>
      </c>
      <c r="AC23" s="498">
        <f>IF($F23=0,0,((($F23/$E$20)*'CRONOGRAMA ACTIVIDADES'!Z$19)*($G23/$F23)))</f>
        <v>0</v>
      </c>
      <c r="AD23" s="498">
        <f>IF($F23=0,0,((($F23/$E$20)*'CRONOGRAMA ACTIVIDADES'!AA$19)*($G23/$F23)))</f>
        <v>0</v>
      </c>
      <c r="AE23" s="498">
        <f>IF($F23=0,0,((($F23/$E$20)*'CRONOGRAMA ACTIVIDADES'!AB$19)*($G23/$F23)))</f>
        <v>0</v>
      </c>
      <c r="AF23" s="498">
        <f>IF($F23=0,0,((($F23/$E$20)*'CRONOGRAMA ACTIVIDADES'!AC$19)*($G23/$F23)))</f>
        <v>0</v>
      </c>
      <c r="AG23" s="499">
        <f>U23+V23+W23+X23+Y23+Z23+AA23+AB23+AC23+AD23+AE23+AF23</f>
        <v>0</v>
      </c>
      <c r="AH23" s="503">
        <f>IF($F23=0,0,((($F23/$E$20)*'CRONOGRAMA ACTIVIDADES'!AD$19)*($G23/$F23)))</f>
        <v>0</v>
      </c>
      <c r="AI23" s="498">
        <f>IF($F23=0,0,((($F23/$E$20)*'CRONOGRAMA ACTIVIDADES'!AE$19)*($G23/$F23)))</f>
        <v>0</v>
      </c>
      <c r="AJ23" s="498">
        <f>IF($F23=0,0,((($F23/$E$20)*'CRONOGRAMA ACTIVIDADES'!AF$19)*($G23/$F23)))</f>
        <v>0</v>
      </c>
      <c r="AK23" s="498">
        <f>IF($F23=0,0,((($F23/$E$20)*'CRONOGRAMA ACTIVIDADES'!AG$19)*($G23/$F23)))</f>
        <v>0</v>
      </c>
      <c r="AL23" s="498">
        <f>IF($F23=0,0,((($F23/$E$20)*'CRONOGRAMA ACTIVIDADES'!AH$19)*($G23/$F23)))</f>
        <v>0</v>
      </c>
      <c r="AM23" s="498">
        <f>IF($F23=0,0,((($F23/$E$20)*'CRONOGRAMA ACTIVIDADES'!AI$19)*($G23/$F23)))</f>
        <v>0</v>
      </c>
      <c r="AN23" s="498">
        <f>IF($F23=0,0,((($F23/$E$20)*'CRONOGRAMA ACTIVIDADES'!AJ$19)*($G23/$F23)))</f>
        <v>0</v>
      </c>
      <c r="AO23" s="498">
        <f>IF($F23=0,0,((($F23/$E$20)*'CRONOGRAMA ACTIVIDADES'!AK$19)*($G23/$F23)))</f>
        <v>0</v>
      </c>
      <c r="AP23" s="498">
        <f>IF($F23=0,0,((($F23/$E$20)*'CRONOGRAMA ACTIVIDADES'!AL$19)*($G23/$F23)))</f>
        <v>0</v>
      </c>
      <c r="AQ23" s="498">
        <f>IF($F23=0,0,((($F23/$E$20)*'CRONOGRAMA ACTIVIDADES'!AM$19)*($G23/$F23)))</f>
        <v>0</v>
      </c>
      <c r="AR23" s="498">
        <f>IF($F23=0,0,((($F23/$E$20)*'CRONOGRAMA ACTIVIDADES'!AN$19)*($G23/$F23)))</f>
        <v>0</v>
      </c>
      <c r="AS23" s="498">
        <f>IF($F23=0,0,((($F23/$E$20)*'CRONOGRAMA ACTIVIDADES'!AO$19)*($G23/$F23)))</f>
        <v>0</v>
      </c>
      <c r="AT23" s="501">
        <f>AH23+AI23+AJ23+AK23+AL23+AM23+AN23+AO23+AP23+AQ23+AR23+AS23</f>
        <v>0</v>
      </c>
      <c r="AU23" s="504">
        <f>AS23+AR23+AQ23+AP23+AO23+AN23+AM23+AL23+AK23+AJ23+AI23+AH23+AF23+AE23+AD23+AC23+AB23+AA23+Z23+Y23+X23+W23+V23+U23+S23+R23+Q23+P23+O23+N23+M23+L23+K23+J23+I23+H23</f>
        <v>0</v>
      </c>
      <c r="AV23" s="470">
        <f t="shared" si="1"/>
        <v>0</v>
      </c>
    </row>
    <row r="24" spans="2:48" s="472" customFormat="1" ht="12.75" customHeight="1">
      <c r="B24" s="494" t="str">
        <f>+'FORMATO COSTEO C1'!C$66</f>
        <v>1.1.2.4</v>
      </c>
      <c r="C24" s="495" t="str">
        <f>+'FORMATO COSTEO C1'!B$66</f>
        <v>Categoría de gasto</v>
      </c>
      <c r="D24" s="506"/>
      <c r="E24" s="507"/>
      <c r="F24" s="498">
        <f>+'FORMATO COSTEO C1'!G66</f>
        <v>0</v>
      </c>
      <c r="G24" s="499">
        <f>+'FORMATO COSTEO C1'!N66</f>
        <v>0</v>
      </c>
      <c r="H24" s="503">
        <f>IF($F24=0,0,((($F24/$E$20)*'CRONOGRAMA ACTIVIDADES'!F$19)*($G24/$F24)))</f>
        <v>0</v>
      </c>
      <c r="I24" s="498">
        <f>IF($F24=0,0,((($F24/$E$20)*'CRONOGRAMA ACTIVIDADES'!G$19)*($G24/$F24)))</f>
        <v>0</v>
      </c>
      <c r="J24" s="498">
        <f>IF($F24=0,0,((($F24/$E$20)*'CRONOGRAMA ACTIVIDADES'!H$19)*($G24/$F24)))</f>
        <v>0</v>
      </c>
      <c r="K24" s="498">
        <f>IF($F24=0,0,((($F24/$E$20)*'CRONOGRAMA ACTIVIDADES'!I$19)*($G24/$F24)))</f>
        <v>0</v>
      </c>
      <c r="L24" s="498">
        <f>IF($F24=0,0,((($F24/$E$20)*'CRONOGRAMA ACTIVIDADES'!J$19)*($G24/$F24)))</f>
        <v>0</v>
      </c>
      <c r="M24" s="498">
        <f>IF($F24=0,0,((($F24/$E$20)*'CRONOGRAMA ACTIVIDADES'!K$19)*($G24/$F24)))</f>
        <v>0</v>
      </c>
      <c r="N24" s="498">
        <f>IF($F24=0,0,((($F24/$E$20)*'CRONOGRAMA ACTIVIDADES'!L$19)*($G24/$F24)))</f>
        <v>0</v>
      </c>
      <c r="O24" s="498">
        <f>IF($F24=0,0,((($F24/$E$20)*'CRONOGRAMA ACTIVIDADES'!M$19)*($G24/$F24)))</f>
        <v>0</v>
      </c>
      <c r="P24" s="498">
        <f>IF($F24=0,0,((($F24/$E$20)*'CRONOGRAMA ACTIVIDADES'!N$19)*($G24/$F24)))</f>
        <v>0</v>
      </c>
      <c r="Q24" s="498">
        <f>IF($F24=0,0,((($F24/$E$20)*'CRONOGRAMA ACTIVIDADES'!O$19)*($G24/$F24)))</f>
        <v>0</v>
      </c>
      <c r="R24" s="498">
        <f>IF($F24=0,0,((($F24/$E$20)*'CRONOGRAMA ACTIVIDADES'!P$19)*($G24/$F24)))</f>
        <v>0</v>
      </c>
      <c r="S24" s="498">
        <f>IF($F24=0,0,((($F24/$E$20)*'CRONOGRAMA ACTIVIDADES'!Q$19)*($G24/$F24)))</f>
        <v>0</v>
      </c>
      <c r="T24" s="501">
        <f>H24+I24+J24+K24+L24+M24+N24+O24+P24+Q24+R24+S24</f>
        <v>0</v>
      </c>
      <c r="U24" s="502">
        <f>IF($F24=0,0,((($F24/$E$20)*'CRONOGRAMA ACTIVIDADES'!R$19)*($G24/$F24)))</f>
        <v>0</v>
      </c>
      <c r="V24" s="498">
        <f>IF($F24=0,0,((($F24/$E$20)*'CRONOGRAMA ACTIVIDADES'!S$19)*($G24/$F24)))</f>
        <v>0</v>
      </c>
      <c r="W24" s="498">
        <f>IF($F24=0,0,((($F24/$E$20)*'CRONOGRAMA ACTIVIDADES'!T$19)*($G24/$F24)))</f>
        <v>0</v>
      </c>
      <c r="X24" s="498">
        <f>IF($F24=0,0,((($F24/$E$20)*'CRONOGRAMA ACTIVIDADES'!U$19)*($G24/$F24)))</f>
        <v>0</v>
      </c>
      <c r="Y24" s="498">
        <f>IF($F24=0,0,((($F24/$E$20)*'CRONOGRAMA ACTIVIDADES'!V$19)*($G24/$F24)))</f>
        <v>0</v>
      </c>
      <c r="Z24" s="498">
        <f>IF($F24=0,0,((($F24/$E$20)*'CRONOGRAMA ACTIVIDADES'!W$19)*($G24/$F24)))</f>
        <v>0</v>
      </c>
      <c r="AA24" s="498">
        <f>IF($F24=0,0,((($F24/$E$20)*'CRONOGRAMA ACTIVIDADES'!X$19)*($G24/$F24)))</f>
        <v>0</v>
      </c>
      <c r="AB24" s="498">
        <f>IF($F24=0,0,((($F24/$E$20)*'CRONOGRAMA ACTIVIDADES'!Y$19)*($G24/$F24)))</f>
        <v>0</v>
      </c>
      <c r="AC24" s="498">
        <f>IF($F24=0,0,((($F24/$E$20)*'CRONOGRAMA ACTIVIDADES'!Z$19)*($G24/$F24)))</f>
        <v>0</v>
      </c>
      <c r="AD24" s="498">
        <f>IF($F24=0,0,((($F24/$E$20)*'CRONOGRAMA ACTIVIDADES'!AA$19)*($G24/$F24)))</f>
        <v>0</v>
      </c>
      <c r="AE24" s="498">
        <f>IF($F24=0,0,((($F24/$E$20)*'CRONOGRAMA ACTIVIDADES'!AB$19)*($G24/$F24)))</f>
        <v>0</v>
      </c>
      <c r="AF24" s="498">
        <f>IF($F24=0,0,((($F24/$E$20)*'CRONOGRAMA ACTIVIDADES'!AC$19)*($G24/$F24)))</f>
        <v>0</v>
      </c>
      <c r="AG24" s="499">
        <f>U24+V24+W24+X24+Y24+Z24+AA24+AB24+AC24+AD24+AE24+AF24</f>
        <v>0</v>
      </c>
      <c r="AH24" s="503">
        <f>IF($F24=0,0,((($F24/$E$20)*'CRONOGRAMA ACTIVIDADES'!AD$19)*($G24/$F24)))</f>
        <v>0</v>
      </c>
      <c r="AI24" s="498">
        <f>IF($F24=0,0,((($F24/$E$20)*'CRONOGRAMA ACTIVIDADES'!AE$19)*($G24/$F24)))</f>
        <v>0</v>
      </c>
      <c r="AJ24" s="498">
        <f>IF($F24=0,0,((($F24/$E$20)*'CRONOGRAMA ACTIVIDADES'!AF$19)*($G24/$F24)))</f>
        <v>0</v>
      </c>
      <c r="AK24" s="498">
        <f>IF($F24=0,0,((($F24/$E$20)*'CRONOGRAMA ACTIVIDADES'!AG$19)*($G24/$F24)))</f>
        <v>0</v>
      </c>
      <c r="AL24" s="498">
        <f>IF($F24=0,0,((($F24/$E$20)*'CRONOGRAMA ACTIVIDADES'!AH$19)*($G24/$F24)))</f>
        <v>0</v>
      </c>
      <c r="AM24" s="498">
        <f>IF($F24=0,0,((($F24/$E$20)*'CRONOGRAMA ACTIVIDADES'!AI$19)*($G24/$F24)))</f>
        <v>0</v>
      </c>
      <c r="AN24" s="498">
        <f>IF($F24=0,0,((($F24/$E$20)*'CRONOGRAMA ACTIVIDADES'!AJ$19)*($G24/$F24)))</f>
        <v>0</v>
      </c>
      <c r="AO24" s="498">
        <f>IF($F24=0,0,((($F24/$E$20)*'CRONOGRAMA ACTIVIDADES'!AK$19)*($G24/$F24)))</f>
        <v>0</v>
      </c>
      <c r="AP24" s="498">
        <f>IF($F24=0,0,((($F24/$E$20)*'CRONOGRAMA ACTIVIDADES'!AL$19)*($G24/$F24)))</f>
        <v>0</v>
      </c>
      <c r="AQ24" s="498">
        <f>IF($F24=0,0,((($F24/$E$20)*'CRONOGRAMA ACTIVIDADES'!AM$19)*($G24/$F24)))</f>
        <v>0</v>
      </c>
      <c r="AR24" s="498">
        <f>IF($F24=0,0,((($F24/$E$20)*'CRONOGRAMA ACTIVIDADES'!AN$19)*($G24/$F24)))</f>
        <v>0</v>
      </c>
      <c r="AS24" s="498">
        <f>IF($F24=0,0,((($F24/$E$20)*'CRONOGRAMA ACTIVIDADES'!AO$19)*($G24/$F24)))</f>
        <v>0</v>
      </c>
      <c r="AT24" s="501">
        <f>AH24+AI24+AJ24+AK24+AL24+AM24+AN24+AO24+AP24+AQ24+AR24+AS24</f>
        <v>0</v>
      </c>
      <c r="AU24" s="504">
        <f>AS24+AR24+AQ24+AP24+AO24+AN24+AM24+AL24+AK24+AJ24+AI24+AH24+AF24+AE24+AD24+AC24+AB24+AA24+Z24+Y24+X24+W24+V24+U24+S24+R24+Q24+P24+O24+N24+M24+L24+K24+J24+I24+H24</f>
        <v>0</v>
      </c>
      <c r="AV24" s="470">
        <f t="shared" si="1"/>
        <v>0</v>
      </c>
    </row>
    <row r="25" spans="2:48" s="472" customFormat="1" ht="12.75" customHeight="1">
      <c r="B25" s="494" t="str">
        <f>+'FORMATO COSTEO C1'!C$72</f>
        <v>1.1.2.5</v>
      </c>
      <c r="C25" s="495" t="str">
        <f>+'FORMATO COSTEO C1'!B$72</f>
        <v>Categoría de gasto</v>
      </c>
      <c r="D25" s="506"/>
      <c r="E25" s="507"/>
      <c r="F25" s="498">
        <f>+'FORMATO COSTEO C1'!G72</f>
        <v>0</v>
      </c>
      <c r="G25" s="499">
        <f>+'FORMATO COSTEO C1'!N72</f>
        <v>0</v>
      </c>
      <c r="H25" s="503">
        <f>IF($F25=0,0,((($F25/$E$20)*'CRONOGRAMA ACTIVIDADES'!F$19)*($G25/$F25)))</f>
        <v>0</v>
      </c>
      <c r="I25" s="498">
        <f>IF($F25=0,0,((($F25/$E$20)*'CRONOGRAMA ACTIVIDADES'!G$19)*($G25/$F25)))</f>
        <v>0</v>
      </c>
      <c r="J25" s="498">
        <f>IF($F25=0,0,((($F25/$E$20)*'CRONOGRAMA ACTIVIDADES'!H$19)*($G25/$F25)))</f>
        <v>0</v>
      </c>
      <c r="K25" s="498">
        <f>IF($F25=0,0,((($F25/$E$20)*'CRONOGRAMA ACTIVIDADES'!I$19)*($G25/$F25)))</f>
        <v>0</v>
      </c>
      <c r="L25" s="498">
        <f>IF($F25=0,0,((($F25/$E$20)*'CRONOGRAMA ACTIVIDADES'!J$19)*($G25/$F25)))</f>
        <v>0</v>
      </c>
      <c r="M25" s="498">
        <f>IF($F25=0,0,((($F25/$E$20)*'CRONOGRAMA ACTIVIDADES'!K$19)*($G25/$F25)))</f>
        <v>0</v>
      </c>
      <c r="N25" s="498">
        <f>IF($F25=0,0,((($F25/$E$20)*'CRONOGRAMA ACTIVIDADES'!L$19)*($G25/$F25)))</f>
        <v>0</v>
      </c>
      <c r="O25" s="498">
        <f>IF($F25=0,0,((($F25/$E$20)*'CRONOGRAMA ACTIVIDADES'!M$19)*($G25/$F25)))</f>
        <v>0</v>
      </c>
      <c r="P25" s="498">
        <f>IF($F25=0,0,((($F25/$E$20)*'CRONOGRAMA ACTIVIDADES'!N$19)*($G25/$F25)))</f>
        <v>0</v>
      </c>
      <c r="Q25" s="498">
        <f>IF($F25=0,0,((($F25/$E$20)*'CRONOGRAMA ACTIVIDADES'!O$19)*($G25/$F25)))</f>
        <v>0</v>
      </c>
      <c r="R25" s="498">
        <f>IF($F25=0,0,((($F25/$E$20)*'CRONOGRAMA ACTIVIDADES'!P$19)*($G25/$F25)))</f>
        <v>0</v>
      </c>
      <c r="S25" s="498">
        <f>IF($F25=0,0,((($F25/$E$20)*'CRONOGRAMA ACTIVIDADES'!Q$19)*($G25/$F25)))</f>
        <v>0</v>
      </c>
      <c r="T25" s="501">
        <f>H25+I25+J25+K25+L25+M25+N25+O25+P25+Q25+R25+S25</f>
        <v>0</v>
      </c>
      <c r="U25" s="502">
        <f>IF($F25=0,0,((($F25/$E$20)*'CRONOGRAMA ACTIVIDADES'!R$19)*($G25/$F25)))</f>
        <v>0</v>
      </c>
      <c r="V25" s="498">
        <f>IF($F25=0,0,((($F25/$E$20)*'CRONOGRAMA ACTIVIDADES'!S$19)*($G25/$F25)))</f>
        <v>0</v>
      </c>
      <c r="W25" s="498">
        <f>IF($F25=0,0,((($F25/$E$20)*'CRONOGRAMA ACTIVIDADES'!T$19)*($G25/$F25)))</f>
        <v>0</v>
      </c>
      <c r="X25" s="498">
        <f>IF($F25=0,0,((($F25/$E$20)*'CRONOGRAMA ACTIVIDADES'!U$19)*($G25/$F25)))</f>
        <v>0</v>
      </c>
      <c r="Y25" s="498">
        <f>IF($F25=0,0,((($F25/$E$20)*'CRONOGRAMA ACTIVIDADES'!V$19)*($G25/$F25)))</f>
        <v>0</v>
      </c>
      <c r="Z25" s="498">
        <f>IF($F25=0,0,((($F25/$E$20)*'CRONOGRAMA ACTIVIDADES'!W$19)*($G25/$F25)))</f>
        <v>0</v>
      </c>
      <c r="AA25" s="498">
        <f>IF($F25=0,0,((($F25/$E$20)*'CRONOGRAMA ACTIVIDADES'!X$19)*($G25/$F25)))</f>
        <v>0</v>
      </c>
      <c r="AB25" s="498">
        <f>IF($F25=0,0,((($F25/$E$20)*'CRONOGRAMA ACTIVIDADES'!Y$19)*($G25/$F25)))</f>
        <v>0</v>
      </c>
      <c r="AC25" s="498">
        <f>IF($F25=0,0,((($F25/$E$20)*'CRONOGRAMA ACTIVIDADES'!Z$19)*($G25/$F25)))</f>
        <v>0</v>
      </c>
      <c r="AD25" s="498">
        <f>IF($F25=0,0,((($F25/$E$20)*'CRONOGRAMA ACTIVIDADES'!AA$19)*($G25/$F25)))</f>
        <v>0</v>
      </c>
      <c r="AE25" s="498">
        <f>IF($F25=0,0,((($F25/$E$20)*'CRONOGRAMA ACTIVIDADES'!AB$19)*($G25/$F25)))</f>
        <v>0</v>
      </c>
      <c r="AF25" s="498">
        <f>IF($F25=0,0,((($F25/$E$20)*'CRONOGRAMA ACTIVIDADES'!AC$19)*($G25/$F25)))</f>
        <v>0</v>
      </c>
      <c r="AG25" s="499">
        <f>U25+V25+W25+X25+Y25+Z25+AA25+AB25+AC25+AD25+AE25+AF25</f>
        <v>0</v>
      </c>
      <c r="AH25" s="503">
        <f>IF($F25=0,0,((($F25/$E$20)*'CRONOGRAMA ACTIVIDADES'!AD$19)*($G25/$F25)))</f>
        <v>0</v>
      </c>
      <c r="AI25" s="498">
        <f>IF($F25=0,0,((($F25/$E$20)*'CRONOGRAMA ACTIVIDADES'!AE$19)*($G25/$F25)))</f>
        <v>0</v>
      </c>
      <c r="AJ25" s="498">
        <f>IF($F25=0,0,((($F25/$E$20)*'CRONOGRAMA ACTIVIDADES'!AF$19)*($G25/$F25)))</f>
        <v>0</v>
      </c>
      <c r="AK25" s="498">
        <f>IF($F25=0,0,((($F25/$E$20)*'CRONOGRAMA ACTIVIDADES'!AG$19)*($G25/$F25)))</f>
        <v>0</v>
      </c>
      <c r="AL25" s="498">
        <f>IF($F25=0,0,((($F25/$E$20)*'CRONOGRAMA ACTIVIDADES'!AH$19)*($G25/$F25)))</f>
        <v>0</v>
      </c>
      <c r="AM25" s="498">
        <f>IF($F25=0,0,((($F25/$E$20)*'CRONOGRAMA ACTIVIDADES'!AI$19)*($G25/$F25)))</f>
        <v>0</v>
      </c>
      <c r="AN25" s="498">
        <f>IF($F25=0,0,((($F25/$E$20)*'CRONOGRAMA ACTIVIDADES'!AJ$19)*($G25/$F25)))</f>
        <v>0</v>
      </c>
      <c r="AO25" s="498">
        <f>IF($F25=0,0,((($F25/$E$20)*'CRONOGRAMA ACTIVIDADES'!AK$19)*($G25/$F25)))</f>
        <v>0</v>
      </c>
      <c r="AP25" s="498">
        <f>IF($F25=0,0,((($F25/$E$20)*'CRONOGRAMA ACTIVIDADES'!AL$19)*($G25/$F25)))</f>
        <v>0</v>
      </c>
      <c r="AQ25" s="498">
        <f>IF($F25=0,0,((($F25/$E$20)*'CRONOGRAMA ACTIVIDADES'!AM$19)*($G25/$F25)))</f>
        <v>0</v>
      </c>
      <c r="AR25" s="498">
        <f>IF($F25=0,0,((($F25/$E$20)*'CRONOGRAMA ACTIVIDADES'!AN$19)*($G25/$F25)))</f>
        <v>0</v>
      </c>
      <c r="AS25" s="498">
        <f>IF($F25=0,0,((($F25/$E$20)*'CRONOGRAMA ACTIVIDADES'!AO$19)*($G25/$F25)))</f>
        <v>0</v>
      </c>
      <c r="AT25" s="501">
        <f>AH25+AI25+AJ25+AK25+AL25+AM25+AN25+AO25+AP25+AQ25+AR25+AS25</f>
        <v>0</v>
      </c>
      <c r="AU25" s="504">
        <f>AS25+AR25+AQ25+AP25+AO25+AN25+AM25+AL25+AK25+AJ25+AI25+AH25+AF25+AE25+AD25+AC25+AB25+AA25+Z25+Y25+X25+W25+V25+U25+S25+R25+Q25+P25+O25+N25+M25+L25+K25+J25+I25+H25</f>
        <v>0</v>
      </c>
      <c r="AV25" s="470">
        <f t="shared" si="1"/>
        <v>0</v>
      </c>
    </row>
    <row r="26" spans="2:48" s="472" customFormat="1" ht="12.75" customHeight="1">
      <c r="B26" s="484" t="str">
        <f>+'FORMATO COSTEO C1'!C$78</f>
        <v>1.1.3</v>
      </c>
      <c r="C26" s="508">
        <f>+'FORMATO COSTEO C1'!B$78</f>
        <v>0</v>
      </c>
      <c r="D26" s="486" t="str">
        <f>+'FORMATO COSTEO C1'!D$78</f>
        <v>Unidad medida</v>
      </c>
      <c r="E26" s="487">
        <f>+'FORMATO COSTEO C1'!E$78</f>
        <v>0</v>
      </c>
      <c r="F26" s="488">
        <f>SUM(F27:F31)</f>
        <v>0</v>
      </c>
      <c r="G26" s="489">
        <f aca="true" t="shared" si="8" ref="G26:P26">SUM(G27:G31)</f>
        <v>0</v>
      </c>
      <c r="H26" s="490">
        <f t="shared" si="8"/>
        <v>0</v>
      </c>
      <c r="I26" s="488">
        <f>SUM(I27:I31)</f>
        <v>0</v>
      </c>
      <c r="J26" s="488">
        <f>SUM(J27:J31)</f>
        <v>0</v>
      </c>
      <c r="K26" s="488">
        <f>SUM(K27:K31)</f>
        <v>0</v>
      </c>
      <c r="L26" s="488">
        <f>SUM(L27:L31)</f>
        <v>0</v>
      </c>
      <c r="M26" s="488">
        <f>SUM(M27:M31)</f>
        <v>0</v>
      </c>
      <c r="N26" s="488">
        <f t="shared" si="8"/>
        <v>0</v>
      </c>
      <c r="O26" s="488">
        <f t="shared" si="8"/>
        <v>0</v>
      </c>
      <c r="P26" s="488">
        <f t="shared" si="8"/>
        <v>0</v>
      </c>
      <c r="Q26" s="488">
        <f>SUM(Q27:Q31)</f>
        <v>0</v>
      </c>
      <c r="R26" s="488">
        <f>SUM(R27:R31)</f>
        <v>0</v>
      </c>
      <c r="S26" s="488">
        <f>SUM(S27:S31)</f>
        <v>0</v>
      </c>
      <c r="T26" s="491">
        <f>SUM(T27:T31)</f>
        <v>0</v>
      </c>
      <c r="U26" s="492">
        <f aca="true" t="shared" si="9" ref="U26:AS26">SUM(U27:U31)</f>
        <v>0</v>
      </c>
      <c r="V26" s="488">
        <f t="shared" si="9"/>
        <v>0</v>
      </c>
      <c r="W26" s="488">
        <f t="shared" si="9"/>
        <v>0</v>
      </c>
      <c r="X26" s="488">
        <f t="shared" si="9"/>
        <v>0</v>
      </c>
      <c r="Y26" s="488">
        <f t="shared" si="9"/>
        <v>0</v>
      </c>
      <c r="Z26" s="488">
        <f t="shared" si="9"/>
        <v>0</v>
      </c>
      <c r="AA26" s="488">
        <f t="shared" si="9"/>
        <v>0</v>
      </c>
      <c r="AB26" s="488">
        <f t="shared" si="9"/>
        <v>0</v>
      </c>
      <c r="AC26" s="488">
        <f t="shared" si="9"/>
        <v>0</v>
      </c>
      <c r="AD26" s="488">
        <f t="shared" si="9"/>
        <v>0</v>
      </c>
      <c r="AE26" s="488">
        <f t="shared" si="9"/>
        <v>0</v>
      </c>
      <c r="AF26" s="488">
        <f t="shared" si="9"/>
        <v>0</v>
      </c>
      <c r="AG26" s="489">
        <f t="shared" si="9"/>
        <v>0</v>
      </c>
      <c r="AH26" s="490">
        <f t="shared" si="9"/>
        <v>0</v>
      </c>
      <c r="AI26" s="488">
        <f t="shared" si="9"/>
        <v>0</v>
      </c>
      <c r="AJ26" s="488">
        <f t="shared" si="9"/>
        <v>0</v>
      </c>
      <c r="AK26" s="488">
        <f t="shared" si="9"/>
        <v>0</v>
      </c>
      <c r="AL26" s="488">
        <f t="shared" si="9"/>
        <v>0</v>
      </c>
      <c r="AM26" s="488">
        <f t="shared" si="9"/>
        <v>0</v>
      </c>
      <c r="AN26" s="488">
        <f t="shared" si="9"/>
        <v>0</v>
      </c>
      <c r="AO26" s="488">
        <f t="shared" si="9"/>
        <v>0</v>
      </c>
      <c r="AP26" s="488">
        <f t="shared" si="9"/>
        <v>0</v>
      </c>
      <c r="AQ26" s="488">
        <f t="shared" si="9"/>
        <v>0</v>
      </c>
      <c r="AR26" s="488">
        <f t="shared" si="9"/>
        <v>0</v>
      </c>
      <c r="AS26" s="488">
        <f t="shared" si="9"/>
        <v>0</v>
      </c>
      <c r="AT26" s="491">
        <f>SUM(AT27:AT31)</f>
        <v>0</v>
      </c>
      <c r="AU26" s="493">
        <f>SUM(AU27:AU31)</f>
        <v>0</v>
      </c>
      <c r="AV26" s="470">
        <f t="shared" si="1"/>
        <v>0</v>
      </c>
    </row>
    <row r="27" spans="2:48" s="472" customFormat="1" ht="12.75" customHeight="1">
      <c r="B27" s="494" t="str">
        <f>+'FORMATO COSTEO C1'!C$80</f>
        <v>1.1.3.1</v>
      </c>
      <c r="C27" s="495" t="str">
        <f>+'FORMATO COSTEO C1'!B$80</f>
        <v>Categoría de gasto</v>
      </c>
      <c r="D27" s="506"/>
      <c r="E27" s="507"/>
      <c r="F27" s="498">
        <f>+'FORMATO COSTEO C1'!G80</f>
        <v>0</v>
      </c>
      <c r="G27" s="499">
        <f>+'FORMATO COSTEO C1'!N80</f>
        <v>0</v>
      </c>
      <c r="H27" s="500">
        <f>IF($F27=0,0,((($F27/$E$26)*'CRONOGRAMA ACTIVIDADES'!F$20)*($G27/$F27)))</f>
        <v>0</v>
      </c>
      <c r="I27" s="498">
        <f>IF($F27=0,0,((($F27/$E$26)*'CRONOGRAMA ACTIVIDADES'!G$20)*($G27/$F27)))</f>
        <v>0</v>
      </c>
      <c r="J27" s="498">
        <f>IF($F27=0,0,((($F27/$E$26)*'CRONOGRAMA ACTIVIDADES'!H$20)*($G27/$F27)))</f>
        <v>0</v>
      </c>
      <c r="K27" s="498">
        <f>IF($F27=0,0,((($F27/$E$26)*'CRONOGRAMA ACTIVIDADES'!I$20)*($G27/$F27)))</f>
        <v>0</v>
      </c>
      <c r="L27" s="498">
        <f>IF($F27=0,0,((($F27/$E$26)*'CRONOGRAMA ACTIVIDADES'!J$20)*($G27/$F27)))</f>
        <v>0</v>
      </c>
      <c r="M27" s="498">
        <f>IF($F27=0,0,((($F27/$E$26)*'CRONOGRAMA ACTIVIDADES'!K$20)*($G27/$F27)))</f>
        <v>0</v>
      </c>
      <c r="N27" s="498">
        <f>IF($F27=0,0,((($F27/$E$26)*'CRONOGRAMA ACTIVIDADES'!L$20)*($G27/$F27)))</f>
        <v>0</v>
      </c>
      <c r="O27" s="498">
        <f>IF($F27=0,0,((($F27/$E$26)*'CRONOGRAMA ACTIVIDADES'!M$20)*($G27/$F27)))</f>
        <v>0</v>
      </c>
      <c r="P27" s="498">
        <f>IF($F27=0,0,((($F27/$E$26)*'CRONOGRAMA ACTIVIDADES'!N$20)*($G27/$F27)))</f>
        <v>0</v>
      </c>
      <c r="Q27" s="498">
        <f>IF($F27=0,0,((($F27/$E$26)*'CRONOGRAMA ACTIVIDADES'!O$20)*($G27/$F27)))</f>
        <v>0</v>
      </c>
      <c r="R27" s="498">
        <f>IF($F27=0,0,((($F27/$E$26)*'CRONOGRAMA ACTIVIDADES'!P$20)*($G27/$F27)))</f>
        <v>0</v>
      </c>
      <c r="S27" s="498">
        <f>IF($F27=0,0,((($F27/$E$26)*'CRONOGRAMA ACTIVIDADES'!Q$20)*($G27/$F27)))</f>
        <v>0</v>
      </c>
      <c r="T27" s="501">
        <f>H27+I27+J27+K27+L27+M27+N27+O27+P27+Q27+R27+S27</f>
        <v>0</v>
      </c>
      <c r="U27" s="502">
        <f>IF($F27=0,0,((($F27/$E$26)*'CRONOGRAMA ACTIVIDADES'!R$20)*($G27/$F27)))</f>
        <v>0</v>
      </c>
      <c r="V27" s="498">
        <f>IF($F27=0,0,((($F27/$E$26)*'CRONOGRAMA ACTIVIDADES'!S$20)*($G27/$F27)))</f>
        <v>0</v>
      </c>
      <c r="W27" s="498">
        <f>IF($F27=0,0,((($F27/$E$26)*'CRONOGRAMA ACTIVIDADES'!T$20)*($G27/$F27)))</f>
        <v>0</v>
      </c>
      <c r="X27" s="498">
        <f>IF($F27=0,0,((($F27/$E$26)*'CRONOGRAMA ACTIVIDADES'!U$20)*($G27/$F27)))</f>
        <v>0</v>
      </c>
      <c r="Y27" s="498">
        <f>IF($F27=0,0,((($F27/$E$26)*'CRONOGRAMA ACTIVIDADES'!V$20)*($G27/$F27)))</f>
        <v>0</v>
      </c>
      <c r="Z27" s="498">
        <f>IF($F27=0,0,((($F27/$E$26)*'CRONOGRAMA ACTIVIDADES'!W$20)*($G27/$F27)))</f>
        <v>0</v>
      </c>
      <c r="AA27" s="498">
        <f>IF($F27=0,0,((($F27/$E$26)*'CRONOGRAMA ACTIVIDADES'!X$20)*($G27/$F27)))</f>
        <v>0</v>
      </c>
      <c r="AB27" s="498">
        <f>IF($F27=0,0,((($F27/$E$26)*'CRONOGRAMA ACTIVIDADES'!Y$20)*($G27/$F27)))</f>
        <v>0</v>
      </c>
      <c r="AC27" s="498">
        <f>IF($F27=0,0,((($F27/$E$26)*'CRONOGRAMA ACTIVIDADES'!Z$20)*($G27/$F27)))</f>
        <v>0</v>
      </c>
      <c r="AD27" s="498">
        <f>IF($F27=0,0,((($F27/$E$26)*'CRONOGRAMA ACTIVIDADES'!AA$20)*($G27/$F27)))</f>
        <v>0</v>
      </c>
      <c r="AE27" s="498">
        <f>IF($F27=0,0,((($F27/$E$26)*'CRONOGRAMA ACTIVIDADES'!AB$20)*($G27/$F27)))</f>
        <v>0</v>
      </c>
      <c r="AF27" s="498">
        <f>IF($F27=0,0,((($F27/$E$26)*'CRONOGRAMA ACTIVIDADES'!AC$20)*($G27/$F27)))</f>
        <v>0</v>
      </c>
      <c r="AG27" s="499">
        <f>U27+V27+W27+X27+Y27+Z27+AA27+AB27+AC27+AD27+AE27+AF27</f>
        <v>0</v>
      </c>
      <c r="AH27" s="503">
        <f>IF($F27=0,0,((($F27/$E$26)*'CRONOGRAMA ACTIVIDADES'!AD$20)*($G27/$F27)))</f>
        <v>0</v>
      </c>
      <c r="AI27" s="498">
        <f>IF($F27=0,0,((($F27/$E$26)*'CRONOGRAMA ACTIVIDADES'!AE$20)*($G27/$F27)))</f>
        <v>0</v>
      </c>
      <c r="AJ27" s="498">
        <f>IF($F27=0,0,((($F27/$E$26)*'CRONOGRAMA ACTIVIDADES'!AF$20)*($G27/$F27)))</f>
        <v>0</v>
      </c>
      <c r="AK27" s="498">
        <f>IF($F27=0,0,((($F27/$E$26)*'CRONOGRAMA ACTIVIDADES'!AG$20)*($G27/$F27)))</f>
        <v>0</v>
      </c>
      <c r="AL27" s="498">
        <f>IF($F27=0,0,((($F27/$E$26)*'CRONOGRAMA ACTIVIDADES'!AH$20)*($G27/$F27)))</f>
        <v>0</v>
      </c>
      <c r="AM27" s="498">
        <f>IF($F27=0,0,((($F27/$E$26)*'CRONOGRAMA ACTIVIDADES'!AI$20)*($G27/$F27)))</f>
        <v>0</v>
      </c>
      <c r="AN27" s="498">
        <f>IF($F27=0,0,((($F27/$E$26)*'CRONOGRAMA ACTIVIDADES'!AJ$20)*($G27/$F27)))</f>
        <v>0</v>
      </c>
      <c r="AO27" s="498">
        <f>IF($F27=0,0,((($F27/$E$26)*'CRONOGRAMA ACTIVIDADES'!AK$20)*($G27/$F27)))</f>
        <v>0</v>
      </c>
      <c r="AP27" s="498">
        <f>IF($F27=0,0,((($F27/$E$26)*'CRONOGRAMA ACTIVIDADES'!AL$20)*($G27/$F27)))</f>
        <v>0</v>
      </c>
      <c r="AQ27" s="498">
        <f>IF($F27=0,0,((($F27/$E$26)*'CRONOGRAMA ACTIVIDADES'!AM$20)*($G27/$F27)))</f>
        <v>0</v>
      </c>
      <c r="AR27" s="498">
        <f>IF($F27=0,0,((($F27/$E$26)*'CRONOGRAMA ACTIVIDADES'!AN$20)*($G27/$F27)))</f>
        <v>0</v>
      </c>
      <c r="AS27" s="498">
        <f>IF($F27=0,0,((($F27/$E$26)*'CRONOGRAMA ACTIVIDADES'!AO$20)*($G27/$F27)))</f>
        <v>0</v>
      </c>
      <c r="AT27" s="501">
        <f>AH27+AI27+AJ27+AK27+AL27+AM27+AN27+AO27+AP27+AQ27+AR27+AS27</f>
        <v>0</v>
      </c>
      <c r="AU27" s="504">
        <f>AS27+AR27+AQ27+AP27+AO27+AN27+AM27+AL27+AK27+AJ27+AI27+AH27+AF27+AE27+AD27+AC27+AB27+AA27+Z27+Y27+X27+W27+V27+U27+S27+R27+Q27+P27+O27+N27+M27+L27+K27+J27+I27+H27</f>
        <v>0</v>
      </c>
      <c r="AV27" s="470">
        <f t="shared" si="1"/>
        <v>0</v>
      </c>
    </row>
    <row r="28" spans="2:48" s="472" customFormat="1" ht="12.75" customHeight="1">
      <c r="B28" s="494" t="str">
        <f>+'FORMATO COSTEO C1'!C$86</f>
        <v>1.1.3.2</v>
      </c>
      <c r="C28" s="495" t="str">
        <f>+'FORMATO COSTEO C1'!B$86</f>
        <v>Categoría de gasto</v>
      </c>
      <c r="D28" s="506"/>
      <c r="E28" s="507"/>
      <c r="F28" s="498">
        <f>+'FORMATO COSTEO C1'!G86</f>
        <v>0</v>
      </c>
      <c r="G28" s="499">
        <f>+'FORMATO COSTEO C1'!N86</f>
        <v>0</v>
      </c>
      <c r="H28" s="503">
        <f>IF($F28=0,0,((($F28/$E$26)*'CRONOGRAMA ACTIVIDADES'!F$20)*($G28/$F28)))</f>
        <v>0</v>
      </c>
      <c r="I28" s="498">
        <f>IF($F28=0,0,((($F28/$E$26)*'CRONOGRAMA ACTIVIDADES'!G$20)*($G28/$F28)))</f>
        <v>0</v>
      </c>
      <c r="J28" s="498">
        <f>IF($F28=0,0,((($F28/$E$26)*'CRONOGRAMA ACTIVIDADES'!H$20)*($G28/$F28)))</f>
        <v>0</v>
      </c>
      <c r="K28" s="498">
        <f>IF($F28=0,0,((($F28/$E$26)*'CRONOGRAMA ACTIVIDADES'!I$20)*($G28/$F28)))</f>
        <v>0</v>
      </c>
      <c r="L28" s="498">
        <f>IF($F28=0,0,((($F28/$E$26)*'CRONOGRAMA ACTIVIDADES'!J$20)*($G28/$F28)))</f>
        <v>0</v>
      </c>
      <c r="M28" s="498">
        <f>IF($F28=0,0,((($F28/$E$26)*'CRONOGRAMA ACTIVIDADES'!K$20)*($G28/$F28)))</f>
        <v>0</v>
      </c>
      <c r="N28" s="498">
        <f>IF($F28=0,0,((($F28/$E$26)*'CRONOGRAMA ACTIVIDADES'!L$20)*($G28/$F28)))</f>
        <v>0</v>
      </c>
      <c r="O28" s="498">
        <f>IF($F28=0,0,((($F28/$E$26)*'CRONOGRAMA ACTIVIDADES'!M$20)*($G28/$F28)))</f>
        <v>0</v>
      </c>
      <c r="P28" s="498">
        <f>IF($F28=0,0,((($F28/$E$26)*'CRONOGRAMA ACTIVIDADES'!N$20)*($G28/$F28)))</f>
        <v>0</v>
      </c>
      <c r="Q28" s="498">
        <f>IF($F28=0,0,((($F28/$E$26)*'CRONOGRAMA ACTIVIDADES'!O$20)*($G28/$F28)))</f>
        <v>0</v>
      </c>
      <c r="R28" s="498">
        <f>IF($F28=0,0,((($F28/$E$26)*'CRONOGRAMA ACTIVIDADES'!P$20)*($G28/$F28)))</f>
        <v>0</v>
      </c>
      <c r="S28" s="498">
        <f>IF($F28=0,0,((($F28/$E$26)*'CRONOGRAMA ACTIVIDADES'!Q$20)*($G28/$F28)))</f>
        <v>0</v>
      </c>
      <c r="T28" s="501">
        <f>H28+I28+J28+K28+L28+M28+N28+O28+P28+Q28+R28+S28</f>
        <v>0</v>
      </c>
      <c r="U28" s="502">
        <f>IF($F28=0,0,((($F28/$E$26)*'CRONOGRAMA ACTIVIDADES'!R$20)*($G28/$F28)))</f>
        <v>0</v>
      </c>
      <c r="V28" s="498">
        <f>IF($F28=0,0,((($F28/$E$26)*'CRONOGRAMA ACTIVIDADES'!S$20)*($G28/$F28)))</f>
        <v>0</v>
      </c>
      <c r="W28" s="498">
        <f>IF($F28=0,0,((($F28/$E$26)*'CRONOGRAMA ACTIVIDADES'!T$20)*($G28/$F28)))</f>
        <v>0</v>
      </c>
      <c r="X28" s="498">
        <f>IF($F28=0,0,((($F28/$E$26)*'CRONOGRAMA ACTIVIDADES'!U$20)*($G28/$F28)))</f>
        <v>0</v>
      </c>
      <c r="Y28" s="498">
        <f>IF($F28=0,0,((($F28/$E$26)*'CRONOGRAMA ACTIVIDADES'!V$20)*($G28/$F28)))</f>
        <v>0</v>
      </c>
      <c r="Z28" s="498">
        <f>IF($F28=0,0,((($F28/$E$26)*'CRONOGRAMA ACTIVIDADES'!W$20)*($G28/$F28)))</f>
        <v>0</v>
      </c>
      <c r="AA28" s="498">
        <f>IF($F28=0,0,((($F28/$E$26)*'CRONOGRAMA ACTIVIDADES'!X$20)*($G28/$F28)))</f>
        <v>0</v>
      </c>
      <c r="AB28" s="498">
        <f>IF($F28=0,0,((($F28/$E$26)*'CRONOGRAMA ACTIVIDADES'!Y$20)*($G28/$F28)))</f>
        <v>0</v>
      </c>
      <c r="AC28" s="498">
        <f>IF($F28=0,0,((($F28/$E$26)*'CRONOGRAMA ACTIVIDADES'!Z$20)*($G28/$F28)))</f>
        <v>0</v>
      </c>
      <c r="AD28" s="498">
        <f>IF($F28=0,0,((($F28/$E$26)*'CRONOGRAMA ACTIVIDADES'!AA$20)*($G28/$F28)))</f>
        <v>0</v>
      </c>
      <c r="AE28" s="498">
        <f>IF($F28=0,0,((($F28/$E$26)*'CRONOGRAMA ACTIVIDADES'!AB$20)*($G28/$F28)))</f>
        <v>0</v>
      </c>
      <c r="AF28" s="498">
        <f>IF($F28=0,0,((($F28/$E$26)*'CRONOGRAMA ACTIVIDADES'!AC$20)*($G28/$F28)))</f>
        <v>0</v>
      </c>
      <c r="AG28" s="499">
        <f>U28+V28+W28+X28+Y28+Z28+AA28+AB28+AC28+AD28+AE28+AF28</f>
        <v>0</v>
      </c>
      <c r="AH28" s="503">
        <f>IF($F28=0,0,((($F28/$E$26)*'CRONOGRAMA ACTIVIDADES'!AD$20)*($G28/$F28)))</f>
        <v>0</v>
      </c>
      <c r="AI28" s="498">
        <f>IF($F28=0,0,((($F28/$E$26)*'CRONOGRAMA ACTIVIDADES'!AE$20)*($G28/$F28)))</f>
        <v>0</v>
      </c>
      <c r="AJ28" s="498">
        <f>IF($F28=0,0,((($F28/$E$26)*'CRONOGRAMA ACTIVIDADES'!AF$20)*($G28/$F28)))</f>
        <v>0</v>
      </c>
      <c r="AK28" s="498">
        <f>IF($F28=0,0,((($F28/$E$26)*'CRONOGRAMA ACTIVIDADES'!AG$20)*($G28/$F28)))</f>
        <v>0</v>
      </c>
      <c r="AL28" s="498">
        <f>IF($F28=0,0,((($F28/$E$26)*'CRONOGRAMA ACTIVIDADES'!AH$20)*($G28/$F28)))</f>
        <v>0</v>
      </c>
      <c r="AM28" s="498">
        <f>IF($F28=0,0,((($F28/$E$26)*'CRONOGRAMA ACTIVIDADES'!AI$20)*($G28/$F28)))</f>
        <v>0</v>
      </c>
      <c r="AN28" s="498">
        <f>IF($F28=0,0,((($F28/$E$26)*'CRONOGRAMA ACTIVIDADES'!AJ$20)*($G28/$F28)))</f>
        <v>0</v>
      </c>
      <c r="AO28" s="498">
        <f>IF($F28=0,0,((($F28/$E$26)*'CRONOGRAMA ACTIVIDADES'!AK$20)*($G28/$F28)))</f>
        <v>0</v>
      </c>
      <c r="AP28" s="498">
        <f>IF($F28=0,0,((($F28/$E$26)*'CRONOGRAMA ACTIVIDADES'!AL$20)*($G28/$F28)))</f>
        <v>0</v>
      </c>
      <c r="AQ28" s="498">
        <f>IF($F28=0,0,((($F28/$E$26)*'CRONOGRAMA ACTIVIDADES'!AM$20)*($G28/$F28)))</f>
        <v>0</v>
      </c>
      <c r="AR28" s="498">
        <f>IF($F28=0,0,((($F28/$E$26)*'CRONOGRAMA ACTIVIDADES'!AN$20)*($G28/$F28)))</f>
        <v>0</v>
      </c>
      <c r="AS28" s="498">
        <f>IF($F28=0,0,((($F28/$E$26)*'CRONOGRAMA ACTIVIDADES'!AO$20)*($G28/$F28)))</f>
        <v>0</v>
      </c>
      <c r="AT28" s="501">
        <f>AH28+AI28+AJ28+AK28+AL28+AM28+AN28+AO28+AP28+AQ28+AR28+AS28</f>
        <v>0</v>
      </c>
      <c r="AU28" s="504">
        <f>AS28+AR28+AQ28+AP28+AO28+AN28+AM28+AL28+AK28+AJ28+AI28+AH28+AF28+AE28+AD28+AC28+AB28+AA28+Z28+Y28+X28+W28+V28+U28+S28+R28+Q28+P28+O28+N28+M28+L28+K28+J28+I28+H28</f>
        <v>0</v>
      </c>
      <c r="AV28" s="470">
        <f t="shared" si="1"/>
        <v>0</v>
      </c>
    </row>
    <row r="29" spans="2:48" s="472" customFormat="1" ht="12.75" customHeight="1">
      <c r="B29" s="494" t="str">
        <f>+'FORMATO COSTEO C1'!C$92</f>
        <v>1.1.3.3</v>
      </c>
      <c r="C29" s="495" t="str">
        <f>+'FORMATO COSTEO C1'!B$92</f>
        <v>Categoría de gasto</v>
      </c>
      <c r="D29" s="506"/>
      <c r="E29" s="507"/>
      <c r="F29" s="498">
        <f>+'FORMATO COSTEO C1'!G92</f>
        <v>0</v>
      </c>
      <c r="G29" s="499">
        <f>+'FORMATO COSTEO C1'!N92</f>
        <v>0</v>
      </c>
      <c r="H29" s="503">
        <f>IF($F29=0,0,((($F29/$E$26)*'CRONOGRAMA ACTIVIDADES'!F$20)*($G29/$F29)))</f>
        <v>0</v>
      </c>
      <c r="I29" s="498">
        <f>IF($F29=0,0,((($F29/$E$26)*'CRONOGRAMA ACTIVIDADES'!G$20)*($G29/$F29)))</f>
        <v>0</v>
      </c>
      <c r="J29" s="498">
        <f>IF($F29=0,0,((($F29/$E$26)*'CRONOGRAMA ACTIVIDADES'!H$20)*($G29/$F29)))</f>
        <v>0</v>
      </c>
      <c r="K29" s="498">
        <f>IF($F29=0,0,((($F29/$E$26)*'CRONOGRAMA ACTIVIDADES'!I$20)*($G29/$F29)))</f>
        <v>0</v>
      </c>
      <c r="L29" s="498">
        <f>IF($F29=0,0,((($F29/$E$26)*'CRONOGRAMA ACTIVIDADES'!J$20)*($G29/$F29)))</f>
        <v>0</v>
      </c>
      <c r="M29" s="498">
        <f>IF($F29=0,0,((($F29/$E$26)*'CRONOGRAMA ACTIVIDADES'!K$20)*($G29/$F29)))</f>
        <v>0</v>
      </c>
      <c r="N29" s="498">
        <f>IF($F29=0,0,((($F29/$E$26)*'CRONOGRAMA ACTIVIDADES'!L$20)*($G29/$F29)))</f>
        <v>0</v>
      </c>
      <c r="O29" s="498">
        <f>IF($F29=0,0,((($F29/$E$26)*'CRONOGRAMA ACTIVIDADES'!M$20)*($G29/$F29)))</f>
        <v>0</v>
      </c>
      <c r="P29" s="498">
        <f>IF($F29=0,0,((($F29/$E$26)*'CRONOGRAMA ACTIVIDADES'!N$20)*($G29/$F29)))</f>
        <v>0</v>
      </c>
      <c r="Q29" s="498">
        <f>IF($F29=0,0,((($F29/$E$26)*'CRONOGRAMA ACTIVIDADES'!O$20)*($G29/$F29)))</f>
        <v>0</v>
      </c>
      <c r="R29" s="498">
        <f>IF($F29=0,0,((($F29/$E$26)*'CRONOGRAMA ACTIVIDADES'!P$20)*($G29/$F29)))</f>
        <v>0</v>
      </c>
      <c r="S29" s="498">
        <f>IF($F29=0,0,((($F29/$E$26)*'CRONOGRAMA ACTIVIDADES'!Q$20)*($G29/$F29)))</f>
        <v>0</v>
      </c>
      <c r="T29" s="501">
        <f>H29+I29+J29+K29+L29+M29+N29+O29+P29+Q29+R29+S29</f>
        <v>0</v>
      </c>
      <c r="U29" s="502">
        <f>IF($F29=0,0,((($F29/$E$26)*'CRONOGRAMA ACTIVIDADES'!R$20)*($G29/$F29)))</f>
        <v>0</v>
      </c>
      <c r="V29" s="498">
        <f>IF($F29=0,0,((($F29/$E$26)*'CRONOGRAMA ACTIVIDADES'!S$20)*($G29/$F29)))</f>
        <v>0</v>
      </c>
      <c r="W29" s="498">
        <f>IF($F29=0,0,((($F29/$E$26)*'CRONOGRAMA ACTIVIDADES'!T$20)*($G29/$F29)))</f>
        <v>0</v>
      </c>
      <c r="X29" s="498">
        <f>IF($F29=0,0,((($F29/$E$26)*'CRONOGRAMA ACTIVIDADES'!U$20)*($G29/$F29)))</f>
        <v>0</v>
      </c>
      <c r="Y29" s="498">
        <f>IF($F29=0,0,((($F29/$E$26)*'CRONOGRAMA ACTIVIDADES'!V$20)*($G29/$F29)))</f>
        <v>0</v>
      </c>
      <c r="Z29" s="498">
        <f>IF($F29=0,0,((($F29/$E$26)*'CRONOGRAMA ACTIVIDADES'!W$20)*($G29/$F29)))</f>
        <v>0</v>
      </c>
      <c r="AA29" s="498">
        <f>IF($F29=0,0,((($F29/$E$26)*'CRONOGRAMA ACTIVIDADES'!X$20)*($G29/$F29)))</f>
        <v>0</v>
      </c>
      <c r="AB29" s="498">
        <f>IF($F29=0,0,((($F29/$E$26)*'CRONOGRAMA ACTIVIDADES'!Y$20)*($G29/$F29)))</f>
        <v>0</v>
      </c>
      <c r="AC29" s="498">
        <f>IF($F29=0,0,((($F29/$E$26)*'CRONOGRAMA ACTIVIDADES'!Z$20)*($G29/$F29)))</f>
        <v>0</v>
      </c>
      <c r="AD29" s="498">
        <f>IF($F29=0,0,((($F29/$E$26)*'CRONOGRAMA ACTIVIDADES'!AA$20)*($G29/$F29)))</f>
        <v>0</v>
      </c>
      <c r="AE29" s="498">
        <f>IF($F29=0,0,((($F29/$E$26)*'CRONOGRAMA ACTIVIDADES'!AB$20)*($G29/$F29)))</f>
        <v>0</v>
      </c>
      <c r="AF29" s="498">
        <f>IF($F29=0,0,((($F29/$E$26)*'CRONOGRAMA ACTIVIDADES'!AC$20)*($G29/$F29)))</f>
        <v>0</v>
      </c>
      <c r="AG29" s="499">
        <f>U29+V29+W29+X29+Y29+Z29+AA29+AB29+AC29+AD29+AE29+AF29</f>
        <v>0</v>
      </c>
      <c r="AH29" s="503">
        <f>IF($F29=0,0,((($F29/$E$26)*'CRONOGRAMA ACTIVIDADES'!AD$20)*($G29/$F29)))</f>
        <v>0</v>
      </c>
      <c r="AI29" s="498">
        <f>IF($F29=0,0,((($F29/$E$26)*'CRONOGRAMA ACTIVIDADES'!AE$20)*($G29/$F29)))</f>
        <v>0</v>
      </c>
      <c r="AJ29" s="498">
        <f>IF($F29=0,0,((($F29/$E$26)*'CRONOGRAMA ACTIVIDADES'!AF$20)*($G29/$F29)))</f>
        <v>0</v>
      </c>
      <c r="AK29" s="498">
        <f>IF($F29=0,0,((($F29/$E$26)*'CRONOGRAMA ACTIVIDADES'!AG$20)*($G29/$F29)))</f>
        <v>0</v>
      </c>
      <c r="AL29" s="498">
        <f>IF($F29=0,0,((($F29/$E$26)*'CRONOGRAMA ACTIVIDADES'!AH$20)*($G29/$F29)))</f>
        <v>0</v>
      </c>
      <c r="AM29" s="498">
        <f>IF($F29=0,0,((($F29/$E$26)*'CRONOGRAMA ACTIVIDADES'!AI$20)*($G29/$F29)))</f>
        <v>0</v>
      </c>
      <c r="AN29" s="498">
        <f>IF($F29=0,0,((($F29/$E$26)*'CRONOGRAMA ACTIVIDADES'!AJ$20)*($G29/$F29)))</f>
        <v>0</v>
      </c>
      <c r="AO29" s="498">
        <f>IF($F29=0,0,((($F29/$E$26)*'CRONOGRAMA ACTIVIDADES'!AK$20)*($G29/$F29)))</f>
        <v>0</v>
      </c>
      <c r="AP29" s="498">
        <f>IF($F29=0,0,((($F29/$E$26)*'CRONOGRAMA ACTIVIDADES'!AL$20)*($G29/$F29)))</f>
        <v>0</v>
      </c>
      <c r="AQ29" s="498">
        <f>IF($F29=0,0,((($F29/$E$26)*'CRONOGRAMA ACTIVIDADES'!AM$20)*($G29/$F29)))</f>
        <v>0</v>
      </c>
      <c r="AR29" s="498">
        <f>IF($F29=0,0,((($F29/$E$26)*'CRONOGRAMA ACTIVIDADES'!AN$20)*($G29/$F29)))</f>
        <v>0</v>
      </c>
      <c r="AS29" s="498">
        <f>IF($F29=0,0,((($F29/$E$26)*'CRONOGRAMA ACTIVIDADES'!AO$20)*($G29/$F29)))</f>
        <v>0</v>
      </c>
      <c r="AT29" s="501">
        <f>AH29+AI29+AJ29+AK29+AL29+AM29+AN29+AO29+AP29+AQ29+AR29+AS29</f>
        <v>0</v>
      </c>
      <c r="AU29" s="504">
        <f>AS29+AR29+AQ29+AP29+AO29+AN29+AM29+AL29+AK29+AJ29+AI29+AH29+AF29+AE29+AD29+AC29+AB29+AA29+Z29+Y29+X29+W29+V29+U29+S29+R29+Q29+P29+O29+N29+M29+L29+K29+J29+I29+H29</f>
        <v>0</v>
      </c>
      <c r="AV29" s="470">
        <f t="shared" si="1"/>
        <v>0</v>
      </c>
    </row>
    <row r="30" spans="2:48" s="472" customFormat="1" ht="12.75" customHeight="1">
      <c r="B30" s="494" t="str">
        <f>+'FORMATO COSTEO C1'!C$98</f>
        <v>1.1.3.4</v>
      </c>
      <c r="C30" s="495" t="str">
        <f>+'FORMATO COSTEO C1'!B$98</f>
        <v>Categoría de gasto</v>
      </c>
      <c r="D30" s="506"/>
      <c r="E30" s="507"/>
      <c r="F30" s="498">
        <f>+'FORMATO COSTEO C1'!G98</f>
        <v>0</v>
      </c>
      <c r="G30" s="499">
        <f>+'FORMATO COSTEO C1'!N98</f>
        <v>0</v>
      </c>
      <c r="H30" s="503">
        <f>IF($F30=0,0,((($F30/$E$26)*'CRONOGRAMA ACTIVIDADES'!F$20)*($G30/$F30)))</f>
        <v>0</v>
      </c>
      <c r="I30" s="498">
        <f>IF($F30=0,0,((($F30/$E$26)*'CRONOGRAMA ACTIVIDADES'!G$20)*($G30/$F30)))</f>
        <v>0</v>
      </c>
      <c r="J30" s="498">
        <f>IF($F30=0,0,((($F30/$E$26)*'CRONOGRAMA ACTIVIDADES'!H$20)*($G30/$F30)))</f>
        <v>0</v>
      </c>
      <c r="K30" s="498">
        <f>IF($F30=0,0,((($F30/$E$26)*'CRONOGRAMA ACTIVIDADES'!I$20)*($G30/$F30)))</f>
        <v>0</v>
      </c>
      <c r="L30" s="498">
        <f>IF($F30=0,0,((($F30/$E$26)*'CRONOGRAMA ACTIVIDADES'!J$20)*($G30/$F30)))</f>
        <v>0</v>
      </c>
      <c r="M30" s="498">
        <f>IF($F30=0,0,((($F30/$E$26)*'CRONOGRAMA ACTIVIDADES'!K$20)*($G30/$F30)))</f>
        <v>0</v>
      </c>
      <c r="N30" s="498">
        <f>IF($F30=0,0,((($F30/$E$26)*'CRONOGRAMA ACTIVIDADES'!L$20)*($G30/$F30)))</f>
        <v>0</v>
      </c>
      <c r="O30" s="498">
        <f>IF($F30=0,0,((($F30/$E$26)*'CRONOGRAMA ACTIVIDADES'!M$20)*($G30/$F30)))</f>
        <v>0</v>
      </c>
      <c r="P30" s="498">
        <f>IF($F30=0,0,((($F30/$E$26)*'CRONOGRAMA ACTIVIDADES'!N$20)*($G30/$F30)))</f>
        <v>0</v>
      </c>
      <c r="Q30" s="498">
        <f>IF($F30=0,0,((($F30/$E$26)*'CRONOGRAMA ACTIVIDADES'!O$20)*($G30/$F30)))</f>
        <v>0</v>
      </c>
      <c r="R30" s="498">
        <f>IF($F30=0,0,((($F30/$E$26)*'CRONOGRAMA ACTIVIDADES'!P$20)*($G30/$F30)))</f>
        <v>0</v>
      </c>
      <c r="S30" s="498">
        <f>IF($F30=0,0,((($F30/$E$26)*'CRONOGRAMA ACTIVIDADES'!Q$20)*($G30/$F30)))</f>
        <v>0</v>
      </c>
      <c r="T30" s="501">
        <f>H30+I30+J30+K30+L30+M30+N30+O30+P30+Q30+R30+S30</f>
        <v>0</v>
      </c>
      <c r="U30" s="502">
        <f>IF($F30=0,0,((($F30/$E$26)*'CRONOGRAMA ACTIVIDADES'!R$20)*($G30/$F30)))</f>
        <v>0</v>
      </c>
      <c r="V30" s="498">
        <f>IF($F30=0,0,((($F30/$E$26)*'CRONOGRAMA ACTIVIDADES'!S$20)*($G30/$F30)))</f>
        <v>0</v>
      </c>
      <c r="W30" s="498">
        <f>IF($F30=0,0,((($F30/$E$26)*'CRONOGRAMA ACTIVIDADES'!T$20)*($G30/$F30)))</f>
        <v>0</v>
      </c>
      <c r="X30" s="498">
        <f>IF($F30=0,0,((($F30/$E$26)*'CRONOGRAMA ACTIVIDADES'!U$20)*($G30/$F30)))</f>
        <v>0</v>
      </c>
      <c r="Y30" s="498">
        <f>IF($F30=0,0,((($F30/$E$26)*'CRONOGRAMA ACTIVIDADES'!V$20)*($G30/$F30)))</f>
        <v>0</v>
      </c>
      <c r="Z30" s="498">
        <f>IF($F30=0,0,((($F30/$E$26)*'CRONOGRAMA ACTIVIDADES'!W$20)*($G30/$F30)))</f>
        <v>0</v>
      </c>
      <c r="AA30" s="498">
        <f>IF($F30=0,0,((($F30/$E$26)*'CRONOGRAMA ACTIVIDADES'!X$20)*($G30/$F30)))</f>
        <v>0</v>
      </c>
      <c r="AB30" s="498">
        <f>IF($F30=0,0,((($F30/$E$26)*'CRONOGRAMA ACTIVIDADES'!Y$20)*($G30/$F30)))</f>
        <v>0</v>
      </c>
      <c r="AC30" s="498">
        <f>IF($F30=0,0,((($F30/$E$26)*'CRONOGRAMA ACTIVIDADES'!Z$20)*($G30/$F30)))</f>
        <v>0</v>
      </c>
      <c r="AD30" s="498">
        <f>IF($F30=0,0,((($F30/$E$26)*'CRONOGRAMA ACTIVIDADES'!AA$20)*($G30/$F30)))</f>
        <v>0</v>
      </c>
      <c r="AE30" s="498">
        <f>IF($F30=0,0,((($F30/$E$26)*'CRONOGRAMA ACTIVIDADES'!AB$20)*($G30/$F30)))</f>
        <v>0</v>
      </c>
      <c r="AF30" s="498">
        <f>IF($F30=0,0,((($F30/$E$26)*'CRONOGRAMA ACTIVIDADES'!AC$20)*($G30/$F30)))</f>
        <v>0</v>
      </c>
      <c r="AG30" s="499">
        <f>U30+V30+W30+X30+Y30+Z30+AA30+AB30+AC30+AD30+AE30+AF30</f>
        <v>0</v>
      </c>
      <c r="AH30" s="503">
        <f>IF($F30=0,0,((($F30/$E$26)*'CRONOGRAMA ACTIVIDADES'!AD$20)*($G30/$F30)))</f>
        <v>0</v>
      </c>
      <c r="AI30" s="498">
        <f>IF($F30=0,0,((($F30/$E$26)*'CRONOGRAMA ACTIVIDADES'!AE$20)*($G30/$F30)))</f>
        <v>0</v>
      </c>
      <c r="AJ30" s="498">
        <f>IF($F30=0,0,((($F30/$E$26)*'CRONOGRAMA ACTIVIDADES'!AF$20)*($G30/$F30)))</f>
        <v>0</v>
      </c>
      <c r="AK30" s="498">
        <f>IF($F30=0,0,((($F30/$E$26)*'CRONOGRAMA ACTIVIDADES'!AG$20)*($G30/$F30)))</f>
        <v>0</v>
      </c>
      <c r="AL30" s="498">
        <f>IF($F30=0,0,((($F30/$E$26)*'CRONOGRAMA ACTIVIDADES'!AH$20)*($G30/$F30)))</f>
        <v>0</v>
      </c>
      <c r="AM30" s="498">
        <f>IF($F30=0,0,((($F30/$E$26)*'CRONOGRAMA ACTIVIDADES'!AI$20)*($G30/$F30)))</f>
        <v>0</v>
      </c>
      <c r="AN30" s="498">
        <f>IF($F30=0,0,((($F30/$E$26)*'CRONOGRAMA ACTIVIDADES'!AJ$20)*($G30/$F30)))</f>
        <v>0</v>
      </c>
      <c r="AO30" s="498">
        <f>IF($F30=0,0,((($F30/$E$26)*'CRONOGRAMA ACTIVIDADES'!AK$20)*($G30/$F30)))</f>
        <v>0</v>
      </c>
      <c r="AP30" s="498">
        <f>IF($F30=0,0,((($F30/$E$26)*'CRONOGRAMA ACTIVIDADES'!AL$20)*($G30/$F30)))</f>
        <v>0</v>
      </c>
      <c r="AQ30" s="498">
        <f>IF($F30=0,0,((($F30/$E$26)*'CRONOGRAMA ACTIVIDADES'!AM$20)*($G30/$F30)))</f>
        <v>0</v>
      </c>
      <c r="AR30" s="498">
        <f>IF($F30=0,0,((($F30/$E$26)*'CRONOGRAMA ACTIVIDADES'!AN$20)*($G30/$F30)))</f>
        <v>0</v>
      </c>
      <c r="AS30" s="498">
        <f>IF($F30=0,0,((($F30/$E$26)*'CRONOGRAMA ACTIVIDADES'!AO$20)*($G30/$F30)))</f>
        <v>0</v>
      </c>
      <c r="AT30" s="501">
        <f>AH30+AI30+AJ30+AK30+AL30+AM30+AN30+AO30+AP30+AQ30+AR30+AS30</f>
        <v>0</v>
      </c>
      <c r="AU30" s="504">
        <f>AS30+AR30+AQ30+AP30+AO30+AN30+AM30+AL30+AK30+AJ30+AI30+AH30+AF30+AE30+AD30+AC30+AB30+AA30+Z30+Y30+X30+W30+V30+U30+S30+R30+Q30+P30+O30+N30+M30+L30+K30+J30+I30+H30</f>
        <v>0</v>
      </c>
      <c r="AV30" s="470">
        <f t="shared" si="1"/>
        <v>0</v>
      </c>
    </row>
    <row r="31" spans="2:48" s="472" customFormat="1" ht="12.75" customHeight="1">
      <c r="B31" s="494" t="str">
        <f>+'FORMATO COSTEO C1'!C$104</f>
        <v>1.1.3.5</v>
      </c>
      <c r="C31" s="495" t="str">
        <f>+'FORMATO COSTEO C1'!B$104</f>
        <v>Categoría de gasto</v>
      </c>
      <c r="D31" s="506"/>
      <c r="E31" s="507"/>
      <c r="F31" s="498">
        <f>+'FORMATO COSTEO C1'!G104</f>
        <v>0</v>
      </c>
      <c r="G31" s="499">
        <f>+'FORMATO COSTEO C1'!N104</f>
        <v>0</v>
      </c>
      <c r="H31" s="503">
        <f>IF($F31=0,0,((($F31/$E$26)*'CRONOGRAMA ACTIVIDADES'!F$20)*($G31/$F31)))</f>
        <v>0</v>
      </c>
      <c r="I31" s="498">
        <f>IF($F31=0,0,((($F31/$E$26)*'CRONOGRAMA ACTIVIDADES'!G$20)*($G31/$F31)))</f>
        <v>0</v>
      </c>
      <c r="J31" s="498">
        <f>IF($F31=0,0,((($F31/$E$26)*'CRONOGRAMA ACTIVIDADES'!H$20)*($G31/$F31)))</f>
        <v>0</v>
      </c>
      <c r="K31" s="498">
        <f>IF($F31=0,0,((($F31/$E$26)*'CRONOGRAMA ACTIVIDADES'!I$20)*($G31/$F31)))</f>
        <v>0</v>
      </c>
      <c r="L31" s="498">
        <f>IF($F31=0,0,((($F31/$E$26)*'CRONOGRAMA ACTIVIDADES'!J$20)*($G31/$F31)))</f>
        <v>0</v>
      </c>
      <c r="M31" s="498">
        <f>IF($F31=0,0,((($F31/$E$26)*'CRONOGRAMA ACTIVIDADES'!K$20)*($G31/$F31)))</f>
        <v>0</v>
      </c>
      <c r="N31" s="498">
        <f>IF($F31=0,0,((($F31/$E$26)*'CRONOGRAMA ACTIVIDADES'!L$20)*($G31/$F31)))</f>
        <v>0</v>
      </c>
      <c r="O31" s="498">
        <f>IF($F31=0,0,((($F31/$E$26)*'CRONOGRAMA ACTIVIDADES'!M$20)*($G31/$F31)))</f>
        <v>0</v>
      </c>
      <c r="P31" s="498">
        <f>IF($F31=0,0,((($F31/$E$26)*'CRONOGRAMA ACTIVIDADES'!N$20)*($G31/$F31)))</f>
        <v>0</v>
      </c>
      <c r="Q31" s="498">
        <f>IF($F31=0,0,((($F31/$E$26)*'CRONOGRAMA ACTIVIDADES'!O$20)*($G31/$F31)))</f>
        <v>0</v>
      </c>
      <c r="R31" s="498">
        <f>IF($F31=0,0,((($F31/$E$26)*'CRONOGRAMA ACTIVIDADES'!P$20)*($G31/$F31)))</f>
        <v>0</v>
      </c>
      <c r="S31" s="498">
        <f>IF($F31=0,0,((($F31/$E$26)*'CRONOGRAMA ACTIVIDADES'!Q$20)*($G31/$F31)))</f>
        <v>0</v>
      </c>
      <c r="T31" s="501">
        <f>H31+I31+J31+K31+L31+M31+N31+O31+P31+Q31+R31+S31</f>
        <v>0</v>
      </c>
      <c r="U31" s="502">
        <f>IF($F31=0,0,((($F31/$E$26)*'CRONOGRAMA ACTIVIDADES'!R$20)*($G31/$F31)))</f>
        <v>0</v>
      </c>
      <c r="V31" s="498">
        <f>IF($F31=0,0,((($F31/$E$26)*'CRONOGRAMA ACTIVIDADES'!S$20)*($G31/$F31)))</f>
        <v>0</v>
      </c>
      <c r="W31" s="498">
        <f>IF($F31=0,0,((($F31/$E$26)*'CRONOGRAMA ACTIVIDADES'!T$20)*($G31/$F31)))</f>
        <v>0</v>
      </c>
      <c r="X31" s="498">
        <f>IF($F31=0,0,((($F31/$E$26)*'CRONOGRAMA ACTIVIDADES'!U$20)*($G31/$F31)))</f>
        <v>0</v>
      </c>
      <c r="Y31" s="498">
        <f>IF($F31=0,0,((($F31/$E$26)*'CRONOGRAMA ACTIVIDADES'!V$20)*($G31/$F31)))</f>
        <v>0</v>
      </c>
      <c r="Z31" s="498">
        <f>IF($F31=0,0,((($F31/$E$26)*'CRONOGRAMA ACTIVIDADES'!W$20)*($G31/$F31)))</f>
        <v>0</v>
      </c>
      <c r="AA31" s="498">
        <f>IF($F31=0,0,((($F31/$E$26)*'CRONOGRAMA ACTIVIDADES'!X$20)*($G31/$F31)))</f>
        <v>0</v>
      </c>
      <c r="AB31" s="498">
        <f>IF($F31=0,0,((($F31/$E$26)*'CRONOGRAMA ACTIVIDADES'!Y$20)*($G31/$F31)))</f>
        <v>0</v>
      </c>
      <c r="AC31" s="498">
        <f>IF($F31=0,0,((($F31/$E$26)*'CRONOGRAMA ACTIVIDADES'!Z$20)*($G31/$F31)))</f>
        <v>0</v>
      </c>
      <c r="AD31" s="498">
        <f>IF($F31=0,0,((($F31/$E$26)*'CRONOGRAMA ACTIVIDADES'!AA$20)*($G31/$F31)))</f>
        <v>0</v>
      </c>
      <c r="AE31" s="498">
        <f>IF($F31=0,0,((($F31/$E$26)*'CRONOGRAMA ACTIVIDADES'!AB$20)*($G31/$F31)))</f>
        <v>0</v>
      </c>
      <c r="AF31" s="498">
        <f>IF($F31=0,0,((($F31/$E$26)*'CRONOGRAMA ACTIVIDADES'!AC$20)*($G31/$F31)))</f>
        <v>0</v>
      </c>
      <c r="AG31" s="499">
        <f>U31+V31+W31+X31+Y31+Z31+AA31+AB31+AC31+AD31+AE31+AF31</f>
        <v>0</v>
      </c>
      <c r="AH31" s="503">
        <f>IF($F31=0,0,((($F31/$E$26)*'CRONOGRAMA ACTIVIDADES'!AD$20)*($G31/$F31)))</f>
        <v>0</v>
      </c>
      <c r="AI31" s="498">
        <f>IF($F31=0,0,((($F31/$E$26)*'CRONOGRAMA ACTIVIDADES'!AE$20)*($G31/$F31)))</f>
        <v>0</v>
      </c>
      <c r="AJ31" s="498">
        <f>IF($F31=0,0,((($F31/$E$26)*'CRONOGRAMA ACTIVIDADES'!AF$20)*($G31/$F31)))</f>
        <v>0</v>
      </c>
      <c r="AK31" s="498">
        <f>IF($F31=0,0,((($F31/$E$26)*'CRONOGRAMA ACTIVIDADES'!AG$20)*($G31/$F31)))</f>
        <v>0</v>
      </c>
      <c r="AL31" s="498">
        <f>IF($F31=0,0,((($F31/$E$26)*'CRONOGRAMA ACTIVIDADES'!AH$20)*($G31/$F31)))</f>
        <v>0</v>
      </c>
      <c r="AM31" s="498">
        <f>IF($F31=0,0,((($F31/$E$26)*'CRONOGRAMA ACTIVIDADES'!AI$20)*($G31/$F31)))</f>
        <v>0</v>
      </c>
      <c r="AN31" s="498">
        <f>IF($F31=0,0,((($F31/$E$26)*'CRONOGRAMA ACTIVIDADES'!AJ$20)*($G31/$F31)))</f>
        <v>0</v>
      </c>
      <c r="AO31" s="498">
        <f>IF($F31=0,0,((($F31/$E$26)*'CRONOGRAMA ACTIVIDADES'!AK$20)*($G31/$F31)))</f>
        <v>0</v>
      </c>
      <c r="AP31" s="498">
        <f>IF($F31=0,0,((($F31/$E$26)*'CRONOGRAMA ACTIVIDADES'!AL$20)*($G31/$F31)))</f>
        <v>0</v>
      </c>
      <c r="AQ31" s="498">
        <f>IF($F31=0,0,((($F31/$E$26)*'CRONOGRAMA ACTIVIDADES'!AM$20)*($G31/$F31)))</f>
        <v>0</v>
      </c>
      <c r="AR31" s="498">
        <f>IF($F31=0,0,((($F31/$E$26)*'CRONOGRAMA ACTIVIDADES'!AN$20)*($G31/$F31)))</f>
        <v>0</v>
      </c>
      <c r="AS31" s="498">
        <f>IF($F31=0,0,((($F31/$E$26)*'CRONOGRAMA ACTIVIDADES'!AO$20)*($G31/$F31)))</f>
        <v>0</v>
      </c>
      <c r="AT31" s="501">
        <f>AH31+AI31+AJ31+AK31+AL31+AM31+AN31+AO31+AP31+AQ31+AR31+AS31</f>
        <v>0</v>
      </c>
      <c r="AU31" s="504">
        <f>AS31+AR31+AQ31+AP31+AO31+AN31+AM31+AL31+AK31+AJ31+AI31+AH31+AF31+AE31+AD31+AC31+AB31+AA31+Z31+Y31+X31+W31+V31+U31+S31+R31+Q31+P31+O31+N31+M31+L31+K31+J31+I31+H31</f>
        <v>0</v>
      </c>
      <c r="AV31" s="470">
        <f t="shared" si="1"/>
        <v>0</v>
      </c>
    </row>
    <row r="32" spans="2:48" s="472" customFormat="1" ht="12.75" customHeight="1">
      <c r="B32" s="484" t="str">
        <f>+'FORMATO COSTEO C1'!C$110</f>
        <v>1.1.4</v>
      </c>
      <c r="C32" s="508">
        <f>+'FORMATO COSTEO C1'!B$110</f>
        <v>0</v>
      </c>
      <c r="D32" s="486" t="str">
        <f>+'FORMATO COSTEO C1'!D$110</f>
        <v>Unidad medida</v>
      </c>
      <c r="E32" s="487">
        <f>+'FORMATO COSTEO C1'!E$110</f>
        <v>0</v>
      </c>
      <c r="F32" s="488">
        <f>SUM(F33:F37)</f>
        <v>0</v>
      </c>
      <c r="G32" s="489">
        <f aca="true" t="shared" si="10" ref="G32:P32">SUM(G33:G37)</f>
        <v>0</v>
      </c>
      <c r="H32" s="490">
        <f t="shared" si="10"/>
        <v>0</v>
      </c>
      <c r="I32" s="488">
        <f>SUM(I33:I37)</f>
        <v>0</v>
      </c>
      <c r="J32" s="488">
        <f>SUM(J33:J37)</f>
        <v>0</v>
      </c>
      <c r="K32" s="488">
        <f>SUM(K33:K37)</f>
        <v>0</v>
      </c>
      <c r="L32" s="488">
        <f>SUM(L33:L37)</f>
        <v>0</v>
      </c>
      <c r="M32" s="488">
        <f>SUM(M33:M37)</f>
        <v>0</v>
      </c>
      <c r="N32" s="488">
        <f t="shared" si="10"/>
        <v>0</v>
      </c>
      <c r="O32" s="488">
        <f t="shared" si="10"/>
        <v>0</v>
      </c>
      <c r="P32" s="488">
        <f t="shared" si="10"/>
        <v>0</v>
      </c>
      <c r="Q32" s="488">
        <f>SUM(Q33:Q37)</f>
        <v>0</v>
      </c>
      <c r="R32" s="488">
        <f>SUM(R33:R37)</f>
        <v>0</v>
      </c>
      <c r="S32" s="488">
        <f>SUM(S33:S37)</f>
        <v>0</v>
      </c>
      <c r="T32" s="491">
        <f>SUM(T33:T37)</f>
        <v>0</v>
      </c>
      <c r="U32" s="492">
        <f aca="true" t="shared" si="11" ref="U32:AS32">SUM(U33:U37)</f>
        <v>0</v>
      </c>
      <c r="V32" s="488">
        <f t="shared" si="11"/>
        <v>0</v>
      </c>
      <c r="W32" s="488">
        <f t="shared" si="11"/>
        <v>0</v>
      </c>
      <c r="X32" s="488">
        <f t="shared" si="11"/>
        <v>0</v>
      </c>
      <c r="Y32" s="488">
        <f t="shared" si="11"/>
        <v>0</v>
      </c>
      <c r="Z32" s="488">
        <f t="shared" si="11"/>
        <v>0</v>
      </c>
      <c r="AA32" s="488">
        <f t="shared" si="11"/>
        <v>0</v>
      </c>
      <c r="AB32" s="488">
        <f t="shared" si="11"/>
        <v>0</v>
      </c>
      <c r="AC32" s="488">
        <f t="shared" si="11"/>
        <v>0</v>
      </c>
      <c r="AD32" s="488">
        <f t="shared" si="11"/>
        <v>0</v>
      </c>
      <c r="AE32" s="488">
        <f t="shared" si="11"/>
        <v>0</v>
      </c>
      <c r="AF32" s="488">
        <f t="shared" si="11"/>
        <v>0</v>
      </c>
      <c r="AG32" s="489">
        <f t="shared" si="11"/>
        <v>0</v>
      </c>
      <c r="AH32" s="490">
        <f t="shared" si="11"/>
        <v>0</v>
      </c>
      <c r="AI32" s="488">
        <f t="shared" si="11"/>
        <v>0</v>
      </c>
      <c r="AJ32" s="488">
        <f t="shared" si="11"/>
        <v>0</v>
      </c>
      <c r="AK32" s="488">
        <f t="shared" si="11"/>
        <v>0</v>
      </c>
      <c r="AL32" s="488">
        <f t="shared" si="11"/>
        <v>0</v>
      </c>
      <c r="AM32" s="488">
        <f t="shared" si="11"/>
        <v>0</v>
      </c>
      <c r="AN32" s="488">
        <f t="shared" si="11"/>
        <v>0</v>
      </c>
      <c r="AO32" s="488">
        <f t="shared" si="11"/>
        <v>0</v>
      </c>
      <c r="AP32" s="488">
        <f t="shared" si="11"/>
        <v>0</v>
      </c>
      <c r="AQ32" s="488">
        <f t="shared" si="11"/>
        <v>0</v>
      </c>
      <c r="AR32" s="488">
        <f t="shared" si="11"/>
        <v>0</v>
      </c>
      <c r="AS32" s="488">
        <f t="shared" si="11"/>
        <v>0</v>
      </c>
      <c r="AT32" s="491">
        <f>SUM(AT33:AT37)</f>
        <v>0</v>
      </c>
      <c r="AU32" s="493">
        <f>SUM(AU33:AU37)</f>
        <v>0</v>
      </c>
      <c r="AV32" s="470">
        <f t="shared" si="1"/>
        <v>0</v>
      </c>
    </row>
    <row r="33" spans="2:48" s="472" customFormat="1" ht="12.75" customHeight="1">
      <c r="B33" s="494" t="str">
        <f>+'FORMATO COSTEO C1'!C$112</f>
        <v>1.1.4.1</v>
      </c>
      <c r="C33" s="495" t="str">
        <f>+'FORMATO COSTEO C1'!B$112</f>
        <v>Categoría de gasto</v>
      </c>
      <c r="D33" s="506"/>
      <c r="E33" s="507"/>
      <c r="F33" s="498">
        <f>+'FORMATO COSTEO C1'!G112</f>
        <v>0</v>
      </c>
      <c r="G33" s="499">
        <f>+'FORMATO COSTEO C1'!N112</f>
        <v>0</v>
      </c>
      <c r="H33" s="500">
        <f>IF($F33=0,0,((($F33/$E$32)*'CRONOGRAMA ACTIVIDADES'!F$21)*($G33/$F33)))</f>
        <v>0</v>
      </c>
      <c r="I33" s="498">
        <f>IF($F33=0,0,((($F33/$E$32)*'CRONOGRAMA ACTIVIDADES'!G$21)*($G33/$F33)))</f>
        <v>0</v>
      </c>
      <c r="J33" s="498">
        <f>IF($F33=0,0,((($F33/$E$32)*'CRONOGRAMA ACTIVIDADES'!H$21)*($G33/$F33)))</f>
        <v>0</v>
      </c>
      <c r="K33" s="498">
        <f>IF($F33=0,0,((($F33/$E$32)*'CRONOGRAMA ACTIVIDADES'!I$21)*($G33/$F33)))</f>
        <v>0</v>
      </c>
      <c r="L33" s="498">
        <f>IF($F33=0,0,((($F33/$E$32)*'CRONOGRAMA ACTIVIDADES'!J$21)*($G33/$F33)))</f>
        <v>0</v>
      </c>
      <c r="M33" s="498">
        <f>IF($F33=0,0,((($F33/$E$32)*'CRONOGRAMA ACTIVIDADES'!K$21)*($G33/$F33)))</f>
        <v>0</v>
      </c>
      <c r="N33" s="498">
        <f>IF($F33=0,0,((($F33/$E$32)*'CRONOGRAMA ACTIVIDADES'!L$21)*($G33/$F33)))</f>
        <v>0</v>
      </c>
      <c r="O33" s="498">
        <f>IF($F33=0,0,((($F33/$E$32)*'CRONOGRAMA ACTIVIDADES'!M$21)*($G33/$F33)))</f>
        <v>0</v>
      </c>
      <c r="P33" s="498">
        <f>IF($F33=0,0,((($F33/$E$32)*'CRONOGRAMA ACTIVIDADES'!N$21)*($G33/$F33)))</f>
        <v>0</v>
      </c>
      <c r="Q33" s="498">
        <f>IF($F33=0,0,((($F33/$E$32)*'CRONOGRAMA ACTIVIDADES'!O$21)*($G33/$F33)))</f>
        <v>0</v>
      </c>
      <c r="R33" s="498">
        <f>IF($F33=0,0,((($F33/$E$32)*'CRONOGRAMA ACTIVIDADES'!P$21)*($G33/$F33)))</f>
        <v>0</v>
      </c>
      <c r="S33" s="498">
        <f>IF($F33=0,0,((($F33/$E$32)*'CRONOGRAMA ACTIVIDADES'!Q$21)*($G33/$F33)))</f>
        <v>0</v>
      </c>
      <c r="T33" s="501">
        <f>H33+I33+J33+K33+L33+M33+N33+O33+P33+Q33+R33+S33</f>
        <v>0</v>
      </c>
      <c r="U33" s="502">
        <f>IF($F33=0,0,((($F33/$E$32)*'CRONOGRAMA ACTIVIDADES'!R$21)*($G33/$F33)))</f>
        <v>0</v>
      </c>
      <c r="V33" s="498">
        <f>IF($F33=0,0,((($F33/$E$32)*'CRONOGRAMA ACTIVIDADES'!S$21)*($G33/$F33)))</f>
        <v>0</v>
      </c>
      <c r="W33" s="498">
        <f>IF($F33=0,0,((($F33/$E$32)*'CRONOGRAMA ACTIVIDADES'!T$21)*($G33/$F33)))</f>
        <v>0</v>
      </c>
      <c r="X33" s="498">
        <f>IF($F33=0,0,((($F33/$E$32)*'CRONOGRAMA ACTIVIDADES'!U$21)*($G33/$F33)))</f>
        <v>0</v>
      </c>
      <c r="Y33" s="498">
        <f>IF($F33=0,0,((($F33/$E$32)*'CRONOGRAMA ACTIVIDADES'!V$21)*($G33/$F33)))</f>
        <v>0</v>
      </c>
      <c r="Z33" s="498">
        <f>IF($F33=0,0,((($F33/$E$32)*'CRONOGRAMA ACTIVIDADES'!W$21)*($G33/$F33)))</f>
        <v>0</v>
      </c>
      <c r="AA33" s="498">
        <f>IF($F33=0,0,((($F33/$E$32)*'CRONOGRAMA ACTIVIDADES'!X$21)*($G33/$F33)))</f>
        <v>0</v>
      </c>
      <c r="AB33" s="498">
        <f>IF($F33=0,0,((($F33/$E$32)*'CRONOGRAMA ACTIVIDADES'!Y$21)*($G33/$F33)))</f>
        <v>0</v>
      </c>
      <c r="AC33" s="498">
        <f>IF($F33=0,0,((($F33/$E$32)*'CRONOGRAMA ACTIVIDADES'!Z$21)*($G33/$F33)))</f>
        <v>0</v>
      </c>
      <c r="AD33" s="498">
        <f>IF($F33=0,0,((($F33/$E$32)*'CRONOGRAMA ACTIVIDADES'!AA$21)*($G33/$F33)))</f>
        <v>0</v>
      </c>
      <c r="AE33" s="498">
        <f>IF($F33=0,0,((($F33/$E$32)*'CRONOGRAMA ACTIVIDADES'!AB$21)*($G33/$F33)))</f>
        <v>0</v>
      </c>
      <c r="AF33" s="498">
        <f>IF($F33=0,0,((($F33/$E$32)*'CRONOGRAMA ACTIVIDADES'!AC$21)*($G33/$F33)))</f>
        <v>0</v>
      </c>
      <c r="AG33" s="499">
        <f>U33+V33+W33+X33+Y33+Z33+AA33+AB33+AC33+AD33+AE33+AF33</f>
        <v>0</v>
      </c>
      <c r="AH33" s="503">
        <f>IF($F33=0,0,((($F33/$E$32)*'CRONOGRAMA ACTIVIDADES'!AD$21)*($G33/$F33)))</f>
        <v>0</v>
      </c>
      <c r="AI33" s="498">
        <f>IF($F33=0,0,((($F33/$E$32)*'CRONOGRAMA ACTIVIDADES'!AE$21)*($G33/$F33)))</f>
        <v>0</v>
      </c>
      <c r="AJ33" s="498">
        <f>IF($F33=0,0,((($F33/$E$32)*'CRONOGRAMA ACTIVIDADES'!AF$21)*($G33/$F33)))</f>
        <v>0</v>
      </c>
      <c r="AK33" s="498">
        <f>IF($F33=0,0,((($F33/$E$32)*'CRONOGRAMA ACTIVIDADES'!AG$21)*($G33/$F33)))</f>
        <v>0</v>
      </c>
      <c r="AL33" s="498">
        <f>IF($F33=0,0,((($F33/$E$32)*'CRONOGRAMA ACTIVIDADES'!AH$21)*($G33/$F33)))</f>
        <v>0</v>
      </c>
      <c r="AM33" s="498">
        <f>IF($F33=0,0,((($F33/$E$32)*'CRONOGRAMA ACTIVIDADES'!AI$21)*($G33/$F33)))</f>
        <v>0</v>
      </c>
      <c r="AN33" s="498">
        <f>IF($F33=0,0,((($F33/$E$32)*'CRONOGRAMA ACTIVIDADES'!AJ$21)*($G33/$F33)))</f>
        <v>0</v>
      </c>
      <c r="AO33" s="498">
        <f>IF($F33=0,0,((($F33/$E$32)*'CRONOGRAMA ACTIVIDADES'!AK$21)*($G33/$F33)))</f>
        <v>0</v>
      </c>
      <c r="AP33" s="498">
        <f>IF($F33=0,0,((($F33/$E$32)*'CRONOGRAMA ACTIVIDADES'!AL$21)*($G33/$F33)))</f>
        <v>0</v>
      </c>
      <c r="AQ33" s="498">
        <f>IF($F33=0,0,((($F33/$E$32)*'CRONOGRAMA ACTIVIDADES'!AM$21)*($G33/$F33)))</f>
        <v>0</v>
      </c>
      <c r="AR33" s="498">
        <f>IF($F33=0,0,((($F33/$E$32)*'CRONOGRAMA ACTIVIDADES'!AN$21)*($G33/$F33)))</f>
        <v>0</v>
      </c>
      <c r="AS33" s="498">
        <f>IF($F33=0,0,((($F33/$E$32)*'CRONOGRAMA ACTIVIDADES'!AO$21)*($G33/$F33)))</f>
        <v>0</v>
      </c>
      <c r="AT33" s="501">
        <f>AH33+AI33+AJ33+AK33+AL33+AM33+AN33+AO33+AP33+AQ33+AR33+AS33</f>
        <v>0</v>
      </c>
      <c r="AU33" s="504">
        <f>AS33+AR33+AQ33+AP33+AO33+AN33+AM33+AL33+AK33+AJ33+AI33+AH33+AF33+AE33+AD33+AC33+AB33+AA33+Z33+Y33+X33+W33+V33+U33+S33+R33+Q33+P33+O33+N33+M33+L33+K33+J33+I33+H33</f>
        <v>0</v>
      </c>
      <c r="AV33" s="470">
        <f t="shared" si="1"/>
        <v>0</v>
      </c>
    </row>
    <row r="34" spans="2:48" s="472" customFormat="1" ht="12.75" customHeight="1">
      <c r="B34" s="494" t="str">
        <f>+'FORMATO COSTEO C1'!C$118</f>
        <v>1.1.4.2</v>
      </c>
      <c r="C34" s="495" t="str">
        <f>+'FORMATO COSTEO C1'!B$118</f>
        <v>Categoría de gasto</v>
      </c>
      <c r="D34" s="506"/>
      <c r="E34" s="507"/>
      <c r="F34" s="498">
        <f>+'FORMATO COSTEO C1'!G118</f>
        <v>0</v>
      </c>
      <c r="G34" s="499">
        <f>+'FORMATO COSTEO C1'!N118</f>
        <v>0</v>
      </c>
      <c r="H34" s="503">
        <f>IF($F34=0,0,((($F34/$E$32)*'CRONOGRAMA ACTIVIDADES'!F$21)*($G34/$F34)))</f>
        <v>0</v>
      </c>
      <c r="I34" s="498">
        <f>IF($F34=0,0,((($F34/$E$32)*'CRONOGRAMA ACTIVIDADES'!G$21)*($G34/$F34)))</f>
        <v>0</v>
      </c>
      <c r="J34" s="498">
        <f>IF($F34=0,0,((($F34/$E$32)*'CRONOGRAMA ACTIVIDADES'!H$21)*($G34/$F34)))</f>
        <v>0</v>
      </c>
      <c r="K34" s="498">
        <f>IF($F34=0,0,((($F34/$E$32)*'CRONOGRAMA ACTIVIDADES'!I$21)*($G34/$F34)))</f>
        <v>0</v>
      </c>
      <c r="L34" s="498">
        <f>IF($F34=0,0,((($F34/$E$32)*'CRONOGRAMA ACTIVIDADES'!J$21)*($G34/$F34)))</f>
        <v>0</v>
      </c>
      <c r="M34" s="498">
        <f>IF($F34=0,0,((($F34/$E$32)*'CRONOGRAMA ACTIVIDADES'!K$21)*($G34/$F34)))</f>
        <v>0</v>
      </c>
      <c r="N34" s="498">
        <f>IF($F34=0,0,((($F34/$E$32)*'CRONOGRAMA ACTIVIDADES'!L$21)*($G34/$F34)))</f>
        <v>0</v>
      </c>
      <c r="O34" s="498">
        <f>IF($F34=0,0,((($F34/$E$32)*'CRONOGRAMA ACTIVIDADES'!M$21)*($G34/$F34)))</f>
        <v>0</v>
      </c>
      <c r="P34" s="498">
        <f>IF($F34=0,0,((($F34/$E$32)*'CRONOGRAMA ACTIVIDADES'!N$21)*($G34/$F34)))</f>
        <v>0</v>
      </c>
      <c r="Q34" s="498">
        <f>IF($F34=0,0,((($F34/$E$32)*'CRONOGRAMA ACTIVIDADES'!O$21)*($G34/$F34)))</f>
        <v>0</v>
      </c>
      <c r="R34" s="498">
        <f>IF($F34=0,0,((($F34/$E$32)*'CRONOGRAMA ACTIVIDADES'!P$21)*($G34/$F34)))</f>
        <v>0</v>
      </c>
      <c r="S34" s="498">
        <f>IF($F34=0,0,((($F34/$E$32)*'CRONOGRAMA ACTIVIDADES'!Q$21)*($G34/$F34)))</f>
        <v>0</v>
      </c>
      <c r="T34" s="501">
        <f>H34+I34+J34+K34+L34+M34+N34+O34+P34+Q34+R34+S34</f>
        <v>0</v>
      </c>
      <c r="U34" s="502">
        <f>IF($F34=0,0,((($F34/$E$32)*'CRONOGRAMA ACTIVIDADES'!R$21)*($G34/$F34)))</f>
        <v>0</v>
      </c>
      <c r="V34" s="498">
        <f>IF($F34=0,0,((($F34/$E$32)*'CRONOGRAMA ACTIVIDADES'!S$21)*($G34/$F34)))</f>
        <v>0</v>
      </c>
      <c r="W34" s="498">
        <f>IF($F34=0,0,((($F34/$E$32)*'CRONOGRAMA ACTIVIDADES'!T$21)*($G34/$F34)))</f>
        <v>0</v>
      </c>
      <c r="X34" s="498">
        <f>IF($F34=0,0,((($F34/$E$32)*'CRONOGRAMA ACTIVIDADES'!U$21)*($G34/$F34)))</f>
        <v>0</v>
      </c>
      <c r="Y34" s="498">
        <f>IF($F34=0,0,((($F34/$E$32)*'CRONOGRAMA ACTIVIDADES'!V$21)*($G34/$F34)))</f>
        <v>0</v>
      </c>
      <c r="Z34" s="498">
        <f>IF($F34=0,0,((($F34/$E$32)*'CRONOGRAMA ACTIVIDADES'!W$21)*($G34/$F34)))</f>
        <v>0</v>
      </c>
      <c r="AA34" s="498">
        <f>IF($F34=0,0,((($F34/$E$32)*'CRONOGRAMA ACTIVIDADES'!X$21)*($G34/$F34)))</f>
        <v>0</v>
      </c>
      <c r="AB34" s="498">
        <f>IF($F34=0,0,((($F34/$E$32)*'CRONOGRAMA ACTIVIDADES'!Y$21)*($G34/$F34)))</f>
        <v>0</v>
      </c>
      <c r="AC34" s="498">
        <f>IF($F34=0,0,((($F34/$E$32)*'CRONOGRAMA ACTIVIDADES'!Z$21)*($G34/$F34)))</f>
        <v>0</v>
      </c>
      <c r="AD34" s="498">
        <f>IF($F34=0,0,((($F34/$E$32)*'CRONOGRAMA ACTIVIDADES'!AA$21)*($G34/$F34)))</f>
        <v>0</v>
      </c>
      <c r="AE34" s="498">
        <f>IF($F34=0,0,((($F34/$E$32)*'CRONOGRAMA ACTIVIDADES'!AB$21)*($G34/$F34)))</f>
        <v>0</v>
      </c>
      <c r="AF34" s="498">
        <f>IF($F34=0,0,((($F34/$E$32)*'CRONOGRAMA ACTIVIDADES'!AC$21)*($G34/$F34)))</f>
        <v>0</v>
      </c>
      <c r="AG34" s="499">
        <f>U34+V34+W34+X34+Y34+Z34+AA34+AB34+AC34+AD34+AE34+AF34</f>
        <v>0</v>
      </c>
      <c r="AH34" s="503">
        <f>IF($F34=0,0,((($F34/$E$32)*'CRONOGRAMA ACTIVIDADES'!AD$21)*($G34/$F34)))</f>
        <v>0</v>
      </c>
      <c r="AI34" s="498">
        <f>IF($F34=0,0,((($F34/$E$32)*'CRONOGRAMA ACTIVIDADES'!AE$21)*($G34/$F34)))</f>
        <v>0</v>
      </c>
      <c r="AJ34" s="498">
        <f>IF($F34=0,0,((($F34/$E$32)*'CRONOGRAMA ACTIVIDADES'!AF$21)*($G34/$F34)))</f>
        <v>0</v>
      </c>
      <c r="AK34" s="498">
        <f>IF($F34=0,0,((($F34/$E$32)*'CRONOGRAMA ACTIVIDADES'!AG$21)*($G34/$F34)))</f>
        <v>0</v>
      </c>
      <c r="AL34" s="498">
        <f>IF($F34=0,0,((($F34/$E$32)*'CRONOGRAMA ACTIVIDADES'!AH$21)*($G34/$F34)))</f>
        <v>0</v>
      </c>
      <c r="AM34" s="498">
        <f>IF($F34=0,0,((($F34/$E$32)*'CRONOGRAMA ACTIVIDADES'!AI$21)*($G34/$F34)))</f>
        <v>0</v>
      </c>
      <c r="AN34" s="498">
        <f>IF($F34=0,0,((($F34/$E$32)*'CRONOGRAMA ACTIVIDADES'!AJ$21)*($G34/$F34)))</f>
        <v>0</v>
      </c>
      <c r="AO34" s="498">
        <f>IF($F34=0,0,((($F34/$E$32)*'CRONOGRAMA ACTIVIDADES'!AK$21)*($G34/$F34)))</f>
        <v>0</v>
      </c>
      <c r="AP34" s="498">
        <f>IF($F34=0,0,((($F34/$E$32)*'CRONOGRAMA ACTIVIDADES'!AL$21)*($G34/$F34)))</f>
        <v>0</v>
      </c>
      <c r="AQ34" s="498">
        <f>IF($F34=0,0,((($F34/$E$32)*'CRONOGRAMA ACTIVIDADES'!AM$21)*($G34/$F34)))</f>
        <v>0</v>
      </c>
      <c r="AR34" s="498">
        <f>IF($F34=0,0,((($F34/$E$32)*'CRONOGRAMA ACTIVIDADES'!AN$21)*($G34/$F34)))</f>
        <v>0</v>
      </c>
      <c r="AS34" s="498">
        <f>IF($F34=0,0,((($F34/$E$32)*'CRONOGRAMA ACTIVIDADES'!AO$21)*($G34/$F34)))</f>
        <v>0</v>
      </c>
      <c r="AT34" s="501">
        <f>AH34+AI34+AJ34+AK34+AL34+AM34+AN34+AO34+AP34+AQ34+AR34+AS34</f>
        <v>0</v>
      </c>
      <c r="AU34" s="504">
        <f>AS34+AR34+AQ34+AP34+AO34+AN34+AM34+AL34+AK34+AJ34+AI34+AH34+AF34+AE34+AD34+AC34+AB34+AA34+Z34+Y34+X34+W34+V34+U34+S34+R34+Q34+P34+O34+N34+M34+L34+K34+J34+I34+H34</f>
        <v>0</v>
      </c>
      <c r="AV34" s="470">
        <f t="shared" si="1"/>
        <v>0</v>
      </c>
    </row>
    <row r="35" spans="2:48" s="472" customFormat="1" ht="12.75" customHeight="1">
      <c r="B35" s="494" t="str">
        <f>+'FORMATO COSTEO C1'!C$124</f>
        <v>1.1.4.3</v>
      </c>
      <c r="C35" s="495" t="str">
        <f>+'FORMATO COSTEO C1'!B$124</f>
        <v>Categoría de gasto</v>
      </c>
      <c r="D35" s="506"/>
      <c r="E35" s="507"/>
      <c r="F35" s="498">
        <f>+'FORMATO COSTEO C1'!G124</f>
        <v>0</v>
      </c>
      <c r="G35" s="499">
        <f>+'FORMATO COSTEO C1'!N124</f>
        <v>0</v>
      </c>
      <c r="H35" s="503">
        <f>IF($F35=0,0,((($F35/$E$32)*'CRONOGRAMA ACTIVIDADES'!F$21)*($G35/$F35)))</f>
        <v>0</v>
      </c>
      <c r="I35" s="498">
        <f>IF($F35=0,0,((($F35/$E$32)*'CRONOGRAMA ACTIVIDADES'!G$21)*($G35/$F35)))</f>
        <v>0</v>
      </c>
      <c r="J35" s="498">
        <f>IF($F35=0,0,((($F35/$E$32)*'CRONOGRAMA ACTIVIDADES'!H$21)*($G35/$F35)))</f>
        <v>0</v>
      </c>
      <c r="K35" s="498">
        <f>IF($F35=0,0,((($F35/$E$32)*'CRONOGRAMA ACTIVIDADES'!I$21)*($G35/$F35)))</f>
        <v>0</v>
      </c>
      <c r="L35" s="498">
        <f>IF($F35=0,0,((($F35/$E$32)*'CRONOGRAMA ACTIVIDADES'!J$21)*($G35/$F35)))</f>
        <v>0</v>
      </c>
      <c r="M35" s="498">
        <f>IF($F35=0,0,((($F35/$E$32)*'CRONOGRAMA ACTIVIDADES'!K$21)*($G35/$F35)))</f>
        <v>0</v>
      </c>
      <c r="N35" s="498">
        <f>IF($F35=0,0,((($F35/$E$32)*'CRONOGRAMA ACTIVIDADES'!L$21)*($G35/$F35)))</f>
        <v>0</v>
      </c>
      <c r="O35" s="498">
        <f>IF($F35=0,0,((($F35/$E$32)*'CRONOGRAMA ACTIVIDADES'!M$21)*($G35/$F35)))</f>
        <v>0</v>
      </c>
      <c r="P35" s="498">
        <f>IF($F35=0,0,((($F35/$E$32)*'CRONOGRAMA ACTIVIDADES'!N$21)*($G35/$F35)))</f>
        <v>0</v>
      </c>
      <c r="Q35" s="498">
        <f>IF($F35=0,0,((($F35/$E$32)*'CRONOGRAMA ACTIVIDADES'!O$21)*($G35/$F35)))</f>
        <v>0</v>
      </c>
      <c r="R35" s="498">
        <f>IF($F35=0,0,((($F35/$E$32)*'CRONOGRAMA ACTIVIDADES'!P$21)*($G35/$F35)))</f>
        <v>0</v>
      </c>
      <c r="S35" s="498">
        <f>IF($F35=0,0,((($F35/$E$32)*'CRONOGRAMA ACTIVIDADES'!Q$21)*($G35/$F35)))</f>
        <v>0</v>
      </c>
      <c r="T35" s="501">
        <f>H35+I35+J35+K35+L35+M35+N35+O35+P35+Q35+R35+S35</f>
        <v>0</v>
      </c>
      <c r="U35" s="502">
        <f>IF($F35=0,0,((($F35/$E$32)*'CRONOGRAMA ACTIVIDADES'!R$21)*($G35/$F35)))</f>
        <v>0</v>
      </c>
      <c r="V35" s="498">
        <f>IF($F35=0,0,((($F35/$E$32)*'CRONOGRAMA ACTIVIDADES'!S$21)*($G35/$F35)))</f>
        <v>0</v>
      </c>
      <c r="W35" s="498">
        <f>IF($F35=0,0,((($F35/$E$32)*'CRONOGRAMA ACTIVIDADES'!T$21)*($G35/$F35)))</f>
        <v>0</v>
      </c>
      <c r="X35" s="498">
        <f>IF($F35=0,0,((($F35/$E$32)*'CRONOGRAMA ACTIVIDADES'!U$21)*($G35/$F35)))</f>
        <v>0</v>
      </c>
      <c r="Y35" s="498">
        <f>IF($F35=0,0,((($F35/$E$32)*'CRONOGRAMA ACTIVIDADES'!V$21)*($G35/$F35)))</f>
        <v>0</v>
      </c>
      <c r="Z35" s="498">
        <f>IF($F35=0,0,((($F35/$E$32)*'CRONOGRAMA ACTIVIDADES'!W$21)*($G35/$F35)))</f>
        <v>0</v>
      </c>
      <c r="AA35" s="498">
        <f>IF($F35=0,0,((($F35/$E$32)*'CRONOGRAMA ACTIVIDADES'!X$21)*($G35/$F35)))</f>
        <v>0</v>
      </c>
      <c r="AB35" s="498">
        <f>IF($F35=0,0,((($F35/$E$32)*'CRONOGRAMA ACTIVIDADES'!Y$21)*($G35/$F35)))</f>
        <v>0</v>
      </c>
      <c r="AC35" s="498">
        <f>IF($F35=0,0,((($F35/$E$32)*'CRONOGRAMA ACTIVIDADES'!Z$21)*($G35/$F35)))</f>
        <v>0</v>
      </c>
      <c r="AD35" s="498">
        <f>IF($F35=0,0,((($F35/$E$32)*'CRONOGRAMA ACTIVIDADES'!AA$21)*($G35/$F35)))</f>
        <v>0</v>
      </c>
      <c r="AE35" s="498">
        <f>IF($F35=0,0,((($F35/$E$32)*'CRONOGRAMA ACTIVIDADES'!AB$21)*($G35/$F35)))</f>
        <v>0</v>
      </c>
      <c r="AF35" s="498">
        <f>IF($F35=0,0,((($F35/$E$32)*'CRONOGRAMA ACTIVIDADES'!AC$21)*($G35/$F35)))</f>
        <v>0</v>
      </c>
      <c r="AG35" s="499">
        <f>U35+V35+W35+X35+Y35+Z35+AA35+AB35+AC35+AD35+AE35+AF35</f>
        <v>0</v>
      </c>
      <c r="AH35" s="503">
        <f>IF($F35=0,0,((($F35/$E$32)*'CRONOGRAMA ACTIVIDADES'!AD$21)*($G35/$F35)))</f>
        <v>0</v>
      </c>
      <c r="AI35" s="498">
        <f>IF($F35=0,0,((($F35/$E$32)*'CRONOGRAMA ACTIVIDADES'!AE$21)*($G35/$F35)))</f>
        <v>0</v>
      </c>
      <c r="AJ35" s="498">
        <f>IF($F35=0,0,((($F35/$E$32)*'CRONOGRAMA ACTIVIDADES'!AF$21)*($G35/$F35)))</f>
        <v>0</v>
      </c>
      <c r="AK35" s="498">
        <f>IF($F35=0,0,((($F35/$E$32)*'CRONOGRAMA ACTIVIDADES'!AG$21)*($G35/$F35)))</f>
        <v>0</v>
      </c>
      <c r="AL35" s="498">
        <f>IF($F35=0,0,((($F35/$E$32)*'CRONOGRAMA ACTIVIDADES'!AH$21)*($G35/$F35)))</f>
        <v>0</v>
      </c>
      <c r="AM35" s="498">
        <f>IF($F35=0,0,((($F35/$E$32)*'CRONOGRAMA ACTIVIDADES'!AI$21)*($G35/$F35)))</f>
        <v>0</v>
      </c>
      <c r="AN35" s="498">
        <f>IF($F35=0,0,((($F35/$E$32)*'CRONOGRAMA ACTIVIDADES'!AJ$21)*($G35/$F35)))</f>
        <v>0</v>
      </c>
      <c r="AO35" s="498">
        <f>IF($F35=0,0,((($F35/$E$32)*'CRONOGRAMA ACTIVIDADES'!AK$21)*($G35/$F35)))</f>
        <v>0</v>
      </c>
      <c r="AP35" s="498">
        <f>IF($F35=0,0,((($F35/$E$32)*'CRONOGRAMA ACTIVIDADES'!AL$21)*($G35/$F35)))</f>
        <v>0</v>
      </c>
      <c r="AQ35" s="498">
        <f>IF($F35=0,0,((($F35/$E$32)*'CRONOGRAMA ACTIVIDADES'!AM$21)*($G35/$F35)))</f>
        <v>0</v>
      </c>
      <c r="AR35" s="498">
        <f>IF($F35=0,0,((($F35/$E$32)*'CRONOGRAMA ACTIVIDADES'!AN$21)*($G35/$F35)))</f>
        <v>0</v>
      </c>
      <c r="AS35" s="498">
        <f>IF($F35=0,0,((($F35/$E$32)*'CRONOGRAMA ACTIVIDADES'!AO$21)*($G35/$F35)))</f>
        <v>0</v>
      </c>
      <c r="AT35" s="501">
        <f>AH35+AI35+AJ35+AK35+AL35+AM35+AN35+AO35+AP35+AQ35+AR35+AS35</f>
        <v>0</v>
      </c>
      <c r="AU35" s="504">
        <f>AS35+AR35+AQ35+AP35+AO35+AN35+AM35+AL35+AK35+AJ35+AI35+AH35+AF35+AE35+AD35+AC35+AB35+AA35+Z35+Y35+X35+W35+V35+U35+S35+R35+Q35+P35+O35+N35+M35+L35+K35+J35+I35+H35</f>
        <v>0</v>
      </c>
      <c r="AV35" s="470">
        <f t="shared" si="1"/>
        <v>0</v>
      </c>
    </row>
    <row r="36" spans="2:48" s="472" customFormat="1" ht="12.75" customHeight="1">
      <c r="B36" s="494" t="str">
        <f>+'FORMATO COSTEO C1'!C$130</f>
        <v>1.1.4.4</v>
      </c>
      <c r="C36" s="495" t="str">
        <f>++'FORMATO COSTEO C1'!B$130</f>
        <v>Categoría de gasto</v>
      </c>
      <c r="D36" s="506"/>
      <c r="E36" s="507"/>
      <c r="F36" s="498">
        <f>+'FORMATO COSTEO C1'!G130</f>
        <v>0</v>
      </c>
      <c r="G36" s="499">
        <f>+'FORMATO COSTEO C1'!N130</f>
        <v>0</v>
      </c>
      <c r="H36" s="503">
        <f>IF($F36=0,0,((($F36/$E$32)*'CRONOGRAMA ACTIVIDADES'!F$21)*($G36/$F36)))</f>
        <v>0</v>
      </c>
      <c r="I36" s="498">
        <f>IF($F36=0,0,((($F36/$E$32)*'CRONOGRAMA ACTIVIDADES'!G$21)*($G36/$F36)))</f>
        <v>0</v>
      </c>
      <c r="J36" s="498">
        <f>IF($F36=0,0,((($F36/$E$32)*'CRONOGRAMA ACTIVIDADES'!H$21)*($G36/$F36)))</f>
        <v>0</v>
      </c>
      <c r="K36" s="498">
        <f>IF($F36=0,0,((($F36/$E$32)*'CRONOGRAMA ACTIVIDADES'!I$21)*($G36/$F36)))</f>
        <v>0</v>
      </c>
      <c r="L36" s="498">
        <f>IF($F36=0,0,((($F36/$E$32)*'CRONOGRAMA ACTIVIDADES'!J$21)*($G36/$F36)))</f>
        <v>0</v>
      </c>
      <c r="M36" s="498">
        <f>IF($F36=0,0,((($F36/$E$32)*'CRONOGRAMA ACTIVIDADES'!K$21)*($G36/$F36)))</f>
        <v>0</v>
      </c>
      <c r="N36" s="498">
        <f>IF($F36=0,0,((($F36/$E$32)*'CRONOGRAMA ACTIVIDADES'!L$21)*($G36/$F36)))</f>
        <v>0</v>
      </c>
      <c r="O36" s="498">
        <f>IF($F36=0,0,((($F36/$E$32)*'CRONOGRAMA ACTIVIDADES'!M$21)*($G36/$F36)))</f>
        <v>0</v>
      </c>
      <c r="P36" s="498">
        <f>IF($F36=0,0,((($F36/$E$32)*'CRONOGRAMA ACTIVIDADES'!N$21)*($G36/$F36)))</f>
        <v>0</v>
      </c>
      <c r="Q36" s="498">
        <f>IF($F36=0,0,((($F36/$E$32)*'CRONOGRAMA ACTIVIDADES'!O$21)*($G36/$F36)))</f>
        <v>0</v>
      </c>
      <c r="R36" s="498">
        <f>IF($F36=0,0,((($F36/$E$32)*'CRONOGRAMA ACTIVIDADES'!P$21)*($G36/$F36)))</f>
        <v>0</v>
      </c>
      <c r="S36" s="498">
        <f>IF($F36=0,0,((($F36/$E$32)*'CRONOGRAMA ACTIVIDADES'!Q$21)*($G36/$F36)))</f>
        <v>0</v>
      </c>
      <c r="T36" s="501">
        <f>H36+I36+J36+K36+L36+M36+N36+O36+P36+Q36+R36+S36</f>
        <v>0</v>
      </c>
      <c r="U36" s="502">
        <f>IF($F36=0,0,((($F36/$E$32)*'CRONOGRAMA ACTIVIDADES'!R$21)*($G36/$F36)))</f>
        <v>0</v>
      </c>
      <c r="V36" s="498">
        <f>IF($F36=0,0,((($F36/$E$32)*'CRONOGRAMA ACTIVIDADES'!S$21)*($G36/$F36)))</f>
        <v>0</v>
      </c>
      <c r="W36" s="498">
        <f>IF($F36=0,0,((($F36/$E$32)*'CRONOGRAMA ACTIVIDADES'!T$21)*($G36/$F36)))</f>
        <v>0</v>
      </c>
      <c r="X36" s="498">
        <f>IF($F36=0,0,((($F36/$E$32)*'CRONOGRAMA ACTIVIDADES'!U$21)*($G36/$F36)))</f>
        <v>0</v>
      </c>
      <c r="Y36" s="498">
        <f>IF($F36=0,0,((($F36/$E$32)*'CRONOGRAMA ACTIVIDADES'!V$21)*($G36/$F36)))</f>
        <v>0</v>
      </c>
      <c r="Z36" s="498">
        <f>IF($F36=0,0,((($F36/$E$32)*'CRONOGRAMA ACTIVIDADES'!W$21)*($G36/$F36)))</f>
        <v>0</v>
      </c>
      <c r="AA36" s="498">
        <f>IF($F36=0,0,((($F36/$E$32)*'CRONOGRAMA ACTIVIDADES'!X$21)*($G36/$F36)))</f>
        <v>0</v>
      </c>
      <c r="AB36" s="498">
        <f>IF($F36=0,0,((($F36/$E$32)*'CRONOGRAMA ACTIVIDADES'!Y$21)*($G36/$F36)))</f>
        <v>0</v>
      </c>
      <c r="AC36" s="498">
        <f>IF($F36=0,0,((($F36/$E$32)*'CRONOGRAMA ACTIVIDADES'!Z$21)*($G36/$F36)))</f>
        <v>0</v>
      </c>
      <c r="AD36" s="498">
        <f>IF($F36=0,0,((($F36/$E$32)*'CRONOGRAMA ACTIVIDADES'!AA$21)*($G36/$F36)))</f>
        <v>0</v>
      </c>
      <c r="AE36" s="498">
        <f>IF($F36=0,0,((($F36/$E$32)*'CRONOGRAMA ACTIVIDADES'!AB$21)*($G36/$F36)))</f>
        <v>0</v>
      </c>
      <c r="AF36" s="498">
        <f>IF($F36=0,0,((($F36/$E$32)*'CRONOGRAMA ACTIVIDADES'!AC$21)*($G36/$F36)))</f>
        <v>0</v>
      </c>
      <c r="AG36" s="499">
        <f>U36+V36+W36+X36+Y36+Z36+AA36+AB36+AC36+AD36+AE36+AF36</f>
        <v>0</v>
      </c>
      <c r="AH36" s="503">
        <f>IF($F36=0,0,((($F36/$E$32)*'CRONOGRAMA ACTIVIDADES'!AD$21)*($G36/$F36)))</f>
        <v>0</v>
      </c>
      <c r="AI36" s="498">
        <f>IF($F36=0,0,((($F36/$E$32)*'CRONOGRAMA ACTIVIDADES'!AE$21)*($G36/$F36)))</f>
        <v>0</v>
      </c>
      <c r="AJ36" s="498">
        <f>IF($F36=0,0,((($F36/$E$32)*'CRONOGRAMA ACTIVIDADES'!AF$21)*($G36/$F36)))</f>
        <v>0</v>
      </c>
      <c r="AK36" s="498">
        <f>IF($F36=0,0,((($F36/$E$32)*'CRONOGRAMA ACTIVIDADES'!AG$21)*($G36/$F36)))</f>
        <v>0</v>
      </c>
      <c r="AL36" s="498">
        <f>IF($F36=0,0,((($F36/$E$32)*'CRONOGRAMA ACTIVIDADES'!AH$21)*($G36/$F36)))</f>
        <v>0</v>
      </c>
      <c r="AM36" s="498">
        <f>IF($F36=0,0,((($F36/$E$32)*'CRONOGRAMA ACTIVIDADES'!AI$21)*($G36/$F36)))</f>
        <v>0</v>
      </c>
      <c r="AN36" s="498">
        <f>IF($F36=0,0,((($F36/$E$32)*'CRONOGRAMA ACTIVIDADES'!AJ$21)*($G36/$F36)))</f>
        <v>0</v>
      </c>
      <c r="AO36" s="498">
        <f>IF($F36=0,0,((($F36/$E$32)*'CRONOGRAMA ACTIVIDADES'!AK$21)*($G36/$F36)))</f>
        <v>0</v>
      </c>
      <c r="AP36" s="498">
        <f>IF($F36=0,0,((($F36/$E$32)*'CRONOGRAMA ACTIVIDADES'!AL$21)*($G36/$F36)))</f>
        <v>0</v>
      </c>
      <c r="AQ36" s="498">
        <f>IF($F36=0,0,((($F36/$E$32)*'CRONOGRAMA ACTIVIDADES'!AM$21)*($G36/$F36)))</f>
        <v>0</v>
      </c>
      <c r="AR36" s="498">
        <f>IF($F36=0,0,((($F36/$E$32)*'CRONOGRAMA ACTIVIDADES'!AN$21)*($G36/$F36)))</f>
        <v>0</v>
      </c>
      <c r="AS36" s="498">
        <f>IF($F36=0,0,((($F36/$E$32)*'CRONOGRAMA ACTIVIDADES'!AO$21)*($G36/$F36)))</f>
        <v>0</v>
      </c>
      <c r="AT36" s="501">
        <f>AH36+AI36+AJ36+AK36+AL36+AM36+AN36+AO36+AP36+AQ36+AR36+AS36</f>
        <v>0</v>
      </c>
      <c r="AU36" s="504">
        <f>AS36+AR36+AQ36+AP36+AO36+AN36+AM36+AL36+AK36+AJ36+AI36+AH36+AF36+AE36+AD36+AC36+AB36+AA36+Z36+Y36+X36+W36+V36+U36+S36+R36+Q36+P36+O36+N36+M36+L36+K36+J36+I36+H36</f>
        <v>0</v>
      </c>
      <c r="AV36" s="470">
        <f t="shared" si="1"/>
        <v>0</v>
      </c>
    </row>
    <row r="37" spans="2:48" s="472" customFormat="1" ht="12.75" customHeight="1">
      <c r="B37" s="494" t="str">
        <f>+'FORMATO COSTEO C1'!C$136</f>
        <v>1.1.4.5</v>
      </c>
      <c r="C37" s="495" t="str">
        <f>+'FORMATO COSTEO C1'!B$136</f>
        <v>Categoría de gasto</v>
      </c>
      <c r="D37" s="506"/>
      <c r="E37" s="507"/>
      <c r="F37" s="498">
        <f>+'FORMATO COSTEO C1'!G136</f>
        <v>0</v>
      </c>
      <c r="G37" s="499">
        <f>+'FORMATO COSTEO C1'!N136</f>
        <v>0</v>
      </c>
      <c r="H37" s="503">
        <f>IF($F37=0,0,((($F37/$E$32)*'CRONOGRAMA ACTIVIDADES'!F$21)*($G37/$F37)))</f>
        <v>0</v>
      </c>
      <c r="I37" s="498">
        <f>IF($F37=0,0,((($F37/$E$32)*'CRONOGRAMA ACTIVIDADES'!G$21)*($G37/$F37)))</f>
        <v>0</v>
      </c>
      <c r="J37" s="498">
        <f>IF($F37=0,0,((($F37/$E$32)*'CRONOGRAMA ACTIVIDADES'!H$21)*($G37/$F37)))</f>
        <v>0</v>
      </c>
      <c r="K37" s="498">
        <f>IF($F37=0,0,((($F37/$E$32)*'CRONOGRAMA ACTIVIDADES'!I$21)*($G37/$F37)))</f>
        <v>0</v>
      </c>
      <c r="L37" s="498">
        <f>IF($F37=0,0,((($F37/$E$32)*'CRONOGRAMA ACTIVIDADES'!J$21)*($G37/$F37)))</f>
        <v>0</v>
      </c>
      <c r="M37" s="498">
        <f>IF($F37=0,0,((($F37/$E$32)*'CRONOGRAMA ACTIVIDADES'!K$21)*($G37/$F37)))</f>
        <v>0</v>
      </c>
      <c r="N37" s="498">
        <f>IF($F37=0,0,((($F37/$E$32)*'CRONOGRAMA ACTIVIDADES'!L$21)*($G37/$F37)))</f>
        <v>0</v>
      </c>
      <c r="O37" s="498">
        <f>IF($F37=0,0,((($F37/$E$32)*'CRONOGRAMA ACTIVIDADES'!M$21)*($G37/$F37)))</f>
        <v>0</v>
      </c>
      <c r="P37" s="498">
        <f>IF($F37=0,0,((($F37/$E$32)*'CRONOGRAMA ACTIVIDADES'!N$21)*($G37/$F37)))</f>
        <v>0</v>
      </c>
      <c r="Q37" s="498">
        <f>IF($F37=0,0,((($F37/$E$32)*'CRONOGRAMA ACTIVIDADES'!O$21)*($G37/$F37)))</f>
        <v>0</v>
      </c>
      <c r="R37" s="498">
        <f>IF($F37=0,0,((($F37/$E$32)*'CRONOGRAMA ACTIVIDADES'!P$21)*($G37/$F37)))</f>
        <v>0</v>
      </c>
      <c r="S37" s="498">
        <f>IF($F37=0,0,((($F37/$E$32)*'CRONOGRAMA ACTIVIDADES'!Q$21)*($G37/$F37)))</f>
        <v>0</v>
      </c>
      <c r="T37" s="501">
        <f>H37+I37+J37+K37+L37+M37+N37+O37+P37+Q37+R37+S37</f>
        <v>0</v>
      </c>
      <c r="U37" s="502">
        <f>IF($F37=0,0,((($F37/$E$32)*'CRONOGRAMA ACTIVIDADES'!R$21)*($G37/$F37)))</f>
        <v>0</v>
      </c>
      <c r="V37" s="498">
        <f>IF($F37=0,0,((($F37/$E$32)*'CRONOGRAMA ACTIVIDADES'!S$21)*($G37/$F37)))</f>
        <v>0</v>
      </c>
      <c r="W37" s="498">
        <f>IF($F37=0,0,((($F37/$E$32)*'CRONOGRAMA ACTIVIDADES'!T$21)*($G37/$F37)))</f>
        <v>0</v>
      </c>
      <c r="X37" s="498">
        <f>IF($F37=0,0,((($F37/$E$32)*'CRONOGRAMA ACTIVIDADES'!U$21)*($G37/$F37)))</f>
        <v>0</v>
      </c>
      <c r="Y37" s="498">
        <f>IF($F37=0,0,((($F37/$E$32)*'CRONOGRAMA ACTIVIDADES'!V$21)*($G37/$F37)))</f>
        <v>0</v>
      </c>
      <c r="Z37" s="498">
        <f>IF($F37=0,0,((($F37/$E$32)*'CRONOGRAMA ACTIVIDADES'!W$21)*($G37/$F37)))</f>
        <v>0</v>
      </c>
      <c r="AA37" s="498">
        <f>IF($F37=0,0,((($F37/$E$32)*'CRONOGRAMA ACTIVIDADES'!X$21)*($G37/$F37)))</f>
        <v>0</v>
      </c>
      <c r="AB37" s="498">
        <f>IF($F37=0,0,((($F37/$E$32)*'CRONOGRAMA ACTIVIDADES'!Y$21)*($G37/$F37)))</f>
        <v>0</v>
      </c>
      <c r="AC37" s="498">
        <f>IF($F37=0,0,((($F37/$E$32)*'CRONOGRAMA ACTIVIDADES'!Z$21)*($G37/$F37)))</f>
        <v>0</v>
      </c>
      <c r="AD37" s="498">
        <f>IF($F37=0,0,((($F37/$E$32)*'CRONOGRAMA ACTIVIDADES'!AA$21)*($G37/$F37)))</f>
        <v>0</v>
      </c>
      <c r="AE37" s="498">
        <f>IF($F37=0,0,((($F37/$E$32)*'CRONOGRAMA ACTIVIDADES'!AB$21)*($G37/$F37)))</f>
        <v>0</v>
      </c>
      <c r="AF37" s="498">
        <f>IF($F37=0,0,((($F37/$E$32)*'CRONOGRAMA ACTIVIDADES'!AC$21)*($G37/$F37)))</f>
        <v>0</v>
      </c>
      <c r="AG37" s="499">
        <f>U37+V37+W37+X37+Y37+Z37+AA37+AB37+AC37+AD37+AE37+AF37</f>
        <v>0</v>
      </c>
      <c r="AH37" s="503">
        <f>IF($F37=0,0,((($F37/$E$32)*'CRONOGRAMA ACTIVIDADES'!AD$21)*($G37/$F37)))</f>
        <v>0</v>
      </c>
      <c r="AI37" s="498">
        <f>IF($F37=0,0,((($F37/$E$32)*'CRONOGRAMA ACTIVIDADES'!AE$21)*($G37/$F37)))</f>
        <v>0</v>
      </c>
      <c r="AJ37" s="498">
        <f>IF($F37=0,0,((($F37/$E$32)*'CRONOGRAMA ACTIVIDADES'!AF$21)*($G37/$F37)))</f>
        <v>0</v>
      </c>
      <c r="AK37" s="498">
        <f>IF($F37=0,0,((($F37/$E$32)*'CRONOGRAMA ACTIVIDADES'!AG$21)*($G37/$F37)))</f>
        <v>0</v>
      </c>
      <c r="AL37" s="498">
        <f>IF($F37=0,0,((($F37/$E$32)*'CRONOGRAMA ACTIVIDADES'!AH$21)*($G37/$F37)))</f>
        <v>0</v>
      </c>
      <c r="AM37" s="498">
        <f>IF($F37=0,0,((($F37/$E$32)*'CRONOGRAMA ACTIVIDADES'!AI$21)*($G37/$F37)))</f>
        <v>0</v>
      </c>
      <c r="AN37" s="498">
        <f>IF($F37=0,0,((($F37/$E$32)*'CRONOGRAMA ACTIVIDADES'!AJ$21)*($G37/$F37)))</f>
        <v>0</v>
      </c>
      <c r="AO37" s="498">
        <f>IF($F37=0,0,((($F37/$E$32)*'CRONOGRAMA ACTIVIDADES'!AK$21)*($G37/$F37)))</f>
        <v>0</v>
      </c>
      <c r="AP37" s="498">
        <f>IF($F37=0,0,((($F37/$E$32)*'CRONOGRAMA ACTIVIDADES'!AL$21)*($G37/$F37)))</f>
        <v>0</v>
      </c>
      <c r="AQ37" s="498">
        <f>IF($F37=0,0,((($F37/$E$32)*'CRONOGRAMA ACTIVIDADES'!AM$21)*($G37/$F37)))</f>
        <v>0</v>
      </c>
      <c r="AR37" s="498">
        <f>IF($F37=0,0,((($F37/$E$32)*'CRONOGRAMA ACTIVIDADES'!AN$21)*($G37/$F37)))</f>
        <v>0</v>
      </c>
      <c r="AS37" s="498">
        <f>IF($F37=0,0,((($F37/$E$32)*'CRONOGRAMA ACTIVIDADES'!AO$21)*($G37/$F37)))</f>
        <v>0</v>
      </c>
      <c r="AT37" s="501">
        <f>AH37+AI37+AJ37+AK37+AL37+AM37+AN37+AO37+AP37+AQ37+AR37+AS37</f>
        <v>0</v>
      </c>
      <c r="AU37" s="504">
        <f>AS37+AR37+AQ37+AP37+AO37+AN37+AM37+AL37+AK37+AJ37+AI37+AH37+AF37+AE37+AD37+AC37+AB37+AA37+Z37+Y37+X37+W37+V37+U37+S37+R37+Q37+P37+O37+N37+M37+L37+K37+J37+I37+H37</f>
        <v>0</v>
      </c>
      <c r="AV37" s="470">
        <f t="shared" si="1"/>
        <v>0</v>
      </c>
    </row>
    <row r="38" spans="2:48" s="472" customFormat="1" ht="12.75" customHeight="1">
      <c r="B38" s="484" t="str">
        <f>+'FORMATO COSTEO C1'!C$142</f>
        <v>1.1.5</v>
      </c>
      <c r="C38" s="508">
        <f>+'FORMATO COSTEO C1'!B$142</f>
        <v>0</v>
      </c>
      <c r="D38" s="486" t="str">
        <f>+'FORMATO COSTEO C1'!D$142</f>
        <v>Unidad medida</v>
      </c>
      <c r="E38" s="487">
        <f>+'FORMATO COSTEO C1'!E$142</f>
        <v>0</v>
      </c>
      <c r="F38" s="488">
        <f>SUM(F39:F43)</f>
        <v>0</v>
      </c>
      <c r="G38" s="489">
        <f aca="true" t="shared" si="12" ref="G38:P38">SUM(G39:G43)</f>
        <v>0</v>
      </c>
      <c r="H38" s="490">
        <f t="shared" si="12"/>
        <v>0</v>
      </c>
      <c r="I38" s="488">
        <f>SUM(I39:I43)</f>
        <v>0</v>
      </c>
      <c r="J38" s="488">
        <f>SUM(J39:J43)</f>
        <v>0</v>
      </c>
      <c r="K38" s="488">
        <f>SUM(K39:K43)</f>
        <v>0</v>
      </c>
      <c r="L38" s="488">
        <f>SUM(L39:L43)</f>
        <v>0</v>
      </c>
      <c r="M38" s="488">
        <f>SUM(M39:M43)</f>
        <v>0</v>
      </c>
      <c r="N38" s="488">
        <f t="shared" si="12"/>
        <v>0</v>
      </c>
      <c r="O38" s="488">
        <f t="shared" si="12"/>
        <v>0</v>
      </c>
      <c r="P38" s="488">
        <f t="shared" si="12"/>
        <v>0</v>
      </c>
      <c r="Q38" s="488">
        <f>SUM(Q39:Q43)</f>
        <v>0</v>
      </c>
      <c r="R38" s="488">
        <f>SUM(R39:R43)</f>
        <v>0</v>
      </c>
      <c r="S38" s="488">
        <f>SUM(S39:S43)</f>
        <v>0</v>
      </c>
      <c r="T38" s="491">
        <f>SUM(T39:T43)</f>
        <v>0</v>
      </c>
      <c r="U38" s="492">
        <f aca="true" t="shared" si="13" ref="U38:AS38">SUM(U39:U43)</f>
        <v>0</v>
      </c>
      <c r="V38" s="488">
        <f t="shared" si="13"/>
        <v>0</v>
      </c>
      <c r="W38" s="488">
        <f t="shared" si="13"/>
        <v>0</v>
      </c>
      <c r="X38" s="488">
        <f t="shared" si="13"/>
        <v>0</v>
      </c>
      <c r="Y38" s="488">
        <f t="shared" si="13"/>
        <v>0</v>
      </c>
      <c r="Z38" s="488">
        <f t="shared" si="13"/>
        <v>0</v>
      </c>
      <c r="AA38" s="488">
        <f t="shared" si="13"/>
        <v>0</v>
      </c>
      <c r="AB38" s="488">
        <f t="shared" si="13"/>
        <v>0</v>
      </c>
      <c r="AC38" s="488">
        <f t="shared" si="13"/>
        <v>0</v>
      </c>
      <c r="AD38" s="488">
        <f t="shared" si="13"/>
        <v>0</v>
      </c>
      <c r="AE38" s="488">
        <f t="shared" si="13"/>
        <v>0</v>
      </c>
      <c r="AF38" s="488">
        <f t="shared" si="13"/>
        <v>0</v>
      </c>
      <c r="AG38" s="489">
        <f t="shared" si="13"/>
        <v>0</v>
      </c>
      <c r="AH38" s="490">
        <f t="shared" si="13"/>
        <v>0</v>
      </c>
      <c r="AI38" s="488">
        <f t="shared" si="13"/>
        <v>0</v>
      </c>
      <c r="AJ38" s="488">
        <f t="shared" si="13"/>
        <v>0</v>
      </c>
      <c r="AK38" s="488">
        <f t="shared" si="13"/>
        <v>0</v>
      </c>
      <c r="AL38" s="488">
        <f t="shared" si="13"/>
        <v>0</v>
      </c>
      <c r="AM38" s="488">
        <f t="shared" si="13"/>
        <v>0</v>
      </c>
      <c r="AN38" s="488">
        <f t="shared" si="13"/>
        <v>0</v>
      </c>
      <c r="AO38" s="488">
        <f t="shared" si="13"/>
        <v>0</v>
      </c>
      <c r="AP38" s="488">
        <f t="shared" si="13"/>
        <v>0</v>
      </c>
      <c r="AQ38" s="488">
        <f t="shared" si="13"/>
        <v>0</v>
      </c>
      <c r="AR38" s="488">
        <f t="shared" si="13"/>
        <v>0</v>
      </c>
      <c r="AS38" s="488">
        <f t="shared" si="13"/>
        <v>0</v>
      </c>
      <c r="AT38" s="491">
        <f>SUM(AT39:AT43)</f>
        <v>0</v>
      </c>
      <c r="AU38" s="493">
        <f>SUM(AU39:AU43)</f>
        <v>0</v>
      </c>
      <c r="AV38" s="470">
        <f t="shared" si="1"/>
        <v>0</v>
      </c>
    </row>
    <row r="39" spans="2:48" s="472" customFormat="1" ht="12.75" customHeight="1">
      <c r="B39" s="494" t="str">
        <f>+'FORMATO COSTEO C1'!C$144</f>
        <v>1.1.5.1</v>
      </c>
      <c r="C39" s="495" t="str">
        <f>+'FORMATO COSTEO C1'!B$144</f>
        <v>Categoría de gasto</v>
      </c>
      <c r="D39" s="506"/>
      <c r="E39" s="507"/>
      <c r="F39" s="498">
        <f>+'FORMATO COSTEO C1'!G144</f>
        <v>0</v>
      </c>
      <c r="G39" s="499">
        <f>+'FORMATO COSTEO C1'!N144</f>
        <v>0</v>
      </c>
      <c r="H39" s="500">
        <f>IF($F39=0,0,((($F39/$E$38)*'CRONOGRAMA ACTIVIDADES'!F$22)*($G39/$F39)))</f>
        <v>0</v>
      </c>
      <c r="I39" s="498">
        <f>IF($F39=0,0,((($F39/$E$38)*'CRONOGRAMA ACTIVIDADES'!G$22)*($G39/$F39)))</f>
        <v>0</v>
      </c>
      <c r="J39" s="498">
        <f>IF($F39=0,0,((($F39/$E$38)*'CRONOGRAMA ACTIVIDADES'!H$22)*($G39/$F39)))</f>
        <v>0</v>
      </c>
      <c r="K39" s="498">
        <f>IF($F39=0,0,((($F39/$E$38)*'CRONOGRAMA ACTIVIDADES'!I$22)*($G39/$F39)))</f>
        <v>0</v>
      </c>
      <c r="L39" s="498">
        <f>IF($F39=0,0,((($F39/$E$38)*'CRONOGRAMA ACTIVIDADES'!J$22)*($G39/$F39)))</f>
        <v>0</v>
      </c>
      <c r="M39" s="498">
        <f>IF($F39=0,0,((($F39/$E$38)*'CRONOGRAMA ACTIVIDADES'!K$22)*($G39/$F39)))</f>
        <v>0</v>
      </c>
      <c r="N39" s="498">
        <f>IF($F39=0,0,((($F39/$E$38)*'CRONOGRAMA ACTIVIDADES'!L$22)*($G39/$F39)))</f>
        <v>0</v>
      </c>
      <c r="O39" s="498">
        <f>IF($F39=0,0,((($F39/$E$38)*'CRONOGRAMA ACTIVIDADES'!M$22)*($G39/$F39)))</f>
        <v>0</v>
      </c>
      <c r="P39" s="498">
        <f>IF($F39=0,0,((($F39/$E$38)*'CRONOGRAMA ACTIVIDADES'!N$22)*($G39/$F39)))</f>
        <v>0</v>
      </c>
      <c r="Q39" s="498">
        <f>IF($F39=0,0,((($F39/$E$38)*'CRONOGRAMA ACTIVIDADES'!O$22)*($G39/$F39)))</f>
        <v>0</v>
      </c>
      <c r="R39" s="498">
        <f>IF($F39=0,0,((($F39/$E$38)*'CRONOGRAMA ACTIVIDADES'!P$22)*($G39/$F39)))</f>
        <v>0</v>
      </c>
      <c r="S39" s="498">
        <f>IF($F39=0,0,((($F39/$E$38)*'CRONOGRAMA ACTIVIDADES'!Q$22)*($G39/$F39)))</f>
        <v>0</v>
      </c>
      <c r="T39" s="501">
        <f>H39+I39+J39+K39+L39+M39+N39+O39+P39+Q39+R39+S39</f>
        <v>0</v>
      </c>
      <c r="U39" s="502">
        <f>IF($F39=0,0,((($F39/$E$38)*'CRONOGRAMA ACTIVIDADES'!R$22)*($G39/$F39)))</f>
        <v>0</v>
      </c>
      <c r="V39" s="498">
        <f>IF($F39=0,0,((($F39/$E$38)*'CRONOGRAMA ACTIVIDADES'!S$22)*($G39/$F39)))</f>
        <v>0</v>
      </c>
      <c r="W39" s="498">
        <f>IF($F39=0,0,((($F39/$E$38)*'CRONOGRAMA ACTIVIDADES'!T$22)*($G39/$F39)))</f>
        <v>0</v>
      </c>
      <c r="X39" s="498">
        <f>IF($F39=0,0,((($F39/$E$38)*'CRONOGRAMA ACTIVIDADES'!U$22)*($G39/$F39)))</f>
        <v>0</v>
      </c>
      <c r="Y39" s="498">
        <f>IF($F39=0,0,((($F39/$E$38)*'CRONOGRAMA ACTIVIDADES'!V$22)*($G39/$F39)))</f>
        <v>0</v>
      </c>
      <c r="Z39" s="498">
        <f>IF($F39=0,0,((($F39/$E$38)*'CRONOGRAMA ACTIVIDADES'!W$22)*($G39/$F39)))</f>
        <v>0</v>
      </c>
      <c r="AA39" s="498">
        <f>IF($F39=0,0,((($F39/$E$38)*'CRONOGRAMA ACTIVIDADES'!X$22)*($G39/$F39)))</f>
        <v>0</v>
      </c>
      <c r="AB39" s="498">
        <f>IF($F39=0,0,((($F39/$E$38)*'CRONOGRAMA ACTIVIDADES'!Y$22)*($G39/$F39)))</f>
        <v>0</v>
      </c>
      <c r="AC39" s="498">
        <f>IF($F39=0,0,((($F39/$E$38)*'CRONOGRAMA ACTIVIDADES'!Z$22)*($G39/$F39)))</f>
        <v>0</v>
      </c>
      <c r="AD39" s="498">
        <f>IF($F39=0,0,((($F39/$E$38)*'CRONOGRAMA ACTIVIDADES'!AA$22)*($G39/$F39)))</f>
        <v>0</v>
      </c>
      <c r="AE39" s="498">
        <f>IF($F39=0,0,((($F39/$E$38)*'CRONOGRAMA ACTIVIDADES'!AB$22)*($G39/$F39)))</f>
        <v>0</v>
      </c>
      <c r="AF39" s="498">
        <f>IF($F39=0,0,((($F39/$E$38)*'CRONOGRAMA ACTIVIDADES'!AC$22)*($G39/$F39)))</f>
        <v>0</v>
      </c>
      <c r="AG39" s="499">
        <f>U39+V39+W39+X39+Y39+Z39+AA39+AB39+AC39+AD39+AE39+AF39</f>
        <v>0</v>
      </c>
      <c r="AH39" s="503">
        <f>IF($F39=0,0,((($F39/$E$38)*'CRONOGRAMA ACTIVIDADES'!AD$22)*($G39/$F39)))</f>
        <v>0</v>
      </c>
      <c r="AI39" s="498">
        <f>IF($F39=0,0,((($F39/$E$38)*'CRONOGRAMA ACTIVIDADES'!AE$22)*($G39/$F39)))</f>
        <v>0</v>
      </c>
      <c r="AJ39" s="498">
        <f>IF($F39=0,0,((($F39/$E$38)*'CRONOGRAMA ACTIVIDADES'!AF$22)*($G39/$F39)))</f>
        <v>0</v>
      </c>
      <c r="AK39" s="498">
        <f>IF($F39=0,0,((($F39/$E$38)*'CRONOGRAMA ACTIVIDADES'!AG$22)*($G39/$F39)))</f>
        <v>0</v>
      </c>
      <c r="AL39" s="498">
        <f>IF($F39=0,0,((($F39/$E$38)*'CRONOGRAMA ACTIVIDADES'!AH$22)*($G39/$F39)))</f>
        <v>0</v>
      </c>
      <c r="AM39" s="498">
        <f>IF($F39=0,0,((($F39/$E$38)*'CRONOGRAMA ACTIVIDADES'!AI$22)*($G39/$F39)))</f>
        <v>0</v>
      </c>
      <c r="AN39" s="498">
        <f>IF($F39=0,0,((($F39/$E$38)*'CRONOGRAMA ACTIVIDADES'!AJ$22)*($G39/$F39)))</f>
        <v>0</v>
      </c>
      <c r="AO39" s="498">
        <f>IF($F39=0,0,((($F39/$E$38)*'CRONOGRAMA ACTIVIDADES'!AK$22)*($G39/$F39)))</f>
        <v>0</v>
      </c>
      <c r="AP39" s="498">
        <f>IF($F39=0,0,((($F39/$E$38)*'CRONOGRAMA ACTIVIDADES'!AL$22)*($G39/$F39)))</f>
        <v>0</v>
      </c>
      <c r="AQ39" s="498">
        <f>IF($F39=0,0,((($F39/$E$38)*'CRONOGRAMA ACTIVIDADES'!AM$22)*($G39/$F39)))</f>
        <v>0</v>
      </c>
      <c r="AR39" s="498">
        <f>IF($F39=0,0,((($F39/$E$38)*'CRONOGRAMA ACTIVIDADES'!AN$22)*($G39/$F39)))</f>
        <v>0</v>
      </c>
      <c r="AS39" s="498">
        <f>IF($F39=0,0,((($F39/$E$38)*'CRONOGRAMA ACTIVIDADES'!AO$22)*($G39/$F39)))</f>
        <v>0</v>
      </c>
      <c r="AT39" s="501">
        <f>AH39+AI39+AJ39+AK39+AL39+AM39+AN39+AO39+AP39+AQ39+AR39+AS39</f>
        <v>0</v>
      </c>
      <c r="AU39" s="504">
        <f>AS39+AR39+AQ39+AP39+AO39+AN39+AM39+AL39+AK39+AJ39+AI39+AH39+AF39+AE39+AD39+AC39+AB39+AA39+Z39+Y39+X39+W39+V39+U39+S39+R39+Q39+P39+O39+N39+M39+L39+K39+J39+I39+H39</f>
        <v>0</v>
      </c>
      <c r="AV39" s="470">
        <f t="shared" si="1"/>
        <v>0</v>
      </c>
    </row>
    <row r="40" spans="2:48" s="472" customFormat="1" ht="12.75" customHeight="1">
      <c r="B40" s="494" t="str">
        <f>+'FORMATO COSTEO C1'!C$150</f>
        <v>1.1.5.2</v>
      </c>
      <c r="C40" s="495" t="str">
        <f>+'FORMATO COSTEO C1'!B$150</f>
        <v>Categoría de gasto</v>
      </c>
      <c r="D40" s="506"/>
      <c r="E40" s="507"/>
      <c r="F40" s="498">
        <f>+'FORMATO COSTEO C1'!G150</f>
        <v>0</v>
      </c>
      <c r="G40" s="499">
        <f>+'FORMATO COSTEO C1'!N150</f>
        <v>0</v>
      </c>
      <c r="H40" s="503">
        <f>IF($F40=0,0,((($F40/$E$38)*'CRONOGRAMA ACTIVIDADES'!F$22)*($G40/$F40)))</f>
        <v>0</v>
      </c>
      <c r="I40" s="498">
        <f>IF($F40=0,0,((($F40/$E$38)*'CRONOGRAMA ACTIVIDADES'!G$22)*($G40/$F40)))</f>
        <v>0</v>
      </c>
      <c r="J40" s="498">
        <f>IF($F40=0,0,((($F40/$E$38)*'CRONOGRAMA ACTIVIDADES'!H$22)*($G40/$F40)))</f>
        <v>0</v>
      </c>
      <c r="K40" s="498">
        <f>IF($F40=0,0,((($F40/$E$38)*'CRONOGRAMA ACTIVIDADES'!I$22)*($G40/$F40)))</f>
        <v>0</v>
      </c>
      <c r="L40" s="498">
        <f>IF($F40=0,0,((($F40/$E$38)*'CRONOGRAMA ACTIVIDADES'!J$22)*($G40/$F40)))</f>
        <v>0</v>
      </c>
      <c r="M40" s="498">
        <f>IF($F40=0,0,((($F40/$E$38)*'CRONOGRAMA ACTIVIDADES'!K$22)*($G40/$F40)))</f>
        <v>0</v>
      </c>
      <c r="N40" s="498">
        <f>IF($F40=0,0,((($F40/$E$38)*'CRONOGRAMA ACTIVIDADES'!L$22)*($G40/$F40)))</f>
        <v>0</v>
      </c>
      <c r="O40" s="498">
        <f>IF($F40=0,0,((($F40/$E$38)*'CRONOGRAMA ACTIVIDADES'!M$22)*($G40/$F40)))</f>
        <v>0</v>
      </c>
      <c r="P40" s="498">
        <f>IF($F40=0,0,((($F40/$E$38)*'CRONOGRAMA ACTIVIDADES'!N$22)*($G40/$F40)))</f>
        <v>0</v>
      </c>
      <c r="Q40" s="498">
        <f>IF($F40=0,0,((($F40/$E$38)*'CRONOGRAMA ACTIVIDADES'!O$22)*($G40/$F40)))</f>
        <v>0</v>
      </c>
      <c r="R40" s="498">
        <f>IF($F40=0,0,((($F40/$E$38)*'CRONOGRAMA ACTIVIDADES'!P$22)*($G40/$F40)))</f>
        <v>0</v>
      </c>
      <c r="S40" s="498">
        <f>IF($F40=0,0,((($F40/$E$38)*'CRONOGRAMA ACTIVIDADES'!Q$22)*($G40/$F40)))</f>
        <v>0</v>
      </c>
      <c r="T40" s="501">
        <f>H40+I40+J40+K40+L40+M40+N40+O40+P40+Q40+R40+S40</f>
        <v>0</v>
      </c>
      <c r="U40" s="502">
        <f>IF($F40=0,0,((($F40/$E$38)*'CRONOGRAMA ACTIVIDADES'!R$22)*($G40/$F40)))</f>
        <v>0</v>
      </c>
      <c r="V40" s="498">
        <f>IF($F40=0,0,((($F40/$E$38)*'CRONOGRAMA ACTIVIDADES'!S$22)*($G40/$F40)))</f>
        <v>0</v>
      </c>
      <c r="W40" s="498">
        <f>IF($F40=0,0,((($F40/$E$38)*'CRONOGRAMA ACTIVIDADES'!T$22)*($G40/$F40)))</f>
        <v>0</v>
      </c>
      <c r="X40" s="498">
        <f>IF($F40=0,0,((($F40/$E$38)*'CRONOGRAMA ACTIVIDADES'!U$22)*($G40/$F40)))</f>
        <v>0</v>
      </c>
      <c r="Y40" s="498">
        <f>IF($F40=0,0,((($F40/$E$38)*'CRONOGRAMA ACTIVIDADES'!V$22)*($G40/$F40)))</f>
        <v>0</v>
      </c>
      <c r="Z40" s="498">
        <f>IF($F40=0,0,((($F40/$E$38)*'CRONOGRAMA ACTIVIDADES'!W$22)*($G40/$F40)))</f>
        <v>0</v>
      </c>
      <c r="AA40" s="498">
        <f>IF($F40=0,0,((($F40/$E$38)*'CRONOGRAMA ACTIVIDADES'!X$22)*($G40/$F40)))</f>
        <v>0</v>
      </c>
      <c r="AB40" s="498">
        <f>IF($F40=0,0,((($F40/$E$38)*'CRONOGRAMA ACTIVIDADES'!Y$22)*($G40/$F40)))</f>
        <v>0</v>
      </c>
      <c r="AC40" s="498">
        <f>IF($F40=0,0,((($F40/$E$38)*'CRONOGRAMA ACTIVIDADES'!Z$22)*($G40/$F40)))</f>
        <v>0</v>
      </c>
      <c r="AD40" s="498">
        <f>IF($F40=0,0,((($F40/$E$38)*'CRONOGRAMA ACTIVIDADES'!AA$22)*($G40/$F40)))</f>
        <v>0</v>
      </c>
      <c r="AE40" s="498">
        <f>IF($F40=0,0,((($F40/$E$38)*'CRONOGRAMA ACTIVIDADES'!AB$22)*($G40/$F40)))</f>
        <v>0</v>
      </c>
      <c r="AF40" s="498">
        <f>IF($F40=0,0,((($F40/$E$38)*'CRONOGRAMA ACTIVIDADES'!AC$22)*($G40/$F40)))</f>
        <v>0</v>
      </c>
      <c r="AG40" s="499">
        <f>U40+V40+W40+X40+Y40+Z40+AA40+AB40+AC40+AD40+AE40+AF40</f>
        <v>0</v>
      </c>
      <c r="AH40" s="503">
        <f>IF($F40=0,0,((($F40/$E$38)*'CRONOGRAMA ACTIVIDADES'!AD$22)*($G40/$F40)))</f>
        <v>0</v>
      </c>
      <c r="AI40" s="498">
        <f>IF($F40=0,0,((($F40/$E$38)*'CRONOGRAMA ACTIVIDADES'!AE$22)*($G40/$F40)))</f>
        <v>0</v>
      </c>
      <c r="AJ40" s="498">
        <f>IF($F40=0,0,((($F40/$E$38)*'CRONOGRAMA ACTIVIDADES'!AF$22)*($G40/$F40)))</f>
        <v>0</v>
      </c>
      <c r="AK40" s="498">
        <f>IF($F40=0,0,((($F40/$E$38)*'CRONOGRAMA ACTIVIDADES'!AG$22)*($G40/$F40)))</f>
        <v>0</v>
      </c>
      <c r="AL40" s="498">
        <f>IF($F40=0,0,((($F40/$E$38)*'CRONOGRAMA ACTIVIDADES'!AH$22)*($G40/$F40)))</f>
        <v>0</v>
      </c>
      <c r="AM40" s="498">
        <f>IF($F40=0,0,((($F40/$E$38)*'CRONOGRAMA ACTIVIDADES'!AI$22)*($G40/$F40)))</f>
        <v>0</v>
      </c>
      <c r="AN40" s="498">
        <f>IF($F40=0,0,((($F40/$E$38)*'CRONOGRAMA ACTIVIDADES'!AJ$22)*($G40/$F40)))</f>
        <v>0</v>
      </c>
      <c r="AO40" s="498">
        <f>IF($F40=0,0,((($F40/$E$38)*'CRONOGRAMA ACTIVIDADES'!AK$22)*($G40/$F40)))</f>
        <v>0</v>
      </c>
      <c r="AP40" s="498">
        <f>IF($F40=0,0,((($F40/$E$38)*'CRONOGRAMA ACTIVIDADES'!AL$22)*($G40/$F40)))</f>
        <v>0</v>
      </c>
      <c r="AQ40" s="498">
        <f>IF($F40=0,0,((($F40/$E$38)*'CRONOGRAMA ACTIVIDADES'!AM$22)*($G40/$F40)))</f>
        <v>0</v>
      </c>
      <c r="AR40" s="498">
        <f>IF($F40=0,0,((($F40/$E$38)*'CRONOGRAMA ACTIVIDADES'!AN$22)*($G40/$F40)))</f>
        <v>0</v>
      </c>
      <c r="AS40" s="498">
        <f>IF($F40=0,0,((($F40/$E$38)*'CRONOGRAMA ACTIVIDADES'!AO$22)*($G40/$F40)))</f>
        <v>0</v>
      </c>
      <c r="AT40" s="501">
        <f>AH40+AI40+AJ40+AK40+AL40+AM40+AN40+AO40+AP40+AQ40+AR40+AS40</f>
        <v>0</v>
      </c>
      <c r="AU40" s="504">
        <f>AS40+AR40+AQ40+AP40+AO40+AN40+AM40+AL40+AK40+AJ40+AI40+AH40+AF40+AE40+AD40+AC40+AB40+AA40+Z40+Y40+X40+W40+V40+U40+S40+R40+Q40+P40+O40+N40+M40+L40+K40+J40+I40+H40</f>
        <v>0</v>
      </c>
      <c r="AV40" s="470">
        <f t="shared" si="1"/>
        <v>0</v>
      </c>
    </row>
    <row r="41" spans="2:48" s="483" customFormat="1" ht="12.75" customHeight="1" outlineLevel="1">
      <c r="B41" s="494" t="str">
        <f>+'FORMATO COSTEO C1'!C$156</f>
        <v>1.1.5.3</v>
      </c>
      <c r="C41" s="495" t="str">
        <f>+'FORMATO COSTEO C1'!B$156</f>
        <v>Categoría de gasto</v>
      </c>
      <c r="D41" s="506"/>
      <c r="E41" s="507"/>
      <c r="F41" s="498">
        <f>+'FORMATO COSTEO C1'!G156</f>
        <v>0</v>
      </c>
      <c r="G41" s="499">
        <f>+'FORMATO COSTEO C1'!N156</f>
        <v>0</v>
      </c>
      <c r="H41" s="503">
        <f>IF($F41=0,0,((($F41/$E$38)*'CRONOGRAMA ACTIVIDADES'!F$22)*($G41/$F41)))</f>
        <v>0</v>
      </c>
      <c r="I41" s="498">
        <f>IF($F41=0,0,((($F41/$E$38)*'CRONOGRAMA ACTIVIDADES'!G$22)*($G41/$F41)))</f>
        <v>0</v>
      </c>
      <c r="J41" s="498">
        <f>IF($F41=0,0,((($F41/$E$38)*'CRONOGRAMA ACTIVIDADES'!H$22)*($G41/$F41)))</f>
        <v>0</v>
      </c>
      <c r="K41" s="498">
        <f>IF($F41=0,0,((($F41/$E$38)*'CRONOGRAMA ACTIVIDADES'!I$22)*($G41/$F41)))</f>
        <v>0</v>
      </c>
      <c r="L41" s="498">
        <f>IF($F41=0,0,((($F41/$E$38)*'CRONOGRAMA ACTIVIDADES'!J$22)*($G41/$F41)))</f>
        <v>0</v>
      </c>
      <c r="M41" s="498">
        <f>IF($F41=0,0,((($F41/$E$38)*'CRONOGRAMA ACTIVIDADES'!K$22)*($G41/$F41)))</f>
        <v>0</v>
      </c>
      <c r="N41" s="498">
        <f>IF($F41=0,0,((($F41/$E$38)*'CRONOGRAMA ACTIVIDADES'!L$22)*($G41/$F41)))</f>
        <v>0</v>
      </c>
      <c r="O41" s="498">
        <f>IF($F41=0,0,((($F41/$E$38)*'CRONOGRAMA ACTIVIDADES'!M$22)*($G41/$F41)))</f>
        <v>0</v>
      </c>
      <c r="P41" s="498">
        <f>IF($F41=0,0,((($F41/$E$38)*'CRONOGRAMA ACTIVIDADES'!N$22)*($G41/$F41)))</f>
        <v>0</v>
      </c>
      <c r="Q41" s="498">
        <f>IF($F41=0,0,((($F41/$E$38)*'CRONOGRAMA ACTIVIDADES'!O$22)*($G41/$F41)))</f>
        <v>0</v>
      </c>
      <c r="R41" s="498">
        <f>IF($F41=0,0,((($F41/$E$38)*'CRONOGRAMA ACTIVIDADES'!P$22)*($G41/$F41)))</f>
        <v>0</v>
      </c>
      <c r="S41" s="498">
        <f>IF($F41=0,0,((($F41/$E$38)*'CRONOGRAMA ACTIVIDADES'!Q$22)*($G41/$F41)))</f>
        <v>0</v>
      </c>
      <c r="T41" s="501">
        <f>H41+I41+J41+K41+L41+M41+N41+O41+P41+Q41+R41+S41</f>
        <v>0</v>
      </c>
      <c r="U41" s="502">
        <f>IF($F41=0,0,((($F41/$E$38)*'CRONOGRAMA ACTIVIDADES'!R$22)*($G41/$F41)))</f>
        <v>0</v>
      </c>
      <c r="V41" s="498">
        <f>IF($F41=0,0,((($F41/$E$38)*'CRONOGRAMA ACTIVIDADES'!S$22)*($G41/$F41)))</f>
        <v>0</v>
      </c>
      <c r="W41" s="498">
        <f>IF($F41=0,0,((($F41/$E$38)*'CRONOGRAMA ACTIVIDADES'!T$22)*($G41/$F41)))</f>
        <v>0</v>
      </c>
      <c r="X41" s="498">
        <f>IF($F41=0,0,((($F41/$E$38)*'CRONOGRAMA ACTIVIDADES'!U$22)*($G41/$F41)))</f>
        <v>0</v>
      </c>
      <c r="Y41" s="498">
        <f>IF($F41=0,0,((($F41/$E$38)*'CRONOGRAMA ACTIVIDADES'!V$22)*($G41/$F41)))</f>
        <v>0</v>
      </c>
      <c r="Z41" s="498">
        <f>IF($F41=0,0,((($F41/$E$38)*'CRONOGRAMA ACTIVIDADES'!W$22)*($G41/$F41)))</f>
        <v>0</v>
      </c>
      <c r="AA41" s="498">
        <f>IF($F41=0,0,((($F41/$E$38)*'CRONOGRAMA ACTIVIDADES'!X$22)*($G41/$F41)))</f>
        <v>0</v>
      </c>
      <c r="AB41" s="498">
        <f>IF($F41=0,0,((($F41/$E$38)*'CRONOGRAMA ACTIVIDADES'!Y$22)*($G41/$F41)))</f>
        <v>0</v>
      </c>
      <c r="AC41" s="498">
        <f>IF($F41=0,0,((($F41/$E$38)*'CRONOGRAMA ACTIVIDADES'!Z$22)*($G41/$F41)))</f>
        <v>0</v>
      </c>
      <c r="AD41" s="498">
        <f>IF($F41=0,0,((($F41/$E$38)*'CRONOGRAMA ACTIVIDADES'!AA$22)*($G41/$F41)))</f>
        <v>0</v>
      </c>
      <c r="AE41" s="498">
        <f>IF($F41=0,0,((($F41/$E$38)*'CRONOGRAMA ACTIVIDADES'!AB$22)*($G41/$F41)))</f>
        <v>0</v>
      </c>
      <c r="AF41" s="498">
        <f>IF($F41=0,0,((($F41/$E$38)*'CRONOGRAMA ACTIVIDADES'!AC$22)*($G41/$F41)))</f>
        <v>0</v>
      </c>
      <c r="AG41" s="499">
        <f>U41+V41+W41+X41+Y41+Z41+AA41+AB41+AC41+AD41+AE41+AF41</f>
        <v>0</v>
      </c>
      <c r="AH41" s="503">
        <f>IF($F41=0,0,((($F41/$E$38)*'CRONOGRAMA ACTIVIDADES'!AD$22)*($G41/$F41)))</f>
        <v>0</v>
      </c>
      <c r="AI41" s="498">
        <f>IF($F41=0,0,((($F41/$E$38)*'CRONOGRAMA ACTIVIDADES'!AE$22)*($G41/$F41)))</f>
        <v>0</v>
      </c>
      <c r="AJ41" s="498">
        <f>IF($F41=0,0,((($F41/$E$38)*'CRONOGRAMA ACTIVIDADES'!AF$22)*($G41/$F41)))</f>
        <v>0</v>
      </c>
      <c r="AK41" s="498">
        <f>IF($F41=0,0,((($F41/$E$38)*'CRONOGRAMA ACTIVIDADES'!AG$22)*($G41/$F41)))</f>
        <v>0</v>
      </c>
      <c r="AL41" s="498">
        <f>IF($F41=0,0,((($F41/$E$38)*'CRONOGRAMA ACTIVIDADES'!AH$22)*($G41/$F41)))</f>
        <v>0</v>
      </c>
      <c r="AM41" s="498">
        <f>IF($F41=0,0,((($F41/$E$38)*'CRONOGRAMA ACTIVIDADES'!AI$22)*($G41/$F41)))</f>
        <v>0</v>
      </c>
      <c r="AN41" s="498">
        <f>IF($F41=0,0,((($F41/$E$38)*'CRONOGRAMA ACTIVIDADES'!AJ$22)*($G41/$F41)))</f>
        <v>0</v>
      </c>
      <c r="AO41" s="498">
        <f>IF($F41=0,0,((($F41/$E$38)*'CRONOGRAMA ACTIVIDADES'!AK$22)*($G41/$F41)))</f>
        <v>0</v>
      </c>
      <c r="AP41" s="498">
        <f>IF($F41=0,0,((($F41/$E$38)*'CRONOGRAMA ACTIVIDADES'!AL$22)*($G41/$F41)))</f>
        <v>0</v>
      </c>
      <c r="AQ41" s="498">
        <f>IF($F41=0,0,((($F41/$E$38)*'CRONOGRAMA ACTIVIDADES'!AM$22)*($G41/$F41)))</f>
        <v>0</v>
      </c>
      <c r="AR41" s="498">
        <f>IF($F41=0,0,((($F41/$E$38)*'CRONOGRAMA ACTIVIDADES'!AN$22)*($G41/$F41)))</f>
        <v>0</v>
      </c>
      <c r="AS41" s="498">
        <f>IF($F41=0,0,((($F41/$E$38)*'CRONOGRAMA ACTIVIDADES'!AO$22)*($G41/$F41)))</f>
        <v>0</v>
      </c>
      <c r="AT41" s="501">
        <f>AH41+AI41+AJ41+AK41+AL41+AM41+AN41+AO41+AP41+AQ41+AR41+AS41</f>
        <v>0</v>
      </c>
      <c r="AU41" s="504">
        <f>AS41+AR41+AQ41+AP41+AO41+AN41+AM41+AL41+AK41+AJ41+AI41+AH41+AF41+AE41+AD41+AC41+AB41+AA41+Z41+Y41+X41+W41+V41+U41+S41+R41+Q41+P41+O41+N41+M41+L41+K41+J41+I41+H41</f>
        <v>0</v>
      </c>
      <c r="AV41" s="470">
        <f t="shared" si="1"/>
        <v>0</v>
      </c>
    </row>
    <row r="42" spans="2:48" s="472" customFormat="1" ht="12.75" customHeight="1">
      <c r="B42" s="494" t="str">
        <f>+'FORMATO COSTEO C1'!C$162</f>
        <v>1.1.5.4</v>
      </c>
      <c r="C42" s="495" t="str">
        <f>+'FORMATO COSTEO C1'!B$162</f>
        <v>Categoría de gasto</v>
      </c>
      <c r="D42" s="506"/>
      <c r="E42" s="507"/>
      <c r="F42" s="498">
        <f>+'FORMATO COSTEO C1'!G162</f>
        <v>0</v>
      </c>
      <c r="G42" s="499">
        <f>+'FORMATO COSTEO C1'!N162</f>
        <v>0</v>
      </c>
      <c r="H42" s="503">
        <f>IF($F42=0,0,((($F42/$E$38)*'CRONOGRAMA ACTIVIDADES'!F$22)*($G42/$F42)))</f>
        <v>0</v>
      </c>
      <c r="I42" s="498">
        <f>IF($F42=0,0,((($F42/$E$38)*'CRONOGRAMA ACTIVIDADES'!G$22)*($G42/$F42)))</f>
        <v>0</v>
      </c>
      <c r="J42" s="498">
        <f>IF($F42=0,0,((($F42/$E$38)*'CRONOGRAMA ACTIVIDADES'!H$22)*($G42/$F42)))</f>
        <v>0</v>
      </c>
      <c r="K42" s="498">
        <f>IF($F42=0,0,((($F42/$E$38)*'CRONOGRAMA ACTIVIDADES'!I$22)*($G42/$F42)))</f>
        <v>0</v>
      </c>
      <c r="L42" s="498">
        <f>IF($F42=0,0,((($F42/$E$38)*'CRONOGRAMA ACTIVIDADES'!J$22)*($G42/$F42)))</f>
        <v>0</v>
      </c>
      <c r="M42" s="498">
        <f>IF($F42=0,0,((($F42/$E$38)*'CRONOGRAMA ACTIVIDADES'!K$22)*($G42/$F42)))</f>
        <v>0</v>
      </c>
      <c r="N42" s="498">
        <f>IF($F42=0,0,((($F42/$E$38)*'CRONOGRAMA ACTIVIDADES'!L$22)*($G42/$F42)))</f>
        <v>0</v>
      </c>
      <c r="O42" s="498">
        <f>IF($F42=0,0,((($F42/$E$38)*'CRONOGRAMA ACTIVIDADES'!M$22)*($G42/$F42)))</f>
        <v>0</v>
      </c>
      <c r="P42" s="498">
        <f>IF($F42=0,0,((($F42/$E$38)*'CRONOGRAMA ACTIVIDADES'!N$22)*($G42/$F42)))</f>
        <v>0</v>
      </c>
      <c r="Q42" s="498">
        <f>IF($F42=0,0,((($F42/$E$38)*'CRONOGRAMA ACTIVIDADES'!O$22)*($G42/$F42)))</f>
        <v>0</v>
      </c>
      <c r="R42" s="498">
        <f>IF($F42=0,0,((($F42/$E$38)*'CRONOGRAMA ACTIVIDADES'!P$22)*($G42/$F42)))</f>
        <v>0</v>
      </c>
      <c r="S42" s="498">
        <f>IF($F42=0,0,((($F42/$E$38)*'CRONOGRAMA ACTIVIDADES'!Q$22)*($G42/$F42)))</f>
        <v>0</v>
      </c>
      <c r="T42" s="501">
        <f>H42+I42+J42+K42+L42+M42+N42+O42+P42+Q42+R42+S42</f>
        <v>0</v>
      </c>
      <c r="U42" s="502">
        <f>IF($F42=0,0,((($F42/$E$38)*'CRONOGRAMA ACTIVIDADES'!R$22)*($G42/$F42)))</f>
        <v>0</v>
      </c>
      <c r="V42" s="498">
        <f>IF($F42=0,0,((($F42/$E$38)*'CRONOGRAMA ACTIVIDADES'!S$22)*($G42/$F42)))</f>
        <v>0</v>
      </c>
      <c r="W42" s="498">
        <f>IF($F42=0,0,((($F42/$E$38)*'CRONOGRAMA ACTIVIDADES'!T$22)*($G42/$F42)))</f>
        <v>0</v>
      </c>
      <c r="X42" s="498">
        <f>IF($F42=0,0,((($F42/$E$38)*'CRONOGRAMA ACTIVIDADES'!U$22)*($G42/$F42)))</f>
        <v>0</v>
      </c>
      <c r="Y42" s="498">
        <f>IF($F42=0,0,((($F42/$E$38)*'CRONOGRAMA ACTIVIDADES'!V$22)*($G42/$F42)))</f>
        <v>0</v>
      </c>
      <c r="Z42" s="498">
        <f>IF($F42=0,0,((($F42/$E$38)*'CRONOGRAMA ACTIVIDADES'!W$22)*($G42/$F42)))</f>
        <v>0</v>
      </c>
      <c r="AA42" s="498">
        <f>IF($F42=0,0,((($F42/$E$38)*'CRONOGRAMA ACTIVIDADES'!X$22)*($G42/$F42)))</f>
        <v>0</v>
      </c>
      <c r="AB42" s="498">
        <f>IF($F42=0,0,((($F42/$E$38)*'CRONOGRAMA ACTIVIDADES'!Y$22)*($G42/$F42)))</f>
        <v>0</v>
      </c>
      <c r="AC42" s="498">
        <f>IF($F42=0,0,((($F42/$E$38)*'CRONOGRAMA ACTIVIDADES'!Z$22)*($G42/$F42)))</f>
        <v>0</v>
      </c>
      <c r="AD42" s="498">
        <f>IF($F42=0,0,((($F42/$E$38)*'CRONOGRAMA ACTIVIDADES'!AA$22)*($G42/$F42)))</f>
        <v>0</v>
      </c>
      <c r="AE42" s="498">
        <f>IF($F42=0,0,((($F42/$E$38)*'CRONOGRAMA ACTIVIDADES'!AB$22)*($G42/$F42)))</f>
        <v>0</v>
      </c>
      <c r="AF42" s="498">
        <f>IF($F42=0,0,((($F42/$E$38)*'CRONOGRAMA ACTIVIDADES'!AC$22)*($G42/$F42)))</f>
        <v>0</v>
      </c>
      <c r="AG42" s="499">
        <f>U42+V42+W42+X42+Y42+Z42+AA42+AB42+AC42+AD42+AE42+AF42</f>
        <v>0</v>
      </c>
      <c r="AH42" s="503">
        <f>IF($F42=0,0,((($F42/$E$38)*'CRONOGRAMA ACTIVIDADES'!AD$22)*($G42/$F42)))</f>
        <v>0</v>
      </c>
      <c r="AI42" s="498">
        <f>IF($F42=0,0,((($F42/$E$38)*'CRONOGRAMA ACTIVIDADES'!AE$22)*($G42/$F42)))</f>
        <v>0</v>
      </c>
      <c r="AJ42" s="498">
        <f>IF($F42=0,0,((($F42/$E$38)*'CRONOGRAMA ACTIVIDADES'!AF$22)*($G42/$F42)))</f>
        <v>0</v>
      </c>
      <c r="AK42" s="498">
        <f>IF($F42=0,0,((($F42/$E$38)*'CRONOGRAMA ACTIVIDADES'!AG$22)*($G42/$F42)))</f>
        <v>0</v>
      </c>
      <c r="AL42" s="498">
        <f>IF($F42=0,0,((($F42/$E$38)*'CRONOGRAMA ACTIVIDADES'!AH$22)*($G42/$F42)))</f>
        <v>0</v>
      </c>
      <c r="AM42" s="498">
        <f>IF($F42=0,0,((($F42/$E$38)*'CRONOGRAMA ACTIVIDADES'!AI$22)*($G42/$F42)))</f>
        <v>0</v>
      </c>
      <c r="AN42" s="498">
        <f>IF($F42=0,0,((($F42/$E$38)*'CRONOGRAMA ACTIVIDADES'!AJ$22)*($G42/$F42)))</f>
        <v>0</v>
      </c>
      <c r="AO42" s="498">
        <f>IF($F42=0,0,((($F42/$E$38)*'CRONOGRAMA ACTIVIDADES'!AK$22)*($G42/$F42)))</f>
        <v>0</v>
      </c>
      <c r="AP42" s="498">
        <f>IF($F42=0,0,((($F42/$E$38)*'CRONOGRAMA ACTIVIDADES'!AL$22)*($G42/$F42)))</f>
        <v>0</v>
      </c>
      <c r="AQ42" s="498">
        <f>IF($F42=0,0,((($F42/$E$38)*'CRONOGRAMA ACTIVIDADES'!AM$22)*($G42/$F42)))</f>
        <v>0</v>
      </c>
      <c r="AR42" s="498">
        <f>IF($F42=0,0,((($F42/$E$38)*'CRONOGRAMA ACTIVIDADES'!AN$22)*($G42/$F42)))</f>
        <v>0</v>
      </c>
      <c r="AS42" s="498">
        <f>IF($F42=0,0,((($F42/$E$38)*'CRONOGRAMA ACTIVIDADES'!AO$22)*($G42/$F42)))</f>
        <v>0</v>
      </c>
      <c r="AT42" s="501">
        <f>AH42+AI42+AJ42+AK42+AL42+AM42+AN42+AO42+AP42+AQ42+AR42+AS42</f>
        <v>0</v>
      </c>
      <c r="AU42" s="504">
        <f>AS42+AR42+AQ42+AP42+AO42+AN42+AM42+AL42+AK42+AJ42+AI42+AH42+AF42+AE42+AD42+AC42+AB42+AA42+Z42+Y42+X42+W42+V42+U42+S42+R42+Q42+P42+O42+N42+M42+L42+K42+J42+I42+H42</f>
        <v>0</v>
      </c>
      <c r="AV42" s="470">
        <f t="shared" si="1"/>
        <v>0</v>
      </c>
    </row>
    <row r="43" spans="2:48" s="472" customFormat="1" ht="12.75" customHeight="1">
      <c r="B43" s="494" t="str">
        <f>+'FORMATO COSTEO C1'!C$168</f>
        <v>1.1.5.5</v>
      </c>
      <c r="C43" s="495" t="str">
        <f>+'FORMATO COSTEO C1'!B$168</f>
        <v>Categoría de gasto</v>
      </c>
      <c r="D43" s="506"/>
      <c r="E43" s="507"/>
      <c r="F43" s="498">
        <f>+'FORMATO COSTEO C1'!G168</f>
        <v>0</v>
      </c>
      <c r="G43" s="499">
        <f>+'FORMATO COSTEO C1'!N168</f>
        <v>0</v>
      </c>
      <c r="H43" s="503">
        <f>IF($F43=0,0,((($F43/$E$38)*'CRONOGRAMA ACTIVIDADES'!F$22)*($G43/$F43)))</f>
        <v>0</v>
      </c>
      <c r="I43" s="498">
        <f>IF($F43=0,0,((($F43/$E$38)*'CRONOGRAMA ACTIVIDADES'!G$22)*($G43/$F43)))</f>
        <v>0</v>
      </c>
      <c r="J43" s="498">
        <f>IF($F43=0,0,((($F43/$E$38)*'CRONOGRAMA ACTIVIDADES'!H$22)*($G43/$F43)))</f>
        <v>0</v>
      </c>
      <c r="K43" s="498">
        <f>IF($F43=0,0,((($F43/$E$38)*'CRONOGRAMA ACTIVIDADES'!I$22)*($G43/$F43)))</f>
        <v>0</v>
      </c>
      <c r="L43" s="498">
        <f>IF($F43=0,0,((($F43/$E$38)*'CRONOGRAMA ACTIVIDADES'!J$22)*($G43/$F43)))</f>
        <v>0</v>
      </c>
      <c r="M43" s="498">
        <f>IF($F43=0,0,((($F43/$E$38)*'CRONOGRAMA ACTIVIDADES'!K$22)*($G43/$F43)))</f>
        <v>0</v>
      </c>
      <c r="N43" s="498">
        <f>IF($F43=0,0,((($F43/$E$38)*'CRONOGRAMA ACTIVIDADES'!L$22)*($G43/$F43)))</f>
        <v>0</v>
      </c>
      <c r="O43" s="498">
        <f>IF($F43=0,0,((($F43/$E$38)*'CRONOGRAMA ACTIVIDADES'!M$22)*($G43/$F43)))</f>
        <v>0</v>
      </c>
      <c r="P43" s="498">
        <f>IF($F43=0,0,((($F43/$E$38)*'CRONOGRAMA ACTIVIDADES'!N$22)*($G43/$F43)))</f>
        <v>0</v>
      </c>
      <c r="Q43" s="498">
        <f>IF($F43=0,0,((($F43/$E$38)*'CRONOGRAMA ACTIVIDADES'!O$22)*($G43/$F43)))</f>
        <v>0</v>
      </c>
      <c r="R43" s="498">
        <f>IF($F43=0,0,((($F43/$E$38)*'CRONOGRAMA ACTIVIDADES'!P$22)*($G43/$F43)))</f>
        <v>0</v>
      </c>
      <c r="S43" s="498">
        <f>IF($F43=0,0,((($F43/$E$38)*'CRONOGRAMA ACTIVIDADES'!Q$22)*($G43/$F43)))</f>
        <v>0</v>
      </c>
      <c r="T43" s="501">
        <f>H43+I43+J43+K43+L43+M43+N43+O43+P43+Q43+R43+S43</f>
        <v>0</v>
      </c>
      <c r="U43" s="502">
        <f>IF($F43=0,0,((($F43/$E$38)*'CRONOGRAMA ACTIVIDADES'!R$22)*($G43/$F43)))</f>
        <v>0</v>
      </c>
      <c r="V43" s="498">
        <f>IF($F43=0,0,((($F43/$E$38)*'CRONOGRAMA ACTIVIDADES'!S$22)*($G43/$F43)))</f>
        <v>0</v>
      </c>
      <c r="W43" s="498">
        <f>IF($F43=0,0,((($F43/$E$38)*'CRONOGRAMA ACTIVIDADES'!T$22)*($G43/$F43)))</f>
        <v>0</v>
      </c>
      <c r="X43" s="498">
        <f>IF($F43=0,0,((($F43/$E$38)*'CRONOGRAMA ACTIVIDADES'!U$22)*($G43/$F43)))</f>
        <v>0</v>
      </c>
      <c r="Y43" s="498">
        <f>IF($F43=0,0,((($F43/$E$38)*'CRONOGRAMA ACTIVIDADES'!V$22)*($G43/$F43)))</f>
        <v>0</v>
      </c>
      <c r="Z43" s="498">
        <f>IF($F43=0,0,((($F43/$E$38)*'CRONOGRAMA ACTIVIDADES'!W$22)*($G43/$F43)))</f>
        <v>0</v>
      </c>
      <c r="AA43" s="498">
        <f>IF($F43=0,0,((($F43/$E$38)*'CRONOGRAMA ACTIVIDADES'!X$22)*($G43/$F43)))</f>
        <v>0</v>
      </c>
      <c r="AB43" s="498">
        <f>IF($F43=0,0,((($F43/$E$38)*'CRONOGRAMA ACTIVIDADES'!Y$22)*($G43/$F43)))</f>
        <v>0</v>
      </c>
      <c r="AC43" s="498">
        <f>IF($F43=0,0,((($F43/$E$38)*'CRONOGRAMA ACTIVIDADES'!Z$22)*($G43/$F43)))</f>
        <v>0</v>
      </c>
      <c r="AD43" s="498">
        <f>IF($F43=0,0,((($F43/$E$38)*'CRONOGRAMA ACTIVIDADES'!AA$22)*($G43/$F43)))</f>
        <v>0</v>
      </c>
      <c r="AE43" s="498">
        <f>IF($F43=0,0,((($F43/$E$38)*'CRONOGRAMA ACTIVIDADES'!AB$22)*($G43/$F43)))</f>
        <v>0</v>
      </c>
      <c r="AF43" s="498">
        <f>IF($F43=0,0,((($F43/$E$38)*'CRONOGRAMA ACTIVIDADES'!AC$22)*($G43/$F43)))</f>
        <v>0</v>
      </c>
      <c r="AG43" s="499">
        <f>U43+V43+W43+X43+Y43+Z43+AA43+AB43+AC43+AD43+AE43+AF43</f>
        <v>0</v>
      </c>
      <c r="AH43" s="503">
        <f>IF($F43=0,0,((($F43/$E$38)*'CRONOGRAMA ACTIVIDADES'!AD$22)*($G43/$F43)))</f>
        <v>0</v>
      </c>
      <c r="AI43" s="498">
        <f>IF($F43=0,0,((($F43/$E$38)*'CRONOGRAMA ACTIVIDADES'!AE$22)*($G43/$F43)))</f>
        <v>0</v>
      </c>
      <c r="AJ43" s="498">
        <f>IF($F43=0,0,((($F43/$E$38)*'CRONOGRAMA ACTIVIDADES'!AF$22)*($G43/$F43)))</f>
        <v>0</v>
      </c>
      <c r="AK43" s="498">
        <f>IF($F43=0,0,((($F43/$E$38)*'CRONOGRAMA ACTIVIDADES'!AG$22)*($G43/$F43)))</f>
        <v>0</v>
      </c>
      <c r="AL43" s="498">
        <f>IF($F43=0,0,((($F43/$E$38)*'CRONOGRAMA ACTIVIDADES'!AH$22)*($G43/$F43)))</f>
        <v>0</v>
      </c>
      <c r="AM43" s="498">
        <f>IF($F43=0,0,((($F43/$E$38)*'CRONOGRAMA ACTIVIDADES'!AI$22)*($G43/$F43)))</f>
        <v>0</v>
      </c>
      <c r="AN43" s="498">
        <f>IF($F43=0,0,((($F43/$E$38)*'CRONOGRAMA ACTIVIDADES'!AJ$22)*($G43/$F43)))</f>
        <v>0</v>
      </c>
      <c r="AO43" s="498">
        <f>IF($F43=0,0,((($F43/$E$38)*'CRONOGRAMA ACTIVIDADES'!AK$22)*($G43/$F43)))</f>
        <v>0</v>
      </c>
      <c r="AP43" s="498">
        <f>IF($F43=0,0,((($F43/$E$38)*'CRONOGRAMA ACTIVIDADES'!AL$22)*($G43/$F43)))</f>
        <v>0</v>
      </c>
      <c r="AQ43" s="498">
        <f>IF($F43=0,0,((($F43/$E$38)*'CRONOGRAMA ACTIVIDADES'!AM$22)*($G43/$F43)))</f>
        <v>0</v>
      </c>
      <c r="AR43" s="498">
        <f>IF($F43=0,0,((($F43/$E$38)*'CRONOGRAMA ACTIVIDADES'!AN$22)*($G43/$F43)))</f>
        <v>0</v>
      </c>
      <c r="AS43" s="498">
        <f>IF($F43=0,0,((($F43/$E$38)*'CRONOGRAMA ACTIVIDADES'!AO$22)*($G43/$F43)))</f>
        <v>0</v>
      </c>
      <c r="AT43" s="501">
        <f>AH43+AI43+AJ43+AK43+AL43+AM43+AN43+AO43+AP43+AQ43+AR43+AS43</f>
        <v>0</v>
      </c>
      <c r="AU43" s="504">
        <f>AS43+AR43+AQ43+AP43+AO43+AN43+AM43+AL43+AK43+AJ43+AI43+AH43+AF43+AE43+AD43+AC43+AB43+AA43+Z43+Y43+X43+W43+V43+U43+S43+R43+Q43+P43+O43+N43+M43+L43+K43+J43+I43+H43</f>
        <v>0</v>
      </c>
      <c r="AV43" s="470">
        <f t="shared" si="1"/>
        <v>0</v>
      </c>
    </row>
    <row r="44" spans="2:48" s="472" customFormat="1" ht="12.75" customHeight="1">
      <c r="B44" s="473">
        <f>+'FORMATO COSTEO C1'!C$175</f>
        <v>1.2</v>
      </c>
      <c r="C44" s="474">
        <f>+'FORMATO COSTEO C1'!D175</f>
        <v>0</v>
      </c>
      <c r="D44" s="475"/>
      <c r="E44" s="476"/>
      <c r="F44" s="477">
        <f>+F45+F51+F57+F63+F69</f>
        <v>0</v>
      </c>
      <c r="G44" s="478">
        <f aca="true" t="shared" si="14" ref="G44:P44">+G45+G51+G57+G63+G69</f>
        <v>0</v>
      </c>
      <c r="H44" s="479">
        <f t="shared" si="14"/>
        <v>0</v>
      </c>
      <c r="I44" s="477">
        <f>+I45+I51+I57+I63+I69</f>
        <v>0</v>
      </c>
      <c r="J44" s="477">
        <f>+J45+J51+J57+J63+J69</f>
        <v>0</v>
      </c>
      <c r="K44" s="477">
        <f>+K45+K51+K57+K63+K69</f>
        <v>0</v>
      </c>
      <c r="L44" s="477">
        <f>+L45+L51+L57+L63+L69</f>
        <v>0</v>
      </c>
      <c r="M44" s="477">
        <f>+M45+M51+M57+M63+M69</f>
        <v>0</v>
      </c>
      <c r="N44" s="477">
        <f t="shared" si="14"/>
        <v>0</v>
      </c>
      <c r="O44" s="477">
        <f t="shared" si="14"/>
        <v>0</v>
      </c>
      <c r="P44" s="477">
        <f t="shared" si="14"/>
        <v>0</v>
      </c>
      <c r="Q44" s="477">
        <f>+Q45+Q51+Q57+Q63+Q69</f>
        <v>0</v>
      </c>
      <c r="R44" s="477">
        <f>+R45+R51+R57+R63+R69</f>
        <v>0</v>
      </c>
      <c r="S44" s="477">
        <f>+S45+S51+S57+S63+S69</f>
        <v>0</v>
      </c>
      <c r="T44" s="480">
        <f>+T45+T51+T57+T63+T69</f>
        <v>0</v>
      </c>
      <c r="U44" s="481">
        <f aca="true" t="shared" si="15" ref="U44:AS44">+U45+U51+U57+U63+U69</f>
        <v>0</v>
      </c>
      <c r="V44" s="477">
        <f t="shared" si="15"/>
        <v>0</v>
      </c>
      <c r="W44" s="477">
        <f t="shared" si="15"/>
        <v>0</v>
      </c>
      <c r="X44" s="477">
        <f t="shared" si="15"/>
        <v>0</v>
      </c>
      <c r="Y44" s="477">
        <f t="shared" si="15"/>
        <v>0</v>
      </c>
      <c r="Z44" s="477">
        <f t="shared" si="15"/>
        <v>0</v>
      </c>
      <c r="AA44" s="477">
        <f t="shared" si="15"/>
        <v>0</v>
      </c>
      <c r="AB44" s="477">
        <f t="shared" si="15"/>
        <v>0</v>
      </c>
      <c r="AC44" s="477">
        <f t="shared" si="15"/>
        <v>0</v>
      </c>
      <c r="AD44" s="477">
        <f t="shared" si="15"/>
        <v>0</v>
      </c>
      <c r="AE44" s="477">
        <f t="shared" si="15"/>
        <v>0</v>
      </c>
      <c r="AF44" s="477">
        <f t="shared" si="15"/>
        <v>0</v>
      </c>
      <c r="AG44" s="478">
        <f>+AG45+AG51+AG57+AG63+AG69</f>
        <v>0</v>
      </c>
      <c r="AH44" s="479">
        <f t="shared" si="15"/>
        <v>0</v>
      </c>
      <c r="AI44" s="477">
        <f t="shared" si="15"/>
        <v>0</v>
      </c>
      <c r="AJ44" s="477">
        <f t="shared" si="15"/>
        <v>0</v>
      </c>
      <c r="AK44" s="477">
        <f t="shared" si="15"/>
        <v>0</v>
      </c>
      <c r="AL44" s="477">
        <f t="shared" si="15"/>
        <v>0</v>
      </c>
      <c r="AM44" s="477">
        <f t="shared" si="15"/>
        <v>0</v>
      </c>
      <c r="AN44" s="477">
        <f t="shared" si="15"/>
        <v>0</v>
      </c>
      <c r="AO44" s="477">
        <f t="shared" si="15"/>
        <v>0</v>
      </c>
      <c r="AP44" s="477">
        <f t="shared" si="15"/>
        <v>0</v>
      </c>
      <c r="AQ44" s="477">
        <f t="shared" si="15"/>
        <v>0</v>
      </c>
      <c r="AR44" s="477">
        <f t="shared" si="15"/>
        <v>0</v>
      </c>
      <c r="AS44" s="477">
        <f t="shared" si="15"/>
        <v>0</v>
      </c>
      <c r="AT44" s="480">
        <f>+AT45+AT51+AT57+AT63+AT69</f>
        <v>0</v>
      </c>
      <c r="AU44" s="482">
        <f>+AU45+AU51+AU57+AU63+AU69</f>
        <v>0</v>
      </c>
      <c r="AV44" s="470">
        <f t="shared" si="1"/>
        <v>0</v>
      </c>
    </row>
    <row r="45" spans="2:48" s="472" customFormat="1" ht="12.75" customHeight="1">
      <c r="B45" s="484" t="str">
        <f>+'FORMATO COSTEO C1'!C$176</f>
        <v>1.2.1</v>
      </c>
      <c r="C45" s="508">
        <f>+'FORMATO COSTEO C1'!B$176</f>
        <v>0</v>
      </c>
      <c r="D45" s="486" t="str">
        <f>+'FORMATO COSTEO C1'!D$176</f>
        <v>Unidad medida</v>
      </c>
      <c r="E45" s="487">
        <f>+'FORMATO COSTEO C1'!E$176</f>
        <v>0</v>
      </c>
      <c r="F45" s="488">
        <f>SUM(F46:F50)</f>
        <v>0</v>
      </c>
      <c r="G45" s="489">
        <f aca="true" t="shared" si="16" ref="G45:AU45">SUM(G46:G50)</f>
        <v>0</v>
      </c>
      <c r="H45" s="490">
        <f t="shared" si="16"/>
        <v>0</v>
      </c>
      <c r="I45" s="488">
        <f>SUM(I46:I50)</f>
        <v>0</v>
      </c>
      <c r="J45" s="488">
        <f>SUM(J46:J50)</f>
        <v>0</v>
      </c>
      <c r="K45" s="488">
        <f>SUM(K46:K50)</f>
        <v>0</v>
      </c>
      <c r="L45" s="488">
        <f>SUM(L46:L50)</f>
        <v>0</v>
      </c>
      <c r="M45" s="488">
        <f>SUM(M46:M50)</f>
        <v>0</v>
      </c>
      <c r="N45" s="488">
        <f t="shared" si="16"/>
        <v>0</v>
      </c>
      <c r="O45" s="488">
        <f t="shared" si="16"/>
        <v>0</v>
      </c>
      <c r="P45" s="488">
        <f t="shared" si="16"/>
        <v>0</v>
      </c>
      <c r="Q45" s="488">
        <f t="shared" si="16"/>
        <v>0</v>
      </c>
      <c r="R45" s="488">
        <f t="shared" si="16"/>
        <v>0</v>
      </c>
      <c r="S45" s="488">
        <f t="shared" si="16"/>
        <v>0</v>
      </c>
      <c r="T45" s="491">
        <f>SUM(T46:T50)</f>
        <v>0</v>
      </c>
      <c r="U45" s="492">
        <f t="shared" si="16"/>
        <v>0</v>
      </c>
      <c r="V45" s="488">
        <f t="shared" si="16"/>
        <v>0</v>
      </c>
      <c r="W45" s="488">
        <f t="shared" si="16"/>
        <v>0</v>
      </c>
      <c r="X45" s="488">
        <f t="shared" si="16"/>
        <v>0</v>
      </c>
      <c r="Y45" s="488">
        <f t="shared" si="16"/>
        <v>0</v>
      </c>
      <c r="Z45" s="488">
        <f t="shared" si="16"/>
        <v>0</v>
      </c>
      <c r="AA45" s="488">
        <f t="shared" si="16"/>
        <v>0</v>
      </c>
      <c r="AB45" s="488">
        <f t="shared" si="16"/>
        <v>0</v>
      </c>
      <c r="AC45" s="488">
        <f t="shared" si="16"/>
        <v>0</v>
      </c>
      <c r="AD45" s="488">
        <f t="shared" si="16"/>
        <v>0</v>
      </c>
      <c r="AE45" s="488">
        <f t="shared" si="16"/>
        <v>0</v>
      </c>
      <c r="AF45" s="488">
        <f t="shared" si="16"/>
        <v>0</v>
      </c>
      <c r="AG45" s="489">
        <f>SUM(AG46:AG50)</f>
        <v>0</v>
      </c>
      <c r="AH45" s="490">
        <f t="shared" si="16"/>
        <v>0</v>
      </c>
      <c r="AI45" s="488">
        <f t="shared" si="16"/>
        <v>0</v>
      </c>
      <c r="AJ45" s="488">
        <f t="shared" si="16"/>
        <v>0</v>
      </c>
      <c r="AK45" s="488">
        <f t="shared" si="16"/>
        <v>0</v>
      </c>
      <c r="AL45" s="488">
        <f t="shared" si="16"/>
        <v>0</v>
      </c>
      <c r="AM45" s="488">
        <f t="shared" si="16"/>
        <v>0</v>
      </c>
      <c r="AN45" s="488">
        <f t="shared" si="16"/>
        <v>0</v>
      </c>
      <c r="AO45" s="488">
        <f t="shared" si="16"/>
        <v>0</v>
      </c>
      <c r="AP45" s="488">
        <f t="shared" si="16"/>
        <v>0</v>
      </c>
      <c r="AQ45" s="488">
        <f t="shared" si="16"/>
        <v>0</v>
      </c>
      <c r="AR45" s="488">
        <f t="shared" si="16"/>
        <v>0</v>
      </c>
      <c r="AS45" s="488">
        <f t="shared" si="16"/>
        <v>0</v>
      </c>
      <c r="AT45" s="491">
        <f t="shared" si="16"/>
        <v>0</v>
      </c>
      <c r="AU45" s="493">
        <f t="shared" si="16"/>
        <v>0</v>
      </c>
      <c r="AV45" s="470">
        <f t="shared" si="1"/>
        <v>0</v>
      </c>
    </row>
    <row r="46" spans="2:48" s="472" customFormat="1" ht="12.75" customHeight="1">
      <c r="B46" s="494" t="str">
        <f>+'FORMATO COSTEO C1'!C$178</f>
        <v>1.2.1.1</v>
      </c>
      <c r="C46" s="495" t="str">
        <f>+'FORMATO COSTEO C1'!B$178</f>
        <v>Categoría de gasto</v>
      </c>
      <c r="D46" s="496"/>
      <c r="E46" s="497"/>
      <c r="F46" s="498">
        <f>+'FORMATO COSTEO C1'!G178</f>
        <v>0</v>
      </c>
      <c r="G46" s="499">
        <f>+'FORMATO COSTEO C1'!N178</f>
        <v>0</v>
      </c>
      <c r="H46" s="500">
        <f>IF($F46=0,0,((($F46/$E$45)*'CRONOGRAMA ACTIVIDADES'!F$27)*($G46/$F46)))</f>
        <v>0</v>
      </c>
      <c r="I46" s="498">
        <f>IF($F46=0,0,((($F46/$E$45)*'CRONOGRAMA ACTIVIDADES'!G$27)*($G46/$F46)))</f>
        <v>0</v>
      </c>
      <c r="J46" s="498">
        <f>IF($F46=0,0,((($F46/$E$45)*'CRONOGRAMA ACTIVIDADES'!H$27)*($G46/$F46)))</f>
        <v>0</v>
      </c>
      <c r="K46" s="498">
        <f>IF($F46=0,0,((($F46/$E$45)*'CRONOGRAMA ACTIVIDADES'!I$27)*($G46/$F46)))</f>
        <v>0</v>
      </c>
      <c r="L46" s="498">
        <f>IF($F46=0,0,((($F46/$E$45)*'CRONOGRAMA ACTIVIDADES'!J$27)*($G46/$F46)))</f>
        <v>0</v>
      </c>
      <c r="M46" s="498">
        <f>IF($F46=0,0,((($F46/$E$45)*'CRONOGRAMA ACTIVIDADES'!K$27)*($G46/$F46)))</f>
        <v>0</v>
      </c>
      <c r="N46" s="498">
        <f>IF($F46=0,0,((($F46/$E$45)*'CRONOGRAMA ACTIVIDADES'!L$27)*($G46/$F46)))</f>
        <v>0</v>
      </c>
      <c r="O46" s="498">
        <f>IF($F46=0,0,((($F46/$E$45)*'CRONOGRAMA ACTIVIDADES'!M$27)*($G46/$F46)))</f>
        <v>0</v>
      </c>
      <c r="P46" s="498">
        <f>IF($F46=0,0,((($F46/$E$45)*'CRONOGRAMA ACTIVIDADES'!N$27)*($G46/$F46)))</f>
        <v>0</v>
      </c>
      <c r="Q46" s="498">
        <f>IF($F46=0,0,((($F46/$E$45)*'CRONOGRAMA ACTIVIDADES'!O$27)*($G46/$F46)))</f>
        <v>0</v>
      </c>
      <c r="R46" s="498">
        <f>IF($F46=0,0,((($F46/$E$45)*'CRONOGRAMA ACTIVIDADES'!P$27)*($G46/$F46)))</f>
        <v>0</v>
      </c>
      <c r="S46" s="498">
        <f>IF($F46=0,0,((($F46/$E$45)*'CRONOGRAMA ACTIVIDADES'!Q$27)*($G46/$F46)))</f>
        <v>0</v>
      </c>
      <c r="T46" s="501">
        <f>H46+I46+J46+K46+L46+M46+N46+O46+P46+Q46+R46+S46</f>
        <v>0</v>
      </c>
      <c r="U46" s="502">
        <f>IF($F46=0,0,((($F46/$E$45)*'CRONOGRAMA ACTIVIDADES'!R$27)*($G46/$F46)))</f>
        <v>0</v>
      </c>
      <c r="V46" s="498">
        <f>IF($F46=0,0,((($F46/$E$45)*'CRONOGRAMA ACTIVIDADES'!S$27)*($G46/$F46)))</f>
        <v>0</v>
      </c>
      <c r="W46" s="498">
        <f>IF($F46=0,0,((($F46/$E$45)*'CRONOGRAMA ACTIVIDADES'!T$27)*($G46/$F46)))</f>
        <v>0</v>
      </c>
      <c r="X46" s="498">
        <f>IF($F46=0,0,((($F46/$E$45)*'CRONOGRAMA ACTIVIDADES'!U$27)*($G46/$F46)))</f>
        <v>0</v>
      </c>
      <c r="Y46" s="498">
        <f>IF($F46=0,0,((($F46/$E$45)*'CRONOGRAMA ACTIVIDADES'!V$27)*($G46/$F46)))</f>
        <v>0</v>
      </c>
      <c r="Z46" s="498">
        <f>IF($F46=0,0,((($F46/$E$45)*'CRONOGRAMA ACTIVIDADES'!W$27)*($G46/$F46)))</f>
        <v>0</v>
      </c>
      <c r="AA46" s="498">
        <f>IF($F46=0,0,((($F46/$E$45)*'CRONOGRAMA ACTIVIDADES'!X$27)*($G46/$F46)))</f>
        <v>0</v>
      </c>
      <c r="AB46" s="498">
        <f>IF($F46=0,0,((($F46/$E$45)*'CRONOGRAMA ACTIVIDADES'!Y$27)*($G46/$F46)))</f>
        <v>0</v>
      </c>
      <c r="AC46" s="498">
        <f>IF($F46=0,0,((($F46/$E$45)*'CRONOGRAMA ACTIVIDADES'!Z$27)*($G46/$F46)))</f>
        <v>0</v>
      </c>
      <c r="AD46" s="498">
        <f>IF($F46=0,0,((($F46/$E$45)*'CRONOGRAMA ACTIVIDADES'!AA$27)*($G46/$F46)))</f>
        <v>0</v>
      </c>
      <c r="AE46" s="498">
        <f>IF($F46=0,0,((($F46/$E$45)*'CRONOGRAMA ACTIVIDADES'!AB$27)*($G46/$F46)))</f>
        <v>0</v>
      </c>
      <c r="AF46" s="498">
        <f>IF($F46=0,0,((($F46/$E$45)*'CRONOGRAMA ACTIVIDADES'!AC$27)*($G46/$F46)))</f>
        <v>0</v>
      </c>
      <c r="AG46" s="499">
        <f>U46+V46+W46+X46+Y46+Z46+AA46+AB46+AC46+AD46+AE46+AF46</f>
        <v>0</v>
      </c>
      <c r="AH46" s="503">
        <f>IF($F46=0,0,((($F46/$E$45)*'CRONOGRAMA ACTIVIDADES'!AD$27)*($G46/$F46)))</f>
        <v>0</v>
      </c>
      <c r="AI46" s="498">
        <f>IF($F46=0,0,((($F46/$E$45)*'CRONOGRAMA ACTIVIDADES'!AE$27)*($G46/$F46)))</f>
        <v>0</v>
      </c>
      <c r="AJ46" s="498">
        <f>IF($F46=0,0,((($F46/$E$45)*'CRONOGRAMA ACTIVIDADES'!AF$27)*($G46/$F46)))</f>
        <v>0</v>
      </c>
      <c r="AK46" s="498">
        <f>IF($F46=0,0,((($F46/$E$45)*'CRONOGRAMA ACTIVIDADES'!AG$27)*($G46/$F46)))</f>
        <v>0</v>
      </c>
      <c r="AL46" s="498">
        <f>IF($F46=0,0,((($F46/$E$45)*'CRONOGRAMA ACTIVIDADES'!AH$27)*($G46/$F46)))</f>
        <v>0</v>
      </c>
      <c r="AM46" s="498">
        <f>IF($F46=0,0,((($F46/$E$45)*'CRONOGRAMA ACTIVIDADES'!AI$27)*($G46/$F46)))</f>
        <v>0</v>
      </c>
      <c r="AN46" s="498">
        <f>IF($F46=0,0,((($F46/$E$45)*'CRONOGRAMA ACTIVIDADES'!AJ$27)*($G46/$F46)))</f>
        <v>0</v>
      </c>
      <c r="AO46" s="498">
        <f>IF($F46=0,0,((($F46/$E$45)*'CRONOGRAMA ACTIVIDADES'!AK$27)*($G46/$F46)))</f>
        <v>0</v>
      </c>
      <c r="AP46" s="498">
        <f>IF($F46=0,0,((($F46/$E$45)*'CRONOGRAMA ACTIVIDADES'!AL$27)*($G46/$F46)))</f>
        <v>0</v>
      </c>
      <c r="AQ46" s="498">
        <f>IF($F46=0,0,((($F46/$E$45)*'CRONOGRAMA ACTIVIDADES'!AM$27)*($G46/$F46)))</f>
        <v>0</v>
      </c>
      <c r="AR46" s="498">
        <f>IF($F46=0,0,((($F46/$E$45)*'CRONOGRAMA ACTIVIDADES'!AN$27)*($G46/$F46)))</f>
        <v>0</v>
      </c>
      <c r="AS46" s="498">
        <f>IF($F46=0,0,((($F46/$E$45)*'CRONOGRAMA ACTIVIDADES'!AO$27)*($G46/$F46)))</f>
        <v>0</v>
      </c>
      <c r="AT46" s="501">
        <f>AH46+AI46+AJ46+AK46+AL46+AM46+AN46+AO46+AP46+AQ46+AR46+AS46</f>
        <v>0</v>
      </c>
      <c r="AU46" s="504">
        <f>AS46+AR46+AQ46+AP46+AO46+AN46+AM46+AL46+AK46+AJ46+AI46+AH46+AF46+AE46+AD46+AC46+AB46+AA46+Z46+Y46+X46+W46+V46+U46+S46+R46+Q46+P46+O46+N46+M46+L46+K46+J46+I46+H46</f>
        <v>0</v>
      </c>
      <c r="AV46" s="470">
        <f t="shared" si="1"/>
        <v>0</v>
      </c>
    </row>
    <row r="47" spans="2:48" s="472" customFormat="1" ht="12.75" customHeight="1">
      <c r="B47" s="494" t="str">
        <f>+'FORMATO COSTEO C1'!C$184</f>
        <v>1.2.1.2</v>
      </c>
      <c r="C47" s="495" t="str">
        <f>+'FORMATO COSTEO C1'!B$184</f>
        <v>Categoría de gasto</v>
      </c>
      <c r="D47" s="496"/>
      <c r="E47" s="497"/>
      <c r="F47" s="498">
        <f>+'FORMATO COSTEO C1'!G184</f>
        <v>0</v>
      </c>
      <c r="G47" s="499">
        <f>+'FORMATO COSTEO C1'!N184</f>
        <v>0</v>
      </c>
      <c r="H47" s="503">
        <f>IF($F47=0,0,((($F47/$E$45)*'CRONOGRAMA ACTIVIDADES'!F$27)*($G47/$F47)))</f>
        <v>0</v>
      </c>
      <c r="I47" s="498">
        <f>IF($F47=0,0,((($F47/$E$45)*'CRONOGRAMA ACTIVIDADES'!G$27)*($G47/$F47)))</f>
        <v>0</v>
      </c>
      <c r="J47" s="498">
        <f>IF($F47=0,0,((($F47/$E$45)*'CRONOGRAMA ACTIVIDADES'!H$27)*($G47/$F47)))</f>
        <v>0</v>
      </c>
      <c r="K47" s="498">
        <f>IF($F47=0,0,((($F47/$E$45)*'CRONOGRAMA ACTIVIDADES'!I$27)*($G47/$F47)))</f>
        <v>0</v>
      </c>
      <c r="L47" s="498">
        <f>IF($F47=0,0,((($F47/$E$45)*'CRONOGRAMA ACTIVIDADES'!J$27)*($G47/$F47)))</f>
        <v>0</v>
      </c>
      <c r="M47" s="498">
        <f>IF($F47=0,0,((($F47/$E$45)*'CRONOGRAMA ACTIVIDADES'!K$27)*($G47/$F47)))</f>
        <v>0</v>
      </c>
      <c r="N47" s="498">
        <f>IF($F47=0,0,((($F47/$E$45)*'CRONOGRAMA ACTIVIDADES'!L$27)*($G47/$F47)))</f>
        <v>0</v>
      </c>
      <c r="O47" s="498">
        <f>IF($F47=0,0,((($F47/$E$45)*'CRONOGRAMA ACTIVIDADES'!M$27)*($G47/$F47)))</f>
        <v>0</v>
      </c>
      <c r="P47" s="498">
        <f>IF($F47=0,0,((($F47/$E$45)*'CRONOGRAMA ACTIVIDADES'!N$27)*($G47/$F47)))</f>
        <v>0</v>
      </c>
      <c r="Q47" s="498">
        <f>IF($F47=0,0,((($F47/$E$45)*'CRONOGRAMA ACTIVIDADES'!O$27)*($G47/$F47)))</f>
        <v>0</v>
      </c>
      <c r="R47" s="498">
        <f>IF($F47=0,0,((($F47/$E$45)*'CRONOGRAMA ACTIVIDADES'!P$27)*($G47/$F47)))</f>
        <v>0</v>
      </c>
      <c r="S47" s="498">
        <f>IF($F47=0,0,((($F47/$E$45)*'CRONOGRAMA ACTIVIDADES'!Q$27)*($G47/$F47)))</f>
        <v>0</v>
      </c>
      <c r="T47" s="501">
        <f>H47+I47+J47+K47+L47+M47+N47+O47+P47+Q47+R47+S47</f>
        <v>0</v>
      </c>
      <c r="U47" s="502">
        <f>IF($F47=0,0,((($F47/$E$45)*'CRONOGRAMA ACTIVIDADES'!R$27)*($G47/$F47)))</f>
        <v>0</v>
      </c>
      <c r="V47" s="498">
        <f>IF($F47=0,0,((($F47/$E$45)*'CRONOGRAMA ACTIVIDADES'!S$27)*($G47/$F47)))</f>
        <v>0</v>
      </c>
      <c r="W47" s="498">
        <f>IF($F47=0,0,((($F47/$E$45)*'CRONOGRAMA ACTIVIDADES'!T$27)*($G47/$F47)))</f>
        <v>0</v>
      </c>
      <c r="X47" s="498">
        <f>IF($F47=0,0,((($F47/$E$45)*'CRONOGRAMA ACTIVIDADES'!U$27)*($G47/$F47)))</f>
        <v>0</v>
      </c>
      <c r="Y47" s="498">
        <f>IF($F47=0,0,((($F47/$E$45)*'CRONOGRAMA ACTIVIDADES'!V$27)*($G47/$F47)))</f>
        <v>0</v>
      </c>
      <c r="Z47" s="498">
        <f>IF($F47=0,0,((($F47/$E$45)*'CRONOGRAMA ACTIVIDADES'!W$27)*($G47/$F47)))</f>
        <v>0</v>
      </c>
      <c r="AA47" s="498">
        <f>IF($F47=0,0,((($F47/$E$45)*'CRONOGRAMA ACTIVIDADES'!X$27)*($G47/$F47)))</f>
        <v>0</v>
      </c>
      <c r="AB47" s="498">
        <f>IF($F47=0,0,((($F47/$E$45)*'CRONOGRAMA ACTIVIDADES'!Y$27)*($G47/$F47)))</f>
        <v>0</v>
      </c>
      <c r="AC47" s="498">
        <f>IF($F47=0,0,((($F47/$E$45)*'CRONOGRAMA ACTIVIDADES'!Z$27)*($G47/$F47)))</f>
        <v>0</v>
      </c>
      <c r="AD47" s="498">
        <f>IF($F47=0,0,((($F47/$E$45)*'CRONOGRAMA ACTIVIDADES'!AA$27)*($G47/$F47)))</f>
        <v>0</v>
      </c>
      <c r="AE47" s="498">
        <f>IF($F47=0,0,((($F47/$E$45)*'CRONOGRAMA ACTIVIDADES'!AB$27)*($G47/$F47)))</f>
        <v>0</v>
      </c>
      <c r="AF47" s="498">
        <f>IF($F47=0,0,((($F47/$E$45)*'CRONOGRAMA ACTIVIDADES'!AC$27)*($G47/$F47)))</f>
        <v>0</v>
      </c>
      <c r="AG47" s="499">
        <f>U47+V47+W47+X47+Y47+Z47+AA47+AB47+AC47+AD47+AE47+AF47</f>
        <v>0</v>
      </c>
      <c r="AH47" s="503">
        <f>IF($F47=0,0,((($F47/$E$45)*'CRONOGRAMA ACTIVIDADES'!AD$27)*($G47/$F47)))</f>
        <v>0</v>
      </c>
      <c r="AI47" s="498">
        <f>IF($F47=0,0,((($F47/$E$45)*'CRONOGRAMA ACTIVIDADES'!AE$27)*($G47/$F47)))</f>
        <v>0</v>
      </c>
      <c r="AJ47" s="498">
        <f>IF($F47=0,0,((($F47/$E$45)*'CRONOGRAMA ACTIVIDADES'!AF$27)*($G47/$F47)))</f>
        <v>0</v>
      </c>
      <c r="AK47" s="498">
        <f>IF($F47=0,0,((($F47/$E$45)*'CRONOGRAMA ACTIVIDADES'!AG$27)*($G47/$F47)))</f>
        <v>0</v>
      </c>
      <c r="AL47" s="498">
        <f>IF($F47=0,0,((($F47/$E$45)*'CRONOGRAMA ACTIVIDADES'!AH$27)*($G47/$F47)))</f>
        <v>0</v>
      </c>
      <c r="AM47" s="498">
        <f>IF($F47=0,0,((($F47/$E$45)*'CRONOGRAMA ACTIVIDADES'!AI$27)*($G47/$F47)))</f>
        <v>0</v>
      </c>
      <c r="AN47" s="498">
        <f>IF($F47=0,0,((($F47/$E$45)*'CRONOGRAMA ACTIVIDADES'!AJ$27)*($G47/$F47)))</f>
        <v>0</v>
      </c>
      <c r="AO47" s="498">
        <f>IF($F47=0,0,((($F47/$E$45)*'CRONOGRAMA ACTIVIDADES'!AK$27)*($G47/$F47)))</f>
        <v>0</v>
      </c>
      <c r="AP47" s="498">
        <f>IF($F47=0,0,((($F47/$E$45)*'CRONOGRAMA ACTIVIDADES'!AL$27)*($G47/$F47)))</f>
        <v>0</v>
      </c>
      <c r="AQ47" s="498">
        <f>IF($F47=0,0,((($F47/$E$45)*'CRONOGRAMA ACTIVIDADES'!AM$27)*($G47/$F47)))</f>
        <v>0</v>
      </c>
      <c r="AR47" s="498">
        <f>IF($F47=0,0,((($F47/$E$45)*'CRONOGRAMA ACTIVIDADES'!AN$27)*($G47/$F47)))</f>
        <v>0</v>
      </c>
      <c r="AS47" s="498">
        <f>IF($F47=0,0,((($F47/$E$45)*'CRONOGRAMA ACTIVIDADES'!AO$27)*($G47/$F47)))</f>
        <v>0</v>
      </c>
      <c r="AT47" s="501">
        <f>AH47+AI47+AJ47+AK47+AL47+AM47+AN47+AO47+AP47+AQ47+AR47+AS47</f>
        <v>0</v>
      </c>
      <c r="AU47" s="504">
        <f>AS47+AR47+AQ47+AP47+AO47+AN47+AM47+AL47+AK47+AJ47+AI47+AH47+AF47+AE47+AD47+AC47+AB47+AA47+Z47+Y47+X47+W47+V47+U47+S47+R47+Q47+P47+O47+N47+M47+L47+K47+J47+I47+H47</f>
        <v>0</v>
      </c>
      <c r="AV47" s="470">
        <f t="shared" si="1"/>
        <v>0</v>
      </c>
    </row>
    <row r="48" spans="2:48" s="472" customFormat="1" ht="12.75" customHeight="1">
      <c r="B48" s="494" t="str">
        <f>+'FORMATO COSTEO C1'!C$190</f>
        <v>1.2.1.3</v>
      </c>
      <c r="C48" s="495" t="str">
        <f>+'FORMATO COSTEO C1'!B$190</f>
        <v>Categoría de gasto</v>
      </c>
      <c r="D48" s="496"/>
      <c r="E48" s="497"/>
      <c r="F48" s="498">
        <f>+'FORMATO COSTEO C1'!G190</f>
        <v>0</v>
      </c>
      <c r="G48" s="499">
        <f>+'FORMATO COSTEO C1'!N190</f>
        <v>0</v>
      </c>
      <c r="H48" s="503">
        <f>IF($F48=0,0,((($F48/$E$45)*'CRONOGRAMA ACTIVIDADES'!F$27)*($G48/$F48)))</f>
        <v>0</v>
      </c>
      <c r="I48" s="498">
        <f>IF($F48=0,0,((($F48/$E$45)*'CRONOGRAMA ACTIVIDADES'!G$27)*($G48/$F48)))</f>
        <v>0</v>
      </c>
      <c r="J48" s="498">
        <f>IF($F48=0,0,((($F48/$E$45)*'CRONOGRAMA ACTIVIDADES'!H$27)*($G48/$F48)))</f>
        <v>0</v>
      </c>
      <c r="K48" s="498">
        <f>IF($F48=0,0,((($F48/$E$45)*'CRONOGRAMA ACTIVIDADES'!I$27)*($G48/$F48)))</f>
        <v>0</v>
      </c>
      <c r="L48" s="498">
        <f>IF($F48=0,0,((($F48/$E$45)*'CRONOGRAMA ACTIVIDADES'!J$27)*($G48/$F48)))</f>
        <v>0</v>
      </c>
      <c r="M48" s="498">
        <f>IF($F48=0,0,((($F48/$E$45)*'CRONOGRAMA ACTIVIDADES'!K$27)*($G48/$F48)))</f>
        <v>0</v>
      </c>
      <c r="N48" s="498">
        <f>IF($F48=0,0,((($F48/$E$45)*'CRONOGRAMA ACTIVIDADES'!L$27)*($G48/$F48)))</f>
        <v>0</v>
      </c>
      <c r="O48" s="498">
        <f>IF($F48=0,0,((($F48/$E$45)*'CRONOGRAMA ACTIVIDADES'!M$27)*($G48/$F48)))</f>
        <v>0</v>
      </c>
      <c r="P48" s="498">
        <f>IF($F48=0,0,((($F48/$E$45)*'CRONOGRAMA ACTIVIDADES'!N$27)*($G48/$F48)))</f>
        <v>0</v>
      </c>
      <c r="Q48" s="498">
        <f>IF($F48=0,0,((($F48/$E$45)*'CRONOGRAMA ACTIVIDADES'!O$27)*($G48/$F48)))</f>
        <v>0</v>
      </c>
      <c r="R48" s="498">
        <f>IF($F48=0,0,((($F48/$E$45)*'CRONOGRAMA ACTIVIDADES'!P$27)*($G48/$F48)))</f>
        <v>0</v>
      </c>
      <c r="S48" s="498">
        <f>IF($F48=0,0,((($F48/$E$45)*'CRONOGRAMA ACTIVIDADES'!Q$27)*($G48/$F48)))</f>
        <v>0</v>
      </c>
      <c r="T48" s="501">
        <f>H48+I48+J48+K48+L48+M48+N48+O48+P48+Q48+R48+S48</f>
        <v>0</v>
      </c>
      <c r="U48" s="502">
        <f>IF($F48=0,0,((($F48/$E$45)*'CRONOGRAMA ACTIVIDADES'!R$27)*($G48/$F48)))</f>
        <v>0</v>
      </c>
      <c r="V48" s="498">
        <f>IF($F48=0,0,((($F48/$E$45)*'CRONOGRAMA ACTIVIDADES'!S$27)*($G48/$F48)))</f>
        <v>0</v>
      </c>
      <c r="W48" s="498">
        <f>IF($F48=0,0,((($F48/$E$45)*'CRONOGRAMA ACTIVIDADES'!T$27)*($G48/$F48)))</f>
        <v>0</v>
      </c>
      <c r="X48" s="498">
        <f>IF($F48=0,0,((($F48/$E$45)*'CRONOGRAMA ACTIVIDADES'!U$27)*($G48/$F48)))</f>
        <v>0</v>
      </c>
      <c r="Y48" s="498">
        <f>IF($F48=0,0,((($F48/$E$45)*'CRONOGRAMA ACTIVIDADES'!V$27)*($G48/$F48)))</f>
        <v>0</v>
      </c>
      <c r="Z48" s="498">
        <f>IF($F48=0,0,((($F48/$E$45)*'CRONOGRAMA ACTIVIDADES'!W$27)*($G48/$F48)))</f>
        <v>0</v>
      </c>
      <c r="AA48" s="498">
        <f>IF($F48=0,0,((($F48/$E$45)*'CRONOGRAMA ACTIVIDADES'!X$27)*($G48/$F48)))</f>
        <v>0</v>
      </c>
      <c r="AB48" s="498">
        <f>IF($F48=0,0,((($F48/$E$45)*'CRONOGRAMA ACTIVIDADES'!Y$27)*($G48/$F48)))</f>
        <v>0</v>
      </c>
      <c r="AC48" s="498">
        <f>IF($F48=0,0,((($F48/$E$45)*'CRONOGRAMA ACTIVIDADES'!Z$27)*($G48/$F48)))</f>
        <v>0</v>
      </c>
      <c r="AD48" s="498">
        <f>IF($F48=0,0,((($F48/$E$45)*'CRONOGRAMA ACTIVIDADES'!AA$27)*($G48/$F48)))</f>
        <v>0</v>
      </c>
      <c r="AE48" s="498">
        <f>IF($F48=0,0,((($F48/$E$45)*'CRONOGRAMA ACTIVIDADES'!AB$27)*($G48/$F48)))</f>
        <v>0</v>
      </c>
      <c r="AF48" s="498">
        <f>IF($F48=0,0,((($F48/$E$45)*'CRONOGRAMA ACTIVIDADES'!AC$27)*($G48/$F48)))</f>
        <v>0</v>
      </c>
      <c r="AG48" s="499">
        <f>U48+V48+W48+X48+Y48+Z48+AA48+AB48+AC48+AD48+AE48+AF48</f>
        <v>0</v>
      </c>
      <c r="AH48" s="503">
        <f>IF($F48=0,0,((($F48/$E$45)*'CRONOGRAMA ACTIVIDADES'!AD$27)*($G48/$F48)))</f>
        <v>0</v>
      </c>
      <c r="AI48" s="498">
        <f>IF($F48=0,0,((($F48/$E$45)*'CRONOGRAMA ACTIVIDADES'!AE$27)*($G48/$F48)))</f>
        <v>0</v>
      </c>
      <c r="AJ48" s="498">
        <f>IF($F48=0,0,((($F48/$E$45)*'CRONOGRAMA ACTIVIDADES'!AF$27)*($G48/$F48)))</f>
        <v>0</v>
      </c>
      <c r="AK48" s="498">
        <f>IF($F48=0,0,((($F48/$E$45)*'CRONOGRAMA ACTIVIDADES'!AG$27)*($G48/$F48)))</f>
        <v>0</v>
      </c>
      <c r="AL48" s="498">
        <f>IF($F48=0,0,((($F48/$E$45)*'CRONOGRAMA ACTIVIDADES'!AH$27)*($G48/$F48)))</f>
        <v>0</v>
      </c>
      <c r="AM48" s="498">
        <f>IF($F48=0,0,((($F48/$E$45)*'CRONOGRAMA ACTIVIDADES'!AI$27)*($G48/$F48)))</f>
        <v>0</v>
      </c>
      <c r="AN48" s="498">
        <f>IF($F48=0,0,((($F48/$E$45)*'CRONOGRAMA ACTIVIDADES'!AJ$27)*($G48/$F48)))</f>
        <v>0</v>
      </c>
      <c r="AO48" s="498">
        <f>IF($F48=0,0,((($F48/$E$45)*'CRONOGRAMA ACTIVIDADES'!AK$27)*($G48/$F48)))</f>
        <v>0</v>
      </c>
      <c r="AP48" s="498">
        <f>IF($F48=0,0,((($F48/$E$45)*'CRONOGRAMA ACTIVIDADES'!AL$27)*($G48/$F48)))</f>
        <v>0</v>
      </c>
      <c r="AQ48" s="498">
        <f>IF($F48=0,0,((($F48/$E$45)*'CRONOGRAMA ACTIVIDADES'!AM$27)*($G48/$F48)))</f>
        <v>0</v>
      </c>
      <c r="AR48" s="498">
        <f>IF($F48=0,0,((($F48/$E$45)*'CRONOGRAMA ACTIVIDADES'!AN$27)*($G48/$F48)))</f>
        <v>0</v>
      </c>
      <c r="AS48" s="498">
        <f>IF($F48=0,0,((($F48/$E$45)*'CRONOGRAMA ACTIVIDADES'!AO$27)*($G48/$F48)))</f>
        <v>0</v>
      </c>
      <c r="AT48" s="501">
        <f>AH48+AI48+AJ48+AK48+AL48+AM48+AN48+AO48+AP48+AQ48+AR48+AS48</f>
        <v>0</v>
      </c>
      <c r="AU48" s="504">
        <f>AS48+AR48+AQ48+AP48+AO48+AN48+AM48+AL48+AK48+AJ48+AI48+AH48+AF48+AE48+AD48+AC48+AB48+AA48+Z48+Y48+X48+W48+V48+U48+S48+R48+Q48+P48+O48+N48+M48+L48+K48+J48+I48+H48</f>
        <v>0</v>
      </c>
      <c r="AV48" s="470">
        <f t="shared" si="1"/>
        <v>0</v>
      </c>
    </row>
    <row r="49" spans="2:48" s="472" customFormat="1" ht="12.75" customHeight="1">
      <c r="B49" s="494" t="str">
        <f>+'FORMATO COSTEO C1'!C$196</f>
        <v>1.2.1.4</v>
      </c>
      <c r="C49" s="495" t="str">
        <f>+'FORMATO COSTEO C1'!B$196</f>
        <v>Categoría de gasto</v>
      </c>
      <c r="D49" s="496"/>
      <c r="E49" s="497"/>
      <c r="F49" s="498">
        <f>+'FORMATO COSTEO C1'!G196</f>
        <v>0</v>
      </c>
      <c r="G49" s="499">
        <f>+'FORMATO COSTEO C1'!N196</f>
        <v>0</v>
      </c>
      <c r="H49" s="503">
        <f>IF($F49=0,0,((($F49/$E$45)*'CRONOGRAMA ACTIVIDADES'!F$27)*($G49/$F49)))</f>
        <v>0</v>
      </c>
      <c r="I49" s="498">
        <f>IF($F49=0,0,((($F49/$E$45)*'CRONOGRAMA ACTIVIDADES'!G$27)*($G49/$F49)))</f>
        <v>0</v>
      </c>
      <c r="J49" s="498">
        <f>IF($F49=0,0,((($F49/$E$45)*'CRONOGRAMA ACTIVIDADES'!H$27)*($G49/$F49)))</f>
        <v>0</v>
      </c>
      <c r="K49" s="498">
        <f>IF($F49=0,0,((($F49/$E$45)*'CRONOGRAMA ACTIVIDADES'!I$27)*($G49/$F49)))</f>
        <v>0</v>
      </c>
      <c r="L49" s="498">
        <f>IF($F49=0,0,((($F49/$E$45)*'CRONOGRAMA ACTIVIDADES'!J$27)*($G49/$F49)))</f>
        <v>0</v>
      </c>
      <c r="M49" s="498">
        <f>IF($F49=0,0,((($F49/$E$45)*'CRONOGRAMA ACTIVIDADES'!K$27)*($G49/$F49)))</f>
        <v>0</v>
      </c>
      <c r="N49" s="498">
        <f>IF($F49=0,0,((($F49/$E$45)*'CRONOGRAMA ACTIVIDADES'!L$27)*($G49/$F49)))</f>
        <v>0</v>
      </c>
      <c r="O49" s="498">
        <f>IF($F49=0,0,((($F49/$E$45)*'CRONOGRAMA ACTIVIDADES'!M$27)*($G49/$F49)))</f>
        <v>0</v>
      </c>
      <c r="P49" s="498">
        <f>IF($F49=0,0,((($F49/$E$45)*'CRONOGRAMA ACTIVIDADES'!N$27)*($G49/$F49)))</f>
        <v>0</v>
      </c>
      <c r="Q49" s="498">
        <f>IF($F49=0,0,((($F49/$E$45)*'CRONOGRAMA ACTIVIDADES'!O$27)*($G49/$F49)))</f>
        <v>0</v>
      </c>
      <c r="R49" s="498">
        <f>IF($F49=0,0,((($F49/$E$45)*'CRONOGRAMA ACTIVIDADES'!P$27)*($G49/$F49)))</f>
        <v>0</v>
      </c>
      <c r="S49" s="498">
        <f>IF($F49=0,0,((($F49/$E$45)*'CRONOGRAMA ACTIVIDADES'!Q$27)*($G49/$F49)))</f>
        <v>0</v>
      </c>
      <c r="T49" s="501">
        <f>H49+I49+J49+K49+L49+M49+N49+O49+P49+Q49+R49+S49</f>
        <v>0</v>
      </c>
      <c r="U49" s="502">
        <f>IF($F49=0,0,((($F49/$E$45)*'CRONOGRAMA ACTIVIDADES'!R$27)*($G49/$F49)))</f>
        <v>0</v>
      </c>
      <c r="V49" s="498">
        <f>IF($F49=0,0,((($F49/$E$45)*'CRONOGRAMA ACTIVIDADES'!S$27)*($G49/$F49)))</f>
        <v>0</v>
      </c>
      <c r="W49" s="498">
        <f>IF($F49=0,0,((($F49/$E$45)*'CRONOGRAMA ACTIVIDADES'!T$27)*($G49/$F49)))</f>
        <v>0</v>
      </c>
      <c r="X49" s="498">
        <f>IF($F49=0,0,((($F49/$E$45)*'CRONOGRAMA ACTIVIDADES'!U$27)*($G49/$F49)))</f>
        <v>0</v>
      </c>
      <c r="Y49" s="498">
        <f>IF($F49=0,0,((($F49/$E$45)*'CRONOGRAMA ACTIVIDADES'!V$27)*($G49/$F49)))</f>
        <v>0</v>
      </c>
      <c r="Z49" s="498">
        <f>IF($F49=0,0,((($F49/$E$45)*'CRONOGRAMA ACTIVIDADES'!W$27)*($G49/$F49)))</f>
        <v>0</v>
      </c>
      <c r="AA49" s="498">
        <f>IF($F49=0,0,((($F49/$E$45)*'CRONOGRAMA ACTIVIDADES'!X$27)*($G49/$F49)))</f>
        <v>0</v>
      </c>
      <c r="AB49" s="498">
        <f>IF($F49=0,0,((($F49/$E$45)*'CRONOGRAMA ACTIVIDADES'!Y$27)*($G49/$F49)))</f>
        <v>0</v>
      </c>
      <c r="AC49" s="498">
        <f>IF($F49=0,0,((($F49/$E$45)*'CRONOGRAMA ACTIVIDADES'!Z$27)*($G49/$F49)))</f>
        <v>0</v>
      </c>
      <c r="AD49" s="498">
        <f>IF($F49=0,0,((($F49/$E$45)*'CRONOGRAMA ACTIVIDADES'!AA$27)*($G49/$F49)))</f>
        <v>0</v>
      </c>
      <c r="AE49" s="498">
        <f>IF($F49=0,0,((($F49/$E$45)*'CRONOGRAMA ACTIVIDADES'!AB$27)*($G49/$F49)))</f>
        <v>0</v>
      </c>
      <c r="AF49" s="498">
        <f>IF($F49=0,0,((($F49/$E$45)*'CRONOGRAMA ACTIVIDADES'!AC$27)*($G49/$F49)))</f>
        <v>0</v>
      </c>
      <c r="AG49" s="499">
        <f>U49+V49+W49+X49+Y49+Z49+AA49+AB49+AC49+AD49+AE49+AF49</f>
        <v>0</v>
      </c>
      <c r="AH49" s="503">
        <f>IF($F49=0,0,((($F49/$E$45)*'CRONOGRAMA ACTIVIDADES'!AD$27)*($G49/$F49)))</f>
        <v>0</v>
      </c>
      <c r="AI49" s="498">
        <f>IF($F49=0,0,((($F49/$E$45)*'CRONOGRAMA ACTIVIDADES'!AE$27)*($G49/$F49)))</f>
        <v>0</v>
      </c>
      <c r="AJ49" s="498">
        <f>IF($F49=0,0,((($F49/$E$45)*'CRONOGRAMA ACTIVIDADES'!AF$27)*($G49/$F49)))</f>
        <v>0</v>
      </c>
      <c r="AK49" s="498">
        <f>IF($F49=0,0,((($F49/$E$45)*'CRONOGRAMA ACTIVIDADES'!AG$27)*($G49/$F49)))</f>
        <v>0</v>
      </c>
      <c r="AL49" s="498">
        <f>IF($F49=0,0,((($F49/$E$45)*'CRONOGRAMA ACTIVIDADES'!AH$27)*($G49/$F49)))</f>
        <v>0</v>
      </c>
      <c r="AM49" s="498">
        <f>IF($F49=0,0,((($F49/$E$45)*'CRONOGRAMA ACTIVIDADES'!AI$27)*($G49/$F49)))</f>
        <v>0</v>
      </c>
      <c r="AN49" s="498">
        <f>IF($F49=0,0,((($F49/$E$45)*'CRONOGRAMA ACTIVIDADES'!AJ$27)*($G49/$F49)))</f>
        <v>0</v>
      </c>
      <c r="AO49" s="498">
        <f>IF($F49=0,0,((($F49/$E$45)*'CRONOGRAMA ACTIVIDADES'!AK$27)*($G49/$F49)))</f>
        <v>0</v>
      </c>
      <c r="AP49" s="498">
        <f>IF($F49=0,0,((($F49/$E$45)*'CRONOGRAMA ACTIVIDADES'!AL$27)*($G49/$F49)))</f>
        <v>0</v>
      </c>
      <c r="AQ49" s="498">
        <f>IF($F49=0,0,((($F49/$E$45)*'CRONOGRAMA ACTIVIDADES'!AM$27)*($G49/$F49)))</f>
        <v>0</v>
      </c>
      <c r="AR49" s="498">
        <f>IF($F49=0,0,((($F49/$E$45)*'CRONOGRAMA ACTIVIDADES'!AN$27)*($G49/$F49)))</f>
        <v>0</v>
      </c>
      <c r="AS49" s="498">
        <f>IF($F49=0,0,((($F49/$E$45)*'CRONOGRAMA ACTIVIDADES'!AO$27)*($G49/$F49)))</f>
        <v>0</v>
      </c>
      <c r="AT49" s="501">
        <f>AH49+AI49+AJ49+AK49+AL49+AM49+AN49+AO49+AP49+AQ49+AR49+AS49</f>
        <v>0</v>
      </c>
      <c r="AU49" s="504">
        <f>AS49+AR49+AQ49+AP49+AO49+AN49+AM49+AL49+AK49+AJ49+AI49+AH49+AF49+AE49+AD49+AC49+AB49+AA49+Z49+Y49+X49+W49+V49+U49+S49+R49+Q49+P49+O49+N49+M49+L49+K49+J49+I49+H49</f>
        <v>0</v>
      </c>
      <c r="AV49" s="470">
        <f t="shared" si="1"/>
        <v>0</v>
      </c>
    </row>
    <row r="50" spans="2:48" s="472" customFormat="1" ht="12.75" customHeight="1">
      <c r="B50" s="494" t="str">
        <f>+'FORMATO COSTEO C1'!C$202</f>
        <v>1.2.1.5</v>
      </c>
      <c r="C50" s="495" t="str">
        <f>+'FORMATO COSTEO C1'!B$202</f>
        <v>Categoría de gasto</v>
      </c>
      <c r="D50" s="496"/>
      <c r="E50" s="497"/>
      <c r="F50" s="498">
        <f>+'FORMATO COSTEO C1'!G202</f>
        <v>0</v>
      </c>
      <c r="G50" s="499">
        <f>+'FORMATO COSTEO C1'!N202</f>
        <v>0</v>
      </c>
      <c r="H50" s="503">
        <f>IF($F50=0,0,((($F50/$E$45)*'CRONOGRAMA ACTIVIDADES'!F$27)*($G50/$F50)))</f>
        <v>0</v>
      </c>
      <c r="I50" s="498">
        <f>IF($F50=0,0,((($F50/$E$45)*'CRONOGRAMA ACTIVIDADES'!G$27)*($G50/$F50)))</f>
        <v>0</v>
      </c>
      <c r="J50" s="498">
        <f>IF($F50=0,0,((($F50/$E$45)*'CRONOGRAMA ACTIVIDADES'!H$27)*($G50/$F50)))</f>
        <v>0</v>
      </c>
      <c r="K50" s="498">
        <f>IF($F50=0,0,((($F50/$E$45)*'CRONOGRAMA ACTIVIDADES'!I$27)*($G50/$F50)))</f>
        <v>0</v>
      </c>
      <c r="L50" s="498">
        <f>IF($F50=0,0,((($F50/$E$45)*'CRONOGRAMA ACTIVIDADES'!J$27)*($G50/$F50)))</f>
        <v>0</v>
      </c>
      <c r="M50" s="498">
        <f>IF($F50=0,0,((($F50/$E$45)*'CRONOGRAMA ACTIVIDADES'!K$27)*($G50/$F50)))</f>
        <v>0</v>
      </c>
      <c r="N50" s="498">
        <f>IF($F50=0,0,((($F50/$E$45)*'CRONOGRAMA ACTIVIDADES'!L$27)*($G50/$F50)))</f>
        <v>0</v>
      </c>
      <c r="O50" s="498">
        <f>IF($F50=0,0,((($F50/$E$45)*'CRONOGRAMA ACTIVIDADES'!M$27)*($G50/$F50)))</f>
        <v>0</v>
      </c>
      <c r="P50" s="498">
        <f>IF($F50=0,0,((($F50/$E$45)*'CRONOGRAMA ACTIVIDADES'!N$27)*($G50/$F50)))</f>
        <v>0</v>
      </c>
      <c r="Q50" s="498">
        <f>IF($F50=0,0,((($F50/$E$45)*'CRONOGRAMA ACTIVIDADES'!O$27)*($G50/$F50)))</f>
        <v>0</v>
      </c>
      <c r="R50" s="498">
        <f>IF($F50=0,0,((($F50/$E$45)*'CRONOGRAMA ACTIVIDADES'!P$27)*($G50/$F50)))</f>
        <v>0</v>
      </c>
      <c r="S50" s="498">
        <f>IF($F50=0,0,((($F50/$E$45)*'CRONOGRAMA ACTIVIDADES'!Q$27)*($G50/$F50)))</f>
        <v>0</v>
      </c>
      <c r="T50" s="501">
        <f>H50+I50+J50+K50+L50+M50+N50+O50+P50+Q50+R50+S50</f>
        <v>0</v>
      </c>
      <c r="U50" s="502">
        <f>IF($F50=0,0,((($F50/$E$45)*'CRONOGRAMA ACTIVIDADES'!R$27)*($G50/$F50)))</f>
        <v>0</v>
      </c>
      <c r="V50" s="498">
        <f>IF($F50=0,0,((($F50/$E$45)*'CRONOGRAMA ACTIVIDADES'!S$27)*($G50/$F50)))</f>
        <v>0</v>
      </c>
      <c r="W50" s="498">
        <f>IF($F50=0,0,((($F50/$E$45)*'CRONOGRAMA ACTIVIDADES'!T$27)*($G50/$F50)))</f>
        <v>0</v>
      </c>
      <c r="X50" s="498">
        <f>IF($F50=0,0,((($F50/$E$45)*'CRONOGRAMA ACTIVIDADES'!U$27)*($G50/$F50)))</f>
        <v>0</v>
      </c>
      <c r="Y50" s="498">
        <f>IF($F50=0,0,((($F50/$E$45)*'CRONOGRAMA ACTIVIDADES'!V$27)*($G50/$F50)))</f>
        <v>0</v>
      </c>
      <c r="Z50" s="498">
        <f>IF($F50=0,0,((($F50/$E$45)*'CRONOGRAMA ACTIVIDADES'!W$27)*($G50/$F50)))</f>
        <v>0</v>
      </c>
      <c r="AA50" s="498">
        <f>IF($F50=0,0,((($F50/$E$45)*'CRONOGRAMA ACTIVIDADES'!X$27)*($G50/$F50)))</f>
        <v>0</v>
      </c>
      <c r="AB50" s="498">
        <f>IF($F50=0,0,((($F50/$E$45)*'CRONOGRAMA ACTIVIDADES'!Y$27)*($G50/$F50)))</f>
        <v>0</v>
      </c>
      <c r="AC50" s="498">
        <f>IF($F50=0,0,((($F50/$E$45)*'CRONOGRAMA ACTIVIDADES'!Z$27)*($G50/$F50)))</f>
        <v>0</v>
      </c>
      <c r="AD50" s="498">
        <f>IF($F50=0,0,((($F50/$E$45)*'CRONOGRAMA ACTIVIDADES'!AA$27)*($G50/$F50)))</f>
        <v>0</v>
      </c>
      <c r="AE50" s="498">
        <f>IF($F50=0,0,((($F50/$E$45)*'CRONOGRAMA ACTIVIDADES'!AB$27)*($G50/$F50)))</f>
        <v>0</v>
      </c>
      <c r="AF50" s="498">
        <f>IF($F50=0,0,((($F50/$E$45)*'CRONOGRAMA ACTIVIDADES'!AC$27)*($G50/$F50)))</f>
        <v>0</v>
      </c>
      <c r="AG50" s="499">
        <f>U50+V50+W50+X50+Y50+Z50+AA50+AB50+AC50+AD50+AE50+AF50</f>
        <v>0</v>
      </c>
      <c r="AH50" s="503">
        <f>IF($F50=0,0,((($F50/$E$45)*'CRONOGRAMA ACTIVIDADES'!AD$27)*($G50/$F50)))</f>
        <v>0</v>
      </c>
      <c r="AI50" s="498">
        <f>IF($F50=0,0,((($F50/$E$45)*'CRONOGRAMA ACTIVIDADES'!AE$27)*($G50/$F50)))</f>
        <v>0</v>
      </c>
      <c r="AJ50" s="498">
        <f>IF($F50=0,0,((($F50/$E$45)*'CRONOGRAMA ACTIVIDADES'!AF$27)*($G50/$F50)))</f>
        <v>0</v>
      </c>
      <c r="AK50" s="498">
        <f>IF($F50=0,0,((($F50/$E$45)*'CRONOGRAMA ACTIVIDADES'!AG$27)*($G50/$F50)))</f>
        <v>0</v>
      </c>
      <c r="AL50" s="498">
        <f>IF($F50=0,0,((($F50/$E$45)*'CRONOGRAMA ACTIVIDADES'!AH$27)*($G50/$F50)))</f>
        <v>0</v>
      </c>
      <c r="AM50" s="498">
        <f>IF($F50=0,0,((($F50/$E$45)*'CRONOGRAMA ACTIVIDADES'!AI$27)*($G50/$F50)))</f>
        <v>0</v>
      </c>
      <c r="AN50" s="498">
        <f>IF($F50=0,0,((($F50/$E$45)*'CRONOGRAMA ACTIVIDADES'!AJ$27)*($G50/$F50)))</f>
        <v>0</v>
      </c>
      <c r="AO50" s="498">
        <f>IF($F50=0,0,((($F50/$E$45)*'CRONOGRAMA ACTIVIDADES'!AK$27)*($G50/$F50)))</f>
        <v>0</v>
      </c>
      <c r="AP50" s="498">
        <f>IF($F50=0,0,((($F50/$E$45)*'CRONOGRAMA ACTIVIDADES'!AL$27)*($G50/$F50)))</f>
        <v>0</v>
      </c>
      <c r="AQ50" s="498">
        <f>IF($F50=0,0,((($F50/$E$45)*'CRONOGRAMA ACTIVIDADES'!AM$27)*($G50/$F50)))</f>
        <v>0</v>
      </c>
      <c r="AR50" s="498">
        <f>IF($F50=0,0,((($F50/$E$45)*'CRONOGRAMA ACTIVIDADES'!AN$27)*($G50/$F50)))</f>
        <v>0</v>
      </c>
      <c r="AS50" s="498">
        <f>IF($F50=0,0,((($F50/$E$45)*'CRONOGRAMA ACTIVIDADES'!AO$27)*($G50/$F50)))</f>
        <v>0</v>
      </c>
      <c r="AT50" s="501">
        <f>AH50+AI50+AJ50+AK50+AL50+AM50+AN50+AO50+AP50+AQ50+AR50+AS50</f>
        <v>0</v>
      </c>
      <c r="AU50" s="504">
        <f>AS50+AR50+AQ50+AP50+AO50+AN50+AM50+AL50+AK50+AJ50+AI50+AH50+AF50+AE50+AD50+AC50+AB50+AA50+Z50+Y50+X50+W50+V50+U50+S50+R50+Q50+P50+O50+N50+M50+L50+K50+J50+I50+H50</f>
        <v>0</v>
      </c>
      <c r="AV50" s="470">
        <f t="shared" si="1"/>
        <v>0</v>
      </c>
    </row>
    <row r="51" spans="2:48" s="472" customFormat="1" ht="12.75" customHeight="1">
      <c r="B51" s="484" t="str">
        <f>+'FORMATO COSTEO C1'!C$208</f>
        <v>1.2.2</v>
      </c>
      <c r="C51" s="508">
        <f>+'FORMATO COSTEO C1'!B$208</f>
        <v>0</v>
      </c>
      <c r="D51" s="486" t="str">
        <f>+'FORMATO COSTEO C1'!D$208</f>
        <v>Unidad medida</v>
      </c>
      <c r="E51" s="487">
        <f>+'FORMATO COSTEO C1'!E$208</f>
        <v>0</v>
      </c>
      <c r="F51" s="488">
        <f>SUM(F52:F56)</f>
        <v>0</v>
      </c>
      <c r="G51" s="489">
        <f aca="true" t="shared" si="17" ref="G51:AS51">SUM(G52:G56)</f>
        <v>0</v>
      </c>
      <c r="H51" s="490">
        <f t="shared" si="17"/>
        <v>0</v>
      </c>
      <c r="I51" s="488">
        <f>SUM(I52:I56)</f>
        <v>0</v>
      </c>
      <c r="J51" s="488">
        <f>SUM(J52:J56)</f>
        <v>0</v>
      </c>
      <c r="K51" s="488">
        <f>SUM(K52:K56)</f>
        <v>0</v>
      </c>
      <c r="L51" s="488">
        <f>SUM(L52:L56)</f>
        <v>0</v>
      </c>
      <c r="M51" s="488">
        <f>SUM(M52:M56)</f>
        <v>0</v>
      </c>
      <c r="N51" s="488">
        <f t="shared" si="17"/>
        <v>0</v>
      </c>
      <c r="O51" s="488">
        <f t="shared" si="17"/>
        <v>0</v>
      </c>
      <c r="P51" s="488">
        <f t="shared" si="17"/>
        <v>0</v>
      </c>
      <c r="Q51" s="488">
        <f t="shared" si="17"/>
        <v>0</v>
      </c>
      <c r="R51" s="488">
        <f t="shared" si="17"/>
        <v>0</v>
      </c>
      <c r="S51" s="488">
        <f t="shared" si="17"/>
        <v>0</v>
      </c>
      <c r="T51" s="491">
        <f t="shared" si="17"/>
        <v>0</v>
      </c>
      <c r="U51" s="492">
        <f t="shared" si="17"/>
        <v>0</v>
      </c>
      <c r="V51" s="488">
        <f t="shared" si="17"/>
        <v>0</v>
      </c>
      <c r="W51" s="488">
        <f t="shared" si="17"/>
        <v>0</v>
      </c>
      <c r="X51" s="488">
        <f t="shared" si="17"/>
        <v>0</v>
      </c>
      <c r="Y51" s="488">
        <f t="shared" si="17"/>
        <v>0</v>
      </c>
      <c r="Z51" s="488">
        <f t="shared" si="17"/>
        <v>0</v>
      </c>
      <c r="AA51" s="488">
        <f t="shared" si="17"/>
        <v>0</v>
      </c>
      <c r="AB51" s="488">
        <f t="shared" si="17"/>
        <v>0</v>
      </c>
      <c r="AC51" s="488">
        <f t="shared" si="17"/>
        <v>0</v>
      </c>
      <c r="AD51" s="488">
        <f t="shared" si="17"/>
        <v>0</v>
      </c>
      <c r="AE51" s="488">
        <f t="shared" si="17"/>
        <v>0</v>
      </c>
      <c r="AF51" s="488">
        <f t="shared" si="17"/>
        <v>0</v>
      </c>
      <c r="AG51" s="489">
        <f t="shared" si="17"/>
        <v>0</v>
      </c>
      <c r="AH51" s="490">
        <f t="shared" si="17"/>
        <v>0</v>
      </c>
      <c r="AI51" s="488">
        <f t="shared" si="17"/>
        <v>0</v>
      </c>
      <c r="AJ51" s="488">
        <f t="shared" si="17"/>
        <v>0</v>
      </c>
      <c r="AK51" s="488">
        <f t="shared" si="17"/>
        <v>0</v>
      </c>
      <c r="AL51" s="488">
        <f t="shared" si="17"/>
        <v>0</v>
      </c>
      <c r="AM51" s="488">
        <f t="shared" si="17"/>
        <v>0</v>
      </c>
      <c r="AN51" s="488">
        <f t="shared" si="17"/>
        <v>0</v>
      </c>
      <c r="AO51" s="488">
        <f t="shared" si="17"/>
        <v>0</v>
      </c>
      <c r="AP51" s="488">
        <f t="shared" si="17"/>
        <v>0</v>
      </c>
      <c r="AQ51" s="488">
        <f t="shared" si="17"/>
        <v>0</v>
      </c>
      <c r="AR51" s="488">
        <f t="shared" si="17"/>
        <v>0</v>
      </c>
      <c r="AS51" s="488">
        <f t="shared" si="17"/>
        <v>0</v>
      </c>
      <c r="AT51" s="491">
        <f>SUM(AT52:AT56)</f>
        <v>0</v>
      </c>
      <c r="AU51" s="493">
        <f>SUM(AU52:AU56)</f>
        <v>0</v>
      </c>
      <c r="AV51" s="470">
        <f t="shared" si="1"/>
        <v>0</v>
      </c>
    </row>
    <row r="52" spans="2:48" s="472" customFormat="1" ht="12.75" customHeight="1">
      <c r="B52" s="494" t="str">
        <f>+'FORMATO COSTEO C1'!C$210</f>
        <v>1.2.2.1</v>
      </c>
      <c r="C52" s="495" t="str">
        <f>+'FORMATO COSTEO C1'!B$210</f>
        <v>Categoría de gasto</v>
      </c>
      <c r="D52" s="506"/>
      <c r="E52" s="507"/>
      <c r="F52" s="498">
        <f>+'FORMATO COSTEO C1'!G210</f>
        <v>0</v>
      </c>
      <c r="G52" s="499">
        <f>+'FORMATO COSTEO C1'!N210</f>
        <v>0</v>
      </c>
      <c r="H52" s="500">
        <f>IF($F52=0,0,((($F52/$E$51)*'CRONOGRAMA ACTIVIDADES'!F$28)*($G52/$F52)))</f>
        <v>0</v>
      </c>
      <c r="I52" s="498">
        <f>IF($F52=0,0,((($F52/$E$51)*'CRONOGRAMA ACTIVIDADES'!G$28)*($G52/$F52)))</f>
        <v>0</v>
      </c>
      <c r="J52" s="498">
        <f>IF($F52=0,0,((($F52/$E$51)*'CRONOGRAMA ACTIVIDADES'!H$28)*($G52/$F52)))</f>
        <v>0</v>
      </c>
      <c r="K52" s="498">
        <f>IF($F52=0,0,((($F52/$E$51)*'CRONOGRAMA ACTIVIDADES'!I$28)*($G52/$F52)))</f>
        <v>0</v>
      </c>
      <c r="L52" s="498">
        <f>IF($F52=0,0,((($F52/$E$51)*'CRONOGRAMA ACTIVIDADES'!J$28)*($G52/$F52)))</f>
        <v>0</v>
      </c>
      <c r="M52" s="498">
        <f>IF($F52=0,0,((($F52/$E$51)*'CRONOGRAMA ACTIVIDADES'!K$28)*($G52/$F52)))</f>
        <v>0</v>
      </c>
      <c r="N52" s="498">
        <f>IF($F52=0,0,((($F52/$E$51)*'CRONOGRAMA ACTIVIDADES'!L$28)*($G52/$F52)))</f>
        <v>0</v>
      </c>
      <c r="O52" s="498">
        <f>IF($F52=0,0,((($F52/$E$51)*'CRONOGRAMA ACTIVIDADES'!M$28)*($G52/$F52)))</f>
        <v>0</v>
      </c>
      <c r="P52" s="498">
        <f>IF($F52=0,0,((($F52/$E$51)*'CRONOGRAMA ACTIVIDADES'!N$28)*($G52/$F52)))</f>
        <v>0</v>
      </c>
      <c r="Q52" s="498">
        <f>IF($F52=0,0,((($F52/$E$51)*'CRONOGRAMA ACTIVIDADES'!O$28)*($G52/$F52)))</f>
        <v>0</v>
      </c>
      <c r="R52" s="498">
        <f>IF($F52=0,0,((($F52/$E$51)*'CRONOGRAMA ACTIVIDADES'!P$28)*($G52/$F52)))</f>
        <v>0</v>
      </c>
      <c r="S52" s="498">
        <f>IF($F52=0,0,((($F52/$E$51)*'CRONOGRAMA ACTIVIDADES'!Q$28)*($G52/$F52)))</f>
        <v>0</v>
      </c>
      <c r="T52" s="501">
        <f>H52+I52+J52+K52+L52+M52+N52+O52+P52+Q52+R52+S52</f>
        <v>0</v>
      </c>
      <c r="U52" s="502">
        <f>IF($F52=0,0,((($F52/$E$51)*'CRONOGRAMA ACTIVIDADES'!R$28)*($G52/$F52)))</f>
        <v>0</v>
      </c>
      <c r="V52" s="498">
        <f>IF($F52=0,0,((($F52/$E$51)*'CRONOGRAMA ACTIVIDADES'!S$28)*($G52/$F52)))</f>
        <v>0</v>
      </c>
      <c r="W52" s="498">
        <f>IF($F52=0,0,((($F52/$E$51)*'CRONOGRAMA ACTIVIDADES'!T$28)*($G52/$F52)))</f>
        <v>0</v>
      </c>
      <c r="X52" s="498">
        <f>IF($F52=0,0,((($F52/$E$51)*'CRONOGRAMA ACTIVIDADES'!U$28)*($G52/$F52)))</f>
        <v>0</v>
      </c>
      <c r="Y52" s="498">
        <f>IF($F52=0,0,((($F52/$E$51)*'CRONOGRAMA ACTIVIDADES'!V$28)*($G52/$F52)))</f>
        <v>0</v>
      </c>
      <c r="Z52" s="498">
        <f>IF($F52=0,0,((($F52/$E$51)*'CRONOGRAMA ACTIVIDADES'!W$28)*($G52/$F52)))</f>
        <v>0</v>
      </c>
      <c r="AA52" s="498">
        <f>IF($F52=0,0,((($F52/$E$51)*'CRONOGRAMA ACTIVIDADES'!X$28)*($G52/$F52)))</f>
        <v>0</v>
      </c>
      <c r="AB52" s="498">
        <f>IF($F52=0,0,((($F52/$E$51)*'CRONOGRAMA ACTIVIDADES'!Y$28)*($G52/$F52)))</f>
        <v>0</v>
      </c>
      <c r="AC52" s="498">
        <f>IF($F52=0,0,((($F52/$E$51)*'CRONOGRAMA ACTIVIDADES'!Z$28)*($G52/$F52)))</f>
        <v>0</v>
      </c>
      <c r="AD52" s="498">
        <f>IF($F52=0,0,((($F52/$E$51)*'CRONOGRAMA ACTIVIDADES'!AA$28)*($G52/$F52)))</f>
        <v>0</v>
      </c>
      <c r="AE52" s="498">
        <f>IF($F52=0,0,((($F52/$E$51)*'CRONOGRAMA ACTIVIDADES'!AB$28)*($G52/$F52)))</f>
        <v>0</v>
      </c>
      <c r="AF52" s="498">
        <f>IF($F52=0,0,((($F52/$E$51)*'CRONOGRAMA ACTIVIDADES'!AC$28)*($G52/$F52)))</f>
        <v>0</v>
      </c>
      <c r="AG52" s="499">
        <f>U52+V52+W52+X52+Y52+Z52+AA52+AB52+AC52+AD52+AE52+AF52</f>
        <v>0</v>
      </c>
      <c r="AH52" s="503">
        <f>IF($F52=0,0,((($F52/$E$51)*'CRONOGRAMA ACTIVIDADES'!AD$28)*($G52/$F52)))</f>
        <v>0</v>
      </c>
      <c r="AI52" s="498">
        <f>IF($F52=0,0,((($F52/$E$51)*'CRONOGRAMA ACTIVIDADES'!AE$28)*($G52/$F52)))</f>
        <v>0</v>
      </c>
      <c r="AJ52" s="498">
        <f>IF($F52=0,0,((($F52/$E$51)*'CRONOGRAMA ACTIVIDADES'!AF$28)*($G52/$F52)))</f>
        <v>0</v>
      </c>
      <c r="AK52" s="498">
        <f>IF($F52=0,0,((($F52/$E$51)*'CRONOGRAMA ACTIVIDADES'!AG$28)*($G52/$F52)))</f>
        <v>0</v>
      </c>
      <c r="AL52" s="498">
        <f>IF($F52=0,0,((($F52/$E$51)*'CRONOGRAMA ACTIVIDADES'!AH$28)*($G52/$F52)))</f>
        <v>0</v>
      </c>
      <c r="AM52" s="498">
        <f>IF($F52=0,0,((($F52/$E$51)*'CRONOGRAMA ACTIVIDADES'!AI$28)*($G52/$F52)))</f>
        <v>0</v>
      </c>
      <c r="AN52" s="498">
        <f>IF($F52=0,0,((($F52/$E$51)*'CRONOGRAMA ACTIVIDADES'!AJ$28)*($G52/$F52)))</f>
        <v>0</v>
      </c>
      <c r="AO52" s="498">
        <f>IF($F52=0,0,((($F52/$E$51)*'CRONOGRAMA ACTIVIDADES'!AK$28)*($G52/$F52)))</f>
        <v>0</v>
      </c>
      <c r="AP52" s="498">
        <f>IF($F52=0,0,((($F52/$E$51)*'CRONOGRAMA ACTIVIDADES'!AL$28)*($G52/$F52)))</f>
        <v>0</v>
      </c>
      <c r="AQ52" s="498">
        <f>IF($F52=0,0,((($F52/$E$51)*'CRONOGRAMA ACTIVIDADES'!AM$28)*($G52/$F52)))</f>
        <v>0</v>
      </c>
      <c r="AR52" s="498">
        <f>IF($F52=0,0,((($F52/$E$51)*'CRONOGRAMA ACTIVIDADES'!AN$28)*($G52/$F52)))</f>
        <v>0</v>
      </c>
      <c r="AS52" s="498">
        <f>IF($F52=0,0,((($F52/$E$51)*'CRONOGRAMA ACTIVIDADES'!AO$28)*($G52/$F52)))</f>
        <v>0</v>
      </c>
      <c r="AT52" s="501">
        <f>AH52+AI52+AJ52+AK52+AL52+AM52+AN52+AO52+AP52+AQ52+AR52+AS52</f>
        <v>0</v>
      </c>
      <c r="AU52" s="504">
        <f>AS52+AR52+AQ52+AP52+AO52+AN52+AM52+AL52+AK52+AJ52+AI52+AH52+AF52+AE52+AD52+AC52+AB52+AA52+Z52+Y52+X52+W52+V52+U52+S52+R52+Q52+P52+O52+N52+M52+L52+K52+J52+I52+H52</f>
        <v>0</v>
      </c>
      <c r="AV52" s="470">
        <f t="shared" si="1"/>
        <v>0</v>
      </c>
    </row>
    <row r="53" spans="2:48" s="472" customFormat="1" ht="12.75" customHeight="1">
      <c r="B53" s="494" t="str">
        <f>+'FORMATO COSTEO C1'!C$216</f>
        <v>1.2.2.2</v>
      </c>
      <c r="C53" s="495" t="str">
        <f>+'FORMATO COSTEO C1'!B$216</f>
        <v>Categoría de gasto</v>
      </c>
      <c r="D53" s="506"/>
      <c r="E53" s="507"/>
      <c r="F53" s="498">
        <f>+'FORMATO COSTEO C1'!G216</f>
        <v>0</v>
      </c>
      <c r="G53" s="499">
        <f>+'FORMATO COSTEO C1'!N216</f>
        <v>0</v>
      </c>
      <c r="H53" s="503">
        <f>IF($F53=0,0,((($F53/$E$51)*'CRONOGRAMA ACTIVIDADES'!F$28)*($G53/$F53)))</f>
        <v>0</v>
      </c>
      <c r="I53" s="498">
        <f>IF($F53=0,0,((($F53/$E$51)*'CRONOGRAMA ACTIVIDADES'!G$28)*($G53/$F53)))</f>
        <v>0</v>
      </c>
      <c r="J53" s="498">
        <f>IF($F53=0,0,((($F53/$E$51)*'CRONOGRAMA ACTIVIDADES'!H$28)*($G53/$F53)))</f>
        <v>0</v>
      </c>
      <c r="K53" s="498">
        <f>IF($F53=0,0,((($F53/$E$51)*'CRONOGRAMA ACTIVIDADES'!I$28)*($G53/$F53)))</f>
        <v>0</v>
      </c>
      <c r="L53" s="498">
        <f>IF($F53=0,0,((($F53/$E$51)*'CRONOGRAMA ACTIVIDADES'!J$28)*($G53/$F53)))</f>
        <v>0</v>
      </c>
      <c r="M53" s="498">
        <f>IF($F53=0,0,((($F53/$E$51)*'CRONOGRAMA ACTIVIDADES'!K$28)*($G53/$F53)))</f>
        <v>0</v>
      </c>
      <c r="N53" s="498">
        <f>IF($F53=0,0,((($F53/$E$51)*'CRONOGRAMA ACTIVIDADES'!L$28)*($G53/$F53)))</f>
        <v>0</v>
      </c>
      <c r="O53" s="498">
        <f>IF($F53=0,0,((($F53/$E$51)*'CRONOGRAMA ACTIVIDADES'!M$28)*($G53/$F53)))</f>
        <v>0</v>
      </c>
      <c r="P53" s="498">
        <f>IF($F53=0,0,((($F53/$E$51)*'CRONOGRAMA ACTIVIDADES'!N$28)*($G53/$F53)))</f>
        <v>0</v>
      </c>
      <c r="Q53" s="498">
        <f>IF($F53=0,0,((($F53/$E$51)*'CRONOGRAMA ACTIVIDADES'!O$28)*($G53/$F53)))</f>
        <v>0</v>
      </c>
      <c r="R53" s="498">
        <f>IF($F53=0,0,((($F53/$E$51)*'CRONOGRAMA ACTIVIDADES'!P$28)*($G53/$F53)))</f>
        <v>0</v>
      </c>
      <c r="S53" s="498">
        <f>IF($F53=0,0,((($F53/$E$51)*'CRONOGRAMA ACTIVIDADES'!Q$28)*($G53/$F53)))</f>
        <v>0</v>
      </c>
      <c r="T53" s="501">
        <f>H53+I53+J53+K53+L53+M53+N53+O53+P53+Q53+R53+S53</f>
        <v>0</v>
      </c>
      <c r="U53" s="502">
        <f>IF($F53=0,0,((($F53/$E$51)*'CRONOGRAMA ACTIVIDADES'!R$28)*($G53/$F53)))</f>
        <v>0</v>
      </c>
      <c r="V53" s="498">
        <f>IF($F53=0,0,((($F53/$E$51)*'CRONOGRAMA ACTIVIDADES'!S$28)*($G53/$F53)))</f>
        <v>0</v>
      </c>
      <c r="W53" s="498">
        <f>IF($F53=0,0,((($F53/$E$51)*'CRONOGRAMA ACTIVIDADES'!T$28)*($G53/$F53)))</f>
        <v>0</v>
      </c>
      <c r="X53" s="498">
        <f>IF($F53=0,0,((($F53/$E$51)*'CRONOGRAMA ACTIVIDADES'!U$28)*($G53/$F53)))</f>
        <v>0</v>
      </c>
      <c r="Y53" s="498">
        <f>IF($F53=0,0,((($F53/$E$51)*'CRONOGRAMA ACTIVIDADES'!V$28)*($G53/$F53)))</f>
        <v>0</v>
      </c>
      <c r="Z53" s="498">
        <f>IF($F53=0,0,((($F53/$E$51)*'CRONOGRAMA ACTIVIDADES'!W$28)*($G53/$F53)))</f>
        <v>0</v>
      </c>
      <c r="AA53" s="498">
        <f>IF($F53=0,0,((($F53/$E$51)*'CRONOGRAMA ACTIVIDADES'!X$28)*($G53/$F53)))</f>
        <v>0</v>
      </c>
      <c r="AB53" s="498">
        <f>IF($F53=0,0,((($F53/$E$51)*'CRONOGRAMA ACTIVIDADES'!Y$28)*($G53/$F53)))</f>
        <v>0</v>
      </c>
      <c r="AC53" s="498">
        <f>IF($F53=0,0,((($F53/$E$51)*'CRONOGRAMA ACTIVIDADES'!Z$28)*($G53/$F53)))</f>
        <v>0</v>
      </c>
      <c r="AD53" s="498">
        <f>IF($F53=0,0,((($F53/$E$51)*'CRONOGRAMA ACTIVIDADES'!AA$28)*($G53/$F53)))</f>
        <v>0</v>
      </c>
      <c r="AE53" s="498">
        <f>IF($F53=0,0,((($F53/$E$51)*'CRONOGRAMA ACTIVIDADES'!AB$28)*($G53/$F53)))</f>
        <v>0</v>
      </c>
      <c r="AF53" s="498">
        <f>IF($F53=0,0,((($F53/$E$51)*'CRONOGRAMA ACTIVIDADES'!AC$28)*($G53/$F53)))</f>
        <v>0</v>
      </c>
      <c r="AG53" s="499">
        <f>U53+V53+W53+X53+Y53+Z53+AA53+AB53+AC53+AD53+AE53+AF53</f>
        <v>0</v>
      </c>
      <c r="AH53" s="503">
        <f>IF($F53=0,0,((($F53/$E$51)*'CRONOGRAMA ACTIVIDADES'!AD$28)*($G53/$F53)))</f>
        <v>0</v>
      </c>
      <c r="AI53" s="498">
        <f>IF($F53=0,0,((($F53/$E$51)*'CRONOGRAMA ACTIVIDADES'!AE$28)*($G53/$F53)))</f>
        <v>0</v>
      </c>
      <c r="AJ53" s="498">
        <f>IF($F53=0,0,((($F53/$E$51)*'CRONOGRAMA ACTIVIDADES'!AF$28)*($G53/$F53)))</f>
        <v>0</v>
      </c>
      <c r="AK53" s="498">
        <f>IF($F53=0,0,((($F53/$E$51)*'CRONOGRAMA ACTIVIDADES'!AG$28)*($G53/$F53)))</f>
        <v>0</v>
      </c>
      <c r="AL53" s="498">
        <f>IF($F53=0,0,((($F53/$E$51)*'CRONOGRAMA ACTIVIDADES'!AH$28)*($G53/$F53)))</f>
        <v>0</v>
      </c>
      <c r="AM53" s="498">
        <f>IF($F53=0,0,((($F53/$E$51)*'CRONOGRAMA ACTIVIDADES'!AI$28)*($G53/$F53)))</f>
        <v>0</v>
      </c>
      <c r="AN53" s="498">
        <f>IF($F53=0,0,((($F53/$E$51)*'CRONOGRAMA ACTIVIDADES'!AJ$28)*($G53/$F53)))</f>
        <v>0</v>
      </c>
      <c r="AO53" s="498">
        <f>IF($F53=0,0,((($F53/$E$51)*'CRONOGRAMA ACTIVIDADES'!AK$28)*($G53/$F53)))</f>
        <v>0</v>
      </c>
      <c r="AP53" s="498">
        <f>IF($F53=0,0,((($F53/$E$51)*'CRONOGRAMA ACTIVIDADES'!AL$28)*($G53/$F53)))</f>
        <v>0</v>
      </c>
      <c r="AQ53" s="498">
        <f>IF($F53=0,0,((($F53/$E$51)*'CRONOGRAMA ACTIVIDADES'!AM$28)*($G53/$F53)))</f>
        <v>0</v>
      </c>
      <c r="AR53" s="498">
        <f>IF($F53=0,0,((($F53/$E$51)*'CRONOGRAMA ACTIVIDADES'!AN$28)*($G53/$F53)))</f>
        <v>0</v>
      </c>
      <c r="AS53" s="498">
        <f>IF($F53=0,0,((($F53/$E$51)*'CRONOGRAMA ACTIVIDADES'!AO$28)*($G53/$F53)))</f>
        <v>0</v>
      </c>
      <c r="AT53" s="501">
        <f>AH53+AI53+AJ53+AK53+AL53+AM53+AN53+AO53+AP53+AQ53+AR53+AS53</f>
        <v>0</v>
      </c>
      <c r="AU53" s="504">
        <f>AS53+AR53+AQ53+AP53+AO53+AN53+AM53+AL53+AK53+AJ53+AI53+AH53+AF53+AE53+AD53+AC53+AB53+AA53+Z53+Y53+X53+W53+V53+U53+S53+R53+Q53+P53+O53+N53+M53+L53+K53+J53+I53+H53</f>
        <v>0</v>
      </c>
      <c r="AV53" s="470">
        <f t="shared" si="1"/>
        <v>0</v>
      </c>
    </row>
    <row r="54" spans="2:48" s="472" customFormat="1" ht="12.75" customHeight="1">
      <c r="B54" s="494" t="str">
        <f>+'FORMATO COSTEO C1'!C$222</f>
        <v>1.2.2.3</v>
      </c>
      <c r="C54" s="495" t="str">
        <f>+'FORMATO COSTEO C1'!B$222</f>
        <v>Categoría de gasto</v>
      </c>
      <c r="D54" s="506"/>
      <c r="E54" s="507"/>
      <c r="F54" s="498">
        <f>+'FORMATO COSTEO C1'!G222</f>
        <v>0</v>
      </c>
      <c r="G54" s="499">
        <f>+'FORMATO COSTEO C1'!N222</f>
        <v>0</v>
      </c>
      <c r="H54" s="503">
        <f>IF($F54=0,0,((($F54/$E$51)*'CRONOGRAMA ACTIVIDADES'!F$28)*($G54/$F54)))</f>
        <v>0</v>
      </c>
      <c r="I54" s="498">
        <f>IF($F54=0,0,((($F54/$E$51)*'CRONOGRAMA ACTIVIDADES'!G$28)*($G54/$F54)))</f>
        <v>0</v>
      </c>
      <c r="J54" s="498">
        <f>IF($F54=0,0,((($F54/$E$51)*'CRONOGRAMA ACTIVIDADES'!H$28)*($G54/$F54)))</f>
        <v>0</v>
      </c>
      <c r="K54" s="498">
        <f>IF($F54=0,0,((($F54/$E$51)*'CRONOGRAMA ACTIVIDADES'!I$28)*($G54/$F54)))</f>
        <v>0</v>
      </c>
      <c r="L54" s="498">
        <f>IF($F54=0,0,((($F54/$E$51)*'CRONOGRAMA ACTIVIDADES'!J$28)*($G54/$F54)))</f>
        <v>0</v>
      </c>
      <c r="M54" s="498">
        <f>IF($F54=0,0,((($F54/$E$51)*'CRONOGRAMA ACTIVIDADES'!K$28)*($G54/$F54)))</f>
        <v>0</v>
      </c>
      <c r="N54" s="498">
        <f>IF($F54=0,0,((($F54/$E$51)*'CRONOGRAMA ACTIVIDADES'!L$28)*($G54/$F54)))</f>
        <v>0</v>
      </c>
      <c r="O54" s="498">
        <f>IF($F54=0,0,((($F54/$E$51)*'CRONOGRAMA ACTIVIDADES'!M$28)*($G54/$F54)))</f>
        <v>0</v>
      </c>
      <c r="P54" s="498">
        <f>IF($F54=0,0,((($F54/$E$51)*'CRONOGRAMA ACTIVIDADES'!N$28)*($G54/$F54)))</f>
        <v>0</v>
      </c>
      <c r="Q54" s="498">
        <f>IF($F54=0,0,((($F54/$E$51)*'CRONOGRAMA ACTIVIDADES'!O$28)*($G54/$F54)))</f>
        <v>0</v>
      </c>
      <c r="R54" s="498">
        <f>IF($F54=0,0,((($F54/$E$51)*'CRONOGRAMA ACTIVIDADES'!P$28)*($G54/$F54)))</f>
        <v>0</v>
      </c>
      <c r="S54" s="498">
        <f>IF($F54=0,0,((($F54/$E$51)*'CRONOGRAMA ACTIVIDADES'!Q$28)*($G54/$F54)))</f>
        <v>0</v>
      </c>
      <c r="T54" s="501">
        <f>H54+I54+J54+K54+L54+M54+N54+O54+P54+Q54+R54+S54</f>
        <v>0</v>
      </c>
      <c r="U54" s="502">
        <f>IF($F54=0,0,((($F54/$E$51)*'CRONOGRAMA ACTIVIDADES'!R$28)*($G54/$F54)))</f>
        <v>0</v>
      </c>
      <c r="V54" s="498">
        <f>IF($F54=0,0,((($F54/$E$51)*'CRONOGRAMA ACTIVIDADES'!S$28)*($G54/$F54)))</f>
        <v>0</v>
      </c>
      <c r="W54" s="498">
        <f>IF($F54=0,0,((($F54/$E$51)*'CRONOGRAMA ACTIVIDADES'!T$28)*($G54/$F54)))</f>
        <v>0</v>
      </c>
      <c r="X54" s="498">
        <f>IF($F54=0,0,((($F54/$E$51)*'CRONOGRAMA ACTIVIDADES'!U$28)*($G54/$F54)))</f>
        <v>0</v>
      </c>
      <c r="Y54" s="498">
        <f>IF($F54=0,0,((($F54/$E$51)*'CRONOGRAMA ACTIVIDADES'!V$28)*($G54/$F54)))</f>
        <v>0</v>
      </c>
      <c r="Z54" s="498">
        <f>IF($F54=0,0,((($F54/$E$51)*'CRONOGRAMA ACTIVIDADES'!W$28)*($G54/$F54)))</f>
        <v>0</v>
      </c>
      <c r="AA54" s="498">
        <f>IF($F54=0,0,((($F54/$E$51)*'CRONOGRAMA ACTIVIDADES'!X$28)*($G54/$F54)))</f>
        <v>0</v>
      </c>
      <c r="AB54" s="498">
        <f>IF($F54=0,0,((($F54/$E$51)*'CRONOGRAMA ACTIVIDADES'!Y$28)*($G54/$F54)))</f>
        <v>0</v>
      </c>
      <c r="AC54" s="498">
        <f>IF($F54=0,0,((($F54/$E$51)*'CRONOGRAMA ACTIVIDADES'!Z$28)*($G54/$F54)))</f>
        <v>0</v>
      </c>
      <c r="AD54" s="498">
        <f>IF($F54=0,0,((($F54/$E$51)*'CRONOGRAMA ACTIVIDADES'!AA$28)*($G54/$F54)))</f>
        <v>0</v>
      </c>
      <c r="AE54" s="498">
        <f>IF($F54=0,0,((($F54/$E$51)*'CRONOGRAMA ACTIVIDADES'!AB$28)*($G54/$F54)))</f>
        <v>0</v>
      </c>
      <c r="AF54" s="498">
        <f>IF($F54=0,0,((($F54/$E$51)*'CRONOGRAMA ACTIVIDADES'!AC$28)*($G54/$F54)))</f>
        <v>0</v>
      </c>
      <c r="AG54" s="499">
        <f>U54+V54+W54+X54+Y54+Z54+AA54+AB54+AC54+AD54+AE54+AF54</f>
        <v>0</v>
      </c>
      <c r="AH54" s="503">
        <f>IF($F54=0,0,((($F54/$E$51)*'CRONOGRAMA ACTIVIDADES'!AD$28)*($G54/$F54)))</f>
        <v>0</v>
      </c>
      <c r="AI54" s="498">
        <f>IF($F54=0,0,((($F54/$E$51)*'CRONOGRAMA ACTIVIDADES'!AE$28)*($G54/$F54)))</f>
        <v>0</v>
      </c>
      <c r="AJ54" s="498">
        <f>IF($F54=0,0,((($F54/$E$51)*'CRONOGRAMA ACTIVIDADES'!AF$28)*($G54/$F54)))</f>
        <v>0</v>
      </c>
      <c r="AK54" s="498">
        <f>IF($F54=0,0,((($F54/$E$51)*'CRONOGRAMA ACTIVIDADES'!AG$28)*($G54/$F54)))</f>
        <v>0</v>
      </c>
      <c r="AL54" s="498">
        <f>IF($F54=0,0,((($F54/$E$51)*'CRONOGRAMA ACTIVIDADES'!AH$28)*($G54/$F54)))</f>
        <v>0</v>
      </c>
      <c r="AM54" s="498">
        <f>IF($F54=0,0,((($F54/$E$51)*'CRONOGRAMA ACTIVIDADES'!AI$28)*($G54/$F54)))</f>
        <v>0</v>
      </c>
      <c r="AN54" s="498">
        <f>IF($F54=0,0,((($F54/$E$51)*'CRONOGRAMA ACTIVIDADES'!AJ$28)*($G54/$F54)))</f>
        <v>0</v>
      </c>
      <c r="AO54" s="498">
        <f>IF($F54=0,0,((($F54/$E$51)*'CRONOGRAMA ACTIVIDADES'!AK$28)*($G54/$F54)))</f>
        <v>0</v>
      </c>
      <c r="AP54" s="498">
        <f>IF($F54=0,0,((($F54/$E$51)*'CRONOGRAMA ACTIVIDADES'!AL$28)*($G54/$F54)))</f>
        <v>0</v>
      </c>
      <c r="AQ54" s="498">
        <f>IF($F54=0,0,((($F54/$E$51)*'CRONOGRAMA ACTIVIDADES'!AM$28)*($G54/$F54)))</f>
        <v>0</v>
      </c>
      <c r="AR54" s="498">
        <f>IF($F54=0,0,((($F54/$E$51)*'CRONOGRAMA ACTIVIDADES'!AN$28)*($G54/$F54)))</f>
        <v>0</v>
      </c>
      <c r="AS54" s="498">
        <f>IF($F54=0,0,((($F54/$E$51)*'CRONOGRAMA ACTIVIDADES'!AO$28)*($G54/$F54)))</f>
        <v>0</v>
      </c>
      <c r="AT54" s="501">
        <f>AH54+AI54+AJ54+AK54+AL54+AM54+AN54+AO54+AP54+AQ54+AR54+AS54</f>
        <v>0</v>
      </c>
      <c r="AU54" s="504">
        <f>AS54+AR54+AQ54+AP54+AO54+AN54+AM54+AL54+AK54+AJ54+AI54+AH54+AF54+AE54+AD54+AC54+AB54+AA54+Z54+Y54+X54+W54+V54+U54+S54+R54+Q54+P54+O54+N54+M54+L54+K54+J54+I54+H54</f>
        <v>0</v>
      </c>
      <c r="AV54" s="470">
        <f t="shared" si="1"/>
        <v>0</v>
      </c>
    </row>
    <row r="55" spans="2:48" s="472" customFormat="1" ht="12.75" customHeight="1">
      <c r="B55" s="494" t="str">
        <f>+'FORMATO COSTEO C1'!C$228</f>
        <v>1.2.2.4</v>
      </c>
      <c r="C55" s="495" t="str">
        <f>+'FORMATO COSTEO C1'!B$228</f>
        <v>Categoría de gasto</v>
      </c>
      <c r="D55" s="506"/>
      <c r="E55" s="507"/>
      <c r="F55" s="498">
        <f>+'FORMATO COSTEO C1'!G228</f>
        <v>0</v>
      </c>
      <c r="G55" s="499">
        <f>+'FORMATO COSTEO C1'!N228</f>
        <v>0</v>
      </c>
      <c r="H55" s="503">
        <f>IF($F55=0,0,((($F55/$E$51)*'CRONOGRAMA ACTIVIDADES'!F$28)*($G55/$F55)))</f>
        <v>0</v>
      </c>
      <c r="I55" s="498">
        <f>IF($F55=0,0,((($F55/$E$51)*'CRONOGRAMA ACTIVIDADES'!G$28)*($G55/$F55)))</f>
        <v>0</v>
      </c>
      <c r="J55" s="498">
        <f>IF($F55=0,0,((($F55/$E$51)*'CRONOGRAMA ACTIVIDADES'!H$28)*($G55/$F55)))</f>
        <v>0</v>
      </c>
      <c r="K55" s="498">
        <f>IF($F55=0,0,((($F55/$E$51)*'CRONOGRAMA ACTIVIDADES'!I$28)*($G55/$F55)))</f>
        <v>0</v>
      </c>
      <c r="L55" s="498">
        <f>IF($F55=0,0,((($F55/$E$51)*'CRONOGRAMA ACTIVIDADES'!J$28)*($G55/$F55)))</f>
        <v>0</v>
      </c>
      <c r="M55" s="498">
        <f>IF($F55=0,0,((($F55/$E$51)*'CRONOGRAMA ACTIVIDADES'!K$28)*($G55/$F55)))</f>
        <v>0</v>
      </c>
      <c r="N55" s="498">
        <f>IF($F55=0,0,((($F55/$E$51)*'CRONOGRAMA ACTIVIDADES'!L$28)*($G55/$F55)))</f>
        <v>0</v>
      </c>
      <c r="O55" s="498">
        <f>IF($F55=0,0,((($F55/$E$51)*'CRONOGRAMA ACTIVIDADES'!M$28)*($G55/$F55)))</f>
        <v>0</v>
      </c>
      <c r="P55" s="498">
        <f>IF($F55=0,0,((($F55/$E$51)*'CRONOGRAMA ACTIVIDADES'!N$28)*($G55/$F55)))</f>
        <v>0</v>
      </c>
      <c r="Q55" s="498">
        <f>IF($F55=0,0,((($F55/$E$51)*'CRONOGRAMA ACTIVIDADES'!O$28)*($G55/$F55)))</f>
        <v>0</v>
      </c>
      <c r="R55" s="498">
        <f>IF($F55=0,0,((($F55/$E$51)*'CRONOGRAMA ACTIVIDADES'!P$28)*($G55/$F55)))</f>
        <v>0</v>
      </c>
      <c r="S55" s="498">
        <f>IF($F55=0,0,((($F55/$E$51)*'CRONOGRAMA ACTIVIDADES'!Q$28)*($G55/$F55)))</f>
        <v>0</v>
      </c>
      <c r="T55" s="501">
        <f>H55+I55+J55+K55+L55+M55+N55+O55+P55+Q55+R55+S55</f>
        <v>0</v>
      </c>
      <c r="U55" s="502">
        <f>IF($F55=0,0,((($F55/$E$51)*'CRONOGRAMA ACTIVIDADES'!R$28)*($G55/$F55)))</f>
        <v>0</v>
      </c>
      <c r="V55" s="498">
        <f>IF($F55=0,0,((($F55/$E$51)*'CRONOGRAMA ACTIVIDADES'!S$28)*($G55/$F55)))</f>
        <v>0</v>
      </c>
      <c r="W55" s="498">
        <f>IF($F55=0,0,((($F55/$E$51)*'CRONOGRAMA ACTIVIDADES'!T$28)*($G55/$F55)))</f>
        <v>0</v>
      </c>
      <c r="X55" s="498">
        <f>IF($F55=0,0,((($F55/$E$51)*'CRONOGRAMA ACTIVIDADES'!U$28)*($G55/$F55)))</f>
        <v>0</v>
      </c>
      <c r="Y55" s="498">
        <f>IF($F55=0,0,((($F55/$E$51)*'CRONOGRAMA ACTIVIDADES'!V$28)*($G55/$F55)))</f>
        <v>0</v>
      </c>
      <c r="Z55" s="498">
        <f>IF($F55=0,0,((($F55/$E$51)*'CRONOGRAMA ACTIVIDADES'!W$28)*($G55/$F55)))</f>
        <v>0</v>
      </c>
      <c r="AA55" s="498">
        <f>IF($F55=0,0,((($F55/$E$51)*'CRONOGRAMA ACTIVIDADES'!X$28)*($G55/$F55)))</f>
        <v>0</v>
      </c>
      <c r="AB55" s="498">
        <f>IF($F55=0,0,((($F55/$E$51)*'CRONOGRAMA ACTIVIDADES'!Y$28)*($G55/$F55)))</f>
        <v>0</v>
      </c>
      <c r="AC55" s="498">
        <f>IF($F55=0,0,((($F55/$E$51)*'CRONOGRAMA ACTIVIDADES'!Z$28)*($G55/$F55)))</f>
        <v>0</v>
      </c>
      <c r="AD55" s="498">
        <f>IF($F55=0,0,((($F55/$E$51)*'CRONOGRAMA ACTIVIDADES'!AA$28)*($G55/$F55)))</f>
        <v>0</v>
      </c>
      <c r="AE55" s="498">
        <f>IF($F55=0,0,((($F55/$E$51)*'CRONOGRAMA ACTIVIDADES'!AB$28)*($G55/$F55)))</f>
        <v>0</v>
      </c>
      <c r="AF55" s="498">
        <f>IF($F55=0,0,((($F55/$E$51)*'CRONOGRAMA ACTIVIDADES'!AC$28)*($G55/$F55)))</f>
        <v>0</v>
      </c>
      <c r="AG55" s="499">
        <f>U55+V55+W55+X55+Y55+Z55+AA55+AB55+AC55+AD55+AE55+AF55</f>
        <v>0</v>
      </c>
      <c r="AH55" s="503">
        <f>IF($F55=0,0,((($F55/$E$51)*'CRONOGRAMA ACTIVIDADES'!AD$28)*($G55/$F55)))</f>
        <v>0</v>
      </c>
      <c r="AI55" s="498">
        <f>IF($F55=0,0,((($F55/$E$51)*'CRONOGRAMA ACTIVIDADES'!AE$28)*($G55/$F55)))</f>
        <v>0</v>
      </c>
      <c r="AJ55" s="498">
        <f>IF($F55=0,0,((($F55/$E$51)*'CRONOGRAMA ACTIVIDADES'!AF$28)*($G55/$F55)))</f>
        <v>0</v>
      </c>
      <c r="AK55" s="498">
        <f>IF($F55=0,0,((($F55/$E$51)*'CRONOGRAMA ACTIVIDADES'!AG$28)*($G55/$F55)))</f>
        <v>0</v>
      </c>
      <c r="AL55" s="498">
        <f>IF($F55=0,0,((($F55/$E$51)*'CRONOGRAMA ACTIVIDADES'!AH$28)*($G55/$F55)))</f>
        <v>0</v>
      </c>
      <c r="AM55" s="498">
        <f>IF($F55=0,0,((($F55/$E$51)*'CRONOGRAMA ACTIVIDADES'!AI$28)*($G55/$F55)))</f>
        <v>0</v>
      </c>
      <c r="AN55" s="498">
        <f>IF($F55=0,0,((($F55/$E$51)*'CRONOGRAMA ACTIVIDADES'!AJ$28)*($G55/$F55)))</f>
        <v>0</v>
      </c>
      <c r="AO55" s="498">
        <f>IF($F55=0,0,((($F55/$E$51)*'CRONOGRAMA ACTIVIDADES'!AK$28)*($G55/$F55)))</f>
        <v>0</v>
      </c>
      <c r="AP55" s="498">
        <f>IF($F55=0,0,((($F55/$E$51)*'CRONOGRAMA ACTIVIDADES'!AL$28)*($G55/$F55)))</f>
        <v>0</v>
      </c>
      <c r="AQ55" s="498">
        <f>IF($F55=0,0,((($F55/$E$51)*'CRONOGRAMA ACTIVIDADES'!AM$28)*($G55/$F55)))</f>
        <v>0</v>
      </c>
      <c r="AR55" s="498">
        <f>IF($F55=0,0,((($F55/$E$51)*'CRONOGRAMA ACTIVIDADES'!AN$28)*($G55/$F55)))</f>
        <v>0</v>
      </c>
      <c r="AS55" s="498">
        <f>IF($F55=0,0,((($F55/$E$51)*'CRONOGRAMA ACTIVIDADES'!AO$28)*($G55/$F55)))</f>
        <v>0</v>
      </c>
      <c r="AT55" s="501">
        <f>AH55+AI55+AJ55+AK55+AL55+AM55+AN55+AO55+AP55+AQ55+AR55+AS55</f>
        <v>0</v>
      </c>
      <c r="AU55" s="504">
        <f>AS55+AR55+AQ55+AP55+AO55+AN55+AM55+AL55+AK55+AJ55+AI55+AH55+AF55+AE55+AD55+AC55+AB55+AA55+Z55+Y55+X55+W55+V55+U55+S55+R55+Q55+P55+O55+N55+M55+L55+K55+J55+I55+H55</f>
        <v>0</v>
      </c>
      <c r="AV55" s="470">
        <f t="shared" si="1"/>
        <v>0</v>
      </c>
    </row>
    <row r="56" spans="2:48" s="472" customFormat="1" ht="12.75" customHeight="1">
      <c r="B56" s="494" t="str">
        <f>+'FORMATO COSTEO C1'!C$234</f>
        <v>1.2.2.5</v>
      </c>
      <c r="C56" s="495" t="str">
        <f>+'FORMATO COSTEO C1'!B$234</f>
        <v>Categoría de gasto</v>
      </c>
      <c r="D56" s="506"/>
      <c r="E56" s="507"/>
      <c r="F56" s="498">
        <f>+'FORMATO COSTEO C1'!G234</f>
        <v>0</v>
      </c>
      <c r="G56" s="499">
        <f>+'FORMATO COSTEO C1'!N234</f>
        <v>0</v>
      </c>
      <c r="H56" s="503">
        <f>IF($F56=0,0,((($F56/$E$51)*'CRONOGRAMA ACTIVIDADES'!F$28)*($G56/$F56)))</f>
        <v>0</v>
      </c>
      <c r="I56" s="498">
        <f>IF($F56=0,0,((($F56/$E$51)*'CRONOGRAMA ACTIVIDADES'!G$28)*($G56/$F56)))</f>
        <v>0</v>
      </c>
      <c r="J56" s="498">
        <f>IF($F56=0,0,((($F56/$E$51)*'CRONOGRAMA ACTIVIDADES'!H$28)*($G56/$F56)))</f>
        <v>0</v>
      </c>
      <c r="K56" s="498">
        <f>IF($F56=0,0,((($F56/$E$51)*'CRONOGRAMA ACTIVIDADES'!I$28)*($G56/$F56)))</f>
        <v>0</v>
      </c>
      <c r="L56" s="498">
        <f>IF($F56=0,0,((($F56/$E$51)*'CRONOGRAMA ACTIVIDADES'!J$28)*($G56/$F56)))</f>
        <v>0</v>
      </c>
      <c r="M56" s="498">
        <f>IF($F56=0,0,((($F56/$E$51)*'CRONOGRAMA ACTIVIDADES'!K$28)*($G56/$F56)))</f>
        <v>0</v>
      </c>
      <c r="N56" s="498">
        <f>IF($F56=0,0,((($F56/$E$51)*'CRONOGRAMA ACTIVIDADES'!L$28)*($G56/$F56)))</f>
        <v>0</v>
      </c>
      <c r="O56" s="498">
        <f>IF($F56=0,0,((($F56/$E$51)*'CRONOGRAMA ACTIVIDADES'!M$28)*($G56/$F56)))</f>
        <v>0</v>
      </c>
      <c r="P56" s="498">
        <f>IF($F56=0,0,((($F56/$E$51)*'CRONOGRAMA ACTIVIDADES'!N$28)*($G56/$F56)))</f>
        <v>0</v>
      </c>
      <c r="Q56" s="498">
        <f>IF($F56=0,0,((($F56/$E$51)*'CRONOGRAMA ACTIVIDADES'!O$28)*($G56/$F56)))</f>
        <v>0</v>
      </c>
      <c r="R56" s="498">
        <f>IF($F56=0,0,((($F56/$E$51)*'CRONOGRAMA ACTIVIDADES'!P$28)*($G56/$F56)))</f>
        <v>0</v>
      </c>
      <c r="S56" s="498">
        <f>IF($F56=0,0,((($F56/$E$51)*'CRONOGRAMA ACTIVIDADES'!Q$28)*($G56/$F56)))</f>
        <v>0</v>
      </c>
      <c r="T56" s="501">
        <f>H56+I56+J56+K56+L56+M56+N56+O56+P56+Q56+R56+S56</f>
        <v>0</v>
      </c>
      <c r="U56" s="502">
        <f>IF($F56=0,0,((($F56/$E$51)*'CRONOGRAMA ACTIVIDADES'!R$28)*($G56/$F56)))</f>
        <v>0</v>
      </c>
      <c r="V56" s="498">
        <f>IF($F56=0,0,((($F56/$E$51)*'CRONOGRAMA ACTIVIDADES'!S$28)*($G56/$F56)))</f>
        <v>0</v>
      </c>
      <c r="W56" s="498">
        <f>IF($F56=0,0,((($F56/$E$51)*'CRONOGRAMA ACTIVIDADES'!T$28)*($G56/$F56)))</f>
        <v>0</v>
      </c>
      <c r="X56" s="498">
        <f>IF($F56=0,0,((($F56/$E$51)*'CRONOGRAMA ACTIVIDADES'!U$28)*($G56/$F56)))</f>
        <v>0</v>
      </c>
      <c r="Y56" s="498">
        <f>IF($F56=0,0,((($F56/$E$51)*'CRONOGRAMA ACTIVIDADES'!V$28)*($G56/$F56)))</f>
        <v>0</v>
      </c>
      <c r="Z56" s="498">
        <f>IF($F56=0,0,((($F56/$E$51)*'CRONOGRAMA ACTIVIDADES'!W$28)*($G56/$F56)))</f>
        <v>0</v>
      </c>
      <c r="AA56" s="498">
        <f>IF($F56=0,0,((($F56/$E$51)*'CRONOGRAMA ACTIVIDADES'!X$28)*($G56/$F56)))</f>
        <v>0</v>
      </c>
      <c r="AB56" s="498">
        <f>IF($F56=0,0,((($F56/$E$51)*'CRONOGRAMA ACTIVIDADES'!Y$28)*($G56/$F56)))</f>
        <v>0</v>
      </c>
      <c r="AC56" s="498">
        <f>IF($F56=0,0,((($F56/$E$51)*'CRONOGRAMA ACTIVIDADES'!Z$28)*($G56/$F56)))</f>
        <v>0</v>
      </c>
      <c r="AD56" s="498">
        <f>IF($F56=0,0,((($F56/$E$51)*'CRONOGRAMA ACTIVIDADES'!AA$28)*($G56/$F56)))</f>
        <v>0</v>
      </c>
      <c r="AE56" s="498">
        <f>IF($F56=0,0,((($F56/$E$51)*'CRONOGRAMA ACTIVIDADES'!AB$28)*($G56/$F56)))</f>
        <v>0</v>
      </c>
      <c r="AF56" s="498">
        <f>IF($F56=0,0,((($F56/$E$51)*'CRONOGRAMA ACTIVIDADES'!AC$28)*($G56/$F56)))</f>
        <v>0</v>
      </c>
      <c r="AG56" s="499">
        <f>U56+V56+W56+X56+Y56+Z56+AA56+AB56+AC56+AD56+AE56+AF56</f>
        <v>0</v>
      </c>
      <c r="AH56" s="503">
        <f>IF($F56=0,0,((($F56/$E$51)*'CRONOGRAMA ACTIVIDADES'!AD$28)*($G56/$F56)))</f>
        <v>0</v>
      </c>
      <c r="AI56" s="498">
        <f>IF($F56=0,0,((($F56/$E$51)*'CRONOGRAMA ACTIVIDADES'!AE$28)*($G56/$F56)))</f>
        <v>0</v>
      </c>
      <c r="AJ56" s="498">
        <f>IF($F56=0,0,((($F56/$E$51)*'CRONOGRAMA ACTIVIDADES'!AF$28)*($G56/$F56)))</f>
        <v>0</v>
      </c>
      <c r="AK56" s="498">
        <f>IF($F56=0,0,((($F56/$E$51)*'CRONOGRAMA ACTIVIDADES'!AG$28)*($G56/$F56)))</f>
        <v>0</v>
      </c>
      <c r="AL56" s="498">
        <f>IF($F56=0,0,((($F56/$E$51)*'CRONOGRAMA ACTIVIDADES'!AH$28)*($G56/$F56)))</f>
        <v>0</v>
      </c>
      <c r="AM56" s="498">
        <f>IF($F56=0,0,((($F56/$E$51)*'CRONOGRAMA ACTIVIDADES'!AI$28)*($G56/$F56)))</f>
        <v>0</v>
      </c>
      <c r="AN56" s="498">
        <f>IF($F56=0,0,((($F56/$E$51)*'CRONOGRAMA ACTIVIDADES'!AJ$28)*($G56/$F56)))</f>
        <v>0</v>
      </c>
      <c r="AO56" s="498">
        <f>IF($F56=0,0,((($F56/$E$51)*'CRONOGRAMA ACTIVIDADES'!AK$28)*($G56/$F56)))</f>
        <v>0</v>
      </c>
      <c r="AP56" s="498">
        <f>IF($F56=0,0,((($F56/$E$51)*'CRONOGRAMA ACTIVIDADES'!AL$28)*($G56/$F56)))</f>
        <v>0</v>
      </c>
      <c r="AQ56" s="498">
        <f>IF($F56=0,0,((($F56/$E$51)*'CRONOGRAMA ACTIVIDADES'!AM$28)*($G56/$F56)))</f>
        <v>0</v>
      </c>
      <c r="AR56" s="498">
        <f>IF($F56=0,0,((($F56/$E$51)*'CRONOGRAMA ACTIVIDADES'!AN$28)*($G56/$F56)))</f>
        <v>0</v>
      </c>
      <c r="AS56" s="498">
        <f>IF($F56=0,0,((($F56/$E$51)*'CRONOGRAMA ACTIVIDADES'!AO$28)*($G56/$F56)))</f>
        <v>0</v>
      </c>
      <c r="AT56" s="501">
        <f>AH56+AI56+AJ56+AK56+AL56+AM56+AN56+AO56+AP56+AQ56+AR56+AS56</f>
        <v>0</v>
      </c>
      <c r="AU56" s="504">
        <f>AS56+AR56+AQ56+AP56+AO56+AN56+AM56+AL56+AK56+AJ56+AI56+AH56+AF56+AE56+AD56+AC56+AB56+AA56+Z56+Y56+X56+W56+V56+U56+S56+R56+Q56+P56+O56+N56+M56+L56+K56+J56+I56+H56</f>
        <v>0</v>
      </c>
      <c r="AV56" s="470">
        <f t="shared" si="1"/>
        <v>0</v>
      </c>
    </row>
    <row r="57" spans="2:48" s="472" customFormat="1" ht="12.75" customHeight="1">
      <c r="B57" s="484" t="str">
        <f>+'FORMATO COSTEO C1'!C$240</f>
        <v>1.2.3</v>
      </c>
      <c r="C57" s="508">
        <f>+'FORMATO COSTEO C1'!B$240</f>
        <v>0</v>
      </c>
      <c r="D57" s="486" t="str">
        <f>+'FORMATO COSTEO C1'!D$240</f>
        <v>Unidad medida</v>
      </c>
      <c r="E57" s="487">
        <f>+'FORMATO COSTEO C1'!E$240</f>
        <v>0</v>
      </c>
      <c r="F57" s="488">
        <f>SUM(F58:F62)</f>
        <v>0</v>
      </c>
      <c r="G57" s="489">
        <f aca="true" t="shared" si="18" ref="G57:AS57">SUM(G58:G62)</f>
        <v>0</v>
      </c>
      <c r="H57" s="490">
        <f t="shared" si="18"/>
        <v>0</v>
      </c>
      <c r="I57" s="488">
        <f>SUM(I58:I62)</f>
        <v>0</v>
      </c>
      <c r="J57" s="488">
        <f>SUM(J58:J62)</f>
        <v>0</v>
      </c>
      <c r="K57" s="488">
        <f>SUM(K58:K62)</f>
        <v>0</v>
      </c>
      <c r="L57" s="488">
        <f>SUM(L58:L62)</f>
        <v>0</v>
      </c>
      <c r="M57" s="488">
        <f>SUM(M58:M62)</f>
        <v>0</v>
      </c>
      <c r="N57" s="488">
        <f t="shared" si="18"/>
        <v>0</v>
      </c>
      <c r="O57" s="488">
        <f t="shared" si="18"/>
        <v>0</v>
      </c>
      <c r="P57" s="488">
        <f t="shared" si="18"/>
        <v>0</v>
      </c>
      <c r="Q57" s="488">
        <f t="shared" si="18"/>
        <v>0</v>
      </c>
      <c r="R57" s="488">
        <f t="shared" si="18"/>
        <v>0</v>
      </c>
      <c r="S57" s="488">
        <f t="shared" si="18"/>
        <v>0</v>
      </c>
      <c r="T57" s="491">
        <f t="shared" si="18"/>
        <v>0</v>
      </c>
      <c r="U57" s="492">
        <f t="shared" si="18"/>
        <v>0</v>
      </c>
      <c r="V57" s="488">
        <f t="shared" si="18"/>
        <v>0</v>
      </c>
      <c r="W57" s="488">
        <f t="shared" si="18"/>
        <v>0</v>
      </c>
      <c r="X57" s="488">
        <f t="shared" si="18"/>
        <v>0</v>
      </c>
      <c r="Y57" s="488">
        <f t="shared" si="18"/>
        <v>0</v>
      </c>
      <c r="Z57" s="488">
        <f t="shared" si="18"/>
        <v>0</v>
      </c>
      <c r="AA57" s="488">
        <f t="shared" si="18"/>
        <v>0</v>
      </c>
      <c r="AB57" s="488">
        <f t="shared" si="18"/>
        <v>0</v>
      </c>
      <c r="AC57" s="488">
        <f t="shared" si="18"/>
        <v>0</v>
      </c>
      <c r="AD57" s="488">
        <f t="shared" si="18"/>
        <v>0</v>
      </c>
      <c r="AE57" s="488">
        <f t="shared" si="18"/>
        <v>0</v>
      </c>
      <c r="AF57" s="488">
        <f t="shared" si="18"/>
        <v>0</v>
      </c>
      <c r="AG57" s="489">
        <f t="shared" si="18"/>
        <v>0</v>
      </c>
      <c r="AH57" s="490">
        <f t="shared" si="18"/>
        <v>0</v>
      </c>
      <c r="AI57" s="488">
        <f t="shared" si="18"/>
        <v>0</v>
      </c>
      <c r="AJ57" s="488">
        <f t="shared" si="18"/>
        <v>0</v>
      </c>
      <c r="AK57" s="488">
        <f t="shared" si="18"/>
        <v>0</v>
      </c>
      <c r="AL57" s="488">
        <f t="shared" si="18"/>
        <v>0</v>
      </c>
      <c r="AM57" s="488">
        <f t="shared" si="18"/>
        <v>0</v>
      </c>
      <c r="AN57" s="488">
        <f t="shared" si="18"/>
        <v>0</v>
      </c>
      <c r="AO57" s="488">
        <f t="shared" si="18"/>
        <v>0</v>
      </c>
      <c r="AP57" s="488">
        <f t="shared" si="18"/>
        <v>0</v>
      </c>
      <c r="AQ57" s="488">
        <f t="shared" si="18"/>
        <v>0</v>
      </c>
      <c r="AR57" s="488">
        <f t="shared" si="18"/>
        <v>0</v>
      </c>
      <c r="AS57" s="488">
        <f t="shared" si="18"/>
        <v>0</v>
      </c>
      <c r="AT57" s="491">
        <f>SUM(AT58:AT62)</f>
        <v>0</v>
      </c>
      <c r="AU57" s="493">
        <f>SUM(AU58:AU62)</f>
        <v>0</v>
      </c>
      <c r="AV57" s="470">
        <f t="shared" si="1"/>
        <v>0</v>
      </c>
    </row>
    <row r="58" spans="2:48" s="472" customFormat="1" ht="12.75" customHeight="1">
      <c r="B58" s="494" t="str">
        <f>+'FORMATO COSTEO C1'!C$242</f>
        <v>1.2.3.1</v>
      </c>
      <c r="C58" s="495" t="str">
        <f>+'FORMATO COSTEO C1'!B$242</f>
        <v>Categoría de gasto</v>
      </c>
      <c r="D58" s="506"/>
      <c r="E58" s="507"/>
      <c r="F58" s="498">
        <f>+'FORMATO COSTEO C1'!G242</f>
        <v>0</v>
      </c>
      <c r="G58" s="499">
        <f>+'FORMATO COSTEO C1'!N242</f>
        <v>0</v>
      </c>
      <c r="H58" s="500">
        <f>IF($F58=0,0,((($F58/$E$57)*'CRONOGRAMA ACTIVIDADES'!F$29)*($G58/$F58)))</f>
        <v>0</v>
      </c>
      <c r="I58" s="498">
        <f>IF($F58=0,0,((($F58/$E$57)*'CRONOGRAMA ACTIVIDADES'!G$29)*($G58/$F58)))</f>
        <v>0</v>
      </c>
      <c r="J58" s="498">
        <f>IF($F58=0,0,((($F58/$E$57)*'CRONOGRAMA ACTIVIDADES'!H$29)*($G58/$F58)))</f>
        <v>0</v>
      </c>
      <c r="K58" s="498">
        <f>IF($F58=0,0,((($F58/$E$57)*'CRONOGRAMA ACTIVIDADES'!I$29)*($G58/$F58)))</f>
        <v>0</v>
      </c>
      <c r="L58" s="498">
        <f>IF($F58=0,0,((($F58/$E$57)*'CRONOGRAMA ACTIVIDADES'!J$29)*($G58/$F58)))</f>
        <v>0</v>
      </c>
      <c r="M58" s="498">
        <f>IF($F58=0,0,((($F58/$E$57)*'CRONOGRAMA ACTIVIDADES'!K$29)*($G58/$F58)))</f>
        <v>0</v>
      </c>
      <c r="N58" s="498">
        <f>IF($F58=0,0,((($F58/$E$57)*'CRONOGRAMA ACTIVIDADES'!L$29)*($G58/$F58)))</f>
        <v>0</v>
      </c>
      <c r="O58" s="498">
        <f>IF($F58=0,0,((($F58/$E$57)*'CRONOGRAMA ACTIVIDADES'!M$29)*($G58/$F58)))</f>
        <v>0</v>
      </c>
      <c r="P58" s="498">
        <f>IF($F58=0,0,((($F58/$E$57)*'CRONOGRAMA ACTIVIDADES'!N$29)*($G58/$F58)))</f>
        <v>0</v>
      </c>
      <c r="Q58" s="498">
        <f>IF($F58=0,0,((($F58/$E$57)*'CRONOGRAMA ACTIVIDADES'!O$29)*($G58/$F58)))</f>
        <v>0</v>
      </c>
      <c r="R58" s="498">
        <f>IF($F58=0,0,((($F58/$E$57)*'CRONOGRAMA ACTIVIDADES'!P$29)*($G58/$F58)))</f>
        <v>0</v>
      </c>
      <c r="S58" s="498">
        <f>IF($F58=0,0,((($F58/$E$57)*'CRONOGRAMA ACTIVIDADES'!Q$29)*($G58/$F58)))</f>
        <v>0</v>
      </c>
      <c r="T58" s="501">
        <f>H58+I58+J58+K58+L58+M58+N58+O58+P58+Q58+R58+S58</f>
        <v>0</v>
      </c>
      <c r="U58" s="502">
        <f>IF($F58=0,0,((($F58/$E$57)*'CRONOGRAMA ACTIVIDADES'!R$29)*($G58/$F58)))</f>
        <v>0</v>
      </c>
      <c r="V58" s="498">
        <f>IF($F58=0,0,((($F58/$E$57)*'CRONOGRAMA ACTIVIDADES'!S$29)*($G58/$F58)))</f>
        <v>0</v>
      </c>
      <c r="W58" s="498">
        <f>IF($F58=0,0,((($F58/$E$57)*'CRONOGRAMA ACTIVIDADES'!T$29)*($G58/$F58)))</f>
        <v>0</v>
      </c>
      <c r="X58" s="498">
        <f>IF($F58=0,0,((($F58/$E$57)*'CRONOGRAMA ACTIVIDADES'!U$29)*($G58/$F58)))</f>
        <v>0</v>
      </c>
      <c r="Y58" s="498">
        <f>IF($F58=0,0,((($F58/$E$57)*'CRONOGRAMA ACTIVIDADES'!V$29)*($G58/$F58)))</f>
        <v>0</v>
      </c>
      <c r="Z58" s="498">
        <f>IF($F58=0,0,((($F58/$E$57)*'CRONOGRAMA ACTIVIDADES'!W$29)*($G58/$F58)))</f>
        <v>0</v>
      </c>
      <c r="AA58" s="498">
        <f>IF($F58=0,0,((($F58/$E$57)*'CRONOGRAMA ACTIVIDADES'!X$29)*($G58/$F58)))</f>
        <v>0</v>
      </c>
      <c r="AB58" s="498">
        <f>IF($F58=0,0,((($F58/$E$57)*'CRONOGRAMA ACTIVIDADES'!Y$29)*($G58/$F58)))</f>
        <v>0</v>
      </c>
      <c r="AC58" s="498">
        <f>IF($F58=0,0,((($F58/$E$57)*'CRONOGRAMA ACTIVIDADES'!Z$29)*($G58/$F58)))</f>
        <v>0</v>
      </c>
      <c r="AD58" s="498">
        <f>IF($F58=0,0,((($F58/$E$57)*'CRONOGRAMA ACTIVIDADES'!AA$29)*($G58/$F58)))</f>
        <v>0</v>
      </c>
      <c r="AE58" s="498">
        <f>IF($F58=0,0,((($F58/$E$57)*'CRONOGRAMA ACTIVIDADES'!AB$29)*($G58/$F58)))</f>
        <v>0</v>
      </c>
      <c r="AF58" s="498">
        <f>IF($F58=0,0,((($F58/$E$57)*'CRONOGRAMA ACTIVIDADES'!AC$29)*($G58/$F58)))</f>
        <v>0</v>
      </c>
      <c r="AG58" s="499">
        <f>U58+V58+W58+X58+Y58+Z58+AA58+AB58+AC58+AD58+AE58+AF58</f>
        <v>0</v>
      </c>
      <c r="AH58" s="503">
        <f>IF($F58=0,0,((($F58/$E$57)*'CRONOGRAMA ACTIVIDADES'!AD$29)*($G58/$F58)))</f>
        <v>0</v>
      </c>
      <c r="AI58" s="498">
        <f>IF($F58=0,0,((($F58/$E$57)*'CRONOGRAMA ACTIVIDADES'!AE$29)*($G58/$F58)))</f>
        <v>0</v>
      </c>
      <c r="AJ58" s="498">
        <f>IF($F58=0,0,((($F58/$E$57)*'CRONOGRAMA ACTIVIDADES'!AF$29)*($G58/$F58)))</f>
        <v>0</v>
      </c>
      <c r="AK58" s="498">
        <f>IF($F58=0,0,((($F58/$E$57)*'CRONOGRAMA ACTIVIDADES'!AG$29)*($G58/$F58)))</f>
        <v>0</v>
      </c>
      <c r="AL58" s="498">
        <f>IF($F58=0,0,((($F58/$E$57)*'CRONOGRAMA ACTIVIDADES'!AH$29)*($G58/$F58)))</f>
        <v>0</v>
      </c>
      <c r="AM58" s="498">
        <f>IF($F58=0,0,((($F58/$E$57)*'CRONOGRAMA ACTIVIDADES'!AI$29)*($G58/$F58)))</f>
        <v>0</v>
      </c>
      <c r="AN58" s="498">
        <f>IF($F58=0,0,((($F58/$E$57)*'CRONOGRAMA ACTIVIDADES'!AJ$29)*($G58/$F58)))</f>
        <v>0</v>
      </c>
      <c r="AO58" s="498">
        <f>IF($F58=0,0,((($F58/$E$57)*'CRONOGRAMA ACTIVIDADES'!AK$29)*($G58/$F58)))</f>
        <v>0</v>
      </c>
      <c r="AP58" s="498">
        <f>IF($F58=0,0,((($F58/$E$57)*'CRONOGRAMA ACTIVIDADES'!AL$29)*($G58/$F58)))</f>
        <v>0</v>
      </c>
      <c r="AQ58" s="498">
        <f>IF($F58=0,0,((($F58/$E$57)*'CRONOGRAMA ACTIVIDADES'!AM$29)*($G58/$F58)))</f>
        <v>0</v>
      </c>
      <c r="AR58" s="498">
        <f>IF($F58=0,0,((($F58/$E$57)*'CRONOGRAMA ACTIVIDADES'!AN$29)*($G58/$F58)))</f>
        <v>0</v>
      </c>
      <c r="AS58" s="498">
        <f>IF($F58=0,0,((($F58/$E$57)*'CRONOGRAMA ACTIVIDADES'!AO$29)*($G58/$F58)))</f>
        <v>0</v>
      </c>
      <c r="AT58" s="501">
        <f>AH58+AI58+AJ58+AK58+AL58+AM58+AN58+AO58+AP58+AQ58+AR58+AS58</f>
        <v>0</v>
      </c>
      <c r="AU58" s="504">
        <f>AS58+AR58+AQ58+AP58+AO58+AN58+AM58+AL58+AK58+AJ58+AI58+AH58+AF58+AE58+AD58+AC58+AB58+AA58+Z58+Y58+X58+W58+V58+U58+S58+R58+Q58+P58+O58+N58+M58+L58+K58+J58+I58+H58</f>
        <v>0</v>
      </c>
      <c r="AV58" s="470">
        <f t="shared" si="1"/>
        <v>0</v>
      </c>
    </row>
    <row r="59" spans="2:48" s="472" customFormat="1" ht="12.75" customHeight="1">
      <c r="B59" s="494" t="str">
        <f>+'FORMATO COSTEO C1'!C$248</f>
        <v>1.2.3.2</v>
      </c>
      <c r="C59" s="495" t="str">
        <f>+'FORMATO COSTEO C1'!B$248</f>
        <v>Categoría de gasto</v>
      </c>
      <c r="D59" s="506"/>
      <c r="E59" s="507"/>
      <c r="F59" s="498">
        <f>+'FORMATO COSTEO C1'!G248</f>
        <v>0</v>
      </c>
      <c r="G59" s="499">
        <f>+'FORMATO COSTEO C1'!N248</f>
        <v>0</v>
      </c>
      <c r="H59" s="503">
        <f>IF($F59=0,0,((($F59/$E$57)*'CRONOGRAMA ACTIVIDADES'!F$29)*($G59/$F59)))</f>
        <v>0</v>
      </c>
      <c r="I59" s="498">
        <f>IF($F59=0,0,((($F59/$E$57)*'CRONOGRAMA ACTIVIDADES'!G$29)*($G59/$F59)))</f>
        <v>0</v>
      </c>
      <c r="J59" s="498">
        <f>IF($F59=0,0,((($F59/$E$57)*'CRONOGRAMA ACTIVIDADES'!H$29)*($G59/$F59)))</f>
        <v>0</v>
      </c>
      <c r="K59" s="498">
        <f>IF($F59=0,0,((($F59/$E$57)*'CRONOGRAMA ACTIVIDADES'!I$29)*($G59/$F59)))</f>
        <v>0</v>
      </c>
      <c r="L59" s="498">
        <f>IF($F59=0,0,((($F59/$E$57)*'CRONOGRAMA ACTIVIDADES'!J$29)*($G59/$F59)))</f>
        <v>0</v>
      </c>
      <c r="M59" s="498">
        <f>IF($F59=0,0,((($F59/$E$57)*'CRONOGRAMA ACTIVIDADES'!K$29)*($G59/$F59)))</f>
        <v>0</v>
      </c>
      <c r="N59" s="498">
        <f>IF($F59=0,0,((($F59/$E$57)*'CRONOGRAMA ACTIVIDADES'!L$29)*($G59/$F59)))</f>
        <v>0</v>
      </c>
      <c r="O59" s="498">
        <f>IF($F59=0,0,((($F59/$E$57)*'CRONOGRAMA ACTIVIDADES'!M$29)*($G59/$F59)))</f>
        <v>0</v>
      </c>
      <c r="P59" s="498">
        <f>IF($F59=0,0,((($F59/$E$57)*'CRONOGRAMA ACTIVIDADES'!N$29)*($G59/$F59)))</f>
        <v>0</v>
      </c>
      <c r="Q59" s="498">
        <f>IF($F59=0,0,((($F59/$E$57)*'CRONOGRAMA ACTIVIDADES'!O$29)*($G59/$F59)))</f>
        <v>0</v>
      </c>
      <c r="R59" s="498">
        <f>IF($F59=0,0,((($F59/$E$57)*'CRONOGRAMA ACTIVIDADES'!P$29)*($G59/$F59)))</f>
        <v>0</v>
      </c>
      <c r="S59" s="498">
        <f>IF($F59=0,0,((($F59/$E$57)*'CRONOGRAMA ACTIVIDADES'!Q$29)*($G59/$F59)))</f>
        <v>0</v>
      </c>
      <c r="T59" s="501">
        <f>H59+I59+J59+K59+L59+M59+N59+O59+P59+Q59+R59+S59</f>
        <v>0</v>
      </c>
      <c r="U59" s="502">
        <f>IF($F59=0,0,((($F59/$E$57)*'CRONOGRAMA ACTIVIDADES'!R$29)*($G59/$F59)))</f>
        <v>0</v>
      </c>
      <c r="V59" s="498">
        <f>IF($F59=0,0,((($F59/$E$57)*'CRONOGRAMA ACTIVIDADES'!S$29)*($G59/$F59)))</f>
        <v>0</v>
      </c>
      <c r="W59" s="498">
        <f>IF($F59=0,0,((($F59/$E$57)*'CRONOGRAMA ACTIVIDADES'!T$29)*($G59/$F59)))</f>
        <v>0</v>
      </c>
      <c r="X59" s="498">
        <f>IF($F59=0,0,((($F59/$E$57)*'CRONOGRAMA ACTIVIDADES'!U$29)*($G59/$F59)))</f>
        <v>0</v>
      </c>
      <c r="Y59" s="498">
        <f>IF($F59=0,0,((($F59/$E$57)*'CRONOGRAMA ACTIVIDADES'!V$29)*($G59/$F59)))</f>
        <v>0</v>
      </c>
      <c r="Z59" s="498">
        <f>IF($F59=0,0,((($F59/$E$57)*'CRONOGRAMA ACTIVIDADES'!W$29)*($G59/$F59)))</f>
        <v>0</v>
      </c>
      <c r="AA59" s="498">
        <f>IF($F59=0,0,((($F59/$E$57)*'CRONOGRAMA ACTIVIDADES'!X$29)*($G59/$F59)))</f>
        <v>0</v>
      </c>
      <c r="AB59" s="498">
        <f>IF($F59=0,0,((($F59/$E$57)*'CRONOGRAMA ACTIVIDADES'!Y$29)*($G59/$F59)))</f>
        <v>0</v>
      </c>
      <c r="AC59" s="498">
        <f>IF($F59=0,0,((($F59/$E$57)*'CRONOGRAMA ACTIVIDADES'!Z$29)*($G59/$F59)))</f>
        <v>0</v>
      </c>
      <c r="AD59" s="498">
        <f>IF($F59=0,0,((($F59/$E$57)*'CRONOGRAMA ACTIVIDADES'!AA$29)*($G59/$F59)))</f>
        <v>0</v>
      </c>
      <c r="AE59" s="498">
        <f>IF($F59=0,0,((($F59/$E$57)*'CRONOGRAMA ACTIVIDADES'!AB$29)*($G59/$F59)))</f>
        <v>0</v>
      </c>
      <c r="AF59" s="498">
        <f>IF($F59=0,0,((($F59/$E$57)*'CRONOGRAMA ACTIVIDADES'!AC$29)*($G59/$F59)))</f>
        <v>0</v>
      </c>
      <c r="AG59" s="499">
        <f>U59+V59+W59+X59+Y59+Z59+AA59+AB59+AC59+AD59+AE59+AF59</f>
        <v>0</v>
      </c>
      <c r="AH59" s="503">
        <f>IF($F59=0,0,((($F59/$E$57)*'CRONOGRAMA ACTIVIDADES'!AD$29)*($G59/$F59)))</f>
        <v>0</v>
      </c>
      <c r="AI59" s="498">
        <f>IF($F59=0,0,((($F59/$E$57)*'CRONOGRAMA ACTIVIDADES'!AE$29)*($G59/$F59)))</f>
        <v>0</v>
      </c>
      <c r="AJ59" s="498">
        <f>IF($F59=0,0,((($F59/$E$57)*'CRONOGRAMA ACTIVIDADES'!AF$29)*($G59/$F59)))</f>
        <v>0</v>
      </c>
      <c r="AK59" s="498">
        <f>IF($F59=0,0,((($F59/$E$57)*'CRONOGRAMA ACTIVIDADES'!AG$29)*($G59/$F59)))</f>
        <v>0</v>
      </c>
      <c r="AL59" s="498">
        <f>IF($F59=0,0,((($F59/$E$57)*'CRONOGRAMA ACTIVIDADES'!AH$29)*($G59/$F59)))</f>
        <v>0</v>
      </c>
      <c r="AM59" s="498">
        <f>IF($F59=0,0,((($F59/$E$57)*'CRONOGRAMA ACTIVIDADES'!AI$29)*($G59/$F59)))</f>
        <v>0</v>
      </c>
      <c r="AN59" s="498">
        <f>IF($F59=0,0,((($F59/$E$57)*'CRONOGRAMA ACTIVIDADES'!AJ$29)*($G59/$F59)))</f>
        <v>0</v>
      </c>
      <c r="AO59" s="498">
        <f>IF($F59=0,0,((($F59/$E$57)*'CRONOGRAMA ACTIVIDADES'!AK$29)*($G59/$F59)))</f>
        <v>0</v>
      </c>
      <c r="AP59" s="498">
        <f>IF($F59=0,0,((($F59/$E$57)*'CRONOGRAMA ACTIVIDADES'!AL$29)*($G59/$F59)))</f>
        <v>0</v>
      </c>
      <c r="AQ59" s="498">
        <f>IF($F59=0,0,((($F59/$E$57)*'CRONOGRAMA ACTIVIDADES'!AM$29)*($G59/$F59)))</f>
        <v>0</v>
      </c>
      <c r="AR59" s="498">
        <f>IF($F59=0,0,((($F59/$E$57)*'CRONOGRAMA ACTIVIDADES'!AN$29)*($G59/$F59)))</f>
        <v>0</v>
      </c>
      <c r="AS59" s="498">
        <f>IF($F59=0,0,((($F59/$E$57)*'CRONOGRAMA ACTIVIDADES'!AO$29)*($G59/$F59)))</f>
        <v>0</v>
      </c>
      <c r="AT59" s="501">
        <f>AH59+AI59+AJ59+AK59+AL59+AM59+AN59+AO59+AP59+AQ59+AR59+AS59</f>
        <v>0</v>
      </c>
      <c r="AU59" s="504">
        <f>AS59+AR59+AQ59+AP59+AO59+AN59+AM59+AL59+AK59+AJ59+AI59+AH59+AF59+AE59+AD59+AC59+AB59+AA59+Z59+Y59+X59+W59+V59+U59+S59+R59+Q59+P59+O59+N59+M59+L59+K59+J59+I59+H59</f>
        <v>0</v>
      </c>
      <c r="AV59" s="470">
        <f t="shared" si="1"/>
        <v>0</v>
      </c>
    </row>
    <row r="60" spans="2:48" s="472" customFormat="1" ht="12.75" customHeight="1">
      <c r="B60" s="494" t="str">
        <f>+'FORMATO COSTEO C1'!C$254</f>
        <v>1.2.3.3</v>
      </c>
      <c r="C60" s="495" t="str">
        <f>+'FORMATO COSTEO C1'!B$254</f>
        <v>Categoría de gasto</v>
      </c>
      <c r="D60" s="506"/>
      <c r="E60" s="507"/>
      <c r="F60" s="498">
        <f>+'FORMATO COSTEO C1'!G254</f>
        <v>0</v>
      </c>
      <c r="G60" s="499">
        <f>+'FORMATO COSTEO C1'!N254</f>
        <v>0</v>
      </c>
      <c r="H60" s="503">
        <f>IF($F60=0,0,((($F60/$E$57)*'CRONOGRAMA ACTIVIDADES'!F$29)*($G60/$F60)))</f>
        <v>0</v>
      </c>
      <c r="I60" s="498">
        <f>IF($F60=0,0,((($F60/$E$57)*'CRONOGRAMA ACTIVIDADES'!G$29)*($G60/$F60)))</f>
        <v>0</v>
      </c>
      <c r="J60" s="498">
        <f>IF($F60=0,0,((($F60/$E$57)*'CRONOGRAMA ACTIVIDADES'!H$29)*($G60/$F60)))</f>
        <v>0</v>
      </c>
      <c r="K60" s="498">
        <f>IF($F60=0,0,((($F60/$E$57)*'CRONOGRAMA ACTIVIDADES'!I$29)*($G60/$F60)))</f>
        <v>0</v>
      </c>
      <c r="L60" s="498">
        <f>IF($F60=0,0,((($F60/$E$57)*'CRONOGRAMA ACTIVIDADES'!J$29)*($G60/$F60)))</f>
        <v>0</v>
      </c>
      <c r="M60" s="498">
        <f>IF($F60=0,0,((($F60/$E$57)*'CRONOGRAMA ACTIVIDADES'!K$29)*($G60/$F60)))</f>
        <v>0</v>
      </c>
      <c r="N60" s="498">
        <f>IF($F60=0,0,((($F60/$E$57)*'CRONOGRAMA ACTIVIDADES'!L$29)*($G60/$F60)))</f>
        <v>0</v>
      </c>
      <c r="O60" s="498">
        <f>IF($F60=0,0,((($F60/$E$57)*'CRONOGRAMA ACTIVIDADES'!M$29)*($G60/$F60)))</f>
        <v>0</v>
      </c>
      <c r="P60" s="498">
        <f>IF($F60=0,0,((($F60/$E$57)*'CRONOGRAMA ACTIVIDADES'!N$29)*($G60/$F60)))</f>
        <v>0</v>
      </c>
      <c r="Q60" s="498">
        <f>IF($F60=0,0,((($F60/$E$57)*'CRONOGRAMA ACTIVIDADES'!O$29)*($G60/$F60)))</f>
        <v>0</v>
      </c>
      <c r="R60" s="498">
        <f>IF($F60=0,0,((($F60/$E$57)*'CRONOGRAMA ACTIVIDADES'!P$29)*($G60/$F60)))</f>
        <v>0</v>
      </c>
      <c r="S60" s="498">
        <f>IF($F60=0,0,((($F60/$E$57)*'CRONOGRAMA ACTIVIDADES'!Q$29)*($G60/$F60)))</f>
        <v>0</v>
      </c>
      <c r="T60" s="501">
        <f>H60+I60+J60+K60+L60+M60+N60+O60+P60+Q60+R60+S60</f>
        <v>0</v>
      </c>
      <c r="U60" s="502">
        <f>IF($F60=0,0,((($F60/$E$57)*'CRONOGRAMA ACTIVIDADES'!R$29)*($G60/$F60)))</f>
        <v>0</v>
      </c>
      <c r="V60" s="498">
        <f>IF($F60=0,0,((($F60/$E$57)*'CRONOGRAMA ACTIVIDADES'!S$29)*($G60/$F60)))</f>
        <v>0</v>
      </c>
      <c r="W60" s="498">
        <f>IF($F60=0,0,((($F60/$E$57)*'CRONOGRAMA ACTIVIDADES'!T$29)*($G60/$F60)))</f>
        <v>0</v>
      </c>
      <c r="X60" s="498">
        <f>IF($F60=0,0,((($F60/$E$57)*'CRONOGRAMA ACTIVIDADES'!U$29)*($G60/$F60)))</f>
        <v>0</v>
      </c>
      <c r="Y60" s="498">
        <f>IF($F60=0,0,((($F60/$E$57)*'CRONOGRAMA ACTIVIDADES'!V$29)*($G60/$F60)))</f>
        <v>0</v>
      </c>
      <c r="Z60" s="498">
        <f>IF($F60=0,0,((($F60/$E$57)*'CRONOGRAMA ACTIVIDADES'!W$29)*($G60/$F60)))</f>
        <v>0</v>
      </c>
      <c r="AA60" s="498">
        <f>IF($F60=0,0,((($F60/$E$57)*'CRONOGRAMA ACTIVIDADES'!X$29)*($G60/$F60)))</f>
        <v>0</v>
      </c>
      <c r="AB60" s="498">
        <f>IF($F60=0,0,((($F60/$E$57)*'CRONOGRAMA ACTIVIDADES'!Y$29)*($G60/$F60)))</f>
        <v>0</v>
      </c>
      <c r="AC60" s="498">
        <f>IF($F60=0,0,((($F60/$E$57)*'CRONOGRAMA ACTIVIDADES'!Z$29)*($G60/$F60)))</f>
        <v>0</v>
      </c>
      <c r="AD60" s="498">
        <f>IF($F60=0,0,((($F60/$E$57)*'CRONOGRAMA ACTIVIDADES'!AA$29)*($G60/$F60)))</f>
        <v>0</v>
      </c>
      <c r="AE60" s="498">
        <f>IF($F60=0,0,((($F60/$E$57)*'CRONOGRAMA ACTIVIDADES'!AB$29)*($G60/$F60)))</f>
        <v>0</v>
      </c>
      <c r="AF60" s="498">
        <f>IF($F60=0,0,((($F60/$E$57)*'CRONOGRAMA ACTIVIDADES'!AC$29)*($G60/$F60)))</f>
        <v>0</v>
      </c>
      <c r="AG60" s="499">
        <f>U60+V60+W60+X60+Y60+Z60+AA60+AB60+AC60+AD60+AE60+AF60</f>
        <v>0</v>
      </c>
      <c r="AH60" s="503">
        <f>IF($F60=0,0,((($F60/$E$57)*'CRONOGRAMA ACTIVIDADES'!AD$29)*($G60/$F60)))</f>
        <v>0</v>
      </c>
      <c r="AI60" s="498">
        <f>IF($F60=0,0,((($F60/$E$57)*'CRONOGRAMA ACTIVIDADES'!AE$29)*($G60/$F60)))</f>
        <v>0</v>
      </c>
      <c r="AJ60" s="498">
        <f>IF($F60=0,0,((($F60/$E$57)*'CRONOGRAMA ACTIVIDADES'!AF$29)*($G60/$F60)))</f>
        <v>0</v>
      </c>
      <c r="AK60" s="498">
        <f>IF($F60=0,0,((($F60/$E$57)*'CRONOGRAMA ACTIVIDADES'!AG$29)*($G60/$F60)))</f>
        <v>0</v>
      </c>
      <c r="AL60" s="498">
        <f>IF($F60=0,0,((($F60/$E$57)*'CRONOGRAMA ACTIVIDADES'!AH$29)*($G60/$F60)))</f>
        <v>0</v>
      </c>
      <c r="AM60" s="498">
        <f>IF($F60=0,0,((($F60/$E$57)*'CRONOGRAMA ACTIVIDADES'!AI$29)*($G60/$F60)))</f>
        <v>0</v>
      </c>
      <c r="AN60" s="498">
        <f>IF($F60=0,0,((($F60/$E$57)*'CRONOGRAMA ACTIVIDADES'!AJ$29)*($G60/$F60)))</f>
        <v>0</v>
      </c>
      <c r="AO60" s="498">
        <f>IF($F60=0,0,((($F60/$E$57)*'CRONOGRAMA ACTIVIDADES'!AK$29)*($G60/$F60)))</f>
        <v>0</v>
      </c>
      <c r="AP60" s="498">
        <f>IF($F60=0,0,((($F60/$E$57)*'CRONOGRAMA ACTIVIDADES'!AL$29)*($G60/$F60)))</f>
        <v>0</v>
      </c>
      <c r="AQ60" s="498">
        <f>IF($F60=0,0,((($F60/$E$57)*'CRONOGRAMA ACTIVIDADES'!AM$29)*($G60/$F60)))</f>
        <v>0</v>
      </c>
      <c r="AR60" s="498">
        <f>IF($F60=0,0,((($F60/$E$57)*'CRONOGRAMA ACTIVIDADES'!AN$29)*($G60/$F60)))</f>
        <v>0</v>
      </c>
      <c r="AS60" s="498">
        <f>IF($F60=0,0,((($F60/$E$57)*'CRONOGRAMA ACTIVIDADES'!AO$29)*($G60/$F60)))</f>
        <v>0</v>
      </c>
      <c r="AT60" s="501">
        <f>AH60+AI60+AJ60+AK60+AL60+AM60+AN60+AO60+AP60+AQ60+AR60+AS60</f>
        <v>0</v>
      </c>
      <c r="AU60" s="504">
        <f>AS60+AR60+AQ60+AP60+AO60+AN60+AM60+AL60+AK60+AJ60+AI60+AH60+AF60+AE60+AD60+AC60+AB60+AA60+Z60+Y60+X60+W60+V60+U60+S60+R60+Q60+P60+O60+N60+M60+L60+K60+J60+I60+H60</f>
        <v>0</v>
      </c>
      <c r="AV60" s="470">
        <f t="shared" si="1"/>
        <v>0</v>
      </c>
    </row>
    <row r="61" spans="2:48" s="472" customFormat="1" ht="12.75" customHeight="1">
      <c r="B61" s="494" t="str">
        <f>+'FORMATO COSTEO C1'!C$260</f>
        <v>1.2.3.4</v>
      </c>
      <c r="C61" s="495" t="str">
        <f>+'FORMATO COSTEO C1'!B$260</f>
        <v>Categoría de gasto</v>
      </c>
      <c r="D61" s="506"/>
      <c r="E61" s="507"/>
      <c r="F61" s="498">
        <f>+'FORMATO COSTEO C1'!G260</f>
        <v>0</v>
      </c>
      <c r="G61" s="499">
        <f>+'FORMATO COSTEO C1'!N260</f>
        <v>0</v>
      </c>
      <c r="H61" s="503">
        <f>IF($F61=0,0,((($F61/$E$57)*'CRONOGRAMA ACTIVIDADES'!F$29)*($G61/$F61)))</f>
        <v>0</v>
      </c>
      <c r="I61" s="498">
        <f>IF($F61=0,0,((($F61/$E$57)*'CRONOGRAMA ACTIVIDADES'!G$29)*($G61/$F61)))</f>
        <v>0</v>
      </c>
      <c r="J61" s="498">
        <f>IF($F61=0,0,((($F61/$E$57)*'CRONOGRAMA ACTIVIDADES'!H$29)*($G61/$F61)))</f>
        <v>0</v>
      </c>
      <c r="K61" s="498">
        <f>IF($F61=0,0,((($F61/$E$57)*'CRONOGRAMA ACTIVIDADES'!I$29)*($G61/$F61)))</f>
        <v>0</v>
      </c>
      <c r="L61" s="498">
        <f>IF($F61=0,0,((($F61/$E$57)*'CRONOGRAMA ACTIVIDADES'!J$29)*($G61/$F61)))</f>
        <v>0</v>
      </c>
      <c r="M61" s="498">
        <f>IF($F61=0,0,((($F61/$E$57)*'CRONOGRAMA ACTIVIDADES'!K$29)*($G61/$F61)))</f>
        <v>0</v>
      </c>
      <c r="N61" s="498">
        <f>IF($F61=0,0,((($F61/$E$57)*'CRONOGRAMA ACTIVIDADES'!L$29)*($G61/$F61)))</f>
        <v>0</v>
      </c>
      <c r="O61" s="498">
        <f>IF($F61=0,0,((($F61/$E$57)*'CRONOGRAMA ACTIVIDADES'!M$29)*($G61/$F61)))</f>
        <v>0</v>
      </c>
      <c r="P61" s="498">
        <f>IF($F61=0,0,((($F61/$E$57)*'CRONOGRAMA ACTIVIDADES'!N$29)*($G61/$F61)))</f>
        <v>0</v>
      </c>
      <c r="Q61" s="498">
        <f>IF($F61=0,0,((($F61/$E$57)*'CRONOGRAMA ACTIVIDADES'!O$29)*($G61/$F61)))</f>
        <v>0</v>
      </c>
      <c r="R61" s="498">
        <f>IF($F61=0,0,((($F61/$E$57)*'CRONOGRAMA ACTIVIDADES'!P$29)*($G61/$F61)))</f>
        <v>0</v>
      </c>
      <c r="S61" s="498">
        <f>IF($F61=0,0,((($F61/$E$57)*'CRONOGRAMA ACTIVIDADES'!Q$29)*($G61/$F61)))</f>
        <v>0</v>
      </c>
      <c r="T61" s="501">
        <f>H61+I61+J61+K61+L61+M61+N61+O61+P61+Q61+R61+S61</f>
        <v>0</v>
      </c>
      <c r="U61" s="502">
        <f>IF($F61=0,0,((($F61/$E$57)*'CRONOGRAMA ACTIVIDADES'!R$29)*($G61/$F61)))</f>
        <v>0</v>
      </c>
      <c r="V61" s="498">
        <f>IF($F61=0,0,((($F61/$E$57)*'CRONOGRAMA ACTIVIDADES'!S$29)*($G61/$F61)))</f>
        <v>0</v>
      </c>
      <c r="W61" s="498">
        <f>IF($F61=0,0,((($F61/$E$57)*'CRONOGRAMA ACTIVIDADES'!T$29)*($G61/$F61)))</f>
        <v>0</v>
      </c>
      <c r="X61" s="498">
        <f>IF($F61=0,0,((($F61/$E$57)*'CRONOGRAMA ACTIVIDADES'!U$29)*($G61/$F61)))</f>
        <v>0</v>
      </c>
      <c r="Y61" s="498">
        <f>IF($F61=0,0,((($F61/$E$57)*'CRONOGRAMA ACTIVIDADES'!V$29)*($G61/$F61)))</f>
        <v>0</v>
      </c>
      <c r="Z61" s="498">
        <f>IF($F61=0,0,((($F61/$E$57)*'CRONOGRAMA ACTIVIDADES'!W$29)*($G61/$F61)))</f>
        <v>0</v>
      </c>
      <c r="AA61" s="498">
        <f>IF($F61=0,0,((($F61/$E$57)*'CRONOGRAMA ACTIVIDADES'!X$29)*($G61/$F61)))</f>
        <v>0</v>
      </c>
      <c r="AB61" s="498">
        <f>IF($F61=0,0,((($F61/$E$57)*'CRONOGRAMA ACTIVIDADES'!Y$29)*($G61/$F61)))</f>
        <v>0</v>
      </c>
      <c r="AC61" s="498">
        <f>IF($F61=0,0,((($F61/$E$57)*'CRONOGRAMA ACTIVIDADES'!Z$29)*($G61/$F61)))</f>
        <v>0</v>
      </c>
      <c r="AD61" s="498">
        <f>IF($F61=0,0,((($F61/$E$57)*'CRONOGRAMA ACTIVIDADES'!AA$29)*($G61/$F61)))</f>
        <v>0</v>
      </c>
      <c r="AE61" s="498">
        <f>IF($F61=0,0,((($F61/$E$57)*'CRONOGRAMA ACTIVIDADES'!AB$29)*($G61/$F61)))</f>
        <v>0</v>
      </c>
      <c r="AF61" s="498">
        <f>IF($F61=0,0,((($F61/$E$57)*'CRONOGRAMA ACTIVIDADES'!AC$29)*($G61/$F61)))</f>
        <v>0</v>
      </c>
      <c r="AG61" s="499">
        <f>U61+V61+W61+X61+Y61+Z61+AA61+AB61+AC61+AD61+AE61+AF61</f>
        <v>0</v>
      </c>
      <c r="AH61" s="503">
        <f>IF($F61=0,0,((($F61/$E$57)*'CRONOGRAMA ACTIVIDADES'!AD$29)*($G61/$F61)))</f>
        <v>0</v>
      </c>
      <c r="AI61" s="498">
        <f>IF($F61=0,0,((($F61/$E$57)*'CRONOGRAMA ACTIVIDADES'!AE$29)*($G61/$F61)))</f>
        <v>0</v>
      </c>
      <c r="AJ61" s="498">
        <f>IF($F61=0,0,((($F61/$E$57)*'CRONOGRAMA ACTIVIDADES'!AF$29)*($G61/$F61)))</f>
        <v>0</v>
      </c>
      <c r="AK61" s="498">
        <f>IF($F61=0,0,((($F61/$E$57)*'CRONOGRAMA ACTIVIDADES'!AG$29)*($G61/$F61)))</f>
        <v>0</v>
      </c>
      <c r="AL61" s="498">
        <f>IF($F61=0,0,((($F61/$E$57)*'CRONOGRAMA ACTIVIDADES'!AH$29)*($G61/$F61)))</f>
        <v>0</v>
      </c>
      <c r="AM61" s="498">
        <f>IF($F61=0,0,((($F61/$E$57)*'CRONOGRAMA ACTIVIDADES'!AI$29)*($G61/$F61)))</f>
        <v>0</v>
      </c>
      <c r="AN61" s="498">
        <f>IF($F61=0,0,((($F61/$E$57)*'CRONOGRAMA ACTIVIDADES'!AJ$29)*($G61/$F61)))</f>
        <v>0</v>
      </c>
      <c r="AO61" s="498">
        <f>IF($F61=0,0,((($F61/$E$57)*'CRONOGRAMA ACTIVIDADES'!AK$29)*($G61/$F61)))</f>
        <v>0</v>
      </c>
      <c r="AP61" s="498">
        <f>IF($F61=0,0,((($F61/$E$57)*'CRONOGRAMA ACTIVIDADES'!AL$29)*($G61/$F61)))</f>
        <v>0</v>
      </c>
      <c r="AQ61" s="498">
        <f>IF($F61=0,0,((($F61/$E$57)*'CRONOGRAMA ACTIVIDADES'!AM$29)*($G61/$F61)))</f>
        <v>0</v>
      </c>
      <c r="AR61" s="498">
        <f>IF($F61=0,0,((($F61/$E$57)*'CRONOGRAMA ACTIVIDADES'!AN$29)*($G61/$F61)))</f>
        <v>0</v>
      </c>
      <c r="AS61" s="498">
        <f>IF($F61=0,0,((($F61/$E$57)*'CRONOGRAMA ACTIVIDADES'!AO$29)*($G61/$F61)))</f>
        <v>0</v>
      </c>
      <c r="AT61" s="501">
        <f>AH61+AI61+AJ61+AK61+AL61+AM61+AN61+AO61+AP61+AQ61+AR61+AS61</f>
        <v>0</v>
      </c>
      <c r="AU61" s="504">
        <f>AS61+AR61+AQ61+AP61+AO61+AN61+AM61+AL61+AK61+AJ61+AI61+AH61+AF61+AE61+AD61+AC61+AB61+AA61+Z61+Y61+X61+W61+V61+U61+S61+R61+Q61+P61+O61+N61+M61+L61+K61+J61+I61+H61</f>
        <v>0</v>
      </c>
      <c r="AV61" s="470">
        <f t="shared" si="1"/>
        <v>0</v>
      </c>
    </row>
    <row r="62" spans="2:48" s="472" customFormat="1" ht="12.75" customHeight="1">
      <c r="B62" s="494" t="str">
        <f>+'FORMATO COSTEO C1'!C$266</f>
        <v>1.2.3.5</v>
      </c>
      <c r="C62" s="495" t="str">
        <f>+'FORMATO COSTEO C1'!B$266</f>
        <v>Categoría de gasto</v>
      </c>
      <c r="D62" s="506"/>
      <c r="E62" s="507"/>
      <c r="F62" s="498">
        <f>+'FORMATO COSTEO C1'!G266</f>
        <v>0</v>
      </c>
      <c r="G62" s="499">
        <f>+'FORMATO COSTEO C1'!N266</f>
        <v>0</v>
      </c>
      <c r="H62" s="503">
        <f>IF($F62=0,0,((($F62/$E$57)*'CRONOGRAMA ACTIVIDADES'!F$29)*($G62/$F62)))</f>
        <v>0</v>
      </c>
      <c r="I62" s="498">
        <f>IF($F62=0,0,((($F62/$E$57)*'CRONOGRAMA ACTIVIDADES'!G$29)*($G62/$F62)))</f>
        <v>0</v>
      </c>
      <c r="J62" s="498">
        <f>IF($F62=0,0,((($F62/$E$57)*'CRONOGRAMA ACTIVIDADES'!H$29)*($G62/$F62)))</f>
        <v>0</v>
      </c>
      <c r="K62" s="498">
        <f>IF($F62=0,0,((($F62/$E$57)*'CRONOGRAMA ACTIVIDADES'!I$29)*($G62/$F62)))</f>
        <v>0</v>
      </c>
      <c r="L62" s="498">
        <f>IF($F62=0,0,((($F62/$E$57)*'CRONOGRAMA ACTIVIDADES'!J$29)*($G62/$F62)))</f>
        <v>0</v>
      </c>
      <c r="M62" s="498">
        <f>IF($F62=0,0,((($F62/$E$57)*'CRONOGRAMA ACTIVIDADES'!K$29)*($G62/$F62)))</f>
        <v>0</v>
      </c>
      <c r="N62" s="498">
        <f>IF($F62=0,0,((($F62/$E$57)*'CRONOGRAMA ACTIVIDADES'!L$29)*($G62/$F62)))</f>
        <v>0</v>
      </c>
      <c r="O62" s="498">
        <f>IF($F62=0,0,((($F62/$E$57)*'CRONOGRAMA ACTIVIDADES'!M$29)*($G62/$F62)))</f>
        <v>0</v>
      </c>
      <c r="P62" s="498">
        <f>IF($F62=0,0,((($F62/$E$57)*'CRONOGRAMA ACTIVIDADES'!N$29)*($G62/$F62)))</f>
        <v>0</v>
      </c>
      <c r="Q62" s="498">
        <f>IF($F62=0,0,((($F62/$E$57)*'CRONOGRAMA ACTIVIDADES'!O$29)*($G62/$F62)))</f>
        <v>0</v>
      </c>
      <c r="R62" s="498">
        <f>IF($F62=0,0,((($F62/$E$57)*'CRONOGRAMA ACTIVIDADES'!P$29)*($G62/$F62)))</f>
        <v>0</v>
      </c>
      <c r="S62" s="498">
        <f>IF($F62=0,0,((($F62/$E$57)*'CRONOGRAMA ACTIVIDADES'!Q$29)*($G62/$F62)))</f>
        <v>0</v>
      </c>
      <c r="T62" s="501">
        <f>H62+I62+J62+K62+L62+M62+N62+O62+P62+Q62+R62+S62</f>
        <v>0</v>
      </c>
      <c r="U62" s="502">
        <f>IF($F62=0,0,((($F62/$E$57)*'CRONOGRAMA ACTIVIDADES'!R$29)*($G62/$F62)))</f>
        <v>0</v>
      </c>
      <c r="V62" s="498">
        <f>IF($F62=0,0,((($F62/$E$57)*'CRONOGRAMA ACTIVIDADES'!S$29)*($G62/$F62)))</f>
        <v>0</v>
      </c>
      <c r="W62" s="498">
        <f>IF($F62=0,0,((($F62/$E$57)*'CRONOGRAMA ACTIVIDADES'!T$29)*($G62/$F62)))</f>
        <v>0</v>
      </c>
      <c r="X62" s="498">
        <f>IF($F62=0,0,((($F62/$E$57)*'CRONOGRAMA ACTIVIDADES'!U$29)*($G62/$F62)))</f>
        <v>0</v>
      </c>
      <c r="Y62" s="498">
        <f>IF($F62=0,0,((($F62/$E$57)*'CRONOGRAMA ACTIVIDADES'!V$29)*($G62/$F62)))</f>
        <v>0</v>
      </c>
      <c r="Z62" s="498">
        <f>IF($F62=0,0,((($F62/$E$57)*'CRONOGRAMA ACTIVIDADES'!W$29)*($G62/$F62)))</f>
        <v>0</v>
      </c>
      <c r="AA62" s="498">
        <f>IF($F62=0,0,((($F62/$E$57)*'CRONOGRAMA ACTIVIDADES'!X$29)*($G62/$F62)))</f>
        <v>0</v>
      </c>
      <c r="AB62" s="498">
        <f>IF($F62=0,0,((($F62/$E$57)*'CRONOGRAMA ACTIVIDADES'!Y$29)*($G62/$F62)))</f>
        <v>0</v>
      </c>
      <c r="AC62" s="498">
        <f>IF($F62=0,0,((($F62/$E$57)*'CRONOGRAMA ACTIVIDADES'!Z$29)*($G62/$F62)))</f>
        <v>0</v>
      </c>
      <c r="AD62" s="498">
        <f>IF($F62=0,0,((($F62/$E$57)*'CRONOGRAMA ACTIVIDADES'!AA$29)*($G62/$F62)))</f>
        <v>0</v>
      </c>
      <c r="AE62" s="498">
        <f>IF($F62=0,0,((($F62/$E$57)*'CRONOGRAMA ACTIVIDADES'!AB$29)*($G62/$F62)))</f>
        <v>0</v>
      </c>
      <c r="AF62" s="498">
        <f>IF($F62=0,0,((($F62/$E$57)*'CRONOGRAMA ACTIVIDADES'!AC$29)*($G62/$F62)))</f>
        <v>0</v>
      </c>
      <c r="AG62" s="499">
        <f>U62+V62+W62+X62+Y62+Z62+AA62+AB62+AC62+AD62+AE62+AF62</f>
        <v>0</v>
      </c>
      <c r="AH62" s="503">
        <f>IF($F62=0,0,((($F62/$E$57)*'CRONOGRAMA ACTIVIDADES'!AD$29)*($G62/$F62)))</f>
        <v>0</v>
      </c>
      <c r="AI62" s="498">
        <f>IF($F62=0,0,((($F62/$E$57)*'CRONOGRAMA ACTIVIDADES'!AE$29)*($G62/$F62)))</f>
        <v>0</v>
      </c>
      <c r="AJ62" s="498">
        <f>IF($F62=0,0,((($F62/$E$57)*'CRONOGRAMA ACTIVIDADES'!AF$29)*($G62/$F62)))</f>
        <v>0</v>
      </c>
      <c r="AK62" s="498">
        <f>IF($F62=0,0,((($F62/$E$57)*'CRONOGRAMA ACTIVIDADES'!AG$29)*($G62/$F62)))</f>
        <v>0</v>
      </c>
      <c r="AL62" s="498">
        <f>IF($F62=0,0,((($F62/$E$57)*'CRONOGRAMA ACTIVIDADES'!AH$29)*($G62/$F62)))</f>
        <v>0</v>
      </c>
      <c r="AM62" s="498">
        <f>IF($F62=0,0,((($F62/$E$57)*'CRONOGRAMA ACTIVIDADES'!AI$29)*($G62/$F62)))</f>
        <v>0</v>
      </c>
      <c r="AN62" s="498">
        <f>IF($F62=0,0,((($F62/$E$57)*'CRONOGRAMA ACTIVIDADES'!AJ$29)*($G62/$F62)))</f>
        <v>0</v>
      </c>
      <c r="AO62" s="498">
        <f>IF($F62=0,0,((($F62/$E$57)*'CRONOGRAMA ACTIVIDADES'!AK$29)*($G62/$F62)))</f>
        <v>0</v>
      </c>
      <c r="AP62" s="498">
        <f>IF($F62=0,0,((($F62/$E$57)*'CRONOGRAMA ACTIVIDADES'!AL$29)*($G62/$F62)))</f>
        <v>0</v>
      </c>
      <c r="AQ62" s="498">
        <f>IF($F62=0,0,((($F62/$E$57)*'CRONOGRAMA ACTIVIDADES'!AM$29)*($G62/$F62)))</f>
        <v>0</v>
      </c>
      <c r="AR62" s="498">
        <f>IF($F62=0,0,((($F62/$E$57)*'CRONOGRAMA ACTIVIDADES'!AN$29)*($G62/$F62)))</f>
        <v>0</v>
      </c>
      <c r="AS62" s="498">
        <f>IF($F62=0,0,((($F62/$E$57)*'CRONOGRAMA ACTIVIDADES'!AO$29)*($G62/$F62)))</f>
        <v>0</v>
      </c>
      <c r="AT62" s="501">
        <f>AH62+AI62+AJ62+AK62+AL62+AM62+AN62+AO62+AP62+AQ62+AR62+AS62</f>
        <v>0</v>
      </c>
      <c r="AU62" s="504">
        <f>AS62+AR62+AQ62+AP62+AO62+AN62+AM62+AL62+AK62+AJ62+AI62+AH62+AF62+AE62+AD62+AC62+AB62+AA62+Z62+Y62+X62+W62+V62+U62+S62+R62+Q62+P62+O62+N62+M62+L62+K62+J62+I62+H62</f>
        <v>0</v>
      </c>
      <c r="AV62" s="470">
        <f t="shared" si="1"/>
        <v>0</v>
      </c>
    </row>
    <row r="63" spans="2:48" s="472" customFormat="1" ht="12.75" customHeight="1">
      <c r="B63" s="484" t="str">
        <f>+'FORMATO COSTEO C1'!C$272</f>
        <v>1.2.4</v>
      </c>
      <c r="C63" s="508">
        <f>+'FORMATO COSTEO C1'!B$272</f>
        <v>0</v>
      </c>
      <c r="D63" s="486" t="str">
        <f>+'FORMATO COSTEO C1'!D$272</f>
        <v>Unidad medida</v>
      </c>
      <c r="E63" s="487">
        <f>+'FORMATO COSTEO C1'!E$272</f>
        <v>0</v>
      </c>
      <c r="F63" s="488">
        <f>SUM(F64:F68)</f>
        <v>0</v>
      </c>
      <c r="G63" s="489">
        <f aca="true" t="shared" si="19" ref="G63:AS63">SUM(G64:G68)</f>
        <v>0</v>
      </c>
      <c r="H63" s="490">
        <f t="shared" si="19"/>
        <v>0</v>
      </c>
      <c r="I63" s="488">
        <f>SUM(I64:I68)</f>
        <v>0</v>
      </c>
      <c r="J63" s="488">
        <f>SUM(J64:J68)</f>
        <v>0</v>
      </c>
      <c r="K63" s="488">
        <f>SUM(K64:K68)</f>
        <v>0</v>
      </c>
      <c r="L63" s="488">
        <f>SUM(L64:L68)</f>
        <v>0</v>
      </c>
      <c r="M63" s="488">
        <f>SUM(M64:M68)</f>
        <v>0</v>
      </c>
      <c r="N63" s="488">
        <f t="shared" si="19"/>
        <v>0</v>
      </c>
      <c r="O63" s="488">
        <f t="shared" si="19"/>
        <v>0</v>
      </c>
      <c r="P63" s="488">
        <f t="shared" si="19"/>
        <v>0</v>
      </c>
      <c r="Q63" s="488">
        <f t="shared" si="19"/>
        <v>0</v>
      </c>
      <c r="R63" s="488">
        <f t="shared" si="19"/>
        <v>0</v>
      </c>
      <c r="S63" s="488">
        <f t="shared" si="19"/>
        <v>0</v>
      </c>
      <c r="T63" s="491">
        <f t="shared" si="19"/>
        <v>0</v>
      </c>
      <c r="U63" s="492">
        <f t="shared" si="19"/>
        <v>0</v>
      </c>
      <c r="V63" s="488">
        <f t="shared" si="19"/>
        <v>0</v>
      </c>
      <c r="W63" s="488">
        <f t="shared" si="19"/>
        <v>0</v>
      </c>
      <c r="X63" s="488">
        <f t="shared" si="19"/>
        <v>0</v>
      </c>
      <c r="Y63" s="488">
        <f t="shared" si="19"/>
        <v>0</v>
      </c>
      <c r="Z63" s="488">
        <f t="shared" si="19"/>
        <v>0</v>
      </c>
      <c r="AA63" s="488">
        <f t="shared" si="19"/>
        <v>0</v>
      </c>
      <c r="AB63" s="488">
        <f t="shared" si="19"/>
        <v>0</v>
      </c>
      <c r="AC63" s="488">
        <f t="shared" si="19"/>
        <v>0</v>
      </c>
      <c r="AD63" s="488">
        <f t="shared" si="19"/>
        <v>0</v>
      </c>
      <c r="AE63" s="488">
        <f t="shared" si="19"/>
        <v>0</v>
      </c>
      <c r="AF63" s="488">
        <f t="shared" si="19"/>
        <v>0</v>
      </c>
      <c r="AG63" s="489">
        <f t="shared" si="19"/>
        <v>0</v>
      </c>
      <c r="AH63" s="490">
        <f t="shared" si="19"/>
        <v>0</v>
      </c>
      <c r="AI63" s="488">
        <f t="shared" si="19"/>
        <v>0</v>
      </c>
      <c r="AJ63" s="488">
        <f t="shared" si="19"/>
        <v>0</v>
      </c>
      <c r="AK63" s="488">
        <f t="shared" si="19"/>
        <v>0</v>
      </c>
      <c r="AL63" s="488">
        <f t="shared" si="19"/>
        <v>0</v>
      </c>
      <c r="AM63" s="488">
        <f t="shared" si="19"/>
        <v>0</v>
      </c>
      <c r="AN63" s="488">
        <f t="shared" si="19"/>
        <v>0</v>
      </c>
      <c r="AO63" s="488">
        <f t="shared" si="19"/>
        <v>0</v>
      </c>
      <c r="AP63" s="488">
        <f t="shared" si="19"/>
        <v>0</v>
      </c>
      <c r="AQ63" s="488">
        <f t="shared" si="19"/>
        <v>0</v>
      </c>
      <c r="AR63" s="488">
        <f t="shared" si="19"/>
        <v>0</v>
      </c>
      <c r="AS63" s="488">
        <f t="shared" si="19"/>
        <v>0</v>
      </c>
      <c r="AT63" s="491">
        <f>SUM(AT64:AT68)</f>
        <v>0</v>
      </c>
      <c r="AU63" s="493">
        <f>SUM(AU64:AU68)</f>
        <v>0</v>
      </c>
      <c r="AV63" s="470">
        <f t="shared" si="1"/>
        <v>0</v>
      </c>
    </row>
    <row r="64" spans="2:48" s="472" customFormat="1" ht="12.75" customHeight="1">
      <c r="B64" s="494" t="str">
        <f>+'FORMATO COSTEO C1'!C$274</f>
        <v>1.2.4.1</v>
      </c>
      <c r="C64" s="495" t="str">
        <f>+'FORMATO COSTEO C1'!B$274</f>
        <v>Categoría de gasto</v>
      </c>
      <c r="D64" s="506"/>
      <c r="E64" s="507"/>
      <c r="F64" s="498">
        <f>+'FORMATO COSTEO C1'!G274</f>
        <v>0</v>
      </c>
      <c r="G64" s="499">
        <f>+'FORMATO COSTEO C1'!N274</f>
        <v>0</v>
      </c>
      <c r="H64" s="500">
        <f>IF($F64=0,0,((($F64/$E$63)*'CRONOGRAMA ACTIVIDADES'!F$30)*($G64/$F64)))</f>
        <v>0</v>
      </c>
      <c r="I64" s="498">
        <f>IF($F64=0,0,((($F64/$E$63)*'CRONOGRAMA ACTIVIDADES'!G$30)*($G64/$F64)))</f>
        <v>0</v>
      </c>
      <c r="J64" s="498">
        <f>IF($F64=0,0,((($F64/$E$63)*'CRONOGRAMA ACTIVIDADES'!H$30)*($G64/$F64)))</f>
        <v>0</v>
      </c>
      <c r="K64" s="498">
        <f>IF($F64=0,0,((($F64/$E$63)*'CRONOGRAMA ACTIVIDADES'!I$30)*($G64/$F64)))</f>
        <v>0</v>
      </c>
      <c r="L64" s="498">
        <f>IF($F64=0,0,((($F64/$E$63)*'CRONOGRAMA ACTIVIDADES'!J$30)*($G64/$F64)))</f>
        <v>0</v>
      </c>
      <c r="M64" s="498">
        <f>IF($F64=0,0,((($F64/$E$63)*'CRONOGRAMA ACTIVIDADES'!K$30)*($G64/$F64)))</f>
        <v>0</v>
      </c>
      <c r="N64" s="498">
        <f>IF($F64=0,0,((($F64/$E$63)*'CRONOGRAMA ACTIVIDADES'!L$30)*($G64/$F64)))</f>
        <v>0</v>
      </c>
      <c r="O64" s="498">
        <f>IF($F64=0,0,((($F64/$E$63)*'CRONOGRAMA ACTIVIDADES'!M$30)*($G64/$F64)))</f>
        <v>0</v>
      </c>
      <c r="P64" s="498">
        <f>IF($F64=0,0,((($F64/$E$63)*'CRONOGRAMA ACTIVIDADES'!N$30)*($G64/$F64)))</f>
        <v>0</v>
      </c>
      <c r="Q64" s="498">
        <f>IF($F64=0,0,((($F64/$E$63)*'CRONOGRAMA ACTIVIDADES'!O$30)*($G64/$F64)))</f>
        <v>0</v>
      </c>
      <c r="R64" s="498">
        <f>IF($F64=0,0,((($F64/$E$63)*'CRONOGRAMA ACTIVIDADES'!P$30)*($G64/$F64)))</f>
        <v>0</v>
      </c>
      <c r="S64" s="498">
        <f>IF($F64=0,0,((($F64/$E$63)*'CRONOGRAMA ACTIVIDADES'!Q$30)*($G64/$F64)))</f>
        <v>0</v>
      </c>
      <c r="T64" s="501">
        <f>H64+I64+J64+K64+L64+M64+N64+O64+P64+Q64+R64+S64</f>
        <v>0</v>
      </c>
      <c r="U64" s="502">
        <f>IF($F64=0,0,((($F64/$E$63)*'CRONOGRAMA ACTIVIDADES'!R$30)*($G64/$F64)))</f>
        <v>0</v>
      </c>
      <c r="V64" s="498">
        <f>IF($F64=0,0,((($F64/$E$63)*'CRONOGRAMA ACTIVIDADES'!S$30)*($G64/$F64)))</f>
        <v>0</v>
      </c>
      <c r="W64" s="498">
        <f>IF($F64=0,0,((($F64/$E$63)*'CRONOGRAMA ACTIVIDADES'!T$30)*($G64/$F64)))</f>
        <v>0</v>
      </c>
      <c r="X64" s="498">
        <f>IF($F64=0,0,((($F64/$E$63)*'CRONOGRAMA ACTIVIDADES'!U$30)*($G64/$F64)))</f>
        <v>0</v>
      </c>
      <c r="Y64" s="498">
        <f>IF($F64=0,0,((($F64/$E$63)*'CRONOGRAMA ACTIVIDADES'!V$30)*($G64/$F64)))</f>
        <v>0</v>
      </c>
      <c r="Z64" s="498">
        <f>IF($F64=0,0,((($F64/$E$63)*'CRONOGRAMA ACTIVIDADES'!W$30)*($G64/$F64)))</f>
        <v>0</v>
      </c>
      <c r="AA64" s="498">
        <f>IF($F64=0,0,((($F64/$E$63)*'CRONOGRAMA ACTIVIDADES'!X$30)*($G64/$F64)))</f>
        <v>0</v>
      </c>
      <c r="AB64" s="498">
        <f>IF($F64=0,0,((($F64/$E$63)*'CRONOGRAMA ACTIVIDADES'!Y$30)*($G64/$F64)))</f>
        <v>0</v>
      </c>
      <c r="AC64" s="498">
        <f>IF($F64=0,0,((($F64/$E$63)*'CRONOGRAMA ACTIVIDADES'!Z$30)*($G64/$F64)))</f>
        <v>0</v>
      </c>
      <c r="AD64" s="498">
        <f>IF($F64=0,0,((($F64/$E$63)*'CRONOGRAMA ACTIVIDADES'!AA$30)*($G64/$F64)))</f>
        <v>0</v>
      </c>
      <c r="AE64" s="498">
        <f>IF($F64=0,0,((($F64/$E$63)*'CRONOGRAMA ACTIVIDADES'!AB$30)*($G64/$F64)))</f>
        <v>0</v>
      </c>
      <c r="AF64" s="498">
        <f>IF($F64=0,0,((($F64/$E$63)*'CRONOGRAMA ACTIVIDADES'!AC$30)*($G64/$F64)))</f>
        <v>0</v>
      </c>
      <c r="AG64" s="499">
        <f>U64+V64+W64+X64+Y64+Z64+AA64+AB64+AC64+AD64+AE64+AF64</f>
        <v>0</v>
      </c>
      <c r="AH64" s="503">
        <f>IF($F64=0,0,((($F64/$E$63)*'CRONOGRAMA ACTIVIDADES'!AD$30)*($G64/$F64)))</f>
        <v>0</v>
      </c>
      <c r="AI64" s="498">
        <f>IF($F64=0,0,((($F64/$E$63)*'CRONOGRAMA ACTIVIDADES'!AE$30)*($G64/$F64)))</f>
        <v>0</v>
      </c>
      <c r="AJ64" s="498">
        <f>IF($F64=0,0,((($F64/$E$63)*'CRONOGRAMA ACTIVIDADES'!AF$30)*($G64/$F64)))</f>
        <v>0</v>
      </c>
      <c r="AK64" s="498">
        <f>IF($F64=0,0,((($F64/$E$63)*'CRONOGRAMA ACTIVIDADES'!AG$30)*($G64/$F64)))</f>
        <v>0</v>
      </c>
      <c r="AL64" s="498">
        <f>IF($F64=0,0,((($F64/$E$63)*'CRONOGRAMA ACTIVIDADES'!AH$30)*($G64/$F64)))</f>
        <v>0</v>
      </c>
      <c r="AM64" s="498">
        <f>IF($F64=0,0,((($F64/$E$63)*'CRONOGRAMA ACTIVIDADES'!AI$30)*($G64/$F64)))</f>
        <v>0</v>
      </c>
      <c r="AN64" s="498">
        <f>IF($F64=0,0,((($F64/$E$63)*'CRONOGRAMA ACTIVIDADES'!AJ$30)*($G64/$F64)))</f>
        <v>0</v>
      </c>
      <c r="AO64" s="498">
        <f>IF($F64=0,0,((($F64/$E$63)*'CRONOGRAMA ACTIVIDADES'!AK$30)*($G64/$F64)))</f>
        <v>0</v>
      </c>
      <c r="AP64" s="498">
        <f>IF($F64=0,0,((($F64/$E$63)*'CRONOGRAMA ACTIVIDADES'!AL$30)*($G64/$F64)))</f>
        <v>0</v>
      </c>
      <c r="AQ64" s="498">
        <f>IF($F64=0,0,((($F64/$E$63)*'CRONOGRAMA ACTIVIDADES'!AM$30)*($G64/$F64)))</f>
        <v>0</v>
      </c>
      <c r="AR64" s="498">
        <f>IF($F64=0,0,((($F64/$E$63)*'CRONOGRAMA ACTIVIDADES'!AN$30)*($G64/$F64)))</f>
        <v>0</v>
      </c>
      <c r="AS64" s="498">
        <f>IF($F64=0,0,((($F64/$E$63)*'CRONOGRAMA ACTIVIDADES'!AO$30)*($G64/$F64)))</f>
        <v>0</v>
      </c>
      <c r="AT64" s="501">
        <f>AH64+AI64+AJ64+AK64+AL64+AM64+AN64+AO64+AP64+AQ64+AR64+AS64</f>
        <v>0</v>
      </c>
      <c r="AU64" s="504">
        <f>AS64+AR64+AQ64+AP64+AO64+AN64+AM64+AL64+AK64+AJ64+AI64+AH64+AF64+AE64+AD64+AC64+AB64+AA64+Z64+Y64+X64+W64+V64+U64+S64+R64+Q64+P64+O64+N64+M64+L64+K64+J64+I64+H64</f>
        <v>0</v>
      </c>
      <c r="AV64" s="470">
        <f t="shared" si="1"/>
        <v>0</v>
      </c>
    </row>
    <row r="65" spans="2:48" s="472" customFormat="1" ht="12.75" customHeight="1">
      <c r="B65" s="494" t="str">
        <f>+'FORMATO COSTEO C1'!C$280</f>
        <v>1.2.4.2</v>
      </c>
      <c r="C65" s="495" t="str">
        <f>+'FORMATO COSTEO C1'!B$280</f>
        <v>Categoría de gasto</v>
      </c>
      <c r="D65" s="506"/>
      <c r="E65" s="507"/>
      <c r="F65" s="498">
        <f>+'FORMATO COSTEO C1'!G280</f>
        <v>0</v>
      </c>
      <c r="G65" s="499">
        <f>+'FORMATO COSTEO C1'!N280</f>
        <v>0</v>
      </c>
      <c r="H65" s="503">
        <f>IF($F65=0,0,((($F65/$E$63)*'CRONOGRAMA ACTIVIDADES'!F$30)*($G65/$F65)))</f>
        <v>0</v>
      </c>
      <c r="I65" s="498">
        <f>IF($F65=0,0,((($F65/$E$63)*'CRONOGRAMA ACTIVIDADES'!G$30)*($G65/$F65)))</f>
        <v>0</v>
      </c>
      <c r="J65" s="498">
        <f>IF($F65=0,0,((($F65/$E$63)*'CRONOGRAMA ACTIVIDADES'!H$30)*($G65/$F65)))</f>
        <v>0</v>
      </c>
      <c r="K65" s="498">
        <f>IF($F65=0,0,((($F65/$E$63)*'CRONOGRAMA ACTIVIDADES'!I$30)*($G65/$F65)))</f>
        <v>0</v>
      </c>
      <c r="L65" s="498">
        <f>IF($F65=0,0,((($F65/$E$63)*'CRONOGRAMA ACTIVIDADES'!J$30)*($G65/$F65)))</f>
        <v>0</v>
      </c>
      <c r="M65" s="498">
        <f>IF($F65=0,0,((($F65/$E$63)*'CRONOGRAMA ACTIVIDADES'!K$30)*($G65/$F65)))</f>
        <v>0</v>
      </c>
      <c r="N65" s="498">
        <f>IF($F65=0,0,((($F65/$E$63)*'CRONOGRAMA ACTIVIDADES'!L$30)*($G65/$F65)))</f>
        <v>0</v>
      </c>
      <c r="O65" s="498">
        <f>IF($F65=0,0,((($F65/$E$63)*'CRONOGRAMA ACTIVIDADES'!M$30)*($G65/$F65)))</f>
        <v>0</v>
      </c>
      <c r="P65" s="498">
        <f>IF($F65=0,0,((($F65/$E$63)*'CRONOGRAMA ACTIVIDADES'!N$30)*($G65/$F65)))</f>
        <v>0</v>
      </c>
      <c r="Q65" s="498">
        <f>IF($F65=0,0,((($F65/$E$63)*'CRONOGRAMA ACTIVIDADES'!O$30)*($G65/$F65)))</f>
        <v>0</v>
      </c>
      <c r="R65" s="498">
        <f>IF($F65=0,0,((($F65/$E$63)*'CRONOGRAMA ACTIVIDADES'!P$30)*($G65/$F65)))</f>
        <v>0</v>
      </c>
      <c r="S65" s="498">
        <f>IF($F65=0,0,((($F65/$E$63)*'CRONOGRAMA ACTIVIDADES'!Q$30)*($G65/$F65)))</f>
        <v>0</v>
      </c>
      <c r="T65" s="501">
        <f>H65+I65+J65+K65+L65+M65+N65+O65+P65+Q65+R65+S65</f>
        <v>0</v>
      </c>
      <c r="U65" s="502">
        <f>IF($F65=0,0,((($F65/$E$63)*'CRONOGRAMA ACTIVIDADES'!R$30)*($G65/$F65)))</f>
        <v>0</v>
      </c>
      <c r="V65" s="498">
        <f>IF($F65=0,0,((($F65/$E$63)*'CRONOGRAMA ACTIVIDADES'!S$30)*($G65/$F65)))</f>
        <v>0</v>
      </c>
      <c r="W65" s="498">
        <f>IF($F65=0,0,((($F65/$E$63)*'CRONOGRAMA ACTIVIDADES'!T$30)*($G65/$F65)))</f>
        <v>0</v>
      </c>
      <c r="X65" s="498">
        <f>IF($F65=0,0,((($F65/$E$63)*'CRONOGRAMA ACTIVIDADES'!U$30)*($G65/$F65)))</f>
        <v>0</v>
      </c>
      <c r="Y65" s="498">
        <f>IF($F65=0,0,((($F65/$E$63)*'CRONOGRAMA ACTIVIDADES'!V$30)*($G65/$F65)))</f>
        <v>0</v>
      </c>
      <c r="Z65" s="498">
        <f>IF($F65=0,0,((($F65/$E$63)*'CRONOGRAMA ACTIVIDADES'!W$30)*($G65/$F65)))</f>
        <v>0</v>
      </c>
      <c r="AA65" s="498">
        <f>IF($F65=0,0,((($F65/$E$63)*'CRONOGRAMA ACTIVIDADES'!X$30)*($G65/$F65)))</f>
        <v>0</v>
      </c>
      <c r="AB65" s="498">
        <f>IF($F65=0,0,((($F65/$E$63)*'CRONOGRAMA ACTIVIDADES'!Y$30)*($G65/$F65)))</f>
        <v>0</v>
      </c>
      <c r="AC65" s="498">
        <f>IF($F65=0,0,((($F65/$E$63)*'CRONOGRAMA ACTIVIDADES'!Z$30)*($G65/$F65)))</f>
        <v>0</v>
      </c>
      <c r="AD65" s="498">
        <f>IF($F65=0,0,((($F65/$E$63)*'CRONOGRAMA ACTIVIDADES'!AA$30)*($G65/$F65)))</f>
        <v>0</v>
      </c>
      <c r="AE65" s="498">
        <f>IF($F65=0,0,((($F65/$E$63)*'CRONOGRAMA ACTIVIDADES'!AB$30)*($G65/$F65)))</f>
        <v>0</v>
      </c>
      <c r="AF65" s="498">
        <f>IF($F65=0,0,((($F65/$E$63)*'CRONOGRAMA ACTIVIDADES'!AC$30)*($G65/$F65)))</f>
        <v>0</v>
      </c>
      <c r="AG65" s="499">
        <f>U65+V65+W65+X65+Y65+Z65+AA65+AB65+AC65+AD65+AE65+AF65</f>
        <v>0</v>
      </c>
      <c r="AH65" s="503">
        <f>IF($F65=0,0,((($F65/$E$63)*'CRONOGRAMA ACTIVIDADES'!AD$30)*($G65/$F65)))</f>
        <v>0</v>
      </c>
      <c r="AI65" s="498">
        <f>IF($F65=0,0,((($F65/$E$63)*'CRONOGRAMA ACTIVIDADES'!AE$30)*($G65/$F65)))</f>
        <v>0</v>
      </c>
      <c r="AJ65" s="498">
        <f>IF($F65=0,0,((($F65/$E$63)*'CRONOGRAMA ACTIVIDADES'!AF$30)*($G65/$F65)))</f>
        <v>0</v>
      </c>
      <c r="AK65" s="498">
        <f>IF($F65=0,0,((($F65/$E$63)*'CRONOGRAMA ACTIVIDADES'!AG$30)*($G65/$F65)))</f>
        <v>0</v>
      </c>
      <c r="AL65" s="498">
        <f>IF($F65=0,0,((($F65/$E$63)*'CRONOGRAMA ACTIVIDADES'!AH$30)*($G65/$F65)))</f>
        <v>0</v>
      </c>
      <c r="AM65" s="498">
        <f>IF($F65=0,0,((($F65/$E$63)*'CRONOGRAMA ACTIVIDADES'!AI$30)*($G65/$F65)))</f>
        <v>0</v>
      </c>
      <c r="AN65" s="498">
        <f>IF($F65=0,0,((($F65/$E$63)*'CRONOGRAMA ACTIVIDADES'!AJ$30)*($G65/$F65)))</f>
        <v>0</v>
      </c>
      <c r="AO65" s="498">
        <f>IF($F65=0,0,((($F65/$E$63)*'CRONOGRAMA ACTIVIDADES'!AK$30)*($G65/$F65)))</f>
        <v>0</v>
      </c>
      <c r="AP65" s="498">
        <f>IF($F65=0,0,((($F65/$E$63)*'CRONOGRAMA ACTIVIDADES'!AL$30)*($G65/$F65)))</f>
        <v>0</v>
      </c>
      <c r="AQ65" s="498">
        <f>IF($F65=0,0,((($F65/$E$63)*'CRONOGRAMA ACTIVIDADES'!AM$30)*($G65/$F65)))</f>
        <v>0</v>
      </c>
      <c r="AR65" s="498">
        <f>IF($F65=0,0,((($F65/$E$63)*'CRONOGRAMA ACTIVIDADES'!AN$30)*($G65/$F65)))</f>
        <v>0</v>
      </c>
      <c r="AS65" s="498">
        <f>IF($F65=0,0,((($F65/$E$63)*'CRONOGRAMA ACTIVIDADES'!AO$30)*($G65/$F65)))</f>
        <v>0</v>
      </c>
      <c r="AT65" s="501">
        <f>AH65+AI65+AJ65+AK65+AL65+AM65+AN65+AO65+AP65+AQ65+AR65+AS65</f>
        <v>0</v>
      </c>
      <c r="AU65" s="504">
        <f>AS65+AR65+AQ65+AP65+AO65+AN65+AM65+AL65+AK65+AJ65+AI65+AH65+AF65+AE65+AD65+AC65+AB65+AA65+Z65+Y65+X65+W65+V65+U65+S65+R65+Q65+P65+O65+N65+M65+L65+K65+J65+I65+H65</f>
        <v>0</v>
      </c>
      <c r="AV65" s="470">
        <f t="shared" si="1"/>
        <v>0</v>
      </c>
    </row>
    <row r="66" spans="2:48" s="472" customFormat="1" ht="12.75" customHeight="1">
      <c r="B66" s="494" t="str">
        <f>+'FORMATO COSTEO C1'!C$286</f>
        <v>1.2.4.3</v>
      </c>
      <c r="C66" s="495" t="str">
        <f>+'FORMATO COSTEO C1'!B$286</f>
        <v>Categoría de gasto</v>
      </c>
      <c r="D66" s="506"/>
      <c r="E66" s="507"/>
      <c r="F66" s="498">
        <f>+'FORMATO COSTEO C1'!G286</f>
        <v>0</v>
      </c>
      <c r="G66" s="499">
        <f>+'FORMATO COSTEO C1'!N286</f>
        <v>0</v>
      </c>
      <c r="H66" s="503">
        <f>IF($F66=0,0,((($F66/$E$63)*'CRONOGRAMA ACTIVIDADES'!F$30)*($G66/$F66)))</f>
        <v>0</v>
      </c>
      <c r="I66" s="498">
        <f>IF($F66=0,0,((($F66/$E$63)*'CRONOGRAMA ACTIVIDADES'!G$30)*($G66/$F66)))</f>
        <v>0</v>
      </c>
      <c r="J66" s="498">
        <f>IF($F66=0,0,((($F66/$E$63)*'CRONOGRAMA ACTIVIDADES'!H$30)*($G66/$F66)))</f>
        <v>0</v>
      </c>
      <c r="K66" s="498">
        <f>IF($F66=0,0,((($F66/$E$63)*'CRONOGRAMA ACTIVIDADES'!I$30)*($G66/$F66)))</f>
        <v>0</v>
      </c>
      <c r="L66" s="498">
        <f>IF($F66=0,0,((($F66/$E$63)*'CRONOGRAMA ACTIVIDADES'!J$30)*($G66/$F66)))</f>
        <v>0</v>
      </c>
      <c r="M66" s="498">
        <f>IF($F66=0,0,((($F66/$E$63)*'CRONOGRAMA ACTIVIDADES'!K$30)*($G66/$F66)))</f>
        <v>0</v>
      </c>
      <c r="N66" s="498">
        <f>IF($F66=0,0,((($F66/$E$63)*'CRONOGRAMA ACTIVIDADES'!L$30)*($G66/$F66)))</f>
        <v>0</v>
      </c>
      <c r="O66" s="498">
        <f>IF($F66=0,0,((($F66/$E$63)*'CRONOGRAMA ACTIVIDADES'!M$30)*($G66/$F66)))</f>
        <v>0</v>
      </c>
      <c r="P66" s="498">
        <f>IF($F66=0,0,((($F66/$E$63)*'CRONOGRAMA ACTIVIDADES'!N$30)*($G66/$F66)))</f>
        <v>0</v>
      </c>
      <c r="Q66" s="498">
        <f>IF($F66=0,0,((($F66/$E$63)*'CRONOGRAMA ACTIVIDADES'!O$30)*($G66/$F66)))</f>
        <v>0</v>
      </c>
      <c r="R66" s="498">
        <f>IF($F66=0,0,((($F66/$E$63)*'CRONOGRAMA ACTIVIDADES'!P$30)*($G66/$F66)))</f>
        <v>0</v>
      </c>
      <c r="S66" s="498">
        <f>IF($F66=0,0,((($F66/$E$63)*'CRONOGRAMA ACTIVIDADES'!Q$30)*($G66/$F66)))</f>
        <v>0</v>
      </c>
      <c r="T66" s="501">
        <f>H66+I66+J66+K66+L66+M66+N66+O66+P66+Q66+R66+S66</f>
        <v>0</v>
      </c>
      <c r="U66" s="502">
        <f>IF($F66=0,0,((($F66/$E$63)*'CRONOGRAMA ACTIVIDADES'!R$30)*($G66/$F66)))</f>
        <v>0</v>
      </c>
      <c r="V66" s="498">
        <f>IF($F66=0,0,((($F66/$E$63)*'CRONOGRAMA ACTIVIDADES'!S$30)*($G66/$F66)))</f>
        <v>0</v>
      </c>
      <c r="W66" s="498">
        <f>IF($F66=0,0,((($F66/$E$63)*'CRONOGRAMA ACTIVIDADES'!T$30)*($G66/$F66)))</f>
        <v>0</v>
      </c>
      <c r="X66" s="498">
        <f>IF($F66=0,0,((($F66/$E$63)*'CRONOGRAMA ACTIVIDADES'!U$30)*($G66/$F66)))</f>
        <v>0</v>
      </c>
      <c r="Y66" s="498">
        <f>IF($F66=0,0,((($F66/$E$63)*'CRONOGRAMA ACTIVIDADES'!V$30)*($G66/$F66)))</f>
        <v>0</v>
      </c>
      <c r="Z66" s="498">
        <f>IF($F66=0,0,((($F66/$E$63)*'CRONOGRAMA ACTIVIDADES'!W$30)*($G66/$F66)))</f>
        <v>0</v>
      </c>
      <c r="AA66" s="498">
        <f>IF($F66=0,0,((($F66/$E$63)*'CRONOGRAMA ACTIVIDADES'!X$30)*($G66/$F66)))</f>
        <v>0</v>
      </c>
      <c r="AB66" s="498">
        <f>IF($F66=0,0,((($F66/$E$63)*'CRONOGRAMA ACTIVIDADES'!Y$30)*($G66/$F66)))</f>
        <v>0</v>
      </c>
      <c r="AC66" s="498">
        <f>IF($F66=0,0,((($F66/$E$63)*'CRONOGRAMA ACTIVIDADES'!Z$30)*($G66/$F66)))</f>
        <v>0</v>
      </c>
      <c r="AD66" s="498">
        <f>IF($F66=0,0,((($F66/$E$63)*'CRONOGRAMA ACTIVIDADES'!AA$30)*($G66/$F66)))</f>
        <v>0</v>
      </c>
      <c r="AE66" s="498">
        <f>IF($F66=0,0,((($F66/$E$63)*'CRONOGRAMA ACTIVIDADES'!AB$30)*($G66/$F66)))</f>
        <v>0</v>
      </c>
      <c r="AF66" s="498">
        <f>IF($F66=0,0,((($F66/$E$63)*'CRONOGRAMA ACTIVIDADES'!AC$30)*($G66/$F66)))</f>
        <v>0</v>
      </c>
      <c r="AG66" s="499">
        <f>U66+V66+W66+X66+Y66+Z66+AA66+AB66+AC66+AD66+AE66+AF66</f>
        <v>0</v>
      </c>
      <c r="AH66" s="503">
        <f>IF($F66=0,0,((($F66/$E$63)*'CRONOGRAMA ACTIVIDADES'!AD$30)*($G66/$F66)))</f>
        <v>0</v>
      </c>
      <c r="AI66" s="498">
        <f>IF($F66=0,0,((($F66/$E$63)*'CRONOGRAMA ACTIVIDADES'!AE$30)*($G66/$F66)))</f>
        <v>0</v>
      </c>
      <c r="AJ66" s="498">
        <f>IF($F66=0,0,((($F66/$E$63)*'CRONOGRAMA ACTIVIDADES'!AF$30)*($G66/$F66)))</f>
        <v>0</v>
      </c>
      <c r="AK66" s="498">
        <f>IF($F66=0,0,((($F66/$E$63)*'CRONOGRAMA ACTIVIDADES'!AG$30)*($G66/$F66)))</f>
        <v>0</v>
      </c>
      <c r="AL66" s="498">
        <f>IF($F66=0,0,((($F66/$E$63)*'CRONOGRAMA ACTIVIDADES'!AH$30)*($G66/$F66)))</f>
        <v>0</v>
      </c>
      <c r="AM66" s="498">
        <f>IF($F66=0,0,((($F66/$E$63)*'CRONOGRAMA ACTIVIDADES'!AI$30)*($G66/$F66)))</f>
        <v>0</v>
      </c>
      <c r="AN66" s="498">
        <f>IF($F66=0,0,((($F66/$E$63)*'CRONOGRAMA ACTIVIDADES'!AJ$30)*($G66/$F66)))</f>
        <v>0</v>
      </c>
      <c r="AO66" s="498">
        <f>IF($F66=0,0,((($F66/$E$63)*'CRONOGRAMA ACTIVIDADES'!AK$30)*($G66/$F66)))</f>
        <v>0</v>
      </c>
      <c r="AP66" s="498">
        <f>IF($F66=0,0,((($F66/$E$63)*'CRONOGRAMA ACTIVIDADES'!AL$30)*($G66/$F66)))</f>
        <v>0</v>
      </c>
      <c r="AQ66" s="498">
        <f>IF($F66=0,0,((($F66/$E$63)*'CRONOGRAMA ACTIVIDADES'!AM$30)*($G66/$F66)))</f>
        <v>0</v>
      </c>
      <c r="AR66" s="498">
        <f>IF($F66=0,0,((($F66/$E$63)*'CRONOGRAMA ACTIVIDADES'!AN$30)*($G66/$F66)))</f>
        <v>0</v>
      </c>
      <c r="AS66" s="498">
        <f>IF($F66=0,0,((($F66/$E$63)*'CRONOGRAMA ACTIVIDADES'!AO$30)*($G66/$F66)))</f>
        <v>0</v>
      </c>
      <c r="AT66" s="501">
        <f>AH66+AI66+AJ66+AK66+AL66+AM66+AN66+AO66+AP66+AQ66+AR66+AS66</f>
        <v>0</v>
      </c>
      <c r="AU66" s="504">
        <f>AS66+AR66+AQ66+AP66+AO66+AN66+AM66+AL66+AK66+AJ66+AI66+AH66+AF66+AE66+AD66+AC66+AB66+AA66+Z66+Y66+X66+W66+V66+U66+S66+R66+Q66+P66+O66+N66+M66+L66+K66+J66+I66+H66</f>
        <v>0</v>
      </c>
      <c r="AV66" s="470">
        <f t="shared" si="1"/>
        <v>0</v>
      </c>
    </row>
    <row r="67" spans="2:48" s="472" customFormat="1" ht="12.75" customHeight="1">
      <c r="B67" s="494" t="str">
        <f>+'FORMATO COSTEO C1'!C$292</f>
        <v>1.2.4.4</v>
      </c>
      <c r="C67" s="495" t="str">
        <f>+'FORMATO COSTEO C1'!B$292</f>
        <v>Categoría de gasto</v>
      </c>
      <c r="D67" s="506"/>
      <c r="E67" s="507"/>
      <c r="F67" s="498">
        <f>+'FORMATO COSTEO C1'!G292</f>
        <v>0</v>
      </c>
      <c r="G67" s="499">
        <f>+'FORMATO COSTEO C1'!N292</f>
        <v>0</v>
      </c>
      <c r="H67" s="503">
        <f>IF($F67=0,0,((($F67/$E$63)*'CRONOGRAMA ACTIVIDADES'!F$30)*($G67/$F67)))</f>
        <v>0</v>
      </c>
      <c r="I67" s="498">
        <f>IF($F67=0,0,((($F67/$E$63)*'CRONOGRAMA ACTIVIDADES'!G$30)*($G67/$F67)))</f>
        <v>0</v>
      </c>
      <c r="J67" s="498">
        <f>IF($F67=0,0,((($F67/$E$63)*'CRONOGRAMA ACTIVIDADES'!H$30)*($G67/$F67)))</f>
        <v>0</v>
      </c>
      <c r="K67" s="498">
        <f>IF($F67=0,0,((($F67/$E$63)*'CRONOGRAMA ACTIVIDADES'!I$30)*($G67/$F67)))</f>
        <v>0</v>
      </c>
      <c r="L67" s="498">
        <f>IF($F67=0,0,((($F67/$E$63)*'CRONOGRAMA ACTIVIDADES'!J$30)*($G67/$F67)))</f>
        <v>0</v>
      </c>
      <c r="M67" s="498">
        <f>IF($F67=0,0,((($F67/$E$63)*'CRONOGRAMA ACTIVIDADES'!K$30)*($G67/$F67)))</f>
        <v>0</v>
      </c>
      <c r="N67" s="498">
        <f>IF($F67=0,0,((($F67/$E$63)*'CRONOGRAMA ACTIVIDADES'!L$30)*($G67/$F67)))</f>
        <v>0</v>
      </c>
      <c r="O67" s="498">
        <f>IF($F67=0,0,((($F67/$E$63)*'CRONOGRAMA ACTIVIDADES'!M$30)*($G67/$F67)))</f>
        <v>0</v>
      </c>
      <c r="P67" s="498">
        <f>IF($F67=0,0,((($F67/$E$63)*'CRONOGRAMA ACTIVIDADES'!N$30)*($G67/$F67)))</f>
        <v>0</v>
      </c>
      <c r="Q67" s="498">
        <f>IF($F67=0,0,((($F67/$E$63)*'CRONOGRAMA ACTIVIDADES'!O$30)*($G67/$F67)))</f>
        <v>0</v>
      </c>
      <c r="R67" s="498">
        <f>IF($F67=0,0,((($F67/$E$63)*'CRONOGRAMA ACTIVIDADES'!P$30)*($G67/$F67)))</f>
        <v>0</v>
      </c>
      <c r="S67" s="498">
        <f>IF($F67=0,0,((($F67/$E$63)*'CRONOGRAMA ACTIVIDADES'!Q$30)*($G67/$F67)))</f>
        <v>0</v>
      </c>
      <c r="T67" s="501">
        <f>H67+I67+J67+K67+L67+M67+N67+O67+P67+Q67+R67+S67</f>
        <v>0</v>
      </c>
      <c r="U67" s="502">
        <f>IF($F67=0,0,((($F67/$E$63)*'CRONOGRAMA ACTIVIDADES'!R$30)*($G67/$F67)))</f>
        <v>0</v>
      </c>
      <c r="V67" s="498">
        <f>IF($F67=0,0,((($F67/$E$63)*'CRONOGRAMA ACTIVIDADES'!S$30)*($G67/$F67)))</f>
        <v>0</v>
      </c>
      <c r="W67" s="498">
        <f>IF($F67=0,0,((($F67/$E$63)*'CRONOGRAMA ACTIVIDADES'!T$30)*($G67/$F67)))</f>
        <v>0</v>
      </c>
      <c r="X67" s="498">
        <f>IF($F67=0,0,((($F67/$E$63)*'CRONOGRAMA ACTIVIDADES'!U$30)*($G67/$F67)))</f>
        <v>0</v>
      </c>
      <c r="Y67" s="498">
        <f>IF($F67=0,0,((($F67/$E$63)*'CRONOGRAMA ACTIVIDADES'!V$30)*($G67/$F67)))</f>
        <v>0</v>
      </c>
      <c r="Z67" s="498">
        <f>IF($F67=0,0,((($F67/$E$63)*'CRONOGRAMA ACTIVIDADES'!W$30)*($G67/$F67)))</f>
        <v>0</v>
      </c>
      <c r="AA67" s="498">
        <f>IF($F67=0,0,((($F67/$E$63)*'CRONOGRAMA ACTIVIDADES'!X$30)*($G67/$F67)))</f>
        <v>0</v>
      </c>
      <c r="AB67" s="498">
        <f>IF($F67=0,0,((($F67/$E$63)*'CRONOGRAMA ACTIVIDADES'!Y$30)*($G67/$F67)))</f>
        <v>0</v>
      </c>
      <c r="AC67" s="498">
        <f>IF($F67=0,0,((($F67/$E$63)*'CRONOGRAMA ACTIVIDADES'!Z$30)*($G67/$F67)))</f>
        <v>0</v>
      </c>
      <c r="AD67" s="498">
        <f>IF($F67=0,0,((($F67/$E$63)*'CRONOGRAMA ACTIVIDADES'!AA$30)*($G67/$F67)))</f>
        <v>0</v>
      </c>
      <c r="AE67" s="498">
        <f>IF($F67=0,0,((($F67/$E$63)*'CRONOGRAMA ACTIVIDADES'!AB$30)*($G67/$F67)))</f>
        <v>0</v>
      </c>
      <c r="AF67" s="498">
        <f>IF($F67=0,0,((($F67/$E$63)*'CRONOGRAMA ACTIVIDADES'!AC$30)*($G67/$F67)))</f>
        <v>0</v>
      </c>
      <c r="AG67" s="499">
        <f>U67+V67+W67+X67+Y67+Z67+AA67+AB67+AC67+AD67+AE67+AF67</f>
        <v>0</v>
      </c>
      <c r="AH67" s="503">
        <f>IF($F67=0,0,((($F67/$E$63)*'CRONOGRAMA ACTIVIDADES'!AD$30)*($G67/$F67)))</f>
        <v>0</v>
      </c>
      <c r="AI67" s="498">
        <f>IF($F67=0,0,((($F67/$E$63)*'CRONOGRAMA ACTIVIDADES'!AE$30)*($G67/$F67)))</f>
        <v>0</v>
      </c>
      <c r="AJ67" s="498">
        <f>IF($F67=0,0,((($F67/$E$63)*'CRONOGRAMA ACTIVIDADES'!AF$30)*($G67/$F67)))</f>
        <v>0</v>
      </c>
      <c r="AK67" s="498">
        <f>IF($F67=0,0,((($F67/$E$63)*'CRONOGRAMA ACTIVIDADES'!AG$30)*($G67/$F67)))</f>
        <v>0</v>
      </c>
      <c r="AL67" s="498">
        <f>IF($F67=0,0,((($F67/$E$63)*'CRONOGRAMA ACTIVIDADES'!AH$30)*($G67/$F67)))</f>
        <v>0</v>
      </c>
      <c r="AM67" s="498">
        <f>IF($F67=0,0,((($F67/$E$63)*'CRONOGRAMA ACTIVIDADES'!AI$30)*($G67/$F67)))</f>
        <v>0</v>
      </c>
      <c r="AN67" s="498">
        <f>IF($F67=0,0,((($F67/$E$63)*'CRONOGRAMA ACTIVIDADES'!AJ$30)*($G67/$F67)))</f>
        <v>0</v>
      </c>
      <c r="AO67" s="498">
        <f>IF($F67=0,0,((($F67/$E$63)*'CRONOGRAMA ACTIVIDADES'!AK$30)*($G67/$F67)))</f>
        <v>0</v>
      </c>
      <c r="AP67" s="498">
        <f>IF($F67=0,0,((($F67/$E$63)*'CRONOGRAMA ACTIVIDADES'!AL$30)*($G67/$F67)))</f>
        <v>0</v>
      </c>
      <c r="AQ67" s="498">
        <f>IF($F67=0,0,((($F67/$E$63)*'CRONOGRAMA ACTIVIDADES'!AM$30)*($G67/$F67)))</f>
        <v>0</v>
      </c>
      <c r="AR67" s="498">
        <f>IF($F67=0,0,((($F67/$E$63)*'CRONOGRAMA ACTIVIDADES'!AN$30)*($G67/$F67)))</f>
        <v>0</v>
      </c>
      <c r="AS67" s="498">
        <f>IF($F67=0,0,((($F67/$E$63)*'CRONOGRAMA ACTIVIDADES'!AO$30)*($G67/$F67)))</f>
        <v>0</v>
      </c>
      <c r="AT67" s="501">
        <f>AH67+AI67+AJ67+AK67+AL67+AM67+AN67+AO67+AP67+AQ67+AR67+AS67</f>
        <v>0</v>
      </c>
      <c r="AU67" s="504">
        <f>AS67+AR67+AQ67+AP67+AO67+AN67+AM67+AL67+AK67+AJ67+AI67+AH67+AF67+AE67+AD67+AC67+AB67+AA67+Z67+Y67+X67+W67+V67+U67+S67+R67+Q67+P67+O67+N67+M67+L67+K67+J67+I67+H67</f>
        <v>0</v>
      </c>
      <c r="AV67" s="470">
        <f t="shared" si="1"/>
        <v>0</v>
      </c>
    </row>
    <row r="68" spans="2:48" s="472" customFormat="1" ht="12.75" customHeight="1">
      <c r="B68" s="494" t="str">
        <f>+'FORMATO COSTEO C1'!C$298</f>
        <v>1.2.4.5</v>
      </c>
      <c r="C68" s="495" t="str">
        <f>+'FORMATO COSTEO C1'!B$298</f>
        <v>Categoría de gasto</v>
      </c>
      <c r="D68" s="506"/>
      <c r="E68" s="507"/>
      <c r="F68" s="498">
        <f>+'FORMATO COSTEO C1'!G298</f>
        <v>0</v>
      </c>
      <c r="G68" s="499">
        <f>+'FORMATO COSTEO C1'!N298</f>
        <v>0</v>
      </c>
      <c r="H68" s="503">
        <f>IF($F68=0,0,((($F68/$E$63)*'CRONOGRAMA ACTIVIDADES'!F$30)*($G68/$F68)))</f>
        <v>0</v>
      </c>
      <c r="I68" s="498">
        <f>IF($F68=0,0,((($F68/$E$63)*'CRONOGRAMA ACTIVIDADES'!G$30)*($G68/$F68)))</f>
        <v>0</v>
      </c>
      <c r="J68" s="498">
        <f>IF($F68=0,0,((($F68/$E$63)*'CRONOGRAMA ACTIVIDADES'!H$30)*($G68/$F68)))</f>
        <v>0</v>
      </c>
      <c r="K68" s="498">
        <f>IF($F68=0,0,((($F68/$E$63)*'CRONOGRAMA ACTIVIDADES'!I$30)*($G68/$F68)))</f>
        <v>0</v>
      </c>
      <c r="L68" s="498">
        <f>IF($F68=0,0,((($F68/$E$63)*'CRONOGRAMA ACTIVIDADES'!J$30)*($G68/$F68)))</f>
        <v>0</v>
      </c>
      <c r="M68" s="498">
        <f>IF($F68=0,0,((($F68/$E$63)*'CRONOGRAMA ACTIVIDADES'!K$30)*($G68/$F68)))</f>
        <v>0</v>
      </c>
      <c r="N68" s="498">
        <f>IF($F68=0,0,((($F68/$E$63)*'CRONOGRAMA ACTIVIDADES'!L$30)*($G68/$F68)))</f>
        <v>0</v>
      </c>
      <c r="O68" s="498">
        <f>IF($F68=0,0,((($F68/$E$63)*'CRONOGRAMA ACTIVIDADES'!M$30)*($G68/$F68)))</f>
        <v>0</v>
      </c>
      <c r="P68" s="498">
        <f>IF($F68=0,0,((($F68/$E$63)*'CRONOGRAMA ACTIVIDADES'!N$30)*($G68/$F68)))</f>
        <v>0</v>
      </c>
      <c r="Q68" s="498">
        <f>IF($F68=0,0,((($F68/$E$63)*'CRONOGRAMA ACTIVIDADES'!O$30)*($G68/$F68)))</f>
        <v>0</v>
      </c>
      <c r="R68" s="498">
        <f>IF($F68=0,0,((($F68/$E$63)*'CRONOGRAMA ACTIVIDADES'!P$30)*($G68/$F68)))</f>
        <v>0</v>
      </c>
      <c r="S68" s="498">
        <f>IF($F68=0,0,((($F68/$E$63)*'CRONOGRAMA ACTIVIDADES'!Q$30)*($G68/$F68)))</f>
        <v>0</v>
      </c>
      <c r="T68" s="501">
        <f>H68+I68+J68+K68+L68+M68+N68+O68+P68+Q68+R68+S68</f>
        <v>0</v>
      </c>
      <c r="U68" s="502">
        <f>IF($F68=0,0,((($F68/$E$63)*'CRONOGRAMA ACTIVIDADES'!R$30)*($G68/$F68)))</f>
        <v>0</v>
      </c>
      <c r="V68" s="498">
        <f>IF($F68=0,0,((($F68/$E$63)*'CRONOGRAMA ACTIVIDADES'!S$30)*($G68/$F68)))</f>
        <v>0</v>
      </c>
      <c r="W68" s="498">
        <f>IF($F68=0,0,((($F68/$E$63)*'CRONOGRAMA ACTIVIDADES'!T$30)*($G68/$F68)))</f>
        <v>0</v>
      </c>
      <c r="X68" s="498">
        <f>IF($F68=0,0,((($F68/$E$63)*'CRONOGRAMA ACTIVIDADES'!U$30)*($G68/$F68)))</f>
        <v>0</v>
      </c>
      <c r="Y68" s="498">
        <f>IF($F68=0,0,((($F68/$E$63)*'CRONOGRAMA ACTIVIDADES'!V$30)*($G68/$F68)))</f>
        <v>0</v>
      </c>
      <c r="Z68" s="498">
        <f>IF($F68=0,0,((($F68/$E$63)*'CRONOGRAMA ACTIVIDADES'!W$30)*($G68/$F68)))</f>
        <v>0</v>
      </c>
      <c r="AA68" s="498">
        <f>IF($F68=0,0,((($F68/$E$63)*'CRONOGRAMA ACTIVIDADES'!X$30)*($G68/$F68)))</f>
        <v>0</v>
      </c>
      <c r="AB68" s="498">
        <f>IF($F68=0,0,((($F68/$E$63)*'CRONOGRAMA ACTIVIDADES'!Y$30)*($G68/$F68)))</f>
        <v>0</v>
      </c>
      <c r="AC68" s="498">
        <f>IF($F68=0,0,((($F68/$E$63)*'CRONOGRAMA ACTIVIDADES'!Z$30)*($G68/$F68)))</f>
        <v>0</v>
      </c>
      <c r="AD68" s="498">
        <f>IF($F68=0,0,((($F68/$E$63)*'CRONOGRAMA ACTIVIDADES'!AA$30)*($G68/$F68)))</f>
        <v>0</v>
      </c>
      <c r="AE68" s="498">
        <f>IF($F68=0,0,((($F68/$E$63)*'CRONOGRAMA ACTIVIDADES'!AB$30)*($G68/$F68)))</f>
        <v>0</v>
      </c>
      <c r="AF68" s="498">
        <f>IF($F68=0,0,((($F68/$E$63)*'CRONOGRAMA ACTIVIDADES'!AC$30)*($G68/$F68)))</f>
        <v>0</v>
      </c>
      <c r="AG68" s="499">
        <f>U68+V68+W68+X68+Y68+Z68+AA68+AB68+AC68+AD68+AE68+AF68</f>
        <v>0</v>
      </c>
      <c r="AH68" s="503">
        <f>IF($F68=0,0,((($F68/$E$63)*'CRONOGRAMA ACTIVIDADES'!AD$30)*($G68/$F68)))</f>
        <v>0</v>
      </c>
      <c r="AI68" s="498">
        <f>IF($F68=0,0,((($F68/$E$63)*'CRONOGRAMA ACTIVIDADES'!AE$30)*($G68/$F68)))</f>
        <v>0</v>
      </c>
      <c r="AJ68" s="498">
        <f>IF($F68=0,0,((($F68/$E$63)*'CRONOGRAMA ACTIVIDADES'!AF$30)*($G68/$F68)))</f>
        <v>0</v>
      </c>
      <c r="AK68" s="498">
        <f>IF($F68=0,0,((($F68/$E$63)*'CRONOGRAMA ACTIVIDADES'!AG$30)*($G68/$F68)))</f>
        <v>0</v>
      </c>
      <c r="AL68" s="498">
        <f>IF($F68=0,0,((($F68/$E$63)*'CRONOGRAMA ACTIVIDADES'!AH$30)*($G68/$F68)))</f>
        <v>0</v>
      </c>
      <c r="AM68" s="498">
        <f>IF($F68=0,0,((($F68/$E$63)*'CRONOGRAMA ACTIVIDADES'!AI$30)*($G68/$F68)))</f>
        <v>0</v>
      </c>
      <c r="AN68" s="498">
        <f>IF($F68=0,0,((($F68/$E$63)*'CRONOGRAMA ACTIVIDADES'!AJ$30)*($G68/$F68)))</f>
        <v>0</v>
      </c>
      <c r="AO68" s="498">
        <f>IF($F68=0,0,((($F68/$E$63)*'CRONOGRAMA ACTIVIDADES'!AK$30)*($G68/$F68)))</f>
        <v>0</v>
      </c>
      <c r="AP68" s="498">
        <f>IF($F68=0,0,((($F68/$E$63)*'CRONOGRAMA ACTIVIDADES'!AL$30)*($G68/$F68)))</f>
        <v>0</v>
      </c>
      <c r="AQ68" s="498">
        <f>IF($F68=0,0,((($F68/$E$63)*'CRONOGRAMA ACTIVIDADES'!AM$30)*($G68/$F68)))</f>
        <v>0</v>
      </c>
      <c r="AR68" s="498">
        <f>IF($F68=0,0,((($F68/$E$63)*'CRONOGRAMA ACTIVIDADES'!AN$30)*($G68/$F68)))</f>
        <v>0</v>
      </c>
      <c r="AS68" s="498">
        <f>IF($F68=0,0,((($F68/$E$63)*'CRONOGRAMA ACTIVIDADES'!AO$30)*($G68/$F68)))</f>
        <v>0</v>
      </c>
      <c r="AT68" s="501">
        <f>AH68+AI68+AJ68+AK68+AL68+AM68+AN68+AO68+AP68+AQ68+AR68+AS68</f>
        <v>0</v>
      </c>
      <c r="AU68" s="504">
        <f>AS68+AR68+AQ68+AP68+AO68+AN68+AM68+AL68+AK68+AJ68+AI68+AH68+AF68+AE68+AD68+AC68+AB68+AA68+Z68+Y68+X68+W68+V68+U68+S68+R68+Q68+P68+O68+N68+M68+L68+K68+J68+I68+H68</f>
        <v>0</v>
      </c>
      <c r="AV68" s="470">
        <f t="shared" si="1"/>
        <v>0</v>
      </c>
    </row>
    <row r="69" spans="2:48" s="472" customFormat="1" ht="12.75" customHeight="1">
      <c r="B69" s="484" t="str">
        <f>+'FORMATO COSTEO C1'!C$304</f>
        <v>1.2.5</v>
      </c>
      <c r="C69" s="508">
        <f>+'FORMATO COSTEO C1'!B$304</f>
        <v>0</v>
      </c>
      <c r="D69" s="486" t="str">
        <f>+'FORMATO COSTEO C1'!D$304</f>
        <v>Unidad medida</v>
      </c>
      <c r="E69" s="487">
        <f>+'FORMATO COSTEO C1'!E$304</f>
        <v>0</v>
      </c>
      <c r="F69" s="488">
        <f>SUM(F70:F74)</f>
        <v>0</v>
      </c>
      <c r="G69" s="489">
        <f aca="true" t="shared" si="20" ref="G69:AS69">SUM(G70:G74)</f>
        <v>0</v>
      </c>
      <c r="H69" s="490">
        <f t="shared" si="20"/>
        <v>0</v>
      </c>
      <c r="I69" s="488">
        <f>SUM(I70:I74)</f>
        <v>0</v>
      </c>
      <c r="J69" s="488">
        <f>SUM(J70:J74)</f>
        <v>0</v>
      </c>
      <c r="K69" s="488">
        <f>SUM(K70:K74)</f>
        <v>0</v>
      </c>
      <c r="L69" s="488">
        <f>SUM(L70:L74)</f>
        <v>0</v>
      </c>
      <c r="M69" s="488">
        <f>SUM(M70:M74)</f>
        <v>0</v>
      </c>
      <c r="N69" s="488">
        <f t="shared" si="20"/>
        <v>0</v>
      </c>
      <c r="O69" s="488">
        <f t="shared" si="20"/>
        <v>0</v>
      </c>
      <c r="P69" s="488">
        <f t="shared" si="20"/>
        <v>0</v>
      </c>
      <c r="Q69" s="488">
        <f t="shared" si="20"/>
        <v>0</v>
      </c>
      <c r="R69" s="488">
        <f t="shared" si="20"/>
        <v>0</v>
      </c>
      <c r="S69" s="488">
        <f t="shared" si="20"/>
        <v>0</v>
      </c>
      <c r="T69" s="491">
        <f t="shared" si="20"/>
        <v>0</v>
      </c>
      <c r="U69" s="492">
        <f t="shared" si="20"/>
        <v>0</v>
      </c>
      <c r="V69" s="488">
        <f t="shared" si="20"/>
        <v>0</v>
      </c>
      <c r="W69" s="488">
        <f t="shared" si="20"/>
        <v>0</v>
      </c>
      <c r="X69" s="488">
        <f t="shared" si="20"/>
        <v>0</v>
      </c>
      <c r="Y69" s="488">
        <f t="shared" si="20"/>
        <v>0</v>
      </c>
      <c r="Z69" s="488">
        <f t="shared" si="20"/>
        <v>0</v>
      </c>
      <c r="AA69" s="488">
        <f t="shared" si="20"/>
        <v>0</v>
      </c>
      <c r="AB69" s="488">
        <f t="shared" si="20"/>
        <v>0</v>
      </c>
      <c r="AC69" s="488">
        <f t="shared" si="20"/>
        <v>0</v>
      </c>
      <c r="AD69" s="488">
        <f t="shared" si="20"/>
        <v>0</v>
      </c>
      <c r="AE69" s="488">
        <f t="shared" si="20"/>
        <v>0</v>
      </c>
      <c r="AF69" s="488">
        <f t="shared" si="20"/>
        <v>0</v>
      </c>
      <c r="AG69" s="489">
        <f t="shared" si="20"/>
        <v>0</v>
      </c>
      <c r="AH69" s="490">
        <f t="shared" si="20"/>
        <v>0</v>
      </c>
      <c r="AI69" s="488">
        <f t="shared" si="20"/>
        <v>0</v>
      </c>
      <c r="AJ69" s="488">
        <f t="shared" si="20"/>
        <v>0</v>
      </c>
      <c r="AK69" s="488">
        <f t="shared" si="20"/>
        <v>0</v>
      </c>
      <c r="AL69" s="488">
        <f t="shared" si="20"/>
        <v>0</v>
      </c>
      <c r="AM69" s="488">
        <f t="shared" si="20"/>
        <v>0</v>
      </c>
      <c r="AN69" s="488">
        <f t="shared" si="20"/>
        <v>0</v>
      </c>
      <c r="AO69" s="488">
        <f t="shared" si="20"/>
        <v>0</v>
      </c>
      <c r="AP69" s="488">
        <f t="shared" si="20"/>
        <v>0</v>
      </c>
      <c r="AQ69" s="488">
        <f t="shared" si="20"/>
        <v>0</v>
      </c>
      <c r="AR69" s="488">
        <f t="shared" si="20"/>
        <v>0</v>
      </c>
      <c r="AS69" s="488">
        <f t="shared" si="20"/>
        <v>0</v>
      </c>
      <c r="AT69" s="491">
        <f>SUM(AT70:AT74)</f>
        <v>0</v>
      </c>
      <c r="AU69" s="493">
        <f>SUM(AU70:AU74)</f>
        <v>0</v>
      </c>
      <c r="AV69" s="470">
        <f t="shared" si="1"/>
        <v>0</v>
      </c>
    </row>
    <row r="70" spans="2:48" s="472" customFormat="1" ht="12.75" customHeight="1">
      <c r="B70" s="494" t="str">
        <f>+'FORMATO COSTEO C1'!C$306</f>
        <v>1.2.5.1</v>
      </c>
      <c r="C70" s="495" t="str">
        <f>+'FORMATO COSTEO C1'!B$306</f>
        <v>Categoría de gasto</v>
      </c>
      <c r="D70" s="506"/>
      <c r="E70" s="507"/>
      <c r="F70" s="498">
        <f>+'FORMATO COSTEO C1'!G306</f>
        <v>0</v>
      </c>
      <c r="G70" s="499">
        <f>+'FORMATO COSTEO C1'!N306</f>
        <v>0</v>
      </c>
      <c r="H70" s="500">
        <f>IF($F70=0,0,((($F70/$E$69)*'CRONOGRAMA ACTIVIDADES'!F$31)*($G70/$F70)))</f>
        <v>0</v>
      </c>
      <c r="I70" s="498">
        <f>IF($F70=0,0,((($F70/$E$69)*'CRONOGRAMA ACTIVIDADES'!G$31)*($G70/$F70)))</f>
        <v>0</v>
      </c>
      <c r="J70" s="498">
        <f>IF($F70=0,0,((($F70/$E$69)*'CRONOGRAMA ACTIVIDADES'!H$31)*($G70/$F70)))</f>
        <v>0</v>
      </c>
      <c r="K70" s="498">
        <f>IF($F70=0,0,((($F70/$E$69)*'CRONOGRAMA ACTIVIDADES'!I$31)*($G70/$F70)))</f>
        <v>0</v>
      </c>
      <c r="L70" s="498">
        <f>IF($F70=0,0,((($F70/$E$69)*'CRONOGRAMA ACTIVIDADES'!J$31)*($G70/$F70)))</f>
        <v>0</v>
      </c>
      <c r="M70" s="498">
        <f>IF($F70=0,0,((($F70/$E$69)*'CRONOGRAMA ACTIVIDADES'!K$31)*($G70/$F70)))</f>
        <v>0</v>
      </c>
      <c r="N70" s="498">
        <f>IF($F70=0,0,((($F70/$E$69)*'CRONOGRAMA ACTIVIDADES'!L$31)*($G70/$F70)))</f>
        <v>0</v>
      </c>
      <c r="O70" s="498">
        <f>IF($F70=0,0,((($F70/$E$69)*'CRONOGRAMA ACTIVIDADES'!M$31)*($G70/$F70)))</f>
        <v>0</v>
      </c>
      <c r="P70" s="498">
        <f>IF($F70=0,0,((($F70/$E$69)*'CRONOGRAMA ACTIVIDADES'!N$31)*($G70/$F70)))</f>
        <v>0</v>
      </c>
      <c r="Q70" s="498">
        <f>IF($F70=0,0,((($F70/$E$69)*'CRONOGRAMA ACTIVIDADES'!O$31)*($G70/$F70)))</f>
        <v>0</v>
      </c>
      <c r="R70" s="498">
        <f>IF($F70=0,0,((($F70/$E$69)*'CRONOGRAMA ACTIVIDADES'!P$31)*($G70/$F70)))</f>
        <v>0</v>
      </c>
      <c r="S70" s="498">
        <f>IF($F70=0,0,((($F70/$E$69)*'CRONOGRAMA ACTIVIDADES'!Q$31)*($G70/$F70)))</f>
        <v>0</v>
      </c>
      <c r="T70" s="501">
        <f>H70+I70+J70+K70+L70+M70+N70+O70+P70+Q70+R70+S70</f>
        <v>0</v>
      </c>
      <c r="U70" s="502">
        <f>IF($F70=0,0,((($F70/$E$69)*'CRONOGRAMA ACTIVIDADES'!R$31)*($G70/$F70)))</f>
        <v>0</v>
      </c>
      <c r="V70" s="498">
        <f>IF($F70=0,0,((($F70/$E$69)*'CRONOGRAMA ACTIVIDADES'!S$31)*($G70/$F70)))</f>
        <v>0</v>
      </c>
      <c r="W70" s="498">
        <f>IF($F70=0,0,((($F70/$E$69)*'CRONOGRAMA ACTIVIDADES'!T$31)*($G70/$F70)))</f>
        <v>0</v>
      </c>
      <c r="X70" s="498">
        <f>IF($F70=0,0,((($F70/$E$69)*'CRONOGRAMA ACTIVIDADES'!U$31)*($G70/$F70)))</f>
        <v>0</v>
      </c>
      <c r="Y70" s="498">
        <f>IF($F70=0,0,((($F70/$E$69)*'CRONOGRAMA ACTIVIDADES'!V$31)*($G70/$F70)))</f>
        <v>0</v>
      </c>
      <c r="Z70" s="498">
        <f>IF($F70=0,0,((($F70/$E$69)*'CRONOGRAMA ACTIVIDADES'!W$31)*($G70/$F70)))</f>
        <v>0</v>
      </c>
      <c r="AA70" s="498">
        <f>IF($F70=0,0,((($F70/$E$69)*'CRONOGRAMA ACTIVIDADES'!X$31)*($G70/$F70)))</f>
        <v>0</v>
      </c>
      <c r="AB70" s="498">
        <f>IF($F70=0,0,((($F70/$E$69)*'CRONOGRAMA ACTIVIDADES'!Y$31)*($G70/$F70)))</f>
        <v>0</v>
      </c>
      <c r="AC70" s="498">
        <f>IF($F70=0,0,((($F70/$E$69)*'CRONOGRAMA ACTIVIDADES'!Z$31)*($G70/$F70)))</f>
        <v>0</v>
      </c>
      <c r="AD70" s="498">
        <f>IF($F70=0,0,((($F70/$E$69)*'CRONOGRAMA ACTIVIDADES'!AA$31)*($G70/$F70)))</f>
        <v>0</v>
      </c>
      <c r="AE70" s="498">
        <f>IF($F70=0,0,((($F70/$E$69)*'CRONOGRAMA ACTIVIDADES'!AB$31)*($G70/$F70)))</f>
        <v>0</v>
      </c>
      <c r="AF70" s="498">
        <f>IF($F70=0,0,((($F70/$E$69)*'CRONOGRAMA ACTIVIDADES'!AC$31)*($G70/$F70)))</f>
        <v>0</v>
      </c>
      <c r="AG70" s="499">
        <f>U70+V70+W70+X70+Y70+Z70+AA70+AB70+AC70+AD70+AE70+AF70</f>
        <v>0</v>
      </c>
      <c r="AH70" s="503">
        <f>IF($F70=0,0,((($F70/$E$69)*'CRONOGRAMA ACTIVIDADES'!AD$31)*($G70/$F70)))</f>
        <v>0</v>
      </c>
      <c r="AI70" s="498">
        <f>IF($F70=0,0,((($F70/$E$69)*'CRONOGRAMA ACTIVIDADES'!AE$31)*($G70/$F70)))</f>
        <v>0</v>
      </c>
      <c r="AJ70" s="498">
        <f>IF($F70=0,0,((($F70/$E$69)*'CRONOGRAMA ACTIVIDADES'!AF$31)*($G70/$F70)))</f>
        <v>0</v>
      </c>
      <c r="AK70" s="498">
        <f>IF($F70=0,0,((($F70/$E$69)*'CRONOGRAMA ACTIVIDADES'!AG$31)*($G70/$F70)))</f>
        <v>0</v>
      </c>
      <c r="AL70" s="498">
        <f>IF($F70=0,0,((($F70/$E$69)*'CRONOGRAMA ACTIVIDADES'!AH$31)*($G70/$F70)))</f>
        <v>0</v>
      </c>
      <c r="AM70" s="498">
        <f>IF($F70=0,0,((($F70/$E$69)*'CRONOGRAMA ACTIVIDADES'!AI$31)*($G70/$F70)))</f>
        <v>0</v>
      </c>
      <c r="AN70" s="498">
        <f>IF($F70=0,0,((($F70/$E$69)*'CRONOGRAMA ACTIVIDADES'!AJ$31)*($G70/$F70)))</f>
        <v>0</v>
      </c>
      <c r="AO70" s="498">
        <f>IF($F70=0,0,((($F70/$E$69)*'CRONOGRAMA ACTIVIDADES'!AK$31)*($G70/$F70)))</f>
        <v>0</v>
      </c>
      <c r="AP70" s="498">
        <f>IF($F70=0,0,((($F70/$E$69)*'CRONOGRAMA ACTIVIDADES'!AL$31)*($G70/$F70)))</f>
        <v>0</v>
      </c>
      <c r="AQ70" s="498">
        <f>IF($F70=0,0,((($F70/$E$69)*'CRONOGRAMA ACTIVIDADES'!AM$31)*($G70/$F70)))</f>
        <v>0</v>
      </c>
      <c r="AR70" s="498">
        <f>IF($F70=0,0,((($F70/$E$69)*'CRONOGRAMA ACTIVIDADES'!AN$31)*($G70/$F70)))</f>
        <v>0</v>
      </c>
      <c r="AS70" s="498">
        <f>IF($F70=0,0,((($F70/$E$69)*'CRONOGRAMA ACTIVIDADES'!AO$31)*($G70/$F70)))</f>
        <v>0</v>
      </c>
      <c r="AT70" s="501">
        <f>AH70+AI70+AJ70+AK70+AL70+AM70+AN70+AO70+AP70+AQ70+AR70+AS70</f>
        <v>0</v>
      </c>
      <c r="AU70" s="504">
        <f>AS70+AR70+AQ70+AP70+AO70+AN70+AM70+AL70+AK70+AJ70+AI70+AH70+AF70+AE70+AD70+AC70+AB70+AA70+Z70+Y70+X70+W70+V70+U70+S70+R70+Q70+P70+O70+N70+M70+L70+K70+J70+I70+H70</f>
        <v>0</v>
      </c>
      <c r="AV70" s="470">
        <f t="shared" si="1"/>
        <v>0</v>
      </c>
    </row>
    <row r="71" spans="2:48" s="472" customFormat="1" ht="12.75" customHeight="1" outlineLevel="1">
      <c r="B71" s="494" t="str">
        <f>+'FORMATO COSTEO C1'!C$312</f>
        <v>1.2.5.2</v>
      </c>
      <c r="C71" s="495" t="str">
        <f>+'FORMATO COSTEO C1'!B$312</f>
        <v>Categoría de gasto</v>
      </c>
      <c r="D71" s="506"/>
      <c r="E71" s="507"/>
      <c r="F71" s="498">
        <f>+'FORMATO COSTEO C1'!G312</f>
        <v>0</v>
      </c>
      <c r="G71" s="499">
        <f>+'FORMATO COSTEO C1'!N312</f>
        <v>0</v>
      </c>
      <c r="H71" s="503">
        <f>IF($F71=0,0,((($F71/$E$69)*'CRONOGRAMA ACTIVIDADES'!F$31)*($G71/$F71)))</f>
        <v>0</v>
      </c>
      <c r="I71" s="498">
        <f>IF($F71=0,0,((($F71/$E$69)*'CRONOGRAMA ACTIVIDADES'!G$31)*($G71/$F71)))</f>
        <v>0</v>
      </c>
      <c r="J71" s="498">
        <f>IF($F71=0,0,((($F71/$E$69)*'CRONOGRAMA ACTIVIDADES'!H$31)*($G71/$F71)))</f>
        <v>0</v>
      </c>
      <c r="K71" s="498">
        <f>IF($F71=0,0,((($F71/$E$69)*'CRONOGRAMA ACTIVIDADES'!I$31)*($G71/$F71)))</f>
        <v>0</v>
      </c>
      <c r="L71" s="498">
        <f>IF($F71=0,0,((($F71/$E$69)*'CRONOGRAMA ACTIVIDADES'!J$31)*($G71/$F71)))</f>
        <v>0</v>
      </c>
      <c r="M71" s="498">
        <f>IF($F71=0,0,((($F71/$E$69)*'CRONOGRAMA ACTIVIDADES'!K$31)*($G71/$F71)))</f>
        <v>0</v>
      </c>
      <c r="N71" s="498">
        <f>IF($F71=0,0,((($F71/$E$69)*'CRONOGRAMA ACTIVIDADES'!L$31)*($G71/$F71)))</f>
        <v>0</v>
      </c>
      <c r="O71" s="498">
        <f>IF($F71=0,0,((($F71/$E$69)*'CRONOGRAMA ACTIVIDADES'!M$31)*($G71/$F71)))</f>
        <v>0</v>
      </c>
      <c r="P71" s="498">
        <f>IF($F71=0,0,((($F71/$E$69)*'CRONOGRAMA ACTIVIDADES'!N$31)*($G71/$F71)))</f>
        <v>0</v>
      </c>
      <c r="Q71" s="498">
        <f>IF($F71=0,0,((($F71/$E$69)*'CRONOGRAMA ACTIVIDADES'!O$31)*($G71/$F71)))</f>
        <v>0</v>
      </c>
      <c r="R71" s="498">
        <f>IF($F71=0,0,((($F71/$E$69)*'CRONOGRAMA ACTIVIDADES'!P$31)*($G71/$F71)))</f>
        <v>0</v>
      </c>
      <c r="S71" s="498">
        <f>IF($F71=0,0,((($F71/$E$69)*'CRONOGRAMA ACTIVIDADES'!Q$31)*($G71/$F71)))</f>
        <v>0</v>
      </c>
      <c r="T71" s="501">
        <f>H71+I71+J71+K71+L71+M71+N71+O71+P71+Q71+R71+S71</f>
        <v>0</v>
      </c>
      <c r="U71" s="502">
        <f>IF($F71=0,0,((($F71/$E$69)*'CRONOGRAMA ACTIVIDADES'!R$31)*($G71/$F71)))</f>
        <v>0</v>
      </c>
      <c r="V71" s="498">
        <f>IF($F71=0,0,((($F71/$E$69)*'CRONOGRAMA ACTIVIDADES'!S$31)*($G71/$F71)))</f>
        <v>0</v>
      </c>
      <c r="W71" s="498">
        <f>IF($F71=0,0,((($F71/$E$69)*'CRONOGRAMA ACTIVIDADES'!T$31)*($G71/$F71)))</f>
        <v>0</v>
      </c>
      <c r="X71" s="498">
        <f>IF($F71=0,0,((($F71/$E$69)*'CRONOGRAMA ACTIVIDADES'!U$31)*($G71/$F71)))</f>
        <v>0</v>
      </c>
      <c r="Y71" s="498">
        <f>IF($F71=0,0,((($F71/$E$69)*'CRONOGRAMA ACTIVIDADES'!V$31)*($G71/$F71)))</f>
        <v>0</v>
      </c>
      <c r="Z71" s="498">
        <f>IF($F71=0,0,((($F71/$E$69)*'CRONOGRAMA ACTIVIDADES'!W$31)*($G71/$F71)))</f>
        <v>0</v>
      </c>
      <c r="AA71" s="498">
        <f>IF($F71=0,0,((($F71/$E$69)*'CRONOGRAMA ACTIVIDADES'!X$31)*($G71/$F71)))</f>
        <v>0</v>
      </c>
      <c r="AB71" s="498">
        <f>IF($F71=0,0,((($F71/$E$69)*'CRONOGRAMA ACTIVIDADES'!Y$31)*($G71/$F71)))</f>
        <v>0</v>
      </c>
      <c r="AC71" s="498">
        <f>IF($F71=0,0,((($F71/$E$69)*'CRONOGRAMA ACTIVIDADES'!Z$31)*($G71/$F71)))</f>
        <v>0</v>
      </c>
      <c r="AD71" s="498">
        <f>IF($F71=0,0,((($F71/$E$69)*'CRONOGRAMA ACTIVIDADES'!AA$31)*($G71/$F71)))</f>
        <v>0</v>
      </c>
      <c r="AE71" s="498">
        <f>IF($F71=0,0,((($F71/$E$69)*'CRONOGRAMA ACTIVIDADES'!AB$31)*($G71/$F71)))</f>
        <v>0</v>
      </c>
      <c r="AF71" s="498">
        <f>IF($F71=0,0,((($F71/$E$69)*'CRONOGRAMA ACTIVIDADES'!AC$31)*($G71/$F71)))</f>
        <v>0</v>
      </c>
      <c r="AG71" s="499">
        <f>U71+V71+W71+X71+Y71+Z71+AA71+AB71+AC71+AD71+AE71+AF71</f>
        <v>0</v>
      </c>
      <c r="AH71" s="503">
        <f>IF($F71=0,0,((($F71/$E$69)*'CRONOGRAMA ACTIVIDADES'!AD$31)*($G71/$F71)))</f>
        <v>0</v>
      </c>
      <c r="AI71" s="498">
        <f>IF($F71=0,0,((($F71/$E$69)*'CRONOGRAMA ACTIVIDADES'!AE$31)*($G71/$F71)))</f>
        <v>0</v>
      </c>
      <c r="AJ71" s="498">
        <f>IF($F71=0,0,((($F71/$E$69)*'CRONOGRAMA ACTIVIDADES'!AF$31)*($G71/$F71)))</f>
        <v>0</v>
      </c>
      <c r="AK71" s="498">
        <f>IF($F71=0,0,((($F71/$E$69)*'CRONOGRAMA ACTIVIDADES'!AG$31)*($G71/$F71)))</f>
        <v>0</v>
      </c>
      <c r="AL71" s="498">
        <f>IF($F71=0,0,((($F71/$E$69)*'CRONOGRAMA ACTIVIDADES'!AH$31)*($G71/$F71)))</f>
        <v>0</v>
      </c>
      <c r="AM71" s="498">
        <f>IF($F71=0,0,((($F71/$E$69)*'CRONOGRAMA ACTIVIDADES'!AI$31)*($G71/$F71)))</f>
        <v>0</v>
      </c>
      <c r="AN71" s="498">
        <f>IF($F71=0,0,((($F71/$E$69)*'CRONOGRAMA ACTIVIDADES'!AJ$31)*($G71/$F71)))</f>
        <v>0</v>
      </c>
      <c r="AO71" s="498">
        <f>IF($F71=0,0,((($F71/$E$69)*'CRONOGRAMA ACTIVIDADES'!AK$31)*($G71/$F71)))</f>
        <v>0</v>
      </c>
      <c r="AP71" s="498">
        <f>IF($F71=0,0,((($F71/$E$69)*'CRONOGRAMA ACTIVIDADES'!AL$31)*($G71/$F71)))</f>
        <v>0</v>
      </c>
      <c r="AQ71" s="498">
        <f>IF($F71=0,0,((($F71/$E$69)*'CRONOGRAMA ACTIVIDADES'!AM$31)*($G71/$F71)))</f>
        <v>0</v>
      </c>
      <c r="AR71" s="498">
        <f>IF($F71=0,0,((($F71/$E$69)*'CRONOGRAMA ACTIVIDADES'!AN$31)*($G71/$F71)))</f>
        <v>0</v>
      </c>
      <c r="AS71" s="498">
        <f>IF($F71=0,0,((($F71/$E$69)*'CRONOGRAMA ACTIVIDADES'!AO$31)*($G71/$F71)))</f>
        <v>0</v>
      </c>
      <c r="AT71" s="501">
        <f>AH71+AI71+AJ71+AK71+AL71+AM71+AN71+AO71+AP71+AQ71+AR71+AS71</f>
        <v>0</v>
      </c>
      <c r="AU71" s="504">
        <f>AS71+AR71+AQ71+AP71+AO71+AN71+AM71+AL71+AK71+AJ71+AI71+AH71+AF71+AE71+AD71+AC71+AB71+AA71+Z71+Y71+X71+W71+V71+U71+S71+R71+Q71+P71+O71+N71+M71+L71+K71+J71+I71+H71</f>
        <v>0</v>
      </c>
      <c r="AV71" s="470">
        <f t="shared" si="1"/>
        <v>0</v>
      </c>
    </row>
    <row r="72" spans="2:48" s="483" customFormat="1" ht="12.75" customHeight="1" outlineLevel="1">
      <c r="B72" s="494" t="str">
        <f>+'FORMATO COSTEO C1'!C$318</f>
        <v>1.2.5.3</v>
      </c>
      <c r="C72" s="495" t="str">
        <f>+'FORMATO COSTEO C1'!B$318</f>
        <v>Categoría de gasto</v>
      </c>
      <c r="D72" s="506"/>
      <c r="E72" s="507"/>
      <c r="F72" s="498">
        <f>+'FORMATO COSTEO C1'!G318</f>
        <v>0</v>
      </c>
      <c r="G72" s="499">
        <f>+'FORMATO COSTEO C1'!N318</f>
        <v>0</v>
      </c>
      <c r="H72" s="503">
        <f>IF($F72=0,0,((($F72/$E$69)*'CRONOGRAMA ACTIVIDADES'!F$31)*($G72/$F72)))</f>
        <v>0</v>
      </c>
      <c r="I72" s="498">
        <f>IF($F72=0,0,((($F72/$E$69)*'CRONOGRAMA ACTIVIDADES'!G$31)*($G72/$F72)))</f>
        <v>0</v>
      </c>
      <c r="J72" s="498">
        <f>IF($F72=0,0,((($F72/$E$69)*'CRONOGRAMA ACTIVIDADES'!H$31)*($G72/$F72)))</f>
        <v>0</v>
      </c>
      <c r="K72" s="498">
        <f>IF($F72=0,0,((($F72/$E$69)*'CRONOGRAMA ACTIVIDADES'!I$31)*($G72/$F72)))</f>
        <v>0</v>
      </c>
      <c r="L72" s="498">
        <f>IF($F72=0,0,((($F72/$E$69)*'CRONOGRAMA ACTIVIDADES'!J$31)*($G72/$F72)))</f>
        <v>0</v>
      </c>
      <c r="M72" s="498">
        <f>IF($F72=0,0,((($F72/$E$69)*'CRONOGRAMA ACTIVIDADES'!K$31)*($G72/$F72)))</f>
        <v>0</v>
      </c>
      <c r="N72" s="498">
        <f>IF($F72=0,0,((($F72/$E$69)*'CRONOGRAMA ACTIVIDADES'!L$31)*($G72/$F72)))</f>
        <v>0</v>
      </c>
      <c r="O72" s="498">
        <f>IF($F72=0,0,((($F72/$E$69)*'CRONOGRAMA ACTIVIDADES'!M$31)*($G72/$F72)))</f>
        <v>0</v>
      </c>
      <c r="P72" s="498">
        <f>IF($F72=0,0,((($F72/$E$69)*'CRONOGRAMA ACTIVIDADES'!N$31)*($G72/$F72)))</f>
        <v>0</v>
      </c>
      <c r="Q72" s="498">
        <f>IF($F72=0,0,((($F72/$E$69)*'CRONOGRAMA ACTIVIDADES'!O$31)*($G72/$F72)))</f>
        <v>0</v>
      </c>
      <c r="R72" s="498">
        <f>IF($F72=0,0,((($F72/$E$69)*'CRONOGRAMA ACTIVIDADES'!P$31)*($G72/$F72)))</f>
        <v>0</v>
      </c>
      <c r="S72" s="498">
        <f>IF($F72=0,0,((($F72/$E$69)*'CRONOGRAMA ACTIVIDADES'!Q$31)*($G72/$F72)))</f>
        <v>0</v>
      </c>
      <c r="T72" s="501">
        <f>H72+I72+J72+K72+L72+M72+N72+O72+P72+Q72+R72+S72</f>
        <v>0</v>
      </c>
      <c r="U72" s="502">
        <f>IF($F72=0,0,((($F72/$E$69)*'CRONOGRAMA ACTIVIDADES'!R$31)*($G72/$F72)))</f>
        <v>0</v>
      </c>
      <c r="V72" s="498">
        <f>IF($F72=0,0,((($F72/$E$69)*'CRONOGRAMA ACTIVIDADES'!S$31)*($G72/$F72)))</f>
        <v>0</v>
      </c>
      <c r="W72" s="498">
        <f>IF($F72=0,0,((($F72/$E$69)*'CRONOGRAMA ACTIVIDADES'!T$31)*($G72/$F72)))</f>
        <v>0</v>
      </c>
      <c r="X72" s="498">
        <f>IF($F72=0,0,((($F72/$E$69)*'CRONOGRAMA ACTIVIDADES'!U$31)*($G72/$F72)))</f>
        <v>0</v>
      </c>
      <c r="Y72" s="498">
        <f>IF($F72=0,0,((($F72/$E$69)*'CRONOGRAMA ACTIVIDADES'!V$31)*($G72/$F72)))</f>
        <v>0</v>
      </c>
      <c r="Z72" s="498">
        <f>IF($F72=0,0,((($F72/$E$69)*'CRONOGRAMA ACTIVIDADES'!W$31)*($G72/$F72)))</f>
        <v>0</v>
      </c>
      <c r="AA72" s="498">
        <f>IF($F72=0,0,((($F72/$E$69)*'CRONOGRAMA ACTIVIDADES'!X$31)*($G72/$F72)))</f>
        <v>0</v>
      </c>
      <c r="AB72" s="498">
        <f>IF($F72=0,0,((($F72/$E$69)*'CRONOGRAMA ACTIVIDADES'!Y$31)*($G72/$F72)))</f>
        <v>0</v>
      </c>
      <c r="AC72" s="498">
        <f>IF($F72=0,0,((($F72/$E$69)*'CRONOGRAMA ACTIVIDADES'!Z$31)*($G72/$F72)))</f>
        <v>0</v>
      </c>
      <c r="AD72" s="498">
        <f>IF($F72=0,0,((($F72/$E$69)*'CRONOGRAMA ACTIVIDADES'!AA$31)*($G72/$F72)))</f>
        <v>0</v>
      </c>
      <c r="AE72" s="498">
        <f>IF($F72=0,0,((($F72/$E$69)*'CRONOGRAMA ACTIVIDADES'!AB$31)*($G72/$F72)))</f>
        <v>0</v>
      </c>
      <c r="AF72" s="498">
        <f>IF($F72=0,0,((($F72/$E$69)*'CRONOGRAMA ACTIVIDADES'!AC$31)*($G72/$F72)))</f>
        <v>0</v>
      </c>
      <c r="AG72" s="499">
        <f>U72+V72+W72+X72+Y72+Z72+AA72+AB72+AC72+AD72+AE72+AF72</f>
        <v>0</v>
      </c>
      <c r="AH72" s="503">
        <f>IF($F72=0,0,((($F72/$E$69)*'CRONOGRAMA ACTIVIDADES'!AD$31)*($G72/$F72)))</f>
        <v>0</v>
      </c>
      <c r="AI72" s="498">
        <f>IF($F72=0,0,((($F72/$E$69)*'CRONOGRAMA ACTIVIDADES'!AE$31)*($G72/$F72)))</f>
        <v>0</v>
      </c>
      <c r="AJ72" s="498">
        <f>IF($F72=0,0,((($F72/$E$69)*'CRONOGRAMA ACTIVIDADES'!AF$31)*($G72/$F72)))</f>
        <v>0</v>
      </c>
      <c r="AK72" s="498">
        <f>IF($F72=0,0,((($F72/$E$69)*'CRONOGRAMA ACTIVIDADES'!AG$31)*($G72/$F72)))</f>
        <v>0</v>
      </c>
      <c r="AL72" s="498">
        <f>IF($F72=0,0,((($F72/$E$69)*'CRONOGRAMA ACTIVIDADES'!AH$31)*($G72/$F72)))</f>
        <v>0</v>
      </c>
      <c r="AM72" s="498">
        <f>IF($F72=0,0,((($F72/$E$69)*'CRONOGRAMA ACTIVIDADES'!AI$31)*($G72/$F72)))</f>
        <v>0</v>
      </c>
      <c r="AN72" s="498">
        <f>IF($F72=0,0,((($F72/$E$69)*'CRONOGRAMA ACTIVIDADES'!AJ$31)*($G72/$F72)))</f>
        <v>0</v>
      </c>
      <c r="AO72" s="498">
        <f>IF($F72=0,0,((($F72/$E$69)*'CRONOGRAMA ACTIVIDADES'!AK$31)*($G72/$F72)))</f>
        <v>0</v>
      </c>
      <c r="AP72" s="498">
        <f>IF($F72=0,0,((($F72/$E$69)*'CRONOGRAMA ACTIVIDADES'!AL$31)*($G72/$F72)))</f>
        <v>0</v>
      </c>
      <c r="AQ72" s="498">
        <f>IF($F72=0,0,((($F72/$E$69)*'CRONOGRAMA ACTIVIDADES'!AM$31)*($G72/$F72)))</f>
        <v>0</v>
      </c>
      <c r="AR72" s="498">
        <f>IF($F72=0,0,((($F72/$E$69)*'CRONOGRAMA ACTIVIDADES'!AN$31)*($G72/$F72)))</f>
        <v>0</v>
      </c>
      <c r="AS72" s="498">
        <f>IF($F72=0,0,((($F72/$E$69)*'CRONOGRAMA ACTIVIDADES'!AO$31)*($G72/$F72)))</f>
        <v>0</v>
      </c>
      <c r="AT72" s="501">
        <f>AH72+AI72+AJ72+AK72+AL72+AM72+AN72+AO72+AP72+AQ72+AR72+AS72</f>
        <v>0</v>
      </c>
      <c r="AU72" s="504">
        <f>AS72+AR72+AQ72+AP72+AO72+AN72+AM72+AL72+AK72+AJ72+AI72+AH72+AF72+AE72+AD72+AC72+AB72+AA72+Z72+Y72+X72+W72+V72+U72+S72+R72+Q72+P72+O72+N72+M72+L72+K72+J72+I72+H72</f>
        <v>0</v>
      </c>
      <c r="AV72" s="470">
        <f t="shared" si="1"/>
        <v>0</v>
      </c>
    </row>
    <row r="73" spans="2:48" s="472" customFormat="1" ht="12.75" customHeight="1">
      <c r="B73" s="494" t="str">
        <f>+'FORMATO COSTEO C1'!C$324</f>
        <v>1.2.5.4</v>
      </c>
      <c r="C73" s="495" t="str">
        <f>+'FORMATO COSTEO C1'!B$324</f>
        <v>Categoría de gasto</v>
      </c>
      <c r="D73" s="506"/>
      <c r="E73" s="507"/>
      <c r="F73" s="498">
        <f>+'FORMATO COSTEO C1'!G324</f>
        <v>0</v>
      </c>
      <c r="G73" s="499">
        <f>+'FORMATO COSTEO C1'!N324</f>
        <v>0</v>
      </c>
      <c r="H73" s="503">
        <f>IF($F73=0,0,((($F73/$E$69)*'CRONOGRAMA ACTIVIDADES'!F$31)*($G73/$F73)))</f>
        <v>0</v>
      </c>
      <c r="I73" s="498">
        <f>IF($F73=0,0,((($F73/$E$69)*'CRONOGRAMA ACTIVIDADES'!G$31)*($G73/$F73)))</f>
        <v>0</v>
      </c>
      <c r="J73" s="498">
        <f>IF($F73=0,0,((($F73/$E$69)*'CRONOGRAMA ACTIVIDADES'!H$31)*($G73/$F73)))</f>
        <v>0</v>
      </c>
      <c r="K73" s="498">
        <f>IF($F73=0,0,((($F73/$E$69)*'CRONOGRAMA ACTIVIDADES'!I$31)*($G73/$F73)))</f>
        <v>0</v>
      </c>
      <c r="L73" s="498">
        <f>IF($F73=0,0,((($F73/$E$69)*'CRONOGRAMA ACTIVIDADES'!J$31)*($G73/$F73)))</f>
        <v>0</v>
      </c>
      <c r="M73" s="498">
        <f>IF($F73=0,0,((($F73/$E$69)*'CRONOGRAMA ACTIVIDADES'!K$31)*($G73/$F73)))</f>
        <v>0</v>
      </c>
      <c r="N73" s="498">
        <f>IF($F73=0,0,((($F73/$E$69)*'CRONOGRAMA ACTIVIDADES'!L$31)*($G73/$F73)))</f>
        <v>0</v>
      </c>
      <c r="O73" s="498">
        <f>IF($F73=0,0,((($F73/$E$69)*'CRONOGRAMA ACTIVIDADES'!M$31)*($G73/$F73)))</f>
        <v>0</v>
      </c>
      <c r="P73" s="498">
        <f>IF($F73=0,0,((($F73/$E$69)*'CRONOGRAMA ACTIVIDADES'!N$31)*($G73/$F73)))</f>
        <v>0</v>
      </c>
      <c r="Q73" s="498">
        <f>IF($F73=0,0,((($F73/$E$69)*'CRONOGRAMA ACTIVIDADES'!O$31)*($G73/$F73)))</f>
        <v>0</v>
      </c>
      <c r="R73" s="498">
        <f>IF($F73=0,0,((($F73/$E$69)*'CRONOGRAMA ACTIVIDADES'!P$31)*($G73/$F73)))</f>
        <v>0</v>
      </c>
      <c r="S73" s="498">
        <f>IF($F73=0,0,((($F73/$E$69)*'CRONOGRAMA ACTIVIDADES'!Q$31)*($G73/$F73)))</f>
        <v>0</v>
      </c>
      <c r="T73" s="501">
        <f>H73+I73+J73+K73+L73+M73+N73+O73+P73+Q73+R73+S73</f>
        <v>0</v>
      </c>
      <c r="U73" s="502">
        <f>IF($F73=0,0,((($F73/$E$69)*'CRONOGRAMA ACTIVIDADES'!R$31)*($G73/$F73)))</f>
        <v>0</v>
      </c>
      <c r="V73" s="498">
        <f>IF($F73=0,0,((($F73/$E$69)*'CRONOGRAMA ACTIVIDADES'!S$31)*($G73/$F73)))</f>
        <v>0</v>
      </c>
      <c r="W73" s="498">
        <f>IF($F73=0,0,((($F73/$E$69)*'CRONOGRAMA ACTIVIDADES'!T$31)*($G73/$F73)))</f>
        <v>0</v>
      </c>
      <c r="X73" s="498">
        <f>IF($F73=0,0,((($F73/$E$69)*'CRONOGRAMA ACTIVIDADES'!U$31)*($G73/$F73)))</f>
        <v>0</v>
      </c>
      <c r="Y73" s="498">
        <f>IF($F73=0,0,((($F73/$E$69)*'CRONOGRAMA ACTIVIDADES'!V$31)*($G73/$F73)))</f>
        <v>0</v>
      </c>
      <c r="Z73" s="498">
        <f>IF($F73=0,0,((($F73/$E$69)*'CRONOGRAMA ACTIVIDADES'!W$31)*($G73/$F73)))</f>
        <v>0</v>
      </c>
      <c r="AA73" s="498">
        <f>IF($F73=0,0,((($F73/$E$69)*'CRONOGRAMA ACTIVIDADES'!X$31)*($G73/$F73)))</f>
        <v>0</v>
      </c>
      <c r="AB73" s="498">
        <f>IF($F73=0,0,((($F73/$E$69)*'CRONOGRAMA ACTIVIDADES'!Y$31)*($G73/$F73)))</f>
        <v>0</v>
      </c>
      <c r="AC73" s="498">
        <f>IF($F73=0,0,((($F73/$E$69)*'CRONOGRAMA ACTIVIDADES'!Z$31)*($G73/$F73)))</f>
        <v>0</v>
      </c>
      <c r="AD73" s="498">
        <f>IF($F73=0,0,((($F73/$E$69)*'CRONOGRAMA ACTIVIDADES'!AA$31)*($G73/$F73)))</f>
        <v>0</v>
      </c>
      <c r="AE73" s="498">
        <f>IF($F73=0,0,((($F73/$E$69)*'CRONOGRAMA ACTIVIDADES'!AB$31)*($G73/$F73)))</f>
        <v>0</v>
      </c>
      <c r="AF73" s="498">
        <f>IF($F73=0,0,((($F73/$E$69)*'CRONOGRAMA ACTIVIDADES'!AC$31)*($G73/$F73)))</f>
        <v>0</v>
      </c>
      <c r="AG73" s="499">
        <f>U73+V73+W73+X73+Y73+Z73+AA73+AB73+AC73+AD73+AE73+AF73</f>
        <v>0</v>
      </c>
      <c r="AH73" s="503">
        <f>IF($F73=0,0,((($F73/$E$69)*'CRONOGRAMA ACTIVIDADES'!AD$31)*($G73/$F73)))</f>
        <v>0</v>
      </c>
      <c r="AI73" s="498">
        <f>IF($F73=0,0,((($F73/$E$69)*'CRONOGRAMA ACTIVIDADES'!AE$31)*($G73/$F73)))</f>
        <v>0</v>
      </c>
      <c r="AJ73" s="498">
        <f>IF($F73=0,0,((($F73/$E$69)*'CRONOGRAMA ACTIVIDADES'!AF$31)*($G73/$F73)))</f>
        <v>0</v>
      </c>
      <c r="AK73" s="498">
        <f>IF($F73=0,0,((($F73/$E$69)*'CRONOGRAMA ACTIVIDADES'!AG$31)*($G73/$F73)))</f>
        <v>0</v>
      </c>
      <c r="AL73" s="498">
        <f>IF($F73=0,0,((($F73/$E$69)*'CRONOGRAMA ACTIVIDADES'!AH$31)*($G73/$F73)))</f>
        <v>0</v>
      </c>
      <c r="AM73" s="498">
        <f>IF($F73=0,0,((($F73/$E$69)*'CRONOGRAMA ACTIVIDADES'!AI$31)*($G73/$F73)))</f>
        <v>0</v>
      </c>
      <c r="AN73" s="498">
        <f>IF($F73=0,0,((($F73/$E$69)*'CRONOGRAMA ACTIVIDADES'!AJ$31)*($G73/$F73)))</f>
        <v>0</v>
      </c>
      <c r="AO73" s="498">
        <f>IF($F73=0,0,((($F73/$E$69)*'CRONOGRAMA ACTIVIDADES'!AK$31)*($G73/$F73)))</f>
        <v>0</v>
      </c>
      <c r="AP73" s="498">
        <f>IF($F73=0,0,((($F73/$E$69)*'CRONOGRAMA ACTIVIDADES'!AL$31)*($G73/$F73)))</f>
        <v>0</v>
      </c>
      <c r="AQ73" s="498">
        <f>IF($F73=0,0,((($F73/$E$69)*'CRONOGRAMA ACTIVIDADES'!AM$31)*($G73/$F73)))</f>
        <v>0</v>
      </c>
      <c r="AR73" s="498">
        <f>IF($F73=0,0,((($F73/$E$69)*'CRONOGRAMA ACTIVIDADES'!AN$31)*($G73/$F73)))</f>
        <v>0</v>
      </c>
      <c r="AS73" s="498">
        <f>IF($F73=0,0,((($F73/$E$69)*'CRONOGRAMA ACTIVIDADES'!AO$31)*($G73/$F73)))</f>
        <v>0</v>
      </c>
      <c r="AT73" s="501">
        <f>AH73+AI73+AJ73+AK73+AL73+AM73+AN73+AO73+AP73+AQ73+AR73+AS73</f>
        <v>0</v>
      </c>
      <c r="AU73" s="504">
        <f>AS73+AR73+AQ73+AP73+AO73+AN73+AM73+AL73+AK73+AJ73+AI73+AH73+AF73+AE73+AD73+AC73+AB73+AA73+Z73+Y73+X73+W73+V73+U73+S73+R73+Q73+P73+O73+N73+M73+L73+K73+J73+I73+H73</f>
        <v>0</v>
      </c>
      <c r="AV73" s="470">
        <f t="shared" si="1"/>
        <v>0</v>
      </c>
    </row>
    <row r="74" spans="2:48" s="472" customFormat="1" ht="12.75" customHeight="1">
      <c r="B74" s="494" t="str">
        <f>+'FORMATO COSTEO C1'!C$330</f>
        <v>1.2.5.5</v>
      </c>
      <c r="C74" s="495" t="str">
        <f>+'FORMATO COSTEO C1'!B$330</f>
        <v>Categoría de gasto</v>
      </c>
      <c r="D74" s="506"/>
      <c r="E74" s="507"/>
      <c r="F74" s="498">
        <f>+'FORMATO COSTEO C1'!G330</f>
        <v>0</v>
      </c>
      <c r="G74" s="499">
        <f>+'FORMATO COSTEO C1'!N330</f>
        <v>0</v>
      </c>
      <c r="H74" s="503">
        <f>IF($F74=0,0,((($F74/$E$69)*'CRONOGRAMA ACTIVIDADES'!F$31)*($G74/$F74)))</f>
        <v>0</v>
      </c>
      <c r="I74" s="498">
        <f>IF($F74=0,0,((($F74/$E$69)*'CRONOGRAMA ACTIVIDADES'!G$31)*($G74/$F74)))</f>
        <v>0</v>
      </c>
      <c r="J74" s="498">
        <f>IF($F74=0,0,((($F74/$E$69)*'CRONOGRAMA ACTIVIDADES'!H$31)*($G74/$F74)))</f>
        <v>0</v>
      </c>
      <c r="K74" s="498">
        <f>IF($F74=0,0,((($F74/$E$69)*'CRONOGRAMA ACTIVIDADES'!I$31)*($G74/$F74)))</f>
        <v>0</v>
      </c>
      <c r="L74" s="498">
        <f>IF($F74=0,0,((($F74/$E$69)*'CRONOGRAMA ACTIVIDADES'!J$31)*($G74/$F74)))</f>
        <v>0</v>
      </c>
      <c r="M74" s="498">
        <f>IF($F74=0,0,((($F74/$E$69)*'CRONOGRAMA ACTIVIDADES'!K$31)*($G74/$F74)))</f>
        <v>0</v>
      </c>
      <c r="N74" s="498">
        <f>IF($F74=0,0,((($F74/$E$69)*'CRONOGRAMA ACTIVIDADES'!L$31)*($G74/$F74)))</f>
        <v>0</v>
      </c>
      <c r="O74" s="498">
        <f>IF($F74=0,0,((($F74/$E$69)*'CRONOGRAMA ACTIVIDADES'!M$31)*($G74/$F74)))</f>
        <v>0</v>
      </c>
      <c r="P74" s="498">
        <f>IF($F74=0,0,((($F74/$E$69)*'CRONOGRAMA ACTIVIDADES'!N$31)*($G74/$F74)))</f>
        <v>0</v>
      </c>
      <c r="Q74" s="498">
        <f>IF($F74=0,0,((($F74/$E$69)*'CRONOGRAMA ACTIVIDADES'!O$31)*($G74/$F74)))</f>
        <v>0</v>
      </c>
      <c r="R74" s="498">
        <f>IF($F74=0,0,((($F74/$E$69)*'CRONOGRAMA ACTIVIDADES'!P$31)*($G74/$F74)))</f>
        <v>0</v>
      </c>
      <c r="S74" s="498">
        <f>IF($F74=0,0,((($F74/$E$69)*'CRONOGRAMA ACTIVIDADES'!Q$31)*($G74/$F74)))</f>
        <v>0</v>
      </c>
      <c r="T74" s="501">
        <f>H74+I74+J74+K74+L74+M74+N74+O74+P74+Q74+R74+S74</f>
        <v>0</v>
      </c>
      <c r="U74" s="502">
        <f>IF($F74=0,0,((($F74/$E$69)*'CRONOGRAMA ACTIVIDADES'!R$31)*($G74/$F74)))</f>
        <v>0</v>
      </c>
      <c r="V74" s="498">
        <f>IF($F74=0,0,((($F74/$E$69)*'CRONOGRAMA ACTIVIDADES'!S$31)*($G74/$F74)))</f>
        <v>0</v>
      </c>
      <c r="W74" s="498">
        <f>IF($F74=0,0,((($F74/$E$69)*'CRONOGRAMA ACTIVIDADES'!T$31)*($G74/$F74)))</f>
        <v>0</v>
      </c>
      <c r="X74" s="498">
        <f>IF($F74=0,0,((($F74/$E$69)*'CRONOGRAMA ACTIVIDADES'!U$31)*($G74/$F74)))</f>
        <v>0</v>
      </c>
      <c r="Y74" s="498">
        <f>IF($F74=0,0,((($F74/$E$69)*'CRONOGRAMA ACTIVIDADES'!V$31)*($G74/$F74)))</f>
        <v>0</v>
      </c>
      <c r="Z74" s="498">
        <f>IF($F74=0,0,((($F74/$E$69)*'CRONOGRAMA ACTIVIDADES'!W$31)*($G74/$F74)))</f>
        <v>0</v>
      </c>
      <c r="AA74" s="498">
        <f>IF($F74=0,0,((($F74/$E$69)*'CRONOGRAMA ACTIVIDADES'!X$31)*($G74/$F74)))</f>
        <v>0</v>
      </c>
      <c r="AB74" s="498">
        <f>IF($F74=0,0,((($F74/$E$69)*'CRONOGRAMA ACTIVIDADES'!Y$31)*($G74/$F74)))</f>
        <v>0</v>
      </c>
      <c r="AC74" s="498">
        <f>IF($F74=0,0,((($F74/$E$69)*'CRONOGRAMA ACTIVIDADES'!Z$31)*($G74/$F74)))</f>
        <v>0</v>
      </c>
      <c r="AD74" s="498">
        <f>IF($F74=0,0,((($F74/$E$69)*'CRONOGRAMA ACTIVIDADES'!AA$31)*($G74/$F74)))</f>
        <v>0</v>
      </c>
      <c r="AE74" s="498">
        <f>IF($F74=0,0,((($F74/$E$69)*'CRONOGRAMA ACTIVIDADES'!AB$31)*($G74/$F74)))</f>
        <v>0</v>
      </c>
      <c r="AF74" s="498">
        <f>IF($F74=0,0,((($F74/$E$69)*'CRONOGRAMA ACTIVIDADES'!AC$31)*($G74/$F74)))</f>
        <v>0</v>
      </c>
      <c r="AG74" s="499">
        <f>U74+V74+W74+X74+Y74+Z74+AA74+AB74+AC74+AD74+AE74+AF74</f>
        <v>0</v>
      </c>
      <c r="AH74" s="503">
        <f>IF($F74=0,0,((($F74/$E$69)*'CRONOGRAMA ACTIVIDADES'!AD$31)*($G74/$F74)))</f>
        <v>0</v>
      </c>
      <c r="AI74" s="498">
        <f>IF($F74=0,0,((($F74/$E$69)*'CRONOGRAMA ACTIVIDADES'!AE$31)*($G74/$F74)))</f>
        <v>0</v>
      </c>
      <c r="AJ74" s="498">
        <f>IF($F74=0,0,((($F74/$E$69)*'CRONOGRAMA ACTIVIDADES'!AF$31)*($G74/$F74)))</f>
        <v>0</v>
      </c>
      <c r="AK74" s="498">
        <f>IF($F74=0,0,((($F74/$E$69)*'CRONOGRAMA ACTIVIDADES'!AG$31)*($G74/$F74)))</f>
        <v>0</v>
      </c>
      <c r="AL74" s="498">
        <f>IF($F74=0,0,((($F74/$E$69)*'CRONOGRAMA ACTIVIDADES'!AH$31)*($G74/$F74)))</f>
        <v>0</v>
      </c>
      <c r="AM74" s="498">
        <f>IF($F74=0,0,((($F74/$E$69)*'CRONOGRAMA ACTIVIDADES'!AI$31)*($G74/$F74)))</f>
        <v>0</v>
      </c>
      <c r="AN74" s="498">
        <f>IF($F74=0,0,((($F74/$E$69)*'CRONOGRAMA ACTIVIDADES'!AJ$31)*($G74/$F74)))</f>
        <v>0</v>
      </c>
      <c r="AO74" s="498">
        <f>IF($F74=0,0,((($F74/$E$69)*'CRONOGRAMA ACTIVIDADES'!AK$31)*($G74/$F74)))</f>
        <v>0</v>
      </c>
      <c r="AP74" s="498">
        <f>IF($F74=0,0,((($F74/$E$69)*'CRONOGRAMA ACTIVIDADES'!AL$31)*($G74/$F74)))</f>
        <v>0</v>
      </c>
      <c r="AQ74" s="498">
        <f>IF($F74=0,0,((($F74/$E$69)*'CRONOGRAMA ACTIVIDADES'!AM$31)*($G74/$F74)))</f>
        <v>0</v>
      </c>
      <c r="AR74" s="498">
        <f>IF($F74=0,0,((($F74/$E$69)*'CRONOGRAMA ACTIVIDADES'!AN$31)*($G74/$F74)))</f>
        <v>0</v>
      </c>
      <c r="AS74" s="498">
        <f>IF($F74=0,0,((($F74/$E$69)*'CRONOGRAMA ACTIVIDADES'!AO$31)*($G74/$F74)))</f>
        <v>0</v>
      </c>
      <c r="AT74" s="501">
        <f>AH74+AI74+AJ74+AK74+AL74+AM74+AN74+AO74+AP74+AQ74+AR74+AS74</f>
        <v>0</v>
      </c>
      <c r="AU74" s="504">
        <f>AS74+AR74+AQ74+AP74+AO74+AN74+AM74+AL74+AK74+AJ74+AI74+AH74+AF74+AE74+AD74+AC74+AB74+AA74+Z74+Y74+X74+W74+V74+U74+S74+R74+Q74+P74+O74+N74+M74+L74+K74+J74+I74+H74</f>
        <v>0</v>
      </c>
      <c r="AV74" s="470">
        <f t="shared" si="1"/>
        <v>0</v>
      </c>
    </row>
    <row r="75" spans="2:48" s="472" customFormat="1" ht="12.75" customHeight="1">
      <c r="B75" s="509">
        <f>+'FORMATO COSTEO C1'!C$337</f>
        <v>1.3</v>
      </c>
      <c r="C75" s="474">
        <f>+'FORMATO COSTEO C1'!D$337</f>
        <v>0</v>
      </c>
      <c r="D75" s="475"/>
      <c r="E75" s="476"/>
      <c r="F75" s="477">
        <f>+F76+F82+F88+F94+F100</f>
        <v>0</v>
      </c>
      <c r="G75" s="478">
        <f aca="true" t="shared" si="21" ref="G75:P75">+G76+G82+G88+G94+G100</f>
        <v>0</v>
      </c>
      <c r="H75" s="479">
        <f t="shared" si="21"/>
        <v>0</v>
      </c>
      <c r="I75" s="477">
        <f>+I76+I82+I88+I94+I100</f>
        <v>0</v>
      </c>
      <c r="J75" s="477">
        <f>+J76+J82+J88+J94+J100</f>
        <v>0</v>
      </c>
      <c r="K75" s="477">
        <f>+K76+K82+K88+K94+K100</f>
        <v>0</v>
      </c>
      <c r="L75" s="477">
        <f>+L76+L82+L88+L94+L100</f>
        <v>0</v>
      </c>
      <c r="M75" s="477">
        <f>+M76+M82+M88+M94+M100</f>
        <v>0</v>
      </c>
      <c r="N75" s="477">
        <f t="shared" si="21"/>
        <v>0</v>
      </c>
      <c r="O75" s="477">
        <f t="shared" si="21"/>
        <v>0</v>
      </c>
      <c r="P75" s="477">
        <f t="shared" si="21"/>
        <v>0</v>
      </c>
      <c r="Q75" s="477">
        <f>+Q76+Q82+Q88+Q94+Q100</f>
        <v>0</v>
      </c>
      <c r="R75" s="477">
        <f>+R76+R82+R88+R94+R100</f>
        <v>0</v>
      </c>
      <c r="S75" s="477">
        <f>+S76+S82+S88+S94+S100</f>
        <v>0</v>
      </c>
      <c r="T75" s="480">
        <f>+T76+T82+T88+T94+T100</f>
        <v>0</v>
      </c>
      <c r="U75" s="481">
        <f aca="true" t="shared" si="22" ref="U75:AS75">+U76+U82+U88+U94+U100</f>
        <v>0</v>
      </c>
      <c r="V75" s="477">
        <f t="shared" si="22"/>
        <v>0</v>
      </c>
      <c r="W75" s="477">
        <f t="shared" si="22"/>
        <v>0</v>
      </c>
      <c r="X75" s="477">
        <f t="shared" si="22"/>
        <v>0</v>
      </c>
      <c r="Y75" s="477">
        <f t="shared" si="22"/>
        <v>0</v>
      </c>
      <c r="Z75" s="477">
        <f t="shared" si="22"/>
        <v>0</v>
      </c>
      <c r="AA75" s="477">
        <f t="shared" si="22"/>
        <v>0</v>
      </c>
      <c r="AB75" s="477">
        <f t="shared" si="22"/>
        <v>0</v>
      </c>
      <c r="AC75" s="477">
        <f t="shared" si="22"/>
        <v>0</v>
      </c>
      <c r="AD75" s="477">
        <f t="shared" si="22"/>
        <v>0</v>
      </c>
      <c r="AE75" s="477">
        <f t="shared" si="22"/>
        <v>0</v>
      </c>
      <c r="AF75" s="477">
        <f t="shared" si="22"/>
        <v>0</v>
      </c>
      <c r="AG75" s="478">
        <f>+AG76+AG82+AG88+AG94+AG100</f>
        <v>0</v>
      </c>
      <c r="AH75" s="479">
        <f t="shared" si="22"/>
        <v>0</v>
      </c>
      <c r="AI75" s="477">
        <f t="shared" si="22"/>
        <v>0</v>
      </c>
      <c r="AJ75" s="477">
        <f t="shared" si="22"/>
        <v>0</v>
      </c>
      <c r="AK75" s="477">
        <f t="shared" si="22"/>
        <v>0</v>
      </c>
      <c r="AL75" s="477">
        <f t="shared" si="22"/>
        <v>0</v>
      </c>
      <c r="AM75" s="477">
        <f t="shared" si="22"/>
        <v>0</v>
      </c>
      <c r="AN75" s="477">
        <f t="shared" si="22"/>
        <v>0</v>
      </c>
      <c r="AO75" s="477">
        <f t="shared" si="22"/>
        <v>0</v>
      </c>
      <c r="AP75" s="477">
        <f t="shared" si="22"/>
        <v>0</v>
      </c>
      <c r="AQ75" s="477">
        <f t="shared" si="22"/>
        <v>0</v>
      </c>
      <c r="AR75" s="477">
        <f t="shared" si="22"/>
        <v>0</v>
      </c>
      <c r="AS75" s="477">
        <f t="shared" si="22"/>
        <v>0</v>
      </c>
      <c r="AT75" s="480">
        <f>+AT76+AT82+AT88+AT94+AT100</f>
        <v>0</v>
      </c>
      <c r="AU75" s="482">
        <f>+AU76+AU82+AU88+AU94+AU100</f>
        <v>0</v>
      </c>
      <c r="AV75" s="470">
        <f t="shared" si="1"/>
        <v>0</v>
      </c>
    </row>
    <row r="76" spans="2:48" s="483" customFormat="1" ht="12.75" customHeight="1" outlineLevel="1">
      <c r="B76" s="484" t="str">
        <f>+'FORMATO COSTEO C1'!C$338</f>
        <v>1.3.1</v>
      </c>
      <c r="C76" s="508">
        <f>+'FORMATO COSTEO C1'!B$338</f>
        <v>0</v>
      </c>
      <c r="D76" s="486" t="str">
        <f>+'FORMATO COSTEO C1'!D$338</f>
        <v>Unidad medida</v>
      </c>
      <c r="E76" s="487">
        <f>+'FORMATO COSTEO C1'!E$338</f>
        <v>0</v>
      </c>
      <c r="F76" s="488">
        <f>SUM(F77:F81)</f>
        <v>0</v>
      </c>
      <c r="G76" s="489">
        <f aca="true" t="shared" si="23" ref="G76:AU76">SUM(G77:G81)</f>
        <v>0</v>
      </c>
      <c r="H76" s="490">
        <f t="shared" si="23"/>
        <v>0</v>
      </c>
      <c r="I76" s="488">
        <f>SUM(I77:I81)</f>
        <v>0</v>
      </c>
      <c r="J76" s="488">
        <f>SUM(J77:J81)</f>
        <v>0</v>
      </c>
      <c r="K76" s="488">
        <f>SUM(K77:K81)</f>
        <v>0</v>
      </c>
      <c r="L76" s="488">
        <f>SUM(L77:L81)</f>
        <v>0</v>
      </c>
      <c r="M76" s="488">
        <f>SUM(M77:M81)</f>
        <v>0</v>
      </c>
      <c r="N76" s="488">
        <f t="shared" si="23"/>
        <v>0</v>
      </c>
      <c r="O76" s="488">
        <f t="shared" si="23"/>
        <v>0</v>
      </c>
      <c r="P76" s="488">
        <f t="shared" si="23"/>
        <v>0</v>
      </c>
      <c r="Q76" s="488">
        <f t="shared" si="23"/>
        <v>0</v>
      </c>
      <c r="R76" s="488">
        <f t="shared" si="23"/>
        <v>0</v>
      </c>
      <c r="S76" s="488">
        <f t="shared" si="23"/>
        <v>0</v>
      </c>
      <c r="T76" s="491">
        <f>SUM(T77:T81)</f>
        <v>0</v>
      </c>
      <c r="U76" s="492">
        <f t="shared" si="23"/>
        <v>0</v>
      </c>
      <c r="V76" s="488">
        <f t="shared" si="23"/>
        <v>0</v>
      </c>
      <c r="W76" s="488">
        <f t="shared" si="23"/>
        <v>0</v>
      </c>
      <c r="X76" s="488">
        <f t="shared" si="23"/>
        <v>0</v>
      </c>
      <c r="Y76" s="488">
        <f t="shared" si="23"/>
        <v>0</v>
      </c>
      <c r="Z76" s="488">
        <f t="shared" si="23"/>
        <v>0</v>
      </c>
      <c r="AA76" s="488">
        <f t="shared" si="23"/>
        <v>0</v>
      </c>
      <c r="AB76" s="488">
        <f t="shared" si="23"/>
        <v>0</v>
      </c>
      <c r="AC76" s="488">
        <f t="shared" si="23"/>
        <v>0</v>
      </c>
      <c r="AD76" s="488">
        <f t="shared" si="23"/>
        <v>0</v>
      </c>
      <c r="AE76" s="488">
        <f t="shared" si="23"/>
        <v>0</v>
      </c>
      <c r="AF76" s="488">
        <f t="shared" si="23"/>
        <v>0</v>
      </c>
      <c r="AG76" s="489">
        <f>SUM(AG77:AG81)</f>
        <v>0</v>
      </c>
      <c r="AH76" s="490">
        <f t="shared" si="23"/>
        <v>0</v>
      </c>
      <c r="AI76" s="488">
        <f t="shared" si="23"/>
        <v>0</v>
      </c>
      <c r="AJ76" s="488">
        <f t="shared" si="23"/>
        <v>0</v>
      </c>
      <c r="AK76" s="488">
        <f t="shared" si="23"/>
        <v>0</v>
      </c>
      <c r="AL76" s="488">
        <f t="shared" si="23"/>
        <v>0</v>
      </c>
      <c r="AM76" s="488">
        <f t="shared" si="23"/>
        <v>0</v>
      </c>
      <c r="AN76" s="488">
        <f t="shared" si="23"/>
        <v>0</v>
      </c>
      <c r="AO76" s="488">
        <f t="shared" si="23"/>
        <v>0</v>
      </c>
      <c r="AP76" s="488">
        <f t="shared" si="23"/>
        <v>0</v>
      </c>
      <c r="AQ76" s="488">
        <f t="shared" si="23"/>
        <v>0</v>
      </c>
      <c r="AR76" s="488">
        <f t="shared" si="23"/>
        <v>0</v>
      </c>
      <c r="AS76" s="488">
        <f t="shared" si="23"/>
        <v>0</v>
      </c>
      <c r="AT76" s="491">
        <f t="shared" si="23"/>
        <v>0</v>
      </c>
      <c r="AU76" s="493">
        <f t="shared" si="23"/>
        <v>0</v>
      </c>
      <c r="AV76" s="470">
        <f aca="true" t="shared" si="24" ref="AV76:AV105">+G76-AU76</f>
        <v>0</v>
      </c>
    </row>
    <row r="77" spans="2:48" s="472" customFormat="1" ht="12.75" customHeight="1">
      <c r="B77" s="494" t="str">
        <f>+'FORMATO COSTEO C1'!C$340</f>
        <v>1.3.1.1</v>
      </c>
      <c r="C77" s="495" t="str">
        <f>+'FORMATO COSTEO C1'!B$340</f>
        <v>Categoría de gasto</v>
      </c>
      <c r="D77" s="496"/>
      <c r="E77" s="497"/>
      <c r="F77" s="498">
        <f>+'FORMATO COSTEO C1'!G340</f>
        <v>0</v>
      </c>
      <c r="G77" s="499">
        <f>+'FORMATO COSTEO C1'!N340</f>
        <v>0</v>
      </c>
      <c r="H77" s="500">
        <f>IF($F77=0,0,((($F77/$E$76)*'CRONOGRAMA ACTIVIDADES'!F$36)*($G77/$F77)))</f>
        <v>0</v>
      </c>
      <c r="I77" s="498">
        <f>IF($F77=0,0,((($F77/$E$76)*'CRONOGRAMA ACTIVIDADES'!G$36)*($G77/$F77)))</f>
        <v>0</v>
      </c>
      <c r="J77" s="498">
        <f>IF($F77=0,0,((($F77/$E$76)*'CRONOGRAMA ACTIVIDADES'!H$36)*($G77/$F77)))</f>
        <v>0</v>
      </c>
      <c r="K77" s="498">
        <f>IF($F77=0,0,((($F77/$E$76)*'CRONOGRAMA ACTIVIDADES'!I$36)*($G77/$F77)))</f>
        <v>0</v>
      </c>
      <c r="L77" s="498">
        <f>IF($F77=0,0,((($F77/$E$76)*'CRONOGRAMA ACTIVIDADES'!J$36)*($G77/$F77)))</f>
        <v>0</v>
      </c>
      <c r="M77" s="498">
        <f>IF($F77=0,0,((($F77/$E$76)*'CRONOGRAMA ACTIVIDADES'!K$36)*($G77/$F77)))</f>
        <v>0</v>
      </c>
      <c r="N77" s="498">
        <f>IF($F77=0,0,((($F77/$E$76)*'CRONOGRAMA ACTIVIDADES'!L$36)*($G77/$F77)))</f>
        <v>0</v>
      </c>
      <c r="O77" s="498">
        <f>IF($F77=0,0,((($F77/$E$76)*'CRONOGRAMA ACTIVIDADES'!M$36)*($G77/$F77)))</f>
        <v>0</v>
      </c>
      <c r="P77" s="498">
        <f>IF($F77=0,0,((($F77/$E$76)*'CRONOGRAMA ACTIVIDADES'!N$36)*($G77/$F77)))</f>
        <v>0</v>
      </c>
      <c r="Q77" s="498">
        <f>IF($F77=0,0,((($F77/$E$76)*'CRONOGRAMA ACTIVIDADES'!O$36)*($G77/$F77)))</f>
        <v>0</v>
      </c>
      <c r="R77" s="498">
        <f>IF($F77=0,0,((($F77/$E$76)*'CRONOGRAMA ACTIVIDADES'!P$36)*($G77/$F77)))</f>
        <v>0</v>
      </c>
      <c r="S77" s="498">
        <f>IF($F77=0,0,((($F77/$E$76)*'CRONOGRAMA ACTIVIDADES'!Q$36)*($G77/$F77)))</f>
        <v>0</v>
      </c>
      <c r="T77" s="501">
        <f>H77+I77+J77+K77+L77+M77+N77+O77+P77+Q77+R77+S77</f>
        <v>0</v>
      </c>
      <c r="U77" s="502">
        <f>IF($F77=0,0,((($F77/$E$76)*'CRONOGRAMA ACTIVIDADES'!R$36)*($G77/$F77)))</f>
        <v>0</v>
      </c>
      <c r="V77" s="498">
        <f>IF($F77=0,0,((($F77/$E$76)*'CRONOGRAMA ACTIVIDADES'!S$36)*($G77/$F77)))</f>
        <v>0</v>
      </c>
      <c r="W77" s="498">
        <f>IF($F77=0,0,((($F77/$E$76)*'CRONOGRAMA ACTIVIDADES'!T$36)*($G77/$F77)))</f>
        <v>0</v>
      </c>
      <c r="X77" s="498">
        <f>IF($F77=0,0,((($F77/$E$76)*'CRONOGRAMA ACTIVIDADES'!U$36)*($G77/$F77)))</f>
        <v>0</v>
      </c>
      <c r="Y77" s="498">
        <f>IF($F77=0,0,((($F77/$E$76)*'CRONOGRAMA ACTIVIDADES'!V$36)*($G77/$F77)))</f>
        <v>0</v>
      </c>
      <c r="Z77" s="498">
        <f>IF($F77=0,0,((($F77/$E$76)*'CRONOGRAMA ACTIVIDADES'!W$36)*($G77/$F77)))</f>
        <v>0</v>
      </c>
      <c r="AA77" s="498">
        <f>IF($F77=0,0,((($F77/$E$76)*'CRONOGRAMA ACTIVIDADES'!X$36)*($G77/$F77)))</f>
        <v>0</v>
      </c>
      <c r="AB77" s="498">
        <f>IF($F77=0,0,((($F77/$E$76)*'CRONOGRAMA ACTIVIDADES'!Y$36)*($G77/$F77)))</f>
        <v>0</v>
      </c>
      <c r="AC77" s="498">
        <f>IF($F77=0,0,((($F77/$E$76)*'CRONOGRAMA ACTIVIDADES'!Z$36)*($G77/$F77)))</f>
        <v>0</v>
      </c>
      <c r="AD77" s="498">
        <f>IF($F77=0,0,((($F77/$E$76)*'CRONOGRAMA ACTIVIDADES'!AA$36)*($G77/$F77)))</f>
        <v>0</v>
      </c>
      <c r="AE77" s="498">
        <f>IF($F77=0,0,((($F77/$E$76)*'CRONOGRAMA ACTIVIDADES'!AB$36)*($G77/$F77)))</f>
        <v>0</v>
      </c>
      <c r="AF77" s="498">
        <f>IF($F77=0,0,((($F77/$E$76)*'CRONOGRAMA ACTIVIDADES'!AC$36)*($G77/$F77)))</f>
        <v>0</v>
      </c>
      <c r="AG77" s="499">
        <f>U77+V77+W77+X77+Y77+Z77+AA77+AB77+AC77+AD77+AE77+AF77</f>
        <v>0</v>
      </c>
      <c r="AH77" s="503">
        <f>IF($F77=0,0,((($F77/$E$76)*'CRONOGRAMA ACTIVIDADES'!AD$36)*($G77/$F77)))</f>
        <v>0</v>
      </c>
      <c r="AI77" s="498">
        <f>IF($F77=0,0,((($F77/$E$76)*'CRONOGRAMA ACTIVIDADES'!AE$36)*($G77/$F77)))</f>
        <v>0</v>
      </c>
      <c r="AJ77" s="498">
        <f>IF($F77=0,0,((($F77/$E$76)*'CRONOGRAMA ACTIVIDADES'!AF$36)*($G77/$F77)))</f>
        <v>0</v>
      </c>
      <c r="AK77" s="498">
        <f>IF($F77=0,0,((($F77/$E$76)*'CRONOGRAMA ACTIVIDADES'!AG$36)*($G77/$F77)))</f>
        <v>0</v>
      </c>
      <c r="AL77" s="498">
        <f>IF($F77=0,0,((($F77/$E$76)*'CRONOGRAMA ACTIVIDADES'!AH$36)*($G77/$F77)))</f>
        <v>0</v>
      </c>
      <c r="AM77" s="498">
        <f>IF($F77=0,0,((($F77/$E$76)*'CRONOGRAMA ACTIVIDADES'!AI$36)*($G77/$F77)))</f>
        <v>0</v>
      </c>
      <c r="AN77" s="498">
        <f>IF($F77=0,0,((($F77/$E$76)*'CRONOGRAMA ACTIVIDADES'!AJ$36)*($G77/$F77)))</f>
        <v>0</v>
      </c>
      <c r="AO77" s="498">
        <f>IF($F77=0,0,((($F77/$E$76)*'CRONOGRAMA ACTIVIDADES'!AK$36)*($G77/$F77)))</f>
        <v>0</v>
      </c>
      <c r="AP77" s="498">
        <f>IF($F77=0,0,((($F77/$E$76)*'CRONOGRAMA ACTIVIDADES'!AL$36)*($G77/$F77)))</f>
        <v>0</v>
      </c>
      <c r="AQ77" s="498">
        <f>IF($F77=0,0,((($F77/$E$76)*'CRONOGRAMA ACTIVIDADES'!AM$36)*($G77/$F77)))</f>
        <v>0</v>
      </c>
      <c r="AR77" s="498">
        <f>IF($F77=0,0,((($F77/$E$76)*'CRONOGRAMA ACTIVIDADES'!AN$36)*($G77/$F77)))</f>
        <v>0</v>
      </c>
      <c r="AS77" s="498">
        <f>IF($F77=0,0,((($F77/$E$76)*'CRONOGRAMA ACTIVIDADES'!AO$36)*($G77/$F77)))</f>
        <v>0</v>
      </c>
      <c r="AT77" s="501">
        <f>AH77+AI77+AJ77+AK77+AL77+AM77+AN77+AO77+AP77+AQ77+AR77+AS77</f>
        <v>0</v>
      </c>
      <c r="AU77" s="504">
        <f>AS77+AR77+AQ77+AP77+AO77+AN77+AM77+AL77+AK77+AJ77+AI77+AH77+AF77+AE77+AD77+AC77+AB77+AA77+Z77+Y77+X77+W77+V77+U77+S77+R77+Q77+P77+O77+N77+M77+L77+K77+J77+I77+H77</f>
        <v>0</v>
      </c>
      <c r="AV77" s="470">
        <f t="shared" si="24"/>
        <v>0</v>
      </c>
    </row>
    <row r="78" spans="2:48" s="472" customFormat="1" ht="12.75" customHeight="1">
      <c r="B78" s="494" t="str">
        <f>+'FORMATO COSTEO C1'!C$346</f>
        <v>1.3.1.2</v>
      </c>
      <c r="C78" s="495" t="str">
        <f>+'FORMATO COSTEO C1'!B$346</f>
        <v>Categoría de gasto</v>
      </c>
      <c r="D78" s="496"/>
      <c r="E78" s="497"/>
      <c r="F78" s="498">
        <f>+'FORMATO COSTEO C1'!G346</f>
        <v>0</v>
      </c>
      <c r="G78" s="499">
        <f>+'FORMATO COSTEO C1'!N346</f>
        <v>0</v>
      </c>
      <c r="H78" s="503">
        <f>IF($F78=0,0,((($F78/$E$76)*'CRONOGRAMA ACTIVIDADES'!F$36)*($G78/$F78)))</f>
        <v>0</v>
      </c>
      <c r="I78" s="498">
        <f>IF($F78=0,0,((($F78/$E$76)*'CRONOGRAMA ACTIVIDADES'!G$36)*($G78/$F78)))</f>
        <v>0</v>
      </c>
      <c r="J78" s="498">
        <f>IF($F78=0,0,((($F78/$E$76)*'CRONOGRAMA ACTIVIDADES'!H$36)*($G78/$F78)))</f>
        <v>0</v>
      </c>
      <c r="K78" s="498">
        <f>IF($F78=0,0,((($F78/$E$76)*'CRONOGRAMA ACTIVIDADES'!I$36)*($G78/$F78)))</f>
        <v>0</v>
      </c>
      <c r="L78" s="498">
        <f>IF($F78=0,0,((($F78/$E$76)*'CRONOGRAMA ACTIVIDADES'!J$36)*($G78/$F78)))</f>
        <v>0</v>
      </c>
      <c r="M78" s="498">
        <f>IF($F78=0,0,((($F78/$E$76)*'CRONOGRAMA ACTIVIDADES'!K$36)*($G78/$F78)))</f>
        <v>0</v>
      </c>
      <c r="N78" s="498">
        <f>IF($F78=0,0,((($F78/$E$76)*'CRONOGRAMA ACTIVIDADES'!L$36)*($G78/$F78)))</f>
        <v>0</v>
      </c>
      <c r="O78" s="498">
        <f>IF($F78=0,0,((($F78/$E$76)*'CRONOGRAMA ACTIVIDADES'!M$36)*($G78/$F78)))</f>
        <v>0</v>
      </c>
      <c r="P78" s="498">
        <f>IF($F78=0,0,((($F78/$E$76)*'CRONOGRAMA ACTIVIDADES'!N$36)*($G78/$F78)))</f>
        <v>0</v>
      </c>
      <c r="Q78" s="498">
        <f>IF($F78=0,0,((($F78/$E$76)*'CRONOGRAMA ACTIVIDADES'!O$36)*($G78/$F78)))</f>
        <v>0</v>
      </c>
      <c r="R78" s="498">
        <f>IF($F78=0,0,((($F78/$E$76)*'CRONOGRAMA ACTIVIDADES'!P$36)*($G78/$F78)))</f>
        <v>0</v>
      </c>
      <c r="S78" s="498">
        <f>IF($F78=0,0,((($F78/$E$76)*'CRONOGRAMA ACTIVIDADES'!Q$36)*($G78/$F78)))</f>
        <v>0</v>
      </c>
      <c r="T78" s="501">
        <f>H78+I78+J78+K78+L78+M78+N78+O78+P78+Q78+R78+S78</f>
        <v>0</v>
      </c>
      <c r="U78" s="502">
        <f>IF($F78=0,0,((($F78/$E$76)*'CRONOGRAMA ACTIVIDADES'!R$36)*($G78/$F78)))</f>
        <v>0</v>
      </c>
      <c r="V78" s="498">
        <f>IF($F78=0,0,((($F78/$E$76)*'CRONOGRAMA ACTIVIDADES'!S$36)*($G78/$F78)))</f>
        <v>0</v>
      </c>
      <c r="W78" s="498">
        <f>IF($F78=0,0,((($F78/$E$76)*'CRONOGRAMA ACTIVIDADES'!T$36)*($G78/$F78)))</f>
        <v>0</v>
      </c>
      <c r="X78" s="498">
        <f>IF($F78=0,0,((($F78/$E$76)*'CRONOGRAMA ACTIVIDADES'!U$36)*($G78/$F78)))</f>
        <v>0</v>
      </c>
      <c r="Y78" s="498">
        <f>IF($F78=0,0,((($F78/$E$76)*'CRONOGRAMA ACTIVIDADES'!V$36)*($G78/$F78)))</f>
        <v>0</v>
      </c>
      <c r="Z78" s="498">
        <f>IF($F78=0,0,((($F78/$E$76)*'CRONOGRAMA ACTIVIDADES'!W$36)*($G78/$F78)))</f>
        <v>0</v>
      </c>
      <c r="AA78" s="498">
        <f>IF($F78=0,0,((($F78/$E$76)*'CRONOGRAMA ACTIVIDADES'!X$36)*($G78/$F78)))</f>
        <v>0</v>
      </c>
      <c r="AB78" s="498">
        <f>IF($F78=0,0,((($F78/$E$76)*'CRONOGRAMA ACTIVIDADES'!Y$36)*($G78/$F78)))</f>
        <v>0</v>
      </c>
      <c r="AC78" s="498">
        <f>IF($F78=0,0,((($F78/$E$76)*'CRONOGRAMA ACTIVIDADES'!Z$36)*($G78/$F78)))</f>
        <v>0</v>
      </c>
      <c r="AD78" s="498">
        <f>IF($F78=0,0,((($F78/$E$76)*'CRONOGRAMA ACTIVIDADES'!AA$36)*($G78/$F78)))</f>
        <v>0</v>
      </c>
      <c r="AE78" s="498">
        <f>IF($F78=0,0,((($F78/$E$76)*'CRONOGRAMA ACTIVIDADES'!AB$36)*($G78/$F78)))</f>
        <v>0</v>
      </c>
      <c r="AF78" s="498">
        <f>IF($F78=0,0,((($F78/$E$76)*'CRONOGRAMA ACTIVIDADES'!AC$36)*($G78/$F78)))</f>
        <v>0</v>
      </c>
      <c r="AG78" s="499">
        <f>U78+V78+W78+X78+Y78+Z78+AA78+AB78+AC78+AD78+AE78+AF78</f>
        <v>0</v>
      </c>
      <c r="AH78" s="503">
        <f>IF($F78=0,0,((($F78/$E$76)*'CRONOGRAMA ACTIVIDADES'!AD$36)*($G78/$F78)))</f>
        <v>0</v>
      </c>
      <c r="AI78" s="498">
        <f>IF($F78=0,0,((($F78/$E$76)*'CRONOGRAMA ACTIVIDADES'!AE$36)*($G78/$F78)))</f>
        <v>0</v>
      </c>
      <c r="AJ78" s="498">
        <f>IF($F78=0,0,((($F78/$E$76)*'CRONOGRAMA ACTIVIDADES'!AF$36)*($G78/$F78)))</f>
        <v>0</v>
      </c>
      <c r="AK78" s="498">
        <f>IF($F78=0,0,((($F78/$E$76)*'CRONOGRAMA ACTIVIDADES'!AG$36)*($G78/$F78)))</f>
        <v>0</v>
      </c>
      <c r="AL78" s="498">
        <f>IF($F78=0,0,((($F78/$E$76)*'CRONOGRAMA ACTIVIDADES'!AH$36)*($G78/$F78)))</f>
        <v>0</v>
      </c>
      <c r="AM78" s="498">
        <f>IF($F78=0,0,((($F78/$E$76)*'CRONOGRAMA ACTIVIDADES'!AI$36)*($G78/$F78)))</f>
        <v>0</v>
      </c>
      <c r="AN78" s="498">
        <f>IF($F78=0,0,((($F78/$E$76)*'CRONOGRAMA ACTIVIDADES'!AJ$36)*($G78/$F78)))</f>
        <v>0</v>
      </c>
      <c r="AO78" s="498">
        <f>IF($F78=0,0,((($F78/$E$76)*'CRONOGRAMA ACTIVIDADES'!AK$36)*($G78/$F78)))</f>
        <v>0</v>
      </c>
      <c r="AP78" s="498">
        <f>IF($F78=0,0,((($F78/$E$76)*'CRONOGRAMA ACTIVIDADES'!AL$36)*($G78/$F78)))</f>
        <v>0</v>
      </c>
      <c r="AQ78" s="498">
        <f>IF($F78=0,0,((($F78/$E$76)*'CRONOGRAMA ACTIVIDADES'!AM$36)*($G78/$F78)))</f>
        <v>0</v>
      </c>
      <c r="AR78" s="498">
        <f>IF($F78=0,0,((($F78/$E$76)*'CRONOGRAMA ACTIVIDADES'!AN$36)*($G78/$F78)))</f>
        <v>0</v>
      </c>
      <c r="AS78" s="498">
        <f>IF($F78=0,0,((($F78/$E$76)*'CRONOGRAMA ACTIVIDADES'!AO$36)*($G78/$F78)))</f>
        <v>0</v>
      </c>
      <c r="AT78" s="501">
        <f>AH78+AI78+AJ78+AK78+AL78+AM78+AN78+AO78+AP78+AQ78+AR78+AS78</f>
        <v>0</v>
      </c>
      <c r="AU78" s="504">
        <f>AS78+AR78+AQ78+AP78+AO78+AN78+AM78+AL78+AK78+AJ78+AI78+AH78+AF78+AE78+AD78+AC78+AB78+AA78+Z78+Y78+X78+W78+V78+U78+S78+R78+Q78+P78+O78+N78+M78+L78+K78+J78+I78+H78</f>
        <v>0</v>
      </c>
      <c r="AV78" s="470">
        <f t="shared" si="24"/>
        <v>0</v>
      </c>
    </row>
    <row r="79" spans="2:48" s="472" customFormat="1" ht="12.75" customHeight="1">
      <c r="B79" s="494" t="str">
        <f>+'FORMATO COSTEO C1'!C$352</f>
        <v>1.3.1.3</v>
      </c>
      <c r="C79" s="495" t="str">
        <f>+'FORMATO COSTEO C1'!B$352</f>
        <v>Categoría de gasto</v>
      </c>
      <c r="D79" s="496"/>
      <c r="E79" s="497"/>
      <c r="F79" s="498">
        <f>+'FORMATO COSTEO C1'!G352</f>
        <v>0</v>
      </c>
      <c r="G79" s="499">
        <f>+'FORMATO COSTEO C1'!N352</f>
        <v>0</v>
      </c>
      <c r="H79" s="503">
        <f>IF($F79=0,0,((($F79/$E$76)*'CRONOGRAMA ACTIVIDADES'!F$36)*($G79/$F79)))</f>
        <v>0</v>
      </c>
      <c r="I79" s="498">
        <f>IF($F79=0,0,((($F79/$E$76)*'CRONOGRAMA ACTIVIDADES'!G$36)*($G79/$F79)))</f>
        <v>0</v>
      </c>
      <c r="J79" s="498">
        <f>IF($F79=0,0,((($F79/$E$76)*'CRONOGRAMA ACTIVIDADES'!H$36)*($G79/$F79)))</f>
        <v>0</v>
      </c>
      <c r="K79" s="498">
        <f>IF($F79=0,0,((($F79/$E$76)*'CRONOGRAMA ACTIVIDADES'!I$36)*($G79/$F79)))</f>
        <v>0</v>
      </c>
      <c r="L79" s="498">
        <f>IF($F79=0,0,((($F79/$E$76)*'CRONOGRAMA ACTIVIDADES'!J$36)*($G79/$F79)))</f>
        <v>0</v>
      </c>
      <c r="M79" s="498">
        <f>IF($F79=0,0,((($F79/$E$76)*'CRONOGRAMA ACTIVIDADES'!K$36)*($G79/$F79)))</f>
        <v>0</v>
      </c>
      <c r="N79" s="498">
        <f>IF($F79=0,0,((($F79/$E$76)*'CRONOGRAMA ACTIVIDADES'!L$36)*($G79/$F79)))</f>
        <v>0</v>
      </c>
      <c r="O79" s="498">
        <f>IF($F79=0,0,((($F79/$E$76)*'CRONOGRAMA ACTIVIDADES'!M$36)*($G79/$F79)))</f>
        <v>0</v>
      </c>
      <c r="P79" s="498">
        <f>IF($F79=0,0,((($F79/$E$76)*'CRONOGRAMA ACTIVIDADES'!N$36)*($G79/$F79)))</f>
        <v>0</v>
      </c>
      <c r="Q79" s="498">
        <f>IF($F79=0,0,((($F79/$E$76)*'CRONOGRAMA ACTIVIDADES'!O$36)*($G79/$F79)))</f>
        <v>0</v>
      </c>
      <c r="R79" s="498">
        <f>IF($F79=0,0,((($F79/$E$76)*'CRONOGRAMA ACTIVIDADES'!P$36)*($G79/$F79)))</f>
        <v>0</v>
      </c>
      <c r="S79" s="498">
        <f>IF($F79=0,0,((($F79/$E$76)*'CRONOGRAMA ACTIVIDADES'!Q$36)*($G79/$F79)))</f>
        <v>0</v>
      </c>
      <c r="T79" s="501">
        <f>H79+I79+J79+K79+L79+M79+N79+O79+P79+Q79+R79+S79</f>
        <v>0</v>
      </c>
      <c r="U79" s="502">
        <f>IF($F79=0,0,((($F79/$E$76)*'CRONOGRAMA ACTIVIDADES'!R$36)*($G79/$F79)))</f>
        <v>0</v>
      </c>
      <c r="V79" s="498">
        <f>IF($F79=0,0,((($F79/$E$76)*'CRONOGRAMA ACTIVIDADES'!S$36)*($G79/$F79)))</f>
        <v>0</v>
      </c>
      <c r="W79" s="498">
        <f>IF($F79=0,0,((($F79/$E$76)*'CRONOGRAMA ACTIVIDADES'!T$36)*($G79/$F79)))</f>
        <v>0</v>
      </c>
      <c r="X79" s="498">
        <f>IF($F79=0,0,((($F79/$E$76)*'CRONOGRAMA ACTIVIDADES'!U$36)*($G79/$F79)))</f>
        <v>0</v>
      </c>
      <c r="Y79" s="498">
        <f>IF($F79=0,0,((($F79/$E$76)*'CRONOGRAMA ACTIVIDADES'!V$36)*($G79/$F79)))</f>
        <v>0</v>
      </c>
      <c r="Z79" s="498">
        <f>IF($F79=0,0,((($F79/$E$76)*'CRONOGRAMA ACTIVIDADES'!W$36)*($G79/$F79)))</f>
        <v>0</v>
      </c>
      <c r="AA79" s="498">
        <f>IF($F79=0,0,((($F79/$E$76)*'CRONOGRAMA ACTIVIDADES'!X$36)*($G79/$F79)))</f>
        <v>0</v>
      </c>
      <c r="AB79" s="498">
        <f>IF($F79=0,0,((($F79/$E$76)*'CRONOGRAMA ACTIVIDADES'!Y$36)*($G79/$F79)))</f>
        <v>0</v>
      </c>
      <c r="AC79" s="498">
        <f>IF($F79=0,0,((($F79/$E$76)*'CRONOGRAMA ACTIVIDADES'!Z$36)*($G79/$F79)))</f>
        <v>0</v>
      </c>
      <c r="AD79" s="498">
        <f>IF($F79=0,0,((($F79/$E$76)*'CRONOGRAMA ACTIVIDADES'!AA$36)*($G79/$F79)))</f>
        <v>0</v>
      </c>
      <c r="AE79" s="498">
        <f>IF($F79=0,0,((($F79/$E$76)*'CRONOGRAMA ACTIVIDADES'!AB$36)*($G79/$F79)))</f>
        <v>0</v>
      </c>
      <c r="AF79" s="498">
        <f>IF($F79=0,0,((($F79/$E$76)*'CRONOGRAMA ACTIVIDADES'!AC$36)*($G79/$F79)))</f>
        <v>0</v>
      </c>
      <c r="AG79" s="499">
        <f>U79+V79+W79+X79+Y79+Z79+AA79+AB79+AC79+AD79+AE79+AF79</f>
        <v>0</v>
      </c>
      <c r="AH79" s="503">
        <f>IF($F79=0,0,((($F79/$E$76)*'CRONOGRAMA ACTIVIDADES'!AD$36)*($G79/$F79)))</f>
        <v>0</v>
      </c>
      <c r="AI79" s="498">
        <f>IF($F79=0,0,((($F79/$E$76)*'CRONOGRAMA ACTIVIDADES'!AE$36)*($G79/$F79)))</f>
        <v>0</v>
      </c>
      <c r="AJ79" s="498">
        <f>IF($F79=0,0,((($F79/$E$76)*'CRONOGRAMA ACTIVIDADES'!AF$36)*($G79/$F79)))</f>
        <v>0</v>
      </c>
      <c r="AK79" s="498">
        <f>IF($F79=0,0,((($F79/$E$76)*'CRONOGRAMA ACTIVIDADES'!AG$36)*($G79/$F79)))</f>
        <v>0</v>
      </c>
      <c r="AL79" s="498">
        <f>IF($F79=0,0,((($F79/$E$76)*'CRONOGRAMA ACTIVIDADES'!AH$36)*($G79/$F79)))</f>
        <v>0</v>
      </c>
      <c r="AM79" s="498">
        <f>IF($F79=0,0,((($F79/$E$76)*'CRONOGRAMA ACTIVIDADES'!AI$36)*($G79/$F79)))</f>
        <v>0</v>
      </c>
      <c r="AN79" s="498">
        <f>IF($F79=0,0,((($F79/$E$76)*'CRONOGRAMA ACTIVIDADES'!AJ$36)*($G79/$F79)))</f>
        <v>0</v>
      </c>
      <c r="AO79" s="498">
        <f>IF($F79=0,0,((($F79/$E$76)*'CRONOGRAMA ACTIVIDADES'!AK$36)*($G79/$F79)))</f>
        <v>0</v>
      </c>
      <c r="AP79" s="498">
        <f>IF($F79=0,0,((($F79/$E$76)*'CRONOGRAMA ACTIVIDADES'!AL$36)*($G79/$F79)))</f>
        <v>0</v>
      </c>
      <c r="AQ79" s="498">
        <f>IF($F79=0,0,((($F79/$E$76)*'CRONOGRAMA ACTIVIDADES'!AM$36)*($G79/$F79)))</f>
        <v>0</v>
      </c>
      <c r="AR79" s="498">
        <f>IF($F79=0,0,((($F79/$E$76)*'CRONOGRAMA ACTIVIDADES'!AN$36)*($G79/$F79)))</f>
        <v>0</v>
      </c>
      <c r="AS79" s="498">
        <f>IF($F79=0,0,((($F79/$E$76)*'CRONOGRAMA ACTIVIDADES'!AO$36)*($G79/$F79)))</f>
        <v>0</v>
      </c>
      <c r="AT79" s="501">
        <f>AH79+AI79+AJ79+AK79+AL79+AM79+AN79+AO79+AP79+AQ79+AR79+AS79</f>
        <v>0</v>
      </c>
      <c r="AU79" s="504">
        <f>AS79+AR79+AQ79+AP79+AO79+AN79+AM79+AL79+AK79+AJ79+AI79+AH79+AF79+AE79+AD79+AC79+AB79+AA79+Z79+Y79+X79+W79+V79+U79+S79+R79+Q79+P79+O79+N79+M79+L79+K79+J79+I79+H79</f>
        <v>0</v>
      </c>
      <c r="AV79" s="470">
        <f t="shared" si="24"/>
        <v>0</v>
      </c>
    </row>
    <row r="80" spans="2:48" s="483" customFormat="1" ht="12.75" customHeight="1" outlineLevel="1">
      <c r="B80" s="494" t="str">
        <f>+'FORMATO COSTEO C1'!C$358</f>
        <v>1.3.1.4</v>
      </c>
      <c r="C80" s="495" t="str">
        <f>+'FORMATO COSTEO C1'!B$358</f>
        <v>Categoría de gasto</v>
      </c>
      <c r="D80" s="496"/>
      <c r="E80" s="497"/>
      <c r="F80" s="498">
        <f>+'FORMATO COSTEO C1'!G358</f>
        <v>0</v>
      </c>
      <c r="G80" s="499">
        <f>+'FORMATO COSTEO C1'!N358</f>
        <v>0</v>
      </c>
      <c r="H80" s="503">
        <f>IF($F80=0,0,((($F80/$E$76)*'CRONOGRAMA ACTIVIDADES'!F$36)*($G80/$F80)))</f>
        <v>0</v>
      </c>
      <c r="I80" s="498">
        <f>IF($F80=0,0,((($F80/$E$76)*'CRONOGRAMA ACTIVIDADES'!G$36)*($G80/$F80)))</f>
        <v>0</v>
      </c>
      <c r="J80" s="498">
        <f>IF($F80=0,0,((($F80/$E$76)*'CRONOGRAMA ACTIVIDADES'!H$36)*($G80/$F80)))</f>
        <v>0</v>
      </c>
      <c r="K80" s="498">
        <f>IF($F80=0,0,((($F80/$E$76)*'CRONOGRAMA ACTIVIDADES'!I$36)*($G80/$F80)))</f>
        <v>0</v>
      </c>
      <c r="L80" s="498">
        <f>IF($F80=0,0,((($F80/$E$76)*'CRONOGRAMA ACTIVIDADES'!J$36)*($G80/$F80)))</f>
        <v>0</v>
      </c>
      <c r="M80" s="498">
        <f>IF($F80=0,0,((($F80/$E$76)*'CRONOGRAMA ACTIVIDADES'!K$36)*($G80/$F80)))</f>
        <v>0</v>
      </c>
      <c r="N80" s="498">
        <f>IF($F80=0,0,((($F80/$E$76)*'CRONOGRAMA ACTIVIDADES'!L$36)*($G80/$F80)))</f>
        <v>0</v>
      </c>
      <c r="O80" s="498">
        <f>IF($F80=0,0,((($F80/$E$76)*'CRONOGRAMA ACTIVIDADES'!M$36)*($G80/$F80)))</f>
        <v>0</v>
      </c>
      <c r="P80" s="498">
        <f>IF($F80=0,0,((($F80/$E$76)*'CRONOGRAMA ACTIVIDADES'!N$36)*($G80/$F80)))</f>
        <v>0</v>
      </c>
      <c r="Q80" s="498">
        <f>IF($F80=0,0,((($F80/$E$76)*'CRONOGRAMA ACTIVIDADES'!O$36)*($G80/$F80)))</f>
        <v>0</v>
      </c>
      <c r="R80" s="498">
        <f>IF($F80=0,0,((($F80/$E$76)*'CRONOGRAMA ACTIVIDADES'!P$36)*($G80/$F80)))</f>
        <v>0</v>
      </c>
      <c r="S80" s="498">
        <f>IF($F80=0,0,((($F80/$E$76)*'CRONOGRAMA ACTIVIDADES'!Q$36)*($G80/$F80)))</f>
        <v>0</v>
      </c>
      <c r="T80" s="501">
        <f>H80+I80+J80+K80+L80+M80+N80+O80+P80+Q80+R80+S80</f>
        <v>0</v>
      </c>
      <c r="U80" s="502">
        <f>IF($F80=0,0,((($F80/$E$76)*'CRONOGRAMA ACTIVIDADES'!R$36)*($G80/$F80)))</f>
        <v>0</v>
      </c>
      <c r="V80" s="498">
        <f>IF($F80=0,0,((($F80/$E$76)*'CRONOGRAMA ACTIVIDADES'!S$36)*($G80/$F80)))</f>
        <v>0</v>
      </c>
      <c r="W80" s="498">
        <f>IF($F80=0,0,((($F80/$E$76)*'CRONOGRAMA ACTIVIDADES'!T$36)*($G80/$F80)))</f>
        <v>0</v>
      </c>
      <c r="X80" s="498">
        <f>IF($F80=0,0,((($F80/$E$76)*'CRONOGRAMA ACTIVIDADES'!U$36)*($G80/$F80)))</f>
        <v>0</v>
      </c>
      <c r="Y80" s="498">
        <f>IF($F80=0,0,((($F80/$E$76)*'CRONOGRAMA ACTIVIDADES'!V$36)*($G80/$F80)))</f>
        <v>0</v>
      </c>
      <c r="Z80" s="498">
        <f>IF($F80=0,0,((($F80/$E$76)*'CRONOGRAMA ACTIVIDADES'!W$36)*($G80/$F80)))</f>
        <v>0</v>
      </c>
      <c r="AA80" s="498">
        <f>IF($F80=0,0,((($F80/$E$76)*'CRONOGRAMA ACTIVIDADES'!X$36)*($G80/$F80)))</f>
        <v>0</v>
      </c>
      <c r="AB80" s="498">
        <f>IF($F80=0,0,((($F80/$E$76)*'CRONOGRAMA ACTIVIDADES'!Y$36)*($G80/$F80)))</f>
        <v>0</v>
      </c>
      <c r="AC80" s="498">
        <f>IF($F80=0,0,((($F80/$E$76)*'CRONOGRAMA ACTIVIDADES'!Z$36)*($G80/$F80)))</f>
        <v>0</v>
      </c>
      <c r="AD80" s="498">
        <f>IF($F80=0,0,((($F80/$E$76)*'CRONOGRAMA ACTIVIDADES'!AA$36)*($G80/$F80)))</f>
        <v>0</v>
      </c>
      <c r="AE80" s="498">
        <f>IF($F80=0,0,((($F80/$E$76)*'CRONOGRAMA ACTIVIDADES'!AB$36)*($G80/$F80)))</f>
        <v>0</v>
      </c>
      <c r="AF80" s="498">
        <f>IF($F80=0,0,((($F80/$E$76)*'CRONOGRAMA ACTIVIDADES'!AC$36)*($G80/$F80)))</f>
        <v>0</v>
      </c>
      <c r="AG80" s="499">
        <f>U80+V80+W80+X80+Y80+Z80+AA80+AB80+AC80+AD80+AE80+AF80</f>
        <v>0</v>
      </c>
      <c r="AH80" s="503">
        <f>IF($F80=0,0,((($F80/$E$76)*'CRONOGRAMA ACTIVIDADES'!AD$36)*($G80/$F80)))</f>
        <v>0</v>
      </c>
      <c r="AI80" s="498">
        <f>IF($F80=0,0,((($F80/$E$76)*'CRONOGRAMA ACTIVIDADES'!AE$36)*($G80/$F80)))</f>
        <v>0</v>
      </c>
      <c r="AJ80" s="498">
        <f>IF($F80=0,0,((($F80/$E$76)*'CRONOGRAMA ACTIVIDADES'!AF$36)*($G80/$F80)))</f>
        <v>0</v>
      </c>
      <c r="AK80" s="498">
        <f>IF($F80=0,0,((($F80/$E$76)*'CRONOGRAMA ACTIVIDADES'!AG$36)*($G80/$F80)))</f>
        <v>0</v>
      </c>
      <c r="AL80" s="498">
        <f>IF($F80=0,0,((($F80/$E$76)*'CRONOGRAMA ACTIVIDADES'!AH$36)*($G80/$F80)))</f>
        <v>0</v>
      </c>
      <c r="AM80" s="498">
        <f>IF($F80=0,0,((($F80/$E$76)*'CRONOGRAMA ACTIVIDADES'!AI$36)*($G80/$F80)))</f>
        <v>0</v>
      </c>
      <c r="AN80" s="498">
        <f>IF($F80=0,0,((($F80/$E$76)*'CRONOGRAMA ACTIVIDADES'!AJ$36)*($G80/$F80)))</f>
        <v>0</v>
      </c>
      <c r="AO80" s="498">
        <f>IF($F80=0,0,((($F80/$E$76)*'CRONOGRAMA ACTIVIDADES'!AK$36)*($G80/$F80)))</f>
        <v>0</v>
      </c>
      <c r="AP80" s="498">
        <f>IF($F80=0,0,((($F80/$E$76)*'CRONOGRAMA ACTIVIDADES'!AL$36)*($G80/$F80)))</f>
        <v>0</v>
      </c>
      <c r="AQ80" s="498">
        <f>IF($F80=0,0,((($F80/$E$76)*'CRONOGRAMA ACTIVIDADES'!AM$36)*($G80/$F80)))</f>
        <v>0</v>
      </c>
      <c r="AR80" s="498">
        <f>IF($F80=0,0,((($F80/$E$76)*'CRONOGRAMA ACTIVIDADES'!AN$36)*($G80/$F80)))</f>
        <v>0</v>
      </c>
      <c r="AS80" s="498">
        <f>IF($F80=0,0,((($F80/$E$76)*'CRONOGRAMA ACTIVIDADES'!AO$36)*($G80/$F80)))</f>
        <v>0</v>
      </c>
      <c r="AT80" s="501">
        <f>AH80+AI80+AJ80+AK80+AL80+AM80+AN80+AO80+AP80+AQ80+AR80+AS80</f>
        <v>0</v>
      </c>
      <c r="AU80" s="504">
        <f>AS80+AR80+AQ80+AP80+AO80+AN80+AM80+AL80+AK80+AJ80+AI80+AH80+AF80+AE80+AD80+AC80+AB80+AA80+Z80+Y80+X80+W80+V80+U80+S80+R80+Q80+P80+O80+N80+M80+L80+K80+J80+I80+H80</f>
        <v>0</v>
      </c>
      <c r="AV80" s="470">
        <f t="shared" si="24"/>
        <v>0</v>
      </c>
    </row>
    <row r="81" spans="2:48" s="483" customFormat="1" ht="12.75" customHeight="1" outlineLevel="1">
      <c r="B81" s="494" t="str">
        <f>+'FORMATO COSTEO C1'!C$364</f>
        <v>1.3.1.5</v>
      </c>
      <c r="C81" s="495" t="str">
        <f>+'FORMATO COSTEO C1'!B$364</f>
        <v>Categoría de gasto</v>
      </c>
      <c r="D81" s="496"/>
      <c r="E81" s="497"/>
      <c r="F81" s="498">
        <f>+'FORMATO COSTEO C1'!G364</f>
        <v>0</v>
      </c>
      <c r="G81" s="499">
        <f>+'FORMATO COSTEO C1'!N364</f>
        <v>0</v>
      </c>
      <c r="H81" s="503">
        <f>IF($F81=0,0,((($F81/$E$76)*'CRONOGRAMA ACTIVIDADES'!F$36)*($G81/$F81)))</f>
        <v>0</v>
      </c>
      <c r="I81" s="498">
        <f>IF($F81=0,0,((($F81/$E$76)*'CRONOGRAMA ACTIVIDADES'!G$36)*($G81/$F81)))</f>
        <v>0</v>
      </c>
      <c r="J81" s="498">
        <f>IF($F81=0,0,((($F81/$E$76)*'CRONOGRAMA ACTIVIDADES'!H$36)*($G81/$F81)))</f>
        <v>0</v>
      </c>
      <c r="K81" s="498">
        <f>IF($F81=0,0,((($F81/$E$76)*'CRONOGRAMA ACTIVIDADES'!I$36)*($G81/$F81)))</f>
        <v>0</v>
      </c>
      <c r="L81" s="498">
        <f>IF($F81=0,0,((($F81/$E$76)*'CRONOGRAMA ACTIVIDADES'!J$36)*($G81/$F81)))</f>
        <v>0</v>
      </c>
      <c r="M81" s="498">
        <f>IF($F81=0,0,((($F81/$E$76)*'CRONOGRAMA ACTIVIDADES'!K$36)*($G81/$F81)))</f>
        <v>0</v>
      </c>
      <c r="N81" s="498">
        <f>IF($F81=0,0,((($F81/$E$76)*'CRONOGRAMA ACTIVIDADES'!L$36)*($G81/$F81)))</f>
        <v>0</v>
      </c>
      <c r="O81" s="498">
        <f>IF($F81=0,0,((($F81/$E$76)*'CRONOGRAMA ACTIVIDADES'!M$36)*($G81/$F81)))</f>
        <v>0</v>
      </c>
      <c r="P81" s="498">
        <f>IF($F81=0,0,((($F81/$E$76)*'CRONOGRAMA ACTIVIDADES'!N$36)*($G81/$F81)))</f>
        <v>0</v>
      </c>
      <c r="Q81" s="498">
        <f>IF($F81=0,0,((($F81/$E$76)*'CRONOGRAMA ACTIVIDADES'!O$36)*($G81/$F81)))</f>
        <v>0</v>
      </c>
      <c r="R81" s="498">
        <f>IF($F81=0,0,((($F81/$E$76)*'CRONOGRAMA ACTIVIDADES'!P$36)*($G81/$F81)))</f>
        <v>0</v>
      </c>
      <c r="S81" s="498">
        <f>IF($F81=0,0,((($F81/$E$76)*'CRONOGRAMA ACTIVIDADES'!Q$36)*($G81/$F81)))</f>
        <v>0</v>
      </c>
      <c r="T81" s="501">
        <f>H81+I81+J81+K81+L81+M81+N81+O81+P81+Q81+R81+S81</f>
        <v>0</v>
      </c>
      <c r="U81" s="502">
        <f>IF($F81=0,0,((($F81/$E$76)*'CRONOGRAMA ACTIVIDADES'!R$36)*($G81/$F81)))</f>
        <v>0</v>
      </c>
      <c r="V81" s="498">
        <f>IF($F81=0,0,((($F81/$E$76)*'CRONOGRAMA ACTIVIDADES'!S$36)*($G81/$F81)))</f>
        <v>0</v>
      </c>
      <c r="W81" s="498">
        <f>IF($F81=0,0,((($F81/$E$76)*'CRONOGRAMA ACTIVIDADES'!T$36)*($G81/$F81)))</f>
        <v>0</v>
      </c>
      <c r="X81" s="498">
        <f>IF($F81=0,0,((($F81/$E$76)*'CRONOGRAMA ACTIVIDADES'!U$36)*($G81/$F81)))</f>
        <v>0</v>
      </c>
      <c r="Y81" s="498">
        <f>IF($F81=0,0,((($F81/$E$76)*'CRONOGRAMA ACTIVIDADES'!V$36)*($G81/$F81)))</f>
        <v>0</v>
      </c>
      <c r="Z81" s="498">
        <f>IF($F81=0,0,((($F81/$E$76)*'CRONOGRAMA ACTIVIDADES'!W$36)*($G81/$F81)))</f>
        <v>0</v>
      </c>
      <c r="AA81" s="498">
        <f>IF($F81=0,0,((($F81/$E$76)*'CRONOGRAMA ACTIVIDADES'!X$36)*($G81/$F81)))</f>
        <v>0</v>
      </c>
      <c r="AB81" s="498">
        <f>IF($F81=0,0,((($F81/$E$76)*'CRONOGRAMA ACTIVIDADES'!Y$36)*($G81/$F81)))</f>
        <v>0</v>
      </c>
      <c r="AC81" s="498">
        <f>IF($F81=0,0,((($F81/$E$76)*'CRONOGRAMA ACTIVIDADES'!Z$36)*($G81/$F81)))</f>
        <v>0</v>
      </c>
      <c r="AD81" s="498">
        <f>IF($F81=0,0,((($F81/$E$76)*'CRONOGRAMA ACTIVIDADES'!AA$36)*($G81/$F81)))</f>
        <v>0</v>
      </c>
      <c r="AE81" s="498">
        <f>IF($F81=0,0,((($F81/$E$76)*'CRONOGRAMA ACTIVIDADES'!AB$36)*($G81/$F81)))</f>
        <v>0</v>
      </c>
      <c r="AF81" s="498">
        <f>IF($F81=0,0,((($F81/$E$76)*'CRONOGRAMA ACTIVIDADES'!AC$36)*($G81/$F81)))</f>
        <v>0</v>
      </c>
      <c r="AG81" s="499">
        <f>U81+V81+W81+X81+Y81+Z81+AA81+AB81+AC81+AD81+AE81+AF81</f>
        <v>0</v>
      </c>
      <c r="AH81" s="503">
        <f>IF($F81=0,0,((($F81/$E$76)*'CRONOGRAMA ACTIVIDADES'!AD$36)*($G81/$F81)))</f>
        <v>0</v>
      </c>
      <c r="AI81" s="498">
        <f>IF($F81=0,0,((($F81/$E$76)*'CRONOGRAMA ACTIVIDADES'!AE$36)*($G81/$F81)))</f>
        <v>0</v>
      </c>
      <c r="AJ81" s="498">
        <f>IF($F81=0,0,((($F81/$E$76)*'CRONOGRAMA ACTIVIDADES'!AF$36)*($G81/$F81)))</f>
        <v>0</v>
      </c>
      <c r="AK81" s="498">
        <f>IF($F81=0,0,((($F81/$E$76)*'CRONOGRAMA ACTIVIDADES'!AG$36)*($G81/$F81)))</f>
        <v>0</v>
      </c>
      <c r="AL81" s="498">
        <f>IF($F81=0,0,((($F81/$E$76)*'CRONOGRAMA ACTIVIDADES'!AH$36)*($G81/$F81)))</f>
        <v>0</v>
      </c>
      <c r="AM81" s="498">
        <f>IF($F81=0,0,((($F81/$E$76)*'CRONOGRAMA ACTIVIDADES'!AI$36)*($G81/$F81)))</f>
        <v>0</v>
      </c>
      <c r="AN81" s="498">
        <f>IF($F81=0,0,((($F81/$E$76)*'CRONOGRAMA ACTIVIDADES'!AJ$36)*($G81/$F81)))</f>
        <v>0</v>
      </c>
      <c r="AO81" s="498">
        <f>IF($F81=0,0,((($F81/$E$76)*'CRONOGRAMA ACTIVIDADES'!AK$36)*($G81/$F81)))</f>
        <v>0</v>
      </c>
      <c r="AP81" s="498">
        <f>IF($F81=0,0,((($F81/$E$76)*'CRONOGRAMA ACTIVIDADES'!AL$36)*($G81/$F81)))</f>
        <v>0</v>
      </c>
      <c r="AQ81" s="498">
        <f>IF($F81=0,0,((($F81/$E$76)*'CRONOGRAMA ACTIVIDADES'!AM$36)*($G81/$F81)))</f>
        <v>0</v>
      </c>
      <c r="AR81" s="498">
        <f>IF($F81=0,0,((($F81/$E$76)*'CRONOGRAMA ACTIVIDADES'!AN$36)*($G81/$F81)))</f>
        <v>0</v>
      </c>
      <c r="AS81" s="498">
        <f>IF($F81=0,0,((($F81/$E$76)*'CRONOGRAMA ACTIVIDADES'!AO$36)*($G81/$F81)))</f>
        <v>0</v>
      </c>
      <c r="AT81" s="501">
        <f>AH81+AI81+AJ81+AK81+AL81+AM81+AN81+AO81+AP81+AQ81+AR81+AS81</f>
        <v>0</v>
      </c>
      <c r="AU81" s="504">
        <f>AS81+AR81+AQ81+AP81+AO81+AN81+AM81+AL81+AK81+AJ81+AI81+AH81+AF81+AE81+AD81+AC81+AB81+AA81+Z81+Y81+X81+W81+V81+U81+S81+R81+Q81+P81+O81+N81+M81+L81+K81+J81+I81+H81</f>
        <v>0</v>
      </c>
      <c r="AV81" s="470">
        <f t="shared" si="24"/>
        <v>0</v>
      </c>
    </row>
    <row r="82" spans="2:48" s="472" customFormat="1" ht="12.75" customHeight="1">
      <c r="B82" s="484" t="str">
        <f>+'FORMATO COSTEO C1'!C$370</f>
        <v>1.3.2</v>
      </c>
      <c r="C82" s="508">
        <f>+'FORMATO COSTEO C1'!B$370</f>
        <v>0</v>
      </c>
      <c r="D82" s="486" t="str">
        <f>+'FORMATO COSTEO C1'!D$370</f>
        <v>Unidad medida</v>
      </c>
      <c r="E82" s="487">
        <f>+'FORMATO COSTEO C1'!E$370</f>
        <v>0</v>
      </c>
      <c r="F82" s="488">
        <f>SUM(F83:F87)</f>
        <v>0</v>
      </c>
      <c r="G82" s="489">
        <f aca="true" t="shared" si="25" ref="G82:AS82">SUM(G83:G87)</f>
        <v>0</v>
      </c>
      <c r="H82" s="490">
        <f t="shared" si="25"/>
        <v>0</v>
      </c>
      <c r="I82" s="488">
        <f>SUM(I83:I87)</f>
        <v>0</v>
      </c>
      <c r="J82" s="488">
        <f>SUM(J83:J87)</f>
        <v>0</v>
      </c>
      <c r="K82" s="488">
        <f>SUM(K83:K87)</f>
        <v>0</v>
      </c>
      <c r="L82" s="488">
        <f>SUM(L83:L87)</f>
        <v>0</v>
      </c>
      <c r="M82" s="488">
        <f>SUM(M83:M87)</f>
        <v>0</v>
      </c>
      <c r="N82" s="488">
        <f t="shared" si="25"/>
        <v>0</v>
      </c>
      <c r="O82" s="488">
        <f t="shared" si="25"/>
        <v>0</v>
      </c>
      <c r="P82" s="488">
        <f t="shared" si="25"/>
        <v>0</v>
      </c>
      <c r="Q82" s="488">
        <f t="shared" si="25"/>
        <v>0</v>
      </c>
      <c r="R82" s="488">
        <f t="shared" si="25"/>
        <v>0</v>
      </c>
      <c r="S82" s="488">
        <f t="shared" si="25"/>
        <v>0</v>
      </c>
      <c r="T82" s="491">
        <f t="shared" si="25"/>
        <v>0</v>
      </c>
      <c r="U82" s="492">
        <f t="shared" si="25"/>
        <v>0</v>
      </c>
      <c r="V82" s="488">
        <f t="shared" si="25"/>
        <v>0</v>
      </c>
      <c r="W82" s="488">
        <f t="shared" si="25"/>
        <v>0</v>
      </c>
      <c r="X82" s="488">
        <f t="shared" si="25"/>
        <v>0</v>
      </c>
      <c r="Y82" s="488">
        <f t="shared" si="25"/>
        <v>0</v>
      </c>
      <c r="Z82" s="488">
        <f t="shared" si="25"/>
        <v>0</v>
      </c>
      <c r="AA82" s="488">
        <f t="shared" si="25"/>
        <v>0</v>
      </c>
      <c r="AB82" s="488">
        <f t="shared" si="25"/>
        <v>0</v>
      </c>
      <c r="AC82" s="488">
        <f t="shared" si="25"/>
        <v>0</v>
      </c>
      <c r="AD82" s="488">
        <f t="shared" si="25"/>
        <v>0</v>
      </c>
      <c r="AE82" s="488">
        <f t="shared" si="25"/>
        <v>0</v>
      </c>
      <c r="AF82" s="488">
        <f t="shared" si="25"/>
        <v>0</v>
      </c>
      <c r="AG82" s="489">
        <f t="shared" si="25"/>
        <v>0</v>
      </c>
      <c r="AH82" s="490">
        <f t="shared" si="25"/>
        <v>0</v>
      </c>
      <c r="AI82" s="488">
        <f t="shared" si="25"/>
        <v>0</v>
      </c>
      <c r="AJ82" s="488">
        <f t="shared" si="25"/>
        <v>0</v>
      </c>
      <c r="AK82" s="488">
        <f t="shared" si="25"/>
        <v>0</v>
      </c>
      <c r="AL82" s="488">
        <f t="shared" si="25"/>
        <v>0</v>
      </c>
      <c r="AM82" s="488">
        <f t="shared" si="25"/>
        <v>0</v>
      </c>
      <c r="AN82" s="488">
        <f t="shared" si="25"/>
        <v>0</v>
      </c>
      <c r="AO82" s="488">
        <f t="shared" si="25"/>
        <v>0</v>
      </c>
      <c r="AP82" s="488">
        <f t="shared" si="25"/>
        <v>0</v>
      </c>
      <c r="AQ82" s="488">
        <f t="shared" si="25"/>
        <v>0</v>
      </c>
      <c r="AR82" s="488">
        <f t="shared" si="25"/>
        <v>0</v>
      </c>
      <c r="AS82" s="488">
        <f t="shared" si="25"/>
        <v>0</v>
      </c>
      <c r="AT82" s="491">
        <f>SUM(AT83:AT87)</f>
        <v>0</v>
      </c>
      <c r="AU82" s="493">
        <f>SUM(AU83:AU87)</f>
        <v>0</v>
      </c>
      <c r="AV82" s="470">
        <f t="shared" si="24"/>
        <v>0</v>
      </c>
    </row>
    <row r="83" spans="2:48" s="472" customFormat="1" ht="12.75" customHeight="1">
      <c r="B83" s="494" t="str">
        <f>+'FORMATO COSTEO C1'!C372</f>
        <v>1.3.2.1</v>
      </c>
      <c r="C83" s="495" t="str">
        <f>+'FORMATO COSTEO C1'!B$372</f>
        <v>Categoría de gasto</v>
      </c>
      <c r="D83" s="506"/>
      <c r="E83" s="507"/>
      <c r="F83" s="498">
        <f>+'FORMATO COSTEO C1'!G372</f>
        <v>0</v>
      </c>
      <c r="G83" s="499">
        <f>+'FORMATO COSTEO C1'!N372</f>
        <v>0</v>
      </c>
      <c r="H83" s="500">
        <f>IF($F83=0,0,((($F83/$E$82)*'CRONOGRAMA ACTIVIDADES'!F$37)*($G83/$F83)))</f>
        <v>0</v>
      </c>
      <c r="I83" s="498">
        <f>IF($F83=0,0,((($F83/$E$82)*'CRONOGRAMA ACTIVIDADES'!G$37)*($G83/$F83)))</f>
        <v>0</v>
      </c>
      <c r="J83" s="498">
        <f>IF($F83=0,0,((($F83/$E$82)*'CRONOGRAMA ACTIVIDADES'!H$37)*($G83/$F83)))</f>
        <v>0</v>
      </c>
      <c r="K83" s="498">
        <f>IF($F83=0,0,((($F83/$E$82)*'CRONOGRAMA ACTIVIDADES'!I$37)*($G83/$F83)))</f>
        <v>0</v>
      </c>
      <c r="L83" s="498">
        <f>IF($F83=0,0,((($F83/$E$82)*'CRONOGRAMA ACTIVIDADES'!J$37)*($G83/$F83)))</f>
        <v>0</v>
      </c>
      <c r="M83" s="498">
        <f>IF($F83=0,0,((($F83/$E$82)*'CRONOGRAMA ACTIVIDADES'!K$37)*($G83/$F83)))</f>
        <v>0</v>
      </c>
      <c r="N83" s="498">
        <f>IF($F83=0,0,((($F83/$E$82)*'CRONOGRAMA ACTIVIDADES'!L$37)*($G83/$F83)))</f>
        <v>0</v>
      </c>
      <c r="O83" s="498">
        <f>IF($F83=0,0,((($F83/$E$82)*'CRONOGRAMA ACTIVIDADES'!M$37)*($G83/$F83)))</f>
        <v>0</v>
      </c>
      <c r="P83" s="498">
        <f>IF($F83=0,0,((($F83/$E$82)*'CRONOGRAMA ACTIVIDADES'!N$37)*($G83/$F83)))</f>
        <v>0</v>
      </c>
      <c r="Q83" s="498">
        <f>IF($F83=0,0,((($F83/$E$82)*'CRONOGRAMA ACTIVIDADES'!O$37)*($G83/$F83)))</f>
        <v>0</v>
      </c>
      <c r="R83" s="498">
        <f>IF($F83=0,0,((($F83/$E$82)*'CRONOGRAMA ACTIVIDADES'!P$37)*($G83/$F83)))</f>
        <v>0</v>
      </c>
      <c r="S83" s="498">
        <f>IF($F83=0,0,((($F83/$E$82)*'CRONOGRAMA ACTIVIDADES'!Q$37)*($G83/$F83)))</f>
        <v>0</v>
      </c>
      <c r="T83" s="501">
        <f>H83+I83+J83+K83+L83+M83+N83+O83+P83+Q83+R83+S83</f>
        <v>0</v>
      </c>
      <c r="U83" s="502">
        <f>IF($F83=0,0,((($F83/$E$82)*'CRONOGRAMA ACTIVIDADES'!R$37)*($G83/$F83)))</f>
        <v>0</v>
      </c>
      <c r="V83" s="498">
        <f>IF($F83=0,0,((($F83/$E$82)*'CRONOGRAMA ACTIVIDADES'!S$37)*($G83/$F83)))</f>
        <v>0</v>
      </c>
      <c r="W83" s="498">
        <f>IF($F83=0,0,((($F83/$E$82)*'CRONOGRAMA ACTIVIDADES'!T$37)*($G83/$F83)))</f>
        <v>0</v>
      </c>
      <c r="X83" s="498">
        <f>IF($F83=0,0,((($F83/$E$82)*'CRONOGRAMA ACTIVIDADES'!U$37)*($G83/$F83)))</f>
        <v>0</v>
      </c>
      <c r="Y83" s="498">
        <f>IF($F83=0,0,((($F83/$E$82)*'CRONOGRAMA ACTIVIDADES'!V$37)*($G83/$F83)))</f>
        <v>0</v>
      </c>
      <c r="Z83" s="498">
        <f>IF($F83=0,0,((($F83/$E$82)*'CRONOGRAMA ACTIVIDADES'!W$37)*($G83/$F83)))</f>
        <v>0</v>
      </c>
      <c r="AA83" s="498">
        <f>IF($F83=0,0,((($F83/$E$82)*'CRONOGRAMA ACTIVIDADES'!X$37)*($G83/$F83)))</f>
        <v>0</v>
      </c>
      <c r="AB83" s="498">
        <f>IF($F83=0,0,((($F83/$E$82)*'CRONOGRAMA ACTIVIDADES'!Y$37)*($G83/$F83)))</f>
        <v>0</v>
      </c>
      <c r="AC83" s="498">
        <f>IF($F83=0,0,((($F83/$E$82)*'CRONOGRAMA ACTIVIDADES'!Z$37)*($G83/$F83)))</f>
        <v>0</v>
      </c>
      <c r="AD83" s="498">
        <f>IF($F83=0,0,((($F83/$E$82)*'CRONOGRAMA ACTIVIDADES'!AA$37)*($G83/$F83)))</f>
        <v>0</v>
      </c>
      <c r="AE83" s="498">
        <f>IF($F83=0,0,((($F83/$E$82)*'CRONOGRAMA ACTIVIDADES'!AB$37)*($G83/$F83)))</f>
        <v>0</v>
      </c>
      <c r="AF83" s="498">
        <f>IF($F83=0,0,((($F83/$E$82)*'CRONOGRAMA ACTIVIDADES'!AC$37)*($G83/$F83)))</f>
        <v>0</v>
      </c>
      <c r="AG83" s="499">
        <f>U83+V83+W83+X83+Y83+Z83+AA83+AB83+AC83+AD83+AE83+AF83</f>
        <v>0</v>
      </c>
      <c r="AH83" s="503">
        <f>IF($F83=0,0,((($F83/$E$82)*'CRONOGRAMA ACTIVIDADES'!AD$37)*($G83/$F83)))</f>
        <v>0</v>
      </c>
      <c r="AI83" s="498">
        <f>IF($F83=0,0,((($F83/$E$82)*'CRONOGRAMA ACTIVIDADES'!AE$37)*($G83/$F83)))</f>
        <v>0</v>
      </c>
      <c r="AJ83" s="498">
        <f>IF($F83=0,0,((($F83/$E$82)*'CRONOGRAMA ACTIVIDADES'!AF$37)*($G83/$F83)))</f>
        <v>0</v>
      </c>
      <c r="AK83" s="498">
        <f>IF($F83=0,0,((($F83/$E$82)*'CRONOGRAMA ACTIVIDADES'!AG$37)*($G83/$F83)))</f>
        <v>0</v>
      </c>
      <c r="AL83" s="498">
        <f>IF($F83=0,0,((($F83/$E$82)*'CRONOGRAMA ACTIVIDADES'!AH$37)*($G83/$F83)))</f>
        <v>0</v>
      </c>
      <c r="AM83" s="498">
        <f>IF($F83=0,0,((($F83/$E$82)*'CRONOGRAMA ACTIVIDADES'!AI$37)*($G83/$F83)))</f>
        <v>0</v>
      </c>
      <c r="AN83" s="498">
        <f>IF($F83=0,0,((($F83/$E$82)*'CRONOGRAMA ACTIVIDADES'!AJ$37)*($G83/$F83)))</f>
        <v>0</v>
      </c>
      <c r="AO83" s="498">
        <f>IF($F83=0,0,((($F83/$E$82)*'CRONOGRAMA ACTIVIDADES'!AK$37)*($G83/$F83)))</f>
        <v>0</v>
      </c>
      <c r="AP83" s="498">
        <f>IF($F83=0,0,((($F83/$E$82)*'CRONOGRAMA ACTIVIDADES'!AL$37)*($G83/$F83)))</f>
        <v>0</v>
      </c>
      <c r="AQ83" s="498">
        <f>IF($F83=0,0,((($F83/$E$82)*'CRONOGRAMA ACTIVIDADES'!AM$37)*($G83/$F83)))</f>
        <v>0</v>
      </c>
      <c r="AR83" s="498">
        <f>IF($F83=0,0,((($F83/$E$82)*'CRONOGRAMA ACTIVIDADES'!AN$37)*($G83/$F83)))</f>
        <v>0</v>
      </c>
      <c r="AS83" s="498">
        <f>IF($F83=0,0,((($F83/$E$82)*'CRONOGRAMA ACTIVIDADES'!AO$37)*($G83/$F83)))</f>
        <v>0</v>
      </c>
      <c r="AT83" s="501">
        <f>AH83+AI83+AJ83+AK83+AL83+AM83+AN83+AO83+AP83+AQ83+AR83+AS83</f>
        <v>0</v>
      </c>
      <c r="AU83" s="504">
        <f>AS83+AR83+AQ83+AP83+AO83+AN83+AM83+AL83+AK83+AJ83+AI83+AH83+AF83+AE83+AD83+AC83+AB83+AA83+Z83+Y83+X83+W83+V83+U83+S83+R83+Q83+P83+O83+N83+M83+L83+K83+J83+I83+H83</f>
        <v>0</v>
      </c>
      <c r="AV83" s="470">
        <f t="shared" si="24"/>
        <v>0</v>
      </c>
    </row>
    <row r="84" spans="2:48" s="483" customFormat="1" ht="12.75" customHeight="1" outlineLevel="1">
      <c r="B84" s="494" t="str">
        <f>+'FORMATO COSTEO C1'!C378</f>
        <v>1.3.2.2</v>
      </c>
      <c r="C84" s="495" t="str">
        <f>+'FORMATO COSTEO C1'!B$378</f>
        <v>Categoría de gasto</v>
      </c>
      <c r="D84" s="506"/>
      <c r="E84" s="507"/>
      <c r="F84" s="498">
        <f>+'FORMATO COSTEO C1'!G378</f>
        <v>0</v>
      </c>
      <c r="G84" s="499">
        <f>+'FORMATO COSTEO C1'!N378</f>
        <v>0</v>
      </c>
      <c r="H84" s="503">
        <f>IF($F84=0,0,((($F84/$E$82)*'CRONOGRAMA ACTIVIDADES'!F$37)*($G84/$F84)))</f>
        <v>0</v>
      </c>
      <c r="I84" s="498">
        <f>IF($F84=0,0,((($F84/$E$82)*'CRONOGRAMA ACTIVIDADES'!G$37)*($G84/$F84)))</f>
        <v>0</v>
      </c>
      <c r="J84" s="498">
        <f>IF($F84=0,0,((($F84/$E$82)*'CRONOGRAMA ACTIVIDADES'!H$37)*($G84/$F84)))</f>
        <v>0</v>
      </c>
      <c r="K84" s="498">
        <f>IF($F84=0,0,((($F84/$E$82)*'CRONOGRAMA ACTIVIDADES'!I$37)*($G84/$F84)))</f>
        <v>0</v>
      </c>
      <c r="L84" s="498">
        <f>IF($F84=0,0,((($F84/$E$82)*'CRONOGRAMA ACTIVIDADES'!J$37)*($G84/$F84)))</f>
        <v>0</v>
      </c>
      <c r="M84" s="498">
        <f>IF($F84=0,0,((($F84/$E$82)*'CRONOGRAMA ACTIVIDADES'!K$37)*($G84/$F84)))</f>
        <v>0</v>
      </c>
      <c r="N84" s="498">
        <f>IF($F84=0,0,((($F84/$E$82)*'CRONOGRAMA ACTIVIDADES'!L$37)*($G84/$F84)))</f>
        <v>0</v>
      </c>
      <c r="O84" s="498">
        <f>IF($F84=0,0,((($F84/$E$82)*'CRONOGRAMA ACTIVIDADES'!M$37)*($G84/$F84)))</f>
        <v>0</v>
      </c>
      <c r="P84" s="498">
        <f>IF($F84=0,0,((($F84/$E$82)*'CRONOGRAMA ACTIVIDADES'!N$37)*($G84/$F84)))</f>
        <v>0</v>
      </c>
      <c r="Q84" s="498">
        <f>IF($F84=0,0,((($F84/$E$82)*'CRONOGRAMA ACTIVIDADES'!O$37)*($G84/$F84)))</f>
        <v>0</v>
      </c>
      <c r="R84" s="498">
        <f>IF($F84=0,0,((($F84/$E$82)*'CRONOGRAMA ACTIVIDADES'!P$37)*($G84/$F84)))</f>
        <v>0</v>
      </c>
      <c r="S84" s="498">
        <f>IF($F84=0,0,((($F84/$E$82)*'CRONOGRAMA ACTIVIDADES'!Q$37)*($G84/$F84)))</f>
        <v>0</v>
      </c>
      <c r="T84" s="501">
        <f>H84+I84+J84+K84+L84+M84+N84+O84+P84+Q84+R84+S84</f>
        <v>0</v>
      </c>
      <c r="U84" s="502">
        <f>IF($F84=0,0,((($F84/$E$82)*'CRONOGRAMA ACTIVIDADES'!R$37)*($G84/$F84)))</f>
        <v>0</v>
      </c>
      <c r="V84" s="498">
        <f>IF($F84=0,0,((($F84/$E$82)*'CRONOGRAMA ACTIVIDADES'!S$37)*($G84/$F84)))</f>
        <v>0</v>
      </c>
      <c r="W84" s="498">
        <f>IF($F84=0,0,((($F84/$E$82)*'CRONOGRAMA ACTIVIDADES'!T$37)*($G84/$F84)))</f>
        <v>0</v>
      </c>
      <c r="X84" s="498">
        <f>IF($F84=0,0,((($F84/$E$82)*'CRONOGRAMA ACTIVIDADES'!U$37)*($G84/$F84)))</f>
        <v>0</v>
      </c>
      <c r="Y84" s="498">
        <f>IF($F84=0,0,((($F84/$E$82)*'CRONOGRAMA ACTIVIDADES'!V$37)*($G84/$F84)))</f>
        <v>0</v>
      </c>
      <c r="Z84" s="498">
        <f>IF($F84=0,0,((($F84/$E$82)*'CRONOGRAMA ACTIVIDADES'!W$37)*($G84/$F84)))</f>
        <v>0</v>
      </c>
      <c r="AA84" s="498">
        <f>IF($F84=0,0,((($F84/$E$82)*'CRONOGRAMA ACTIVIDADES'!X$37)*($G84/$F84)))</f>
        <v>0</v>
      </c>
      <c r="AB84" s="498">
        <f>IF($F84=0,0,((($F84/$E$82)*'CRONOGRAMA ACTIVIDADES'!Y$37)*($G84/$F84)))</f>
        <v>0</v>
      </c>
      <c r="AC84" s="498">
        <f>IF($F84=0,0,((($F84/$E$82)*'CRONOGRAMA ACTIVIDADES'!Z$37)*($G84/$F84)))</f>
        <v>0</v>
      </c>
      <c r="AD84" s="498">
        <f>IF($F84=0,0,((($F84/$E$82)*'CRONOGRAMA ACTIVIDADES'!AA$37)*($G84/$F84)))</f>
        <v>0</v>
      </c>
      <c r="AE84" s="498">
        <f>IF($F84=0,0,((($F84/$E$82)*'CRONOGRAMA ACTIVIDADES'!AB$37)*($G84/$F84)))</f>
        <v>0</v>
      </c>
      <c r="AF84" s="498">
        <f>IF($F84=0,0,((($F84/$E$82)*'CRONOGRAMA ACTIVIDADES'!AC$37)*($G84/$F84)))</f>
        <v>0</v>
      </c>
      <c r="AG84" s="499">
        <f>U84+V84+W84+X84+Y84+Z84+AA84+AB84+AC84+AD84+AE84+AF84</f>
        <v>0</v>
      </c>
      <c r="AH84" s="503">
        <f>IF($F84=0,0,((($F84/$E$82)*'CRONOGRAMA ACTIVIDADES'!AD$37)*($G84/$F84)))</f>
        <v>0</v>
      </c>
      <c r="AI84" s="498">
        <f>IF($F84=0,0,((($F84/$E$82)*'CRONOGRAMA ACTIVIDADES'!AE$37)*($G84/$F84)))</f>
        <v>0</v>
      </c>
      <c r="AJ84" s="498">
        <f>IF($F84=0,0,((($F84/$E$82)*'CRONOGRAMA ACTIVIDADES'!AF$37)*($G84/$F84)))</f>
        <v>0</v>
      </c>
      <c r="AK84" s="498">
        <f>IF($F84=0,0,((($F84/$E$82)*'CRONOGRAMA ACTIVIDADES'!AG$37)*($G84/$F84)))</f>
        <v>0</v>
      </c>
      <c r="AL84" s="498">
        <f>IF($F84=0,0,((($F84/$E$82)*'CRONOGRAMA ACTIVIDADES'!AH$37)*($G84/$F84)))</f>
        <v>0</v>
      </c>
      <c r="AM84" s="498">
        <f>IF($F84=0,0,((($F84/$E$82)*'CRONOGRAMA ACTIVIDADES'!AI$37)*($G84/$F84)))</f>
        <v>0</v>
      </c>
      <c r="AN84" s="498">
        <f>IF($F84=0,0,((($F84/$E$82)*'CRONOGRAMA ACTIVIDADES'!AJ$37)*($G84/$F84)))</f>
        <v>0</v>
      </c>
      <c r="AO84" s="498">
        <f>IF($F84=0,0,((($F84/$E$82)*'CRONOGRAMA ACTIVIDADES'!AK$37)*($G84/$F84)))</f>
        <v>0</v>
      </c>
      <c r="AP84" s="498">
        <f>IF($F84=0,0,((($F84/$E$82)*'CRONOGRAMA ACTIVIDADES'!AL$37)*($G84/$F84)))</f>
        <v>0</v>
      </c>
      <c r="AQ84" s="498">
        <f>IF($F84=0,0,((($F84/$E$82)*'CRONOGRAMA ACTIVIDADES'!AM$37)*($G84/$F84)))</f>
        <v>0</v>
      </c>
      <c r="AR84" s="498">
        <f>IF($F84=0,0,((($F84/$E$82)*'CRONOGRAMA ACTIVIDADES'!AN$37)*($G84/$F84)))</f>
        <v>0</v>
      </c>
      <c r="AS84" s="498">
        <f>IF($F84=0,0,((($F84/$E$82)*'CRONOGRAMA ACTIVIDADES'!AO$37)*($G84/$F84)))</f>
        <v>0</v>
      </c>
      <c r="AT84" s="501">
        <f>AH84+AI84+AJ84+AK84+AL84+AM84+AN84+AO84+AP84+AQ84+AR84+AS84</f>
        <v>0</v>
      </c>
      <c r="AU84" s="504">
        <f>AS84+AR84+AQ84+AP84+AO84+AN84+AM84+AL84+AK84+AJ84+AI84+AH84+AF84+AE84+AD84+AC84+AB84+AA84+Z84+Y84+X84+W84+V84+U84+S84+R84+Q84+P84+O84+N84+M84+L84+K84+J84+I84+H84</f>
        <v>0</v>
      </c>
      <c r="AV84" s="470">
        <f t="shared" si="24"/>
        <v>0</v>
      </c>
    </row>
    <row r="85" spans="2:48" s="472" customFormat="1" ht="12.75" customHeight="1">
      <c r="B85" s="494" t="str">
        <f>+'FORMATO COSTEO C1'!C$384</f>
        <v>1.3.2.3</v>
      </c>
      <c r="C85" s="495" t="str">
        <f>+'FORMATO COSTEO C1'!B$384</f>
        <v>Categoría de gasto</v>
      </c>
      <c r="D85" s="506"/>
      <c r="E85" s="507"/>
      <c r="F85" s="498">
        <f>+'FORMATO COSTEO C1'!G384</f>
        <v>0</v>
      </c>
      <c r="G85" s="499">
        <f>+'FORMATO COSTEO C1'!N384</f>
        <v>0</v>
      </c>
      <c r="H85" s="503">
        <f>IF($F85=0,0,((($F85/$E$82)*'CRONOGRAMA ACTIVIDADES'!F$37)*($G85/$F85)))</f>
        <v>0</v>
      </c>
      <c r="I85" s="498">
        <f>IF($F85=0,0,((($F85/$E$82)*'CRONOGRAMA ACTIVIDADES'!G$37)*($G85/$F85)))</f>
        <v>0</v>
      </c>
      <c r="J85" s="498">
        <f>IF($F85=0,0,((($F85/$E$82)*'CRONOGRAMA ACTIVIDADES'!H$37)*($G85/$F85)))</f>
        <v>0</v>
      </c>
      <c r="K85" s="498">
        <f>IF($F85=0,0,((($F85/$E$82)*'CRONOGRAMA ACTIVIDADES'!I$37)*($G85/$F85)))</f>
        <v>0</v>
      </c>
      <c r="L85" s="498">
        <f>IF($F85=0,0,((($F85/$E$82)*'CRONOGRAMA ACTIVIDADES'!J$37)*($G85/$F85)))</f>
        <v>0</v>
      </c>
      <c r="M85" s="498">
        <f>IF($F85=0,0,((($F85/$E$82)*'CRONOGRAMA ACTIVIDADES'!K$37)*($G85/$F85)))</f>
        <v>0</v>
      </c>
      <c r="N85" s="498">
        <f>IF($F85=0,0,((($F85/$E$82)*'CRONOGRAMA ACTIVIDADES'!L$37)*($G85/$F85)))</f>
        <v>0</v>
      </c>
      <c r="O85" s="498">
        <f>IF($F85=0,0,((($F85/$E$82)*'CRONOGRAMA ACTIVIDADES'!M$37)*($G85/$F85)))</f>
        <v>0</v>
      </c>
      <c r="P85" s="498">
        <f>IF($F85=0,0,((($F85/$E$82)*'CRONOGRAMA ACTIVIDADES'!N$37)*($G85/$F85)))</f>
        <v>0</v>
      </c>
      <c r="Q85" s="498">
        <f>IF($F85=0,0,((($F85/$E$82)*'CRONOGRAMA ACTIVIDADES'!O$37)*($G85/$F85)))</f>
        <v>0</v>
      </c>
      <c r="R85" s="498">
        <f>IF($F85=0,0,((($F85/$E$82)*'CRONOGRAMA ACTIVIDADES'!P$37)*($G85/$F85)))</f>
        <v>0</v>
      </c>
      <c r="S85" s="498">
        <f>IF($F85=0,0,((($F85/$E$82)*'CRONOGRAMA ACTIVIDADES'!Q$37)*($G85/$F85)))</f>
        <v>0</v>
      </c>
      <c r="T85" s="501">
        <f>H85+I85+J85+K85+L85+M85+N85+O85+P85+Q85+R85+S85</f>
        <v>0</v>
      </c>
      <c r="U85" s="502">
        <f>IF($F85=0,0,((($F85/$E$82)*'CRONOGRAMA ACTIVIDADES'!R$37)*($G85/$F85)))</f>
        <v>0</v>
      </c>
      <c r="V85" s="498">
        <f>IF($F85=0,0,((($F85/$E$82)*'CRONOGRAMA ACTIVIDADES'!S$37)*($G85/$F85)))</f>
        <v>0</v>
      </c>
      <c r="W85" s="498">
        <f>IF($F85=0,0,((($F85/$E$82)*'CRONOGRAMA ACTIVIDADES'!T$37)*($G85/$F85)))</f>
        <v>0</v>
      </c>
      <c r="X85" s="498">
        <f>IF($F85=0,0,((($F85/$E$82)*'CRONOGRAMA ACTIVIDADES'!U$37)*($G85/$F85)))</f>
        <v>0</v>
      </c>
      <c r="Y85" s="498">
        <f>IF($F85=0,0,((($F85/$E$82)*'CRONOGRAMA ACTIVIDADES'!V$37)*($G85/$F85)))</f>
        <v>0</v>
      </c>
      <c r="Z85" s="498">
        <f>IF($F85=0,0,((($F85/$E$82)*'CRONOGRAMA ACTIVIDADES'!W$37)*($G85/$F85)))</f>
        <v>0</v>
      </c>
      <c r="AA85" s="498">
        <f>IF($F85=0,0,((($F85/$E$82)*'CRONOGRAMA ACTIVIDADES'!X$37)*($G85/$F85)))</f>
        <v>0</v>
      </c>
      <c r="AB85" s="498">
        <f>IF($F85=0,0,((($F85/$E$82)*'CRONOGRAMA ACTIVIDADES'!Y$37)*($G85/$F85)))</f>
        <v>0</v>
      </c>
      <c r="AC85" s="498">
        <f>IF($F85=0,0,((($F85/$E$82)*'CRONOGRAMA ACTIVIDADES'!Z$37)*($G85/$F85)))</f>
        <v>0</v>
      </c>
      <c r="AD85" s="498">
        <f>IF($F85=0,0,((($F85/$E$82)*'CRONOGRAMA ACTIVIDADES'!AA$37)*($G85/$F85)))</f>
        <v>0</v>
      </c>
      <c r="AE85" s="498">
        <f>IF($F85=0,0,((($F85/$E$82)*'CRONOGRAMA ACTIVIDADES'!AB$37)*($G85/$F85)))</f>
        <v>0</v>
      </c>
      <c r="AF85" s="498">
        <f>IF($F85=0,0,((($F85/$E$82)*'CRONOGRAMA ACTIVIDADES'!AC$37)*($G85/$F85)))</f>
        <v>0</v>
      </c>
      <c r="AG85" s="499">
        <f>U85+V85+W85+X85+Y85+Z85+AA85+AB85+AC85+AD85+AE85+AF85</f>
        <v>0</v>
      </c>
      <c r="AH85" s="503">
        <f>IF($F85=0,0,((($F85/$E$82)*'CRONOGRAMA ACTIVIDADES'!AD$37)*($G85/$F85)))</f>
        <v>0</v>
      </c>
      <c r="AI85" s="498">
        <f>IF($F85=0,0,((($F85/$E$82)*'CRONOGRAMA ACTIVIDADES'!AE$37)*($G85/$F85)))</f>
        <v>0</v>
      </c>
      <c r="AJ85" s="498">
        <f>IF($F85=0,0,((($F85/$E$82)*'CRONOGRAMA ACTIVIDADES'!AF$37)*($G85/$F85)))</f>
        <v>0</v>
      </c>
      <c r="AK85" s="498">
        <f>IF($F85=0,0,((($F85/$E$82)*'CRONOGRAMA ACTIVIDADES'!AG$37)*($G85/$F85)))</f>
        <v>0</v>
      </c>
      <c r="AL85" s="498">
        <f>IF($F85=0,0,((($F85/$E$82)*'CRONOGRAMA ACTIVIDADES'!AH$37)*($G85/$F85)))</f>
        <v>0</v>
      </c>
      <c r="AM85" s="498">
        <f>IF($F85=0,0,((($F85/$E$82)*'CRONOGRAMA ACTIVIDADES'!AI$37)*($G85/$F85)))</f>
        <v>0</v>
      </c>
      <c r="AN85" s="498">
        <f>IF($F85=0,0,((($F85/$E$82)*'CRONOGRAMA ACTIVIDADES'!AJ$37)*($G85/$F85)))</f>
        <v>0</v>
      </c>
      <c r="AO85" s="498">
        <f>IF($F85=0,0,((($F85/$E$82)*'CRONOGRAMA ACTIVIDADES'!AK$37)*($G85/$F85)))</f>
        <v>0</v>
      </c>
      <c r="AP85" s="498">
        <f>IF($F85=0,0,((($F85/$E$82)*'CRONOGRAMA ACTIVIDADES'!AL$37)*($G85/$F85)))</f>
        <v>0</v>
      </c>
      <c r="AQ85" s="498">
        <f>IF($F85=0,0,((($F85/$E$82)*'CRONOGRAMA ACTIVIDADES'!AM$37)*($G85/$F85)))</f>
        <v>0</v>
      </c>
      <c r="AR85" s="498">
        <f>IF($F85=0,0,((($F85/$E$82)*'CRONOGRAMA ACTIVIDADES'!AN$37)*($G85/$F85)))</f>
        <v>0</v>
      </c>
      <c r="AS85" s="498">
        <f>IF($F85=0,0,((($F85/$E$82)*'CRONOGRAMA ACTIVIDADES'!AO$37)*($G85/$F85)))</f>
        <v>0</v>
      </c>
      <c r="AT85" s="501">
        <f>AH85+AI85+AJ85+AK85+AL85+AM85+AN85+AO85+AP85+AQ85+AR85+AS85</f>
        <v>0</v>
      </c>
      <c r="AU85" s="504">
        <f>AS85+AR85+AQ85+AP85+AO85+AN85+AM85+AL85+AK85+AJ85+AI85+AH85+AF85+AE85+AD85+AC85+AB85+AA85+Z85+Y85+X85+W85+V85+U85+S85+R85+Q85+P85+O85+N85+M85+L85+K85+J85+I85+H85</f>
        <v>0</v>
      </c>
      <c r="AV85" s="470">
        <f t="shared" si="24"/>
        <v>0</v>
      </c>
    </row>
    <row r="86" spans="2:48" s="472" customFormat="1" ht="12.75" customHeight="1">
      <c r="B86" s="494" t="str">
        <f>+'FORMATO COSTEO C1'!C390</f>
        <v>1.3.2.4</v>
      </c>
      <c r="C86" s="495" t="str">
        <f>+'FORMATO COSTEO C1'!B$390</f>
        <v>Categoría de gasto</v>
      </c>
      <c r="D86" s="506"/>
      <c r="E86" s="507"/>
      <c r="F86" s="498">
        <f>+'FORMATO COSTEO C1'!G390</f>
        <v>0</v>
      </c>
      <c r="G86" s="499">
        <f>+'FORMATO COSTEO C1'!N390</f>
        <v>0</v>
      </c>
      <c r="H86" s="503">
        <f>IF($F86=0,0,((($F86/$E$82)*'CRONOGRAMA ACTIVIDADES'!F$37)*($G86/$F86)))</f>
        <v>0</v>
      </c>
      <c r="I86" s="498">
        <f>IF($F86=0,0,((($F86/$E$82)*'CRONOGRAMA ACTIVIDADES'!G$37)*($G86/$F86)))</f>
        <v>0</v>
      </c>
      <c r="J86" s="498">
        <f>IF($F86=0,0,((($F86/$E$82)*'CRONOGRAMA ACTIVIDADES'!H$37)*($G86/$F86)))</f>
        <v>0</v>
      </c>
      <c r="K86" s="498">
        <f>IF($F86=0,0,((($F86/$E$82)*'CRONOGRAMA ACTIVIDADES'!I$37)*($G86/$F86)))</f>
        <v>0</v>
      </c>
      <c r="L86" s="498">
        <f>IF($F86=0,0,((($F86/$E$82)*'CRONOGRAMA ACTIVIDADES'!J$37)*($G86/$F86)))</f>
        <v>0</v>
      </c>
      <c r="M86" s="498">
        <f>IF($F86=0,0,((($F86/$E$82)*'CRONOGRAMA ACTIVIDADES'!K$37)*($G86/$F86)))</f>
        <v>0</v>
      </c>
      <c r="N86" s="498">
        <f>IF($F86=0,0,((($F86/$E$82)*'CRONOGRAMA ACTIVIDADES'!L$37)*($G86/$F86)))</f>
        <v>0</v>
      </c>
      <c r="O86" s="498">
        <f>IF($F86=0,0,((($F86/$E$82)*'CRONOGRAMA ACTIVIDADES'!M$37)*($G86/$F86)))</f>
        <v>0</v>
      </c>
      <c r="P86" s="498">
        <f>IF($F86=0,0,((($F86/$E$82)*'CRONOGRAMA ACTIVIDADES'!N$37)*($G86/$F86)))</f>
        <v>0</v>
      </c>
      <c r="Q86" s="498">
        <f>IF($F86=0,0,((($F86/$E$82)*'CRONOGRAMA ACTIVIDADES'!O$37)*($G86/$F86)))</f>
        <v>0</v>
      </c>
      <c r="R86" s="498">
        <f>IF($F86=0,0,((($F86/$E$82)*'CRONOGRAMA ACTIVIDADES'!P$37)*($G86/$F86)))</f>
        <v>0</v>
      </c>
      <c r="S86" s="498">
        <f>IF($F86=0,0,((($F86/$E$82)*'CRONOGRAMA ACTIVIDADES'!Q$37)*($G86/$F86)))</f>
        <v>0</v>
      </c>
      <c r="T86" s="501">
        <f>H86+I86+J86+K86+L86+M86+N86+O86+P86+Q86+R86+S86</f>
        <v>0</v>
      </c>
      <c r="U86" s="502">
        <f>IF($F86=0,0,((($F86/$E$82)*'CRONOGRAMA ACTIVIDADES'!R$37)*($G86/$F86)))</f>
        <v>0</v>
      </c>
      <c r="V86" s="498">
        <f>IF($F86=0,0,((($F86/$E$82)*'CRONOGRAMA ACTIVIDADES'!S$37)*($G86/$F86)))</f>
        <v>0</v>
      </c>
      <c r="W86" s="498">
        <f>IF($F86=0,0,((($F86/$E$82)*'CRONOGRAMA ACTIVIDADES'!T$37)*($G86/$F86)))</f>
        <v>0</v>
      </c>
      <c r="X86" s="498">
        <f>IF($F86=0,0,((($F86/$E$82)*'CRONOGRAMA ACTIVIDADES'!U$37)*($G86/$F86)))</f>
        <v>0</v>
      </c>
      <c r="Y86" s="498">
        <f>IF($F86=0,0,((($F86/$E$82)*'CRONOGRAMA ACTIVIDADES'!V$37)*($G86/$F86)))</f>
        <v>0</v>
      </c>
      <c r="Z86" s="498">
        <f>IF($F86=0,0,((($F86/$E$82)*'CRONOGRAMA ACTIVIDADES'!W$37)*($G86/$F86)))</f>
        <v>0</v>
      </c>
      <c r="AA86" s="498">
        <f>IF($F86=0,0,((($F86/$E$82)*'CRONOGRAMA ACTIVIDADES'!X$37)*($G86/$F86)))</f>
        <v>0</v>
      </c>
      <c r="AB86" s="498">
        <f>IF($F86=0,0,((($F86/$E$82)*'CRONOGRAMA ACTIVIDADES'!Y$37)*($G86/$F86)))</f>
        <v>0</v>
      </c>
      <c r="AC86" s="498">
        <f>IF($F86=0,0,((($F86/$E$82)*'CRONOGRAMA ACTIVIDADES'!Z$37)*($G86/$F86)))</f>
        <v>0</v>
      </c>
      <c r="AD86" s="498">
        <f>IF($F86=0,0,((($F86/$E$82)*'CRONOGRAMA ACTIVIDADES'!AA$37)*($G86/$F86)))</f>
        <v>0</v>
      </c>
      <c r="AE86" s="498">
        <f>IF($F86=0,0,((($F86/$E$82)*'CRONOGRAMA ACTIVIDADES'!AB$37)*($G86/$F86)))</f>
        <v>0</v>
      </c>
      <c r="AF86" s="498">
        <f>IF($F86=0,0,((($F86/$E$82)*'CRONOGRAMA ACTIVIDADES'!AC$37)*($G86/$F86)))</f>
        <v>0</v>
      </c>
      <c r="AG86" s="499">
        <f>U86+V86+W86+X86+Y86+Z86+AA86+AB86+AC86+AD86+AE86+AF86</f>
        <v>0</v>
      </c>
      <c r="AH86" s="503">
        <f>IF($F86=0,0,((($F86/$E$82)*'CRONOGRAMA ACTIVIDADES'!AD$37)*($G86/$F86)))</f>
        <v>0</v>
      </c>
      <c r="AI86" s="498">
        <f>IF($F86=0,0,((($F86/$E$82)*'CRONOGRAMA ACTIVIDADES'!AE$37)*($G86/$F86)))</f>
        <v>0</v>
      </c>
      <c r="AJ86" s="498">
        <f>IF($F86=0,0,((($F86/$E$82)*'CRONOGRAMA ACTIVIDADES'!AF$37)*($G86/$F86)))</f>
        <v>0</v>
      </c>
      <c r="AK86" s="498">
        <f>IF($F86=0,0,((($F86/$E$82)*'CRONOGRAMA ACTIVIDADES'!AG$37)*($G86/$F86)))</f>
        <v>0</v>
      </c>
      <c r="AL86" s="498">
        <f>IF($F86=0,0,((($F86/$E$82)*'CRONOGRAMA ACTIVIDADES'!AH$37)*($G86/$F86)))</f>
        <v>0</v>
      </c>
      <c r="AM86" s="498">
        <f>IF($F86=0,0,((($F86/$E$82)*'CRONOGRAMA ACTIVIDADES'!AI$37)*($G86/$F86)))</f>
        <v>0</v>
      </c>
      <c r="AN86" s="498">
        <f>IF($F86=0,0,((($F86/$E$82)*'CRONOGRAMA ACTIVIDADES'!AJ$37)*($G86/$F86)))</f>
        <v>0</v>
      </c>
      <c r="AO86" s="498">
        <f>IF($F86=0,0,((($F86/$E$82)*'CRONOGRAMA ACTIVIDADES'!AK$37)*($G86/$F86)))</f>
        <v>0</v>
      </c>
      <c r="AP86" s="498">
        <f>IF($F86=0,0,((($F86/$E$82)*'CRONOGRAMA ACTIVIDADES'!AL$37)*($G86/$F86)))</f>
        <v>0</v>
      </c>
      <c r="AQ86" s="498">
        <f>IF($F86=0,0,((($F86/$E$82)*'CRONOGRAMA ACTIVIDADES'!AM$37)*($G86/$F86)))</f>
        <v>0</v>
      </c>
      <c r="AR86" s="498">
        <f>IF($F86=0,0,((($F86/$E$82)*'CRONOGRAMA ACTIVIDADES'!AN$37)*($G86/$F86)))</f>
        <v>0</v>
      </c>
      <c r="AS86" s="498">
        <f>IF($F86=0,0,((($F86/$E$82)*'CRONOGRAMA ACTIVIDADES'!AO$37)*($G86/$F86)))</f>
        <v>0</v>
      </c>
      <c r="AT86" s="501">
        <f>AH86+AI86+AJ86+AK86+AL86+AM86+AN86+AO86+AP86+AQ86+AR86+AS86</f>
        <v>0</v>
      </c>
      <c r="AU86" s="504">
        <f>AS86+AR86+AQ86+AP86+AO86+AN86+AM86+AL86+AK86+AJ86+AI86+AH86+AF86+AE86+AD86+AC86+AB86+AA86+Z86+Y86+X86+W86+V86+U86+S86+R86+Q86+P86+O86+N86+M86+L86+K86+J86+I86+H86</f>
        <v>0</v>
      </c>
      <c r="AV86" s="470">
        <f t="shared" si="24"/>
        <v>0</v>
      </c>
    </row>
    <row r="87" spans="2:48" s="472" customFormat="1" ht="12.75" customHeight="1">
      <c r="B87" s="494" t="str">
        <f>+'FORMATO COSTEO C1'!C$396</f>
        <v>1.3.2.5</v>
      </c>
      <c r="C87" s="495" t="str">
        <f>+'FORMATO COSTEO C1'!B$396</f>
        <v>Categoría de gasto</v>
      </c>
      <c r="D87" s="506"/>
      <c r="E87" s="507"/>
      <c r="F87" s="498">
        <f>+'FORMATO COSTEO C1'!G396</f>
        <v>0</v>
      </c>
      <c r="G87" s="499">
        <f>+'FORMATO COSTEO C1'!N396</f>
        <v>0</v>
      </c>
      <c r="H87" s="503">
        <f>IF($F87=0,0,((($F87/$E$82)*'CRONOGRAMA ACTIVIDADES'!F$37)*($G87/$F87)))</f>
        <v>0</v>
      </c>
      <c r="I87" s="498">
        <f>IF($F87=0,0,((($F87/$E$82)*'CRONOGRAMA ACTIVIDADES'!G$37)*($G87/$F87)))</f>
        <v>0</v>
      </c>
      <c r="J87" s="498">
        <f>IF($F87=0,0,((($F87/$E$82)*'CRONOGRAMA ACTIVIDADES'!H$37)*($G87/$F87)))</f>
        <v>0</v>
      </c>
      <c r="K87" s="498">
        <f>IF($F87=0,0,((($F87/$E$82)*'CRONOGRAMA ACTIVIDADES'!I$37)*($G87/$F87)))</f>
        <v>0</v>
      </c>
      <c r="L87" s="498">
        <f>IF($F87=0,0,((($F87/$E$82)*'CRONOGRAMA ACTIVIDADES'!J$37)*($G87/$F87)))</f>
        <v>0</v>
      </c>
      <c r="M87" s="498">
        <f>IF($F87=0,0,((($F87/$E$82)*'CRONOGRAMA ACTIVIDADES'!K$37)*($G87/$F87)))</f>
        <v>0</v>
      </c>
      <c r="N87" s="498">
        <f>IF($F87=0,0,((($F87/$E$82)*'CRONOGRAMA ACTIVIDADES'!L$37)*($G87/$F87)))</f>
        <v>0</v>
      </c>
      <c r="O87" s="498">
        <f>IF($F87=0,0,((($F87/$E$82)*'CRONOGRAMA ACTIVIDADES'!M$37)*($G87/$F87)))</f>
        <v>0</v>
      </c>
      <c r="P87" s="498">
        <f>IF($F87=0,0,((($F87/$E$82)*'CRONOGRAMA ACTIVIDADES'!N$37)*($G87/$F87)))</f>
        <v>0</v>
      </c>
      <c r="Q87" s="498">
        <f>IF($F87=0,0,((($F87/$E$82)*'CRONOGRAMA ACTIVIDADES'!O$37)*($G87/$F87)))</f>
        <v>0</v>
      </c>
      <c r="R87" s="498">
        <f>IF($F87=0,0,((($F87/$E$82)*'CRONOGRAMA ACTIVIDADES'!P$37)*($G87/$F87)))</f>
        <v>0</v>
      </c>
      <c r="S87" s="498">
        <f>IF($F87=0,0,((($F87/$E$82)*'CRONOGRAMA ACTIVIDADES'!Q$37)*($G87/$F87)))</f>
        <v>0</v>
      </c>
      <c r="T87" s="501">
        <f>H87+I87+J87+K87+L87+M87+N87+O87+P87+Q87+R87+S87</f>
        <v>0</v>
      </c>
      <c r="U87" s="502">
        <f>IF($F87=0,0,((($F87/$E$82)*'CRONOGRAMA ACTIVIDADES'!R$37)*($G87/$F87)))</f>
        <v>0</v>
      </c>
      <c r="V87" s="498">
        <f>IF($F87=0,0,((($F87/$E$82)*'CRONOGRAMA ACTIVIDADES'!S$37)*($G87/$F87)))</f>
        <v>0</v>
      </c>
      <c r="W87" s="498">
        <f>IF($F87=0,0,((($F87/$E$82)*'CRONOGRAMA ACTIVIDADES'!T$37)*($G87/$F87)))</f>
        <v>0</v>
      </c>
      <c r="X87" s="498">
        <f>IF($F87=0,0,((($F87/$E$82)*'CRONOGRAMA ACTIVIDADES'!U$37)*($G87/$F87)))</f>
        <v>0</v>
      </c>
      <c r="Y87" s="498">
        <f>IF($F87=0,0,((($F87/$E$82)*'CRONOGRAMA ACTIVIDADES'!V$37)*($G87/$F87)))</f>
        <v>0</v>
      </c>
      <c r="Z87" s="498">
        <f>IF($F87=0,0,((($F87/$E$82)*'CRONOGRAMA ACTIVIDADES'!W$37)*($G87/$F87)))</f>
        <v>0</v>
      </c>
      <c r="AA87" s="498">
        <f>IF($F87=0,0,((($F87/$E$82)*'CRONOGRAMA ACTIVIDADES'!X$37)*($G87/$F87)))</f>
        <v>0</v>
      </c>
      <c r="AB87" s="498">
        <f>IF($F87=0,0,((($F87/$E$82)*'CRONOGRAMA ACTIVIDADES'!Y$37)*($G87/$F87)))</f>
        <v>0</v>
      </c>
      <c r="AC87" s="498">
        <f>IF($F87=0,0,((($F87/$E$82)*'CRONOGRAMA ACTIVIDADES'!Z$37)*($G87/$F87)))</f>
        <v>0</v>
      </c>
      <c r="AD87" s="498">
        <f>IF($F87=0,0,((($F87/$E$82)*'CRONOGRAMA ACTIVIDADES'!AA$37)*($G87/$F87)))</f>
        <v>0</v>
      </c>
      <c r="AE87" s="498">
        <f>IF($F87=0,0,((($F87/$E$82)*'CRONOGRAMA ACTIVIDADES'!AB$37)*($G87/$F87)))</f>
        <v>0</v>
      </c>
      <c r="AF87" s="498">
        <f>IF($F87=0,0,((($F87/$E$82)*'CRONOGRAMA ACTIVIDADES'!AC$37)*($G87/$F87)))</f>
        <v>0</v>
      </c>
      <c r="AG87" s="499">
        <f>U87+V87+W87+X87+Y87+Z87+AA87+AB87+AC87+AD87+AE87+AF87</f>
        <v>0</v>
      </c>
      <c r="AH87" s="503">
        <f>IF($F87=0,0,((($F87/$E$82)*'CRONOGRAMA ACTIVIDADES'!AD$37)*($G87/$F87)))</f>
        <v>0</v>
      </c>
      <c r="AI87" s="498">
        <f>IF($F87=0,0,((($F87/$E$82)*'CRONOGRAMA ACTIVIDADES'!AE$37)*($G87/$F87)))</f>
        <v>0</v>
      </c>
      <c r="AJ87" s="498">
        <f>IF($F87=0,0,((($F87/$E$82)*'CRONOGRAMA ACTIVIDADES'!AF$37)*($G87/$F87)))</f>
        <v>0</v>
      </c>
      <c r="AK87" s="498">
        <f>IF($F87=0,0,((($F87/$E$82)*'CRONOGRAMA ACTIVIDADES'!AG$37)*($G87/$F87)))</f>
        <v>0</v>
      </c>
      <c r="AL87" s="498">
        <f>IF($F87=0,0,((($F87/$E$82)*'CRONOGRAMA ACTIVIDADES'!AH$37)*($G87/$F87)))</f>
        <v>0</v>
      </c>
      <c r="AM87" s="498">
        <f>IF($F87=0,0,((($F87/$E$82)*'CRONOGRAMA ACTIVIDADES'!AI$37)*($G87/$F87)))</f>
        <v>0</v>
      </c>
      <c r="AN87" s="498">
        <f>IF($F87=0,0,((($F87/$E$82)*'CRONOGRAMA ACTIVIDADES'!AJ$37)*($G87/$F87)))</f>
        <v>0</v>
      </c>
      <c r="AO87" s="498">
        <f>IF($F87=0,0,((($F87/$E$82)*'CRONOGRAMA ACTIVIDADES'!AK$37)*($G87/$F87)))</f>
        <v>0</v>
      </c>
      <c r="AP87" s="498">
        <f>IF($F87=0,0,((($F87/$E$82)*'CRONOGRAMA ACTIVIDADES'!AL$37)*($G87/$F87)))</f>
        <v>0</v>
      </c>
      <c r="AQ87" s="498">
        <f>IF($F87=0,0,((($F87/$E$82)*'CRONOGRAMA ACTIVIDADES'!AM$37)*($G87/$F87)))</f>
        <v>0</v>
      </c>
      <c r="AR87" s="498">
        <f>IF($F87=0,0,((($F87/$E$82)*'CRONOGRAMA ACTIVIDADES'!AN$37)*($G87/$F87)))</f>
        <v>0</v>
      </c>
      <c r="AS87" s="498">
        <f>IF($F87=0,0,((($F87/$E$82)*'CRONOGRAMA ACTIVIDADES'!AO$37)*($G87/$F87)))</f>
        <v>0</v>
      </c>
      <c r="AT87" s="501">
        <f>AH87+AI87+AJ87+AK87+AL87+AM87+AN87+AO87+AP87+AQ87+AR87+AS87</f>
        <v>0</v>
      </c>
      <c r="AU87" s="504">
        <f>AS87+AR87+AQ87+AP87+AO87+AN87+AM87+AL87+AK87+AJ87+AI87+AH87+AF87+AE87+AD87+AC87+AB87+AA87+Z87+Y87+X87+W87+V87+U87+S87+R87+Q87+P87+O87+N87+M87+L87+K87+J87+I87+H87</f>
        <v>0</v>
      </c>
      <c r="AV87" s="470">
        <f t="shared" si="24"/>
        <v>0</v>
      </c>
    </row>
    <row r="88" spans="2:48" s="483" customFormat="1" ht="12.75" customHeight="1" outlineLevel="1">
      <c r="B88" s="484" t="str">
        <f>+'FORMATO COSTEO C1'!C$402</f>
        <v>1.3.3</v>
      </c>
      <c r="C88" s="508">
        <f>+'FORMATO COSTEO C1'!B$402</f>
        <v>0</v>
      </c>
      <c r="D88" s="486" t="str">
        <f>+'FORMATO COSTEO C1'!D$402</f>
        <v>Unidad medida</v>
      </c>
      <c r="E88" s="487">
        <f>+'FORMATO COSTEO C1'!E$402</f>
        <v>0</v>
      </c>
      <c r="F88" s="488">
        <f>SUM(F89:F93)</f>
        <v>0</v>
      </c>
      <c r="G88" s="489">
        <f aca="true" t="shared" si="26" ref="G88:AS88">SUM(G89:G93)</f>
        <v>0</v>
      </c>
      <c r="H88" s="490">
        <f t="shared" si="26"/>
        <v>0</v>
      </c>
      <c r="I88" s="488">
        <f>SUM(I89:I93)</f>
        <v>0</v>
      </c>
      <c r="J88" s="488">
        <f>SUM(J89:J93)</f>
        <v>0</v>
      </c>
      <c r="K88" s="488">
        <f>SUM(K89:K93)</f>
        <v>0</v>
      </c>
      <c r="L88" s="488">
        <f>SUM(L89:L93)</f>
        <v>0</v>
      </c>
      <c r="M88" s="488">
        <f>SUM(M89:M93)</f>
        <v>0</v>
      </c>
      <c r="N88" s="488">
        <f t="shared" si="26"/>
        <v>0</v>
      </c>
      <c r="O88" s="488">
        <f t="shared" si="26"/>
        <v>0</v>
      </c>
      <c r="P88" s="488">
        <f t="shared" si="26"/>
        <v>0</v>
      </c>
      <c r="Q88" s="488">
        <f t="shared" si="26"/>
        <v>0</v>
      </c>
      <c r="R88" s="488">
        <f t="shared" si="26"/>
        <v>0</v>
      </c>
      <c r="S88" s="488">
        <f t="shared" si="26"/>
        <v>0</v>
      </c>
      <c r="T88" s="491">
        <f t="shared" si="26"/>
        <v>0</v>
      </c>
      <c r="U88" s="492">
        <f t="shared" si="26"/>
        <v>0</v>
      </c>
      <c r="V88" s="488">
        <f t="shared" si="26"/>
        <v>0</v>
      </c>
      <c r="W88" s="488">
        <f t="shared" si="26"/>
        <v>0</v>
      </c>
      <c r="X88" s="488">
        <f t="shared" si="26"/>
        <v>0</v>
      </c>
      <c r="Y88" s="488">
        <f t="shared" si="26"/>
        <v>0</v>
      </c>
      <c r="Z88" s="488">
        <f t="shared" si="26"/>
        <v>0</v>
      </c>
      <c r="AA88" s="488">
        <f t="shared" si="26"/>
        <v>0</v>
      </c>
      <c r="AB88" s="488">
        <f t="shared" si="26"/>
        <v>0</v>
      </c>
      <c r="AC88" s="488">
        <f t="shared" si="26"/>
        <v>0</v>
      </c>
      <c r="AD88" s="488">
        <f t="shared" si="26"/>
        <v>0</v>
      </c>
      <c r="AE88" s="488">
        <f t="shared" si="26"/>
        <v>0</v>
      </c>
      <c r="AF88" s="488">
        <f t="shared" si="26"/>
        <v>0</v>
      </c>
      <c r="AG88" s="489">
        <f t="shared" si="26"/>
        <v>0</v>
      </c>
      <c r="AH88" s="490">
        <f t="shared" si="26"/>
        <v>0</v>
      </c>
      <c r="AI88" s="488">
        <f t="shared" si="26"/>
        <v>0</v>
      </c>
      <c r="AJ88" s="488">
        <f t="shared" si="26"/>
        <v>0</v>
      </c>
      <c r="AK88" s="488">
        <f t="shared" si="26"/>
        <v>0</v>
      </c>
      <c r="AL88" s="488">
        <f t="shared" si="26"/>
        <v>0</v>
      </c>
      <c r="AM88" s="488">
        <f t="shared" si="26"/>
        <v>0</v>
      </c>
      <c r="AN88" s="488">
        <f t="shared" si="26"/>
        <v>0</v>
      </c>
      <c r="AO88" s="488">
        <f t="shared" si="26"/>
        <v>0</v>
      </c>
      <c r="AP88" s="488">
        <f t="shared" si="26"/>
        <v>0</v>
      </c>
      <c r="AQ88" s="488">
        <f t="shared" si="26"/>
        <v>0</v>
      </c>
      <c r="AR88" s="488">
        <f t="shared" si="26"/>
        <v>0</v>
      </c>
      <c r="AS88" s="488">
        <f t="shared" si="26"/>
        <v>0</v>
      </c>
      <c r="AT88" s="491">
        <f>SUM(AT89:AT93)</f>
        <v>0</v>
      </c>
      <c r="AU88" s="493">
        <f>SUM(AU89:AU93)</f>
        <v>0</v>
      </c>
      <c r="AV88" s="470">
        <f t="shared" si="24"/>
        <v>0</v>
      </c>
    </row>
    <row r="89" spans="2:48" s="483" customFormat="1" ht="12.75" customHeight="1" outlineLevel="1">
      <c r="B89" s="494" t="str">
        <f>+'FORMATO COSTEO C1'!C$404</f>
        <v>1.3.3.1</v>
      </c>
      <c r="C89" s="495" t="str">
        <f>+'FORMATO COSTEO C1'!B$404</f>
        <v>Categoría de gasto</v>
      </c>
      <c r="D89" s="506"/>
      <c r="E89" s="507"/>
      <c r="F89" s="498">
        <f>+'FORMATO COSTEO C1'!G404</f>
        <v>0</v>
      </c>
      <c r="G89" s="499">
        <f>+'FORMATO COSTEO C1'!N404</f>
        <v>0</v>
      </c>
      <c r="H89" s="500">
        <f>IF($F89=0,0,((($F89/$E$88)*'CRONOGRAMA ACTIVIDADES'!F$38)*($G89/$F89)))</f>
        <v>0</v>
      </c>
      <c r="I89" s="498">
        <f>IF($F89=0,0,((($F89/$E$88)*'CRONOGRAMA ACTIVIDADES'!G$38)*($G89/$F89)))</f>
        <v>0</v>
      </c>
      <c r="J89" s="498">
        <f>IF($F89=0,0,((($F89/$E$88)*'CRONOGRAMA ACTIVIDADES'!H$38)*($G89/$F89)))</f>
        <v>0</v>
      </c>
      <c r="K89" s="498">
        <f>IF($F89=0,0,((($F89/$E$88)*'CRONOGRAMA ACTIVIDADES'!I$38)*($G89/$F89)))</f>
        <v>0</v>
      </c>
      <c r="L89" s="498">
        <f>IF($F89=0,0,((($F89/$E$88)*'CRONOGRAMA ACTIVIDADES'!J$38)*($G89/$F89)))</f>
        <v>0</v>
      </c>
      <c r="M89" s="498">
        <f>IF($F89=0,0,((($F89/$E$88)*'CRONOGRAMA ACTIVIDADES'!K$38)*($G89/$F89)))</f>
        <v>0</v>
      </c>
      <c r="N89" s="498">
        <f>IF($F89=0,0,((($F89/$E$88)*'CRONOGRAMA ACTIVIDADES'!L$38)*($G89/$F89)))</f>
        <v>0</v>
      </c>
      <c r="O89" s="498">
        <f>IF($F89=0,0,((($F89/$E$88)*'CRONOGRAMA ACTIVIDADES'!M$38)*($G89/$F89)))</f>
        <v>0</v>
      </c>
      <c r="P89" s="498">
        <f>IF($F89=0,0,((($F89/$E$88)*'CRONOGRAMA ACTIVIDADES'!N$38)*($G89/$F89)))</f>
        <v>0</v>
      </c>
      <c r="Q89" s="498">
        <f>IF($F89=0,0,((($F89/$E$88)*'CRONOGRAMA ACTIVIDADES'!O$38)*($G89/$F89)))</f>
        <v>0</v>
      </c>
      <c r="R89" s="498">
        <f>IF($F89=0,0,((($F89/$E$88)*'CRONOGRAMA ACTIVIDADES'!P$38)*($G89/$F89)))</f>
        <v>0</v>
      </c>
      <c r="S89" s="498">
        <f>IF($F89=0,0,((($F89/$E$88)*'CRONOGRAMA ACTIVIDADES'!Q$38)*($G89/$F89)))</f>
        <v>0</v>
      </c>
      <c r="T89" s="501">
        <f>H89+I89+J89+K89+L89+M89+N89+O89+P89+Q89+R89+S89</f>
        <v>0</v>
      </c>
      <c r="U89" s="502">
        <f>IF($F89=0,0,((($F89/$E$88)*'CRONOGRAMA ACTIVIDADES'!R$38)*($G89/$F89)))</f>
        <v>0</v>
      </c>
      <c r="V89" s="498">
        <f>IF($F89=0,0,((($F89/$E$88)*'CRONOGRAMA ACTIVIDADES'!S$38)*($G89/$F89)))</f>
        <v>0</v>
      </c>
      <c r="W89" s="498">
        <f>IF($F89=0,0,((($F89/$E$88)*'CRONOGRAMA ACTIVIDADES'!T$38)*($G89/$F89)))</f>
        <v>0</v>
      </c>
      <c r="X89" s="498">
        <f>IF($F89=0,0,((($F89/$E$88)*'CRONOGRAMA ACTIVIDADES'!U$38)*($G89/$F89)))</f>
        <v>0</v>
      </c>
      <c r="Y89" s="498">
        <f>IF($F89=0,0,((($F89/$E$88)*'CRONOGRAMA ACTIVIDADES'!V$38)*($G89/$F89)))</f>
        <v>0</v>
      </c>
      <c r="Z89" s="498">
        <f>IF($F89=0,0,((($F89/$E$88)*'CRONOGRAMA ACTIVIDADES'!W$38)*($G89/$F89)))</f>
        <v>0</v>
      </c>
      <c r="AA89" s="498">
        <f>IF($F89=0,0,((($F89/$E$88)*'CRONOGRAMA ACTIVIDADES'!X$38)*($G89/$F89)))</f>
        <v>0</v>
      </c>
      <c r="AB89" s="498">
        <f>IF($F89=0,0,((($F89/$E$88)*'CRONOGRAMA ACTIVIDADES'!Y$38)*($G89/$F89)))</f>
        <v>0</v>
      </c>
      <c r="AC89" s="498">
        <f>IF($F89=0,0,((($F89/$E$88)*'CRONOGRAMA ACTIVIDADES'!Z$38)*($G89/$F89)))</f>
        <v>0</v>
      </c>
      <c r="AD89" s="498">
        <f>IF($F89=0,0,((($F89/$E$88)*'CRONOGRAMA ACTIVIDADES'!AA$38)*($G89/$F89)))</f>
        <v>0</v>
      </c>
      <c r="AE89" s="498">
        <f>IF($F89=0,0,((($F89/$E$88)*'CRONOGRAMA ACTIVIDADES'!AB$38)*($G89/$F89)))</f>
        <v>0</v>
      </c>
      <c r="AF89" s="498">
        <f>IF($F89=0,0,((($F89/$E$88)*'CRONOGRAMA ACTIVIDADES'!AC$38)*($G89/$F89)))</f>
        <v>0</v>
      </c>
      <c r="AG89" s="499">
        <f>U89+V89+W89+X89+Y89+Z89+AA89+AB89+AC89+AD89+AE89+AF89</f>
        <v>0</v>
      </c>
      <c r="AH89" s="503">
        <f>IF($F89=0,0,((($F89/$E$88)*'CRONOGRAMA ACTIVIDADES'!AD$38)*($G89/$F89)))</f>
        <v>0</v>
      </c>
      <c r="AI89" s="498">
        <f>IF($F89=0,0,((($F89/$E$88)*'CRONOGRAMA ACTIVIDADES'!AE$38)*($G89/$F89)))</f>
        <v>0</v>
      </c>
      <c r="AJ89" s="498">
        <f>IF($F89=0,0,((($F89/$E$88)*'CRONOGRAMA ACTIVIDADES'!AF$38)*($G89/$F89)))</f>
        <v>0</v>
      </c>
      <c r="AK89" s="498">
        <f>IF($F89=0,0,((($F89/$E$88)*'CRONOGRAMA ACTIVIDADES'!AG$38)*($G89/$F89)))</f>
        <v>0</v>
      </c>
      <c r="AL89" s="498">
        <f>IF($F89=0,0,((($F89/$E$88)*'CRONOGRAMA ACTIVIDADES'!AH$38)*($G89/$F89)))</f>
        <v>0</v>
      </c>
      <c r="AM89" s="498">
        <f>IF($F89=0,0,((($F89/$E$88)*'CRONOGRAMA ACTIVIDADES'!AI$38)*($G89/$F89)))</f>
        <v>0</v>
      </c>
      <c r="AN89" s="498">
        <f>IF($F89=0,0,((($F89/$E$88)*'CRONOGRAMA ACTIVIDADES'!AJ$38)*($G89/$F89)))</f>
        <v>0</v>
      </c>
      <c r="AO89" s="498">
        <f>IF($F89=0,0,((($F89/$E$88)*'CRONOGRAMA ACTIVIDADES'!AK$38)*($G89/$F89)))</f>
        <v>0</v>
      </c>
      <c r="AP89" s="498">
        <f>IF($F89=0,0,((($F89/$E$88)*'CRONOGRAMA ACTIVIDADES'!AL$38)*($G89/$F89)))</f>
        <v>0</v>
      </c>
      <c r="AQ89" s="498">
        <f>IF($F89=0,0,((($F89/$E$88)*'CRONOGRAMA ACTIVIDADES'!AM$38)*($G89/$F89)))</f>
        <v>0</v>
      </c>
      <c r="AR89" s="498">
        <f>IF($F89=0,0,((($F89/$E$88)*'CRONOGRAMA ACTIVIDADES'!AN$38)*($G89/$F89)))</f>
        <v>0</v>
      </c>
      <c r="AS89" s="498">
        <f>IF($F89=0,0,((($F89/$E$88)*'CRONOGRAMA ACTIVIDADES'!AO$38)*($G89/$F89)))</f>
        <v>0</v>
      </c>
      <c r="AT89" s="501">
        <f>AH89+AI89+AJ89+AK89+AL89+AM89+AN89+AO89+AP89+AQ89+AR89+AS89</f>
        <v>0</v>
      </c>
      <c r="AU89" s="504">
        <f>AS89+AR89+AQ89+AP89+AO89+AN89+AM89+AL89+AK89+AJ89+AI89+AH89+AF89+AE89+AD89+AC89+AB89+AA89+Z89+Y89+X89+W89+V89+U89+S89+R89+Q89+P89+O89+N89+M89+L89+K89+J89+I89+H89</f>
        <v>0</v>
      </c>
      <c r="AV89" s="470">
        <f t="shared" si="24"/>
        <v>0</v>
      </c>
    </row>
    <row r="90" spans="2:48" s="472" customFormat="1" ht="12.75" customHeight="1">
      <c r="B90" s="494" t="str">
        <f>+'FORMATO COSTEO C1'!C$410</f>
        <v>1.3.3.2</v>
      </c>
      <c r="C90" s="495" t="str">
        <f>+'FORMATO COSTEO C1'!B$410</f>
        <v>Categoría de gasto</v>
      </c>
      <c r="D90" s="506"/>
      <c r="E90" s="507"/>
      <c r="F90" s="498">
        <f>+'FORMATO COSTEO C1'!G410</f>
        <v>0</v>
      </c>
      <c r="G90" s="499">
        <f>+'FORMATO COSTEO C1'!N410</f>
        <v>0</v>
      </c>
      <c r="H90" s="503">
        <f>IF($F90=0,0,((($F90/$E$88)*'CRONOGRAMA ACTIVIDADES'!F$38)*($G90/$F90)))</f>
        <v>0</v>
      </c>
      <c r="I90" s="498">
        <f>IF($F90=0,0,((($F90/$E$88)*'CRONOGRAMA ACTIVIDADES'!G$38)*($G90/$F90)))</f>
        <v>0</v>
      </c>
      <c r="J90" s="498">
        <f>IF($F90=0,0,((($F90/$E$88)*'CRONOGRAMA ACTIVIDADES'!H$38)*($G90/$F90)))</f>
        <v>0</v>
      </c>
      <c r="K90" s="498">
        <f>IF($F90=0,0,((($F90/$E$88)*'CRONOGRAMA ACTIVIDADES'!I$38)*($G90/$F90)))</f>
        <v>0</v>
      </c>
      <c r="L90" s="498">
        <f>IF($F90=0,0,((($F90/$E$88)*'CRONOGRAMA ACTIVIDADES'!J$38)*($G90/$F90)))</f>
        <v>0</v>
      </c>
      <c r="M90" s="498">
        <f>IF($F90=0,0,((($F90/$E$88)*'CRONOGRAMA ACTIVIDADES'!K$38)*($G90/$F90)))</f>
        <v>0</v>
      </c>
      <c r="N90" s="498">
        <f>IF($F90=0,0,((($F90/$E$88)*'CRONOGRAMA ACTIVIDADES'!L$38)*($G90/$F90)))</f>
        <v>0</v>
      </c>
      <c r="O90" s="498">
        <f>IF($F90=0,0,((($F90/$E$88)*'CRONOGRAMA ACTIVIDADES'!M$38)*($G90/$F90)))</f>
        <v>0</v>
      </c>
      <c r="P90" s="498">
        <f>IF($F90=0,0,((($F90/$E$88)*'CRONOGRAMA ACTIVIDADES'!N$38)*($G90/$F90)))</f>
        <v>0</v>
      </c>
      <c r="Q90" s="498">
        <f>IF($F90=0,0,((($F90/$E$88)*'CRONOGRAMA ACTIVIDADES'!O$38)*($G90/$F90)))</f>
        <v>0</v>
      </c>
      <c r="R90" s="498">
        <f>IF($F90=0,0,((($F90/$E$88)*'CRONOGRAMA ACTIVIDADES'!P$38)*($G90/$F90)))</f>
        <v>0</v>
      </c>
      <c r="S90" s="498">
        <f>IF($F90=0,0,((($F90/$E$88)*'CRONOGRAMA ACTIVIDADES'!Q$38)*($G90/$F90)))</f>
        <v>0</v>
      </c>
      <c r="T90" s="501">
        <f>H90+I90+J90+K90+L90+M90+N90+O90+P90+Q90+R90+S90</f>
        <v>0</v>
      </c>
      <c r="U90" s="502">
        <f>IF($F90=0,0,((($F90/$E$88)*'CRONOGRAMA ACTIVIDADES'!R$38)*($G90/$F90)))</f>
        <v>0</v>
      </c>
      <c r="V90" s="498">
        <f>IF($F90=0,0,((($F90/$E$88)*'CRONOGRAMA ACTIVIDADES'!S$38)*($G90/$F90)))</f>
        <v>0</v>
      </c>
      <c r="W90" s="498">
        <f>IF($F90=0,0,((($F90/$E$88)*'CRONOGRAMA ACTIVIDADES'!T$38)*($G90/$F90)))</f>
        <v>0</v>
      </c>
      <c r="X90" s="498">
        <f>IF($F90=0,0,((($F90/$E$88)*'CRONOGRAMA ACTIVIDADES'!U$38)*($G90/$F90)))</f>
        <v>0</v>
      </c>
      <c r="Y90" s="498">
        <f>IF($F90=0,0,((($F90/$E$88)*'CRONOGRAMA ACTIVIDADES'!V$38)*($G90/$F90)))</f>
        <v>0</v>
      </c>
      <c r="Z90" s="498">
        <f>IF($F90=0,0,((($F90/$E$88)*'CRONOGRAMA ACTIVIDADES'!W$38)*($G90/$F90)))</f>
        <v>0</v>
      </c>
      <c r="AA90" s="498">
        <f>IF($F90=0,0,((($F90/$E$88)*'CRONOGRAMA ACTIVIDADES'!X$38)*($G90/$F90)))</f>
        <v>0</v>
      </c>
      <c r="AB90" s="498">
        <f>IF($F90=0,0,((($F90/$E$88)*'CRONOGRAMA ACTIVIDADES'!Y$38)*($G90/$F90)))</f>
        <v>0</v>
      </c>
      <c r="AC90" s="498">
        <f>IF($F90=0,0,((($F90/$E$88)*'CRONOGRAMA ACTIVIDADES'!Z$38)*($G90/$F90)))</f>
        <v>0</v>
      </c>
      <c r="AD90" s="498">
        <f>IF($F90=0,0,((($F90/$E$88)*'CRONOGRAMA ACTIVIDADES'!AA$38)*($G90/$F90)))</f>
        <v>0</v>
      </c>
      <c r="AE90" s="498">
        <f>IF($F90=0,0,((($F90/$E$88)*'CRONOGRAMA ACTIVIDADES'!AB$38)*($G90/$F90)))</f>
        <v>0</v>
      </c>
      <c r="AF90" s="498">
        <f>IF($F90=0,0,((($F90/$E$88)*'CRONOGRAMA ACTIVIDADES'!AC$38)*($G90/$F90)))</f>
        <v>0</v>
      </c>
      <c r="AG90" s="499">
        <f>U90+V90+W90+X90+Y90+Z90+AA90+AB90+AC90+AD90+AE90+AF90</f>
        <v>0</v>
      </c>
      <c r="AH90" s="503">
        <f>IF($F90=0,0,((($F90/$E$88)*'CRONOGRAMA ACTIVIDADES'!AD$38)*($G90/$F90)))</f>
        <v>0</v>
      </c>
      <c r="AI90" s="498">
        <f>IF($F90=0,0,((($F90/$E$88)*'CRONOGRAMA ACTIVIDADES'!AE$38)*($G90/$F90)))</f>
        <v>0</v>
      </c>
      <c r="AJ90" s="498">
        <f>IF($F90=0,0,((($F90/$E$88)*'CRONOGRAMA ACTIVIDADES'!AF$38)*($G90/$F90)))</f>
        <v>0</v>
      </c>
      <c r="AK90" s="498">
        <f>IF($F90=0,0,((($F90/$E$88)*'CRONOGRAMA ACTIVIDADES'!AG$38)*($G90/$F90)))</f>
        <v>0</v>
      </c>
      <c r="AL90" s="498">
        <f>IF($F90=0,0,((($F90/$E$88)*'CRONOGRAMA ACTIVIDADES'!AH$38)*($G90/$F90)))</f>
        <v>0</v>
      </c>
      <c r="AM90" s="498">
        <f>IF($F90=0,0,((($F90/$E$88)*'CRONOGRAMA ACTIVIDADES'!AI$38)*($G90/$F90)))</f>
        <v>0</v>
      </c>
      <c r="AN90" s="498">
        <f>IF($F90=0,0,((($F90/$E$88)*'CRONOGRAMA ACTIVIDADES'!AJ$38)*($G90/$F90)))</f>
        <v>0</v>
      </c>
      <c r="AO90" s="498">
        <f>IF($F90=0,0,((($F90/$E$88)*'CRONOGRAMA ACTIVIDADES'!AK$38)*($G90/$F90)))</f>
        <v>0</v>
      </c>
      <c r="AP90" s="498">
        <f>IF($F90=0,0,((($F90/$E$88)*'CRONOGRAMA ACTIVIDADES'!AL$38)*($G90/$F90)))</f>
        <v>0</v>
      </c>
      <c r="AQ90" s="498">
        <f>IF($F90=0,0,((($F90/$E$88)*'CRONOGRAMA ACTIVIDADES'!AM$38)*($G90/$F90)))</f>
        <v>0</v>
      </c>
      <c r="AR90" s="498">
        <f>IF($F90=0,0,((($F90/$E$88)*'CRONOGRAMA ACTIVIDADES'!AN$38)*($G90/$F90)))</f>
        <v>0</v>
      </c>
      <c r="AS90" s="498">
        <f>IF($F90=0,0,((($F90/$E$88)*'CRONOGRAMA ACTIVIDADES'!AO$38)*($G90/$F90)))</f>
        <v>0</v>
      </c>
      <c r="AT90" s="501">
        <f>AH90+AI90+AJ90+AK90+AL90+AM90+AN90+AO90+AP90+AQ90+AR90+AS90</f>
        <v>0</v>
      </c>
      <c r="AU90" s="504">
        <f>AS90+AR90+AQ90+AP90+AO90+AN90+AM90+AL90+AK90+AJ90+AI90+AH90+AF90+AE90+AD90+AC90+AB90+AA90+Z90+Y90+X90+W90+V90+U90+S90+R90+Q90+P90+O90+N90+M90+L90+K90+J90+I90+H90</f>
        <v>0</v>
      </c>
      <c r="AV90" s="470">
        <f t="shared" si="24"/>
        <v>0</v>
      </c>
    </row>
    <row r="91" spans="2:48" s="472" customFormat="1" ht="12.75" customHeight="1">
      <c r="B91" s="494" t="str">
        <f>+'FORMATO COSTEO C1'!C$416</f>
        <v>1.3.3.3</v>
      </c>
      <c r="C91" s="495" t="str">
        <f>+'FORMATO COSTEO C1'!B$416</f>
        <v>Categoría de gasto</v>
      </c>
      <c r="D91" s="506"/>
      <c r="E91" s="507"/>
      <c r="F91" s="498">
        <f>+'FORMATO COSTEO C1'!G416</f>
        <v>0</v>
      </c>
      <c r="G91" s="499">
        <f>+'FORMATO COSTEO C1'!N416</f>
        <v>0</v>
      </c>
      <c r="H91" s="503">
        <f>IF($F91=0,0,((($F91/$E$88)*'CRONOGRAMA ACTIVIDADES'!F$38)*($G91/$F91)))</f>
        <v>0</v>
      </c>
      <c r="I91" s="498">
        <f>IF($F91=0,0,((($F91/$E$88)*'CRONOGRAMA ACTIVIDADES'!G$38)*($G91/$F91)))</f>
        <v>0</v>
      </c>
      <c r="J91" s="498">
        <f>IF($F91=0,0,((($F91/$E$88)*'CRONOGRAMA ACTIVIDADES'!H$38)*($G91/$F91)))</f>
        <v>0</v>
      </c>
      <c r="K91" s="498">
        <f>IF($F91=0,0,((($F91/$E$88)*'CRONOGRAMA ACTIVIDADES'!I$38)*($G91/$F91)))</f>
        <v>0</v>
      </c>
      <c r="L91" s="498">
        <f>IF($F91=0,0,((($F91/$E$88)*'CRONOGRAMA ACTIVIDADES'!J$38)*($G91/$F91)))</f>
        <v>0</v>
      </c>
      <c r="M91" s="498">
        <f>IF($F91=0,0,((($F91/$E$88)*'CRONOGRAMA ACTIVIDADES'!K$38)*($G91/$F91)))</f>
        <v>0</v>
      </c>
      <c r="N91" s="498">
        <f>IF($F91=0,0,((($F91/$E$88)*'CRONOGRAMA ACTIVIDADES'!L$38)*($G91/$F91)))</f>
        <v>0</v>
      </c>
      <c r="O91" s="498">
        <f>IF($F91=0,0,((($F91/$E$88)*'CRONOGRAMA ACTIVIDADES'!M$38)*($G91/$F91)))</f>
        <v>0</v>
      </c>
      <c r="P91" s="498">
        <f>IF($F91=0,0,((($F91/$E$88)*'CRONOGRAMA ACTIVIDADES'!N$38)*($G91/$F91)))</f>
        <v>0</v>
      </c>
      <c r="Q91" s="498">
        <f>IF($F91=0,0,((($F91/$E$88)*'CRONOGRAMA ACTIVIDADES'!O$38)*($G91/$F91)))</f>
        <v>0</v>
      </c>
      <c r="R91" s="498">
        <f>IF($F91=0,0,((($F91/$E$88)*'CRONOGRAMA ACTIVIDADES'!P$38)*($G91/$F91)))</f>
        <v>0</v>
      </c>
      <c r="S91" s="498">
        <f>IF($F91=0,0,((($F91/$E$88)*'CRONOGRAMA ACTIVIDADES'!Q$38)*($G91/$F91)))</f>
        <v>0</v>
      </c>
      <c r="T91" s="501">
        <f>H91+I91+J91+K91+L91+M91+N91+O91+P91+Q91+R91+S91</f>
        <v>0</v>
      </c>
      <c r="U91" s="502">
        <f>IF($F91=0,0,((($F91/$E$88)*'CRONOGRAMA ACTIVIDADES'!R$38)*($G91/$F91)))</f>
        <v>0</v>
      </c>
      <c r="V91" s="498">
        <f>IF($F91=0,0,((($F91/$E$88)*'CRONOGRAMA ACTIVIDADES'!S$38)*($G91/$F91)))</f>
        <v>0</v>
      </c>
      <c r="W91" s="498">
        <f>IF($F91=0,0,((($F91/$E$88)*'CRONOGRAMA ACTIVIDADES'!T$38)*($G91/$F91)))</f>
        <v>0</v>
      </c>
      <c r="X91" s="498">
        <f>IF($F91=0,0,((($F91/$E$88)*'CRONOGRAMA ACTIVIDADES'!U$38)*($G91/$F91)))</f>
        <v>0</v>
      </c>
      <c r="Y91" s="498">
        <f>IF($F91=0,0,((($F91/$E$88)*'CRONOGRAMA ACTIVIDADES'!V$38)*($G91/$F91)))</f>
        <v>0</v>
      </c>
      <c r="Z91" s="498">
        <f>IF($F91=0,0,((($F91/$E$88)*'CRONOGRAMA ACTIVIDADES'!W$38)*($G91/$F91)))</f>
        <v>0</v>
      </c>
      <c r="AA91" s="498">
        <f>IF($F91=0,0,((($F91/$E$88)*'CRONOGRAMA ACTIVIDADES'!X$38)*($G91/$F91)))</f>
        <v>0</v>
      </c>
      <c r="AB91" s="498">
        <f>IF($F91=0,0,((($F91/$E$88)*'CRONOGRAMA ACTIVIDADES'!Y$38)*($G91/$F91)))</f>
        <v>0</v>
      </c>
      <c r="AC91" s="498">
        <f>IF($F91=0,0,((($F91/$E$88)*'CRONOGRAMA ACTIVIDADES'!Z$38)*($G91/$F91)))</f>
        <v>0</v>
      </c>
      <c r="AD91" s="498">
        <f>IF($F91=0,0,((($F91/$E$88)*'CRONOGRAMA ACTIVIDADES'!AA$38)*($G91/$F91)))</f>
        <v>0</v>
      </c>
      <c r="AE91" s="498">
        <f>IF($F91=0,0,((($F91/$E$88)*'CRONOGRAMA ACTIVIDADES'!AB$38)*($G91/$F91)))</f>
        <v>0</v>
      </c>
      <c r="AF91" s="498">
        <f>IF($F91=0,0,((($F91/$E$88)*'CRONOGRAMA ACTIVIDADES'!AC$38)*($G91/$F91)))</f>
        <v>0</v>
      </c>
      <c r="AG91" s="499">
        <f>U91+V91+W91+X91+Y91+Z91+AA91+AB91+AC91+AD91+AE91+AF91</f>
        <v>0</v>
      </c>
      <c r="AH91" s="503">
        <f>IF($F91=0,0,((($F91/$E$88)*'CRONOGRAMA ACTIVIDADES'!AD$38)*($G91/$F91)))</f>
        <v>0</v>
      </c>
      <c r="AI91" s="498">
        <f>IF($F91=0,0,((($F91/$E$88)*'CRONOGRAMA ACTIVIDADES'!AE$38)*($G91/$F91)))</f>
        <v>0</v>
      </c>
      <c r="AJ91" s="498">
        <f>IF($F91=0,0,((($F91/$E$88)*'CRONOGRAMA ACTIVIDADES'!AF$38)*($G91/$F91)))</f>
        <v>0</v>
      </c>
      <c r="AK91" s="498">
        <f>IF($F91=0,0,((($F91/$E$88)*'CRONOGRAMA ACTIVIDADES'!AG$38)*($G91/$F91)))</f>
        <v>0</v>
      </c>
      <c r="AL91" s="498">
        <f>IF($F91=0,0,((($F91/$E$88)*'CRONOGRAMA ACTIVIDADES'!AH$38)*($G91/$F91)))</f>
        <v>0</v>
      </c>
      <c r="AM91" s="498">
        <f>IF($F91=0,0,((($F91/$E$88)*'CRONOGRAMA ACTIVIDADES'!AI$38)*($G91/$F91)))</f>
        <v>0</v>
      </c>
      <c r="AN91" s="498">
        <f>IF($F91=0,0,((($F91/$E$88)*'CRONOGRAMA ACTIVIDADES'!AJ$38)*($G91/$F91)))</f>
        <v>0</v>
      </c>
      <c r="AO91" s="498">
        <f>IF($F91=0,0,((($F91/$E$88)*'CRONOGRAMA ACTIVIDADES'!AK$38)*($G91/$F91)))</f>
        <v>0</v>
      </c>
      <c r="AP91" s="498">
        <f>IF($F91=0,0,((($F91/$E$88)*'CRONOGRAMA ACTIVIDADES'!AL$38)*($G91/$F91)))</f>
        <v>0</v>
      </c>
      <c r="AQ91" s="498">
        <f>IF($F91=0,0,((($F91/$E$88)*'CRONOGRAMA ACTIVIDADES'!AM$38)*($G91/$F91)))</f>
        <v>0</v>
      </c>
      <c r="AR91" s="498">
        <f>IF($F91=0,0,((($F91/$E$88)*'CRONOGRAMA ACTIVIDADES'!AN$38)*($G91/$F91)))</f>
        <v>0</v>
      </c>
      <c r="AS91" s="498">
        <f>IF($F91=0,0,((($F91/$E$88)*'CRONOGRAMA ACTIVIDADES'!AO$38)*($G91/$F91)))</f>
        <v>0</v>
      </c>
      <c r="AT91" s="501">
        <f>AH91+AI91+AJ91+AK91+AL91+AM91+AN91+AO91+AP91+AQ91+AR91+AS91</f>
        <v>0</v>
      </c>
      <c r="AU91" s="504">
        <f>AS91+AR91+AQ91+AP91+AO91+AN91+AM91+AL91+AK91+AJ91+AI91+AH91+AF91+AE91+AD91+AC91+AB91+AA91+Z91+Y91+X91+W91+V91+U91+S91+R91+Q91+P91+O91+N91+M91+L91+K91+J91+I91+H91</f>
        <v>0</v>
      </c>
      <c r="AV91" s="470">
        <f t="shared" si="24"/>
        <v>0</v>
      </c>
    </row>
    <row r="92" spans="2:48" s="483" customFormat="1" ht="12.75" customHeight="1" outlineLevel="1">
      <c r="B92" s="494" t="str">
        <f>+'FORMATO COSTEO C1'!C$422</f>
        <v>1.3.3.4</v>
      </c>
      <c r="C92" s="495" t="str">
        <f>+'FORMATO COSTEO C1'!B$422</f>
        <v>Categoría de gasto</v>
      </c>
      <c r="D92" s="506"/>
      <c r="E92" s="507"/>
      <c r="F92" s="498">
        <f>+'FORMATO COSTEO C1'!G422</f>
        <v>0</v>
      </c>
      <c r="G92" s="499">
        <f>+'FORMATO COSTEO C1'!N422</f>
        <v>0</v>
      </c>
      <c r="H92" s="503">
        <f>IF($F92=0,0,((($F92/$E$88)*'CRONOGRAMA ACTIVIDADES'!F$38)*($G92/$F92)))</f>
        <v>0</v>
      </c>
      <c r="I92" s="498">
        <f>IF($F92=0,0,((($F92/$E$88)*'CRONOGRAMA ACTIVIDADES'!G$38)*($G92/$F92)))</f>
        <v>0</v>
      </c>
      <c r="J92" s="498">
        <f>IF($F92=0,0,((($F92/$E$88)*'CRONOGRAMA ACTIVIDADES'!H$38)*($G92/$F92)))</f>
        <v>0</v>
      </c>
      <c r="K92" s="498">
        <f>IF($F92=0,0,((($F92/$E$88)*'CRONOGRAMA ACTIVIDADES'!I$38)*($G92/$F92)))</f>
        <v>0</v>
      </c>
      <c r="L92" s="498">
        <f>IF($F92=0,0,((($F92/$E$88)*'CRONOGRAMA ACTIVIDADES'!J$38)*($G92/$F92)))</f>
        <v>0</v>
      </c>
      <c r="M92" s="498">
        <f>IF($F92=0,0,((($F92/$E$88)*'CRONOGRAMA ACTIVIDADES'!K$38)*($G92/$F92)))</f>
        <v>0</v>
      </c>
      <c r="N92" s="498">
        <f>IF($F92=0,0,((($F92/$E$88)*'CRONOGRAMA ACTIVIDADES'!L$38)*($G92/$F92)))</f>
        <v>0</v>
      </c>
      <c r="O92" s="498">
        <f>IF($F92=0,0,((($F92/$E$88)*'CRONOGRAMA ACTIVIDADES'!M$38)*($G92/$F92)))</f>
        <v>0</v>
      </c>
      <c r="P92" s="498">
        <f>IF($F92=0,0,((($F92/$E$88)*'CRONOGRAMA ACTIVIDADES'!N$38)*($G92/$F92)))</f>
        <v>0</v>
      </c>
      <c r="Q92" s="498">
        <f>IF($F92=0,0,((($F92/$E$88)*'CRONOGRAMA ACTIVIDADES'!O$38)*($G92/$F92)))</f>
        <v>0</v>
      </c>
      <c r="R92" s="498">
        <f>IF($F92=0,0,((($F92/$E$88)*'CRONOGRAMA ACTIVIDADES'!P$38)*($G92/$F92)))</f>
        <v>0</v>
      </c>
      <c r="S92" s="498">
        <f>IF($F92=0,0,((($F92/$E$88)*'CRONOGRAMA ACTIVIDADES'!Q$38)*($G92/$F92)))</f>
        <v>0</v>
      </c>
      <c r="T92" s="501">
        <f>H92+I92+J92+K92+L92+M92+N92+O92+P92+Q92+R92+S92</f>
        <v>0</v>
      </c>
      <c r="U92" s="502">
        <f>IF($F92=0,0,((($F92/$E$88)*'CRONOGRAMA ACTIVIDADES'!R$38)*($G92/$F92)))</f>
        <v>0</v>
      </c>
      <c r="V92" s="498">
        <f>IF($F92=0,0,((($F92/$E$88)*'CRONOGRAMA ACTIVIDADES'!S$38)*($G92/$F92)))</f>
        <v>0</v>
      </c>
      <c r="W92" s="498">
        <f>IF($F92=0,0,((($F92/$E$88)*'CRONOGRAMA ACTIVIDADES'!T$38)*($G92/$F92)))</f>
        <v>0</v>
      </c>
      <c r="X92" s="498">
        <f>IF($F92=0,0,((($F92/$E$88)*'CRONOGRAMA ACTIVIDADES'!U$38)*($G92/$F92)))</f>
        <v>0</v>
      </c>
      <c r="Y92" s="498">
        <f>IF($F92=0,0,((($F92/$E$88)*'CRONOGRAMA ACTIVIDADES'!V$38)*($G92/$F92)))</f>
        <v>0</v>
      </c>
      <c r="Z92" s="498">
        <f>IF($F92=0,0,((($F92/$E$88)*'CRONOGRAMA ACTIVIDADES'!W$38)*($G92/$F92)))</f>
        <v>0</v>
      </c>
      <c r="AA92" s="498">
        <f>IF($F92=0,0,((($F92/$E$88)*'CRONOGRAMA ACTIVIDADES'!X$38)*($G92/$F92)))</f>
        <v>0</v>
      </c>
      <c r="AB92" s="498">
        <f>IF($F92=0,0,((($F92/$E$88)*'CRONOGRAMA ACTIVIDADES'!Y$38)*($G92/$F92)))</f>
        <v>0</v>
      </c>
      <c r="AC92" s="498">
        <f>IF($F92=0,0,((($F92/$E$88)*'CRONOGRAMA ACTIVIDADES'!Z$38)*($G92/$F92)))</f>
        <v>0</v>
      </c>
      <c r="AD92" s="498">
        <f>IF($F92=0,0,((($F92/$E$88)*'CRONOGRAMA ACTIVIDADES'!AA$38)*($G92/$F92)))</f>
        <v>0</v>
      </c>
      <c r="AE92" s="498">
        <f>IF($F92=0,0,((($F92/$E$88)*'CRONOGRAMA ACTIVIDADES'!AB$38)*($G92/$F92)))</f>
        <v>0</v>
      </c>
      <c r="AF92" s="498">
        <f>IF($F92=0,0,((($F92/$E$88)*'CRONOGRAMA ACTIVIDADES'!AC$38)*($G92/$F92)))</f>
        <v>0</v>
      </c>
      <c r="AG92" s="499">
        <f>U92+V92+W92+X92+Y92+Z92+AA92+AB92+AC92+AD92+AE92+AF92</f>
        <v>0</v>
      </c>
      <c r="AH92" s="503">
        <f>IF($F92=0,0,((($F92/$E$88)*'CRONOGRAMA ACTIVIDADES'!AD$38)*($G92/$F92)))</f>
        <v>0</v>
      </c>
      <c r="AI92" s="498">
        <f>IF($F92=0,0,((($F92/$E$88)*'CRONOGRAMA ACTIVIDADES'!AE$38)*($G92/$F92)))</f>
        <v>0</v>
      </c>
      <c r="AJ92" s="498">
        <f>IF($F92=0,0,((($F92/$E$88)*'CRONOGRAMA ACTIVIDADES'!AF$38)*($G92/$F92)))</f>
        <v>0</v>
      </c>
      <c r="AK92" s="498">
        <f>IF($F92=0,0,((($F92/$E$88)*'CRONOGRAMA ACTIVIDADES'!AG$38)*($G92/$F92)))</f>
        <v>0</v>
      </c>
      <c r="AL92" s="498">
        <f>IF($F92=0,0,((($F92/$E$88)*'CRONOGRAMA ACTIVIDADES'!AH$38)*($G92/$F92)))</f>
        <v>0</v>
      </c>
      <c r="AM92" s="498">
        <f>IF($F92=0,0,((($F92/$E$88)*'CRONOGRAMA ACTIVIDADES'!AI$38)*($G92/$F92)))</f>
        <v>0</v>
      </c>
      <c r="AN92" s="498">
        <f>IF($F92=0,0,((($F92/$E$88)*'CRONOGRAMA ACTIVIDADES'!AJ$38)*($G92/$F92)))</f>
        <v>0</v>
      </c>
      <c r="AO92" s="498">
        <f>IF($F92=0,0,((($F92/$E$88)*'CRONOGRAMA ACTIVIDADES'!AK$38)*($G92/$F92)))</f>
        <v>0</v>
      </c>
      <c r="AP92" s="498">
        <f>IF($F92=0,0,((($F92/$E$88)*'CRONOGRAMA ACTIVIDADES'!AL$38)*($G92/$F92)))</f>
        <v>0</v>
      </c>
      <c r="AQ92" s="498">
        <f>IF($F92=0,0,((($F92/$E$88)*'CRONOGRAMA ACTIVIDADES'!AM$38)*($G92/$F92)))</f>
        <v>0</v>
      </c>
      <c r="AR92" s="498">
        <f>IF($F92=0,0,((($F92/$E$88)*'CRONOGRAMA ACTIVIDADES'!AN$38)*($G92/$F92)))</f>
        <v>0</v>
      </c>
      <c r="AS92" s="498">
        <f>IF($F92=0,0,((($F92/$E$88)*'CRONOGRAMA ACTIVIDADES'!AO$38)*($G92/$F92)))</f>
        <v>0</v>
      </c>
      <c r="AT92" s="501">
        <f>AH92+AI92+AJ92+AK92+AL92+AM92+AN92+AO92+AP92+AQ92+AR92+AS92</f>
        <v>0</v>
      </c>
      <c r="AU92" s="504">
        <f>AS92+AR92+AQ92+AP92+AO92+AN92+AM92+AL92+AK92+AJ92+AI92+AH92+AF92+AE92+AD92+AC92+AB92+AA92+Z92+Y92+X92+W92+V92+U92+S92+R92+Q92+P92+O92+N92+M92+L92+K92+J92+I92+H92</f>
        <v>0</v>
      </c>
      <c r="AV92" s="470">
        <f t="shared" si="24"/>
        <v>0</v>
      </c>
    </row>
    <row r="93" spans="2:48" s="472" customFormat="1" ht="12.75" customHeight="1">
      <c r="B93" s="494" t="str">
        <f>+'FORMATO COSTEO C1'!C$428</f>
        <v>1.3.3.5</v>
      </c>
      <c r="C93" s="495" t="str">
        <f>+'FORMATO COSTEO C1'!B$428</f>
        <v>Categoría de gasto</v>
      </c>
      <c r="D93" s="506"/>
      <c r="E93" s="507"/>
      <c r="F93" s="498">
        <f>+'FORMATO COSTEO C1'!G428</f>
        <v>0</v>
      </c>
      <c r="G93" s="499">
        <f>+'FORMATO COSTEO C1'!N428</f>
        <v>0</v>
      </c>
      <c r="H93" s="503">
        <f>IF($F93=0,0,((($F93/$E$88)*'CRONOGRAMA ACTIVIDADES'!F$38)*($G93/$F93)))</f>
        <v>0</v>
      </c>
      <c r="I93" s="498">
        <f>IF($F93=0,0,((($F93/$E$88)*'CRONOGRAMA ACTIVIDADES'!G$38)*($G93/$F93)))</f>
        <v>0</v>
      </c>
      <c r="J93" s="498">
        <f>IF($F93=0,0,((($F93/$E$88)*'CRONOGRAMA ACTIVIDADES'!H$38)*($G93/$F93)))</f>
        <v>0</v>
      </c>
      <c r="K93" s="498">
        <f>IF($F93=0,0,((($F93/$E$88)*'CRONOGRAMA ACTIVIDADES'!I$38)*($G93/$F93)))</f>
        <v>0</v>
      </c>
      <c r="L93" s="498">
        <f>IF($F93=0,0,((($F93/$E$88)*'CRONOGRAMA ACTIVIDADES'!J$38)*($G93/$F93)))</f>
        <v>0</v>
      </c>
      <c r="M93" s="498">
        <f>IF($F93=0,0,((($F93/$E$88)*'CRONOGRAMA ACTIVIDADES'!K$38)*($G93/$F93)))</f>
        <v>0</v>
      </c>
      <c r="N93" s="498">
        <f>IF($F93=0,0,((($F93/$E$88)*'CRONOGRAMA ACTIVIDADES'!L$38)*($G93/$F93)))</f>
        <v>0</v>
      </c>
      <c r="O93" s="498">
        <f>IF($F93=0,0,((($F93/$E$88)*'CRONOGRAMA ACTIVIDADES'!M$38)*($G93/$F93)))</f>
        <v>0</v>
      </c>
      <c r="P93" s="498">
        <f>IF($F93=0,0,((($F93/$E$88)*'CRONOGRAMA ACTIVIDADES'!N$38)*($G93/$F93)))</f>
        <v>0</v>
      </c>
      <c r="Q93" s="498">
        <f>IF($F93=0,0,((($F93/$E$88)*'CRONOGRAMA ACTIVIDADES'!O$38)*($G93/$F93)))</f>
        <v>0</v>
      </c>
      <c r="R93" s="498">
        <f>IF($F93=0,0,((($F93/$E$88)*'CRONOGRAMA ACTIVIDADES'!P$38)*($G93/$F93)))</f>
        <v>0</v>
      </c>
      <c r="S93" s="498">
        <f>IF($F93=0,0,((($F93/$E$88)*'CRONOGRAMA ACTIVIDADES'!Q$38)*($G93/$F93)))</f>
        <v>0</v>
      </c>
      <c r="T93" s="501">
        <f>H93+I93+J93+K93+L93+M93+N93+O93+P93+Q93+R93+S93</f>
        <v>0</v>
      </c>
      <c r="U93" s="502">
        <f>IF($F93=0,0,((($F93/$E$88)*'CRONOGRAMA ACTIVIDADES'!R$38)*($G93/$F93)))</f>
        <v>0</v>
      </c>
      <c r="V93" s="498">
        <f>IF($F93=0,0,((($F93/$E$88)*'CRONOGRAMA ACTIVIDADES'!S$38)*($G93/$F93)))</f>
        <v>0</v>
      </c>
      <c r="W93" s="498">
        <f>IF($F93=0,0,((($F93/$E$88)*'CRONOGRAMA ACTIVIDADES'!T$38)*($G93/$F93)))</f>
        <v>0</v>
      </c>
      <c r="X93" s="498">
        <f>IF($F93=0,0,((($F93/$E$88)*'CRONOGRAMA ACTIVIDADES'!U$38)*($G93/$F93)))</f>
        <v>0</v>
      </c>
      <c r="Y93" s="498">
        <f>IF($F93=0,0,((($F93/$E$88)*'CRONOGRAMA ACTIVIDADES'!V$38)*($G93/$F93)))</f>
        <v>0</v>
      </c>
      <c r="Z93" s="498">
        <f>IF($F93=0,0,((($F93/$E$88)*'CRONOGRAMA ACTIVIDADES'!W$38)*($G93/$F93)))</f>
        <v>0</v>
      </c>
      <c r="AA93" s="498">
        <f>IF($F93=0,0,((($F93/$E$88)*'CRONOGRAMA ACTIVIDADES'!X$38)*($G93/$F93)))</f>
        <v>0</v>
      </c>
      <c r="AB93" s="498">
        <f>IF($F93=0,0,((($F93/$E$88)*'CRONOGRAMA ACTIVIDADES'!Y$38)*($G93/$F93)))</f>
        <v>0</v>
      </c>
      <c r="AC93" s="498">
        <f>IF($F93=0,0,((($F93/$E$88)*'CRONOGRAMA ACTIVIDADES'!Z$38)*($G93/$F93)))</f>
        <v>0</v>
      </c>
      <c r="AD93" s="498">
        <f>IF($F93=0,0,((($F93/$E$88)*'CRONOGRAMA ACTIVIDADES'!AA$38)*($G93/$F93)))</f>
        <v>0</v>
      </c>
      <c r="AE93" s="498">
        <f>IF($F93=0,0,((($F93/$E$88)*'CRONOGRAMA ACTIVIDADES'!AB$38)*($G93/$F93)))</f>
        <v>0</v>
      </c>
      <c r="AF93" s="498">
        <f>IF($F93=0,0,((($F93/$E$88)*'CRONOGRAMA ACTIVIDADES'!AC$38)*($G93/$F93)))</f>
        <v>0</v>
      </c>
      <c r="AG93" s="499">
        <f>U93+V93+W93+X93+Y93+Z93+AA93+AB93+AC93+AD93+AE93+AF93</f>
        <v>0</v>
      </c>
      <c r="AH93" s="503">
        <f>IF($F93=0,0,((($F93/$E$88)*'CRONOGRAMA ACTIVIDADES'!AD$38)*($G93/$F93)))</f>
        <v>0</v>
      </c>
      <c r="AI93" s="498">
        <f>IF($F93=0,0,((($F93/$E$88)*'CRONOGRAMA ACTIVIDADES'!AE$38)*($G93/$F93)))</f>
        <v>0</v>
      </c>
      <c r="AJ93" s="498">
        <f>IF($F93=0,0,((($F93/$E$88)*'CRONOGRAMA ACTIVIDADES'!AF$38)*($G93/$F93)))</f>
        <v>0</v>
      </c>
      <c r="AK93" s="498">
        <f>IF($F93=0,0,((($F93/$E$88)*'CRONOGRAMA ACTIVIDADES'!AG$38)*($G93/$F93)))</f>
        <v>0</v>
      </c>
      <c r="AL93" s="498">
        <f>IF($F93=0,0,((($F93/$E$88)*'CRONOGRAMA ACTIVIDADES'!AH$38)*($G93/$F93)))</f>
        <v>0</v>
      </c>
      <c r="AM93" s="498">
        <f>IF($F93=0,0,((($F93/$E$88)*'CRONOGRAMA ACTIVIDADES'!AI$38)*($G93/$F93)))</f>
        <v>0</v>
      </c>
      <c r="AN93" s="498">
        <f>IF($F93=0,0,((($F93/$E$88)*'CRONOGRAMA ACTIVIDADES'!AJ$38)*($G93/$F93)))</f>
        <v>0</v>
      </c>
      <c r="AO93" s="498">
        <f>IF($F93=0,0,((($F93/$E$88)*'CRONOGRAMA ACTIVIDADES'!AK$38)*($G93/$F93)))</f>
        <v>0</v>
      </c>
      <c r="AP93" s="498">
        <f>IF($F93=0,0,((($F93/$E$88)*'CRONOGRAMA ACTIVIDADES'!AL$38)*($G93/$F93)))</f>
        <v>0</v>
      </c>
      <c r="AQ93" s="498">
        <f>IF($F93=0,0,((($F93/$E$88)*'CRONOGRAMA ACTIVIDADES'!AM$38)*($G93/$F93)))</f>
        <v>0</v>
      </c>
      <c r="AR93" s="498">
        <f>IF($F93=0,0,((($F93/$E$88)*'CRONOGRAMA ACTIVIDADES'!AN$38)*($G93/$F93)))</f>
        <v>0</v>
      </c>
      <c r="AS93" s="498">
        <f>IF($F93=0,0,((($F93/$E$88)*'CRONOGRAMA ACTIVIDADES'!AO$38)*($G93/$F93)))</f>
        <v>0</v>
      </c>
      <c r="AT93" s="501">
        <f>AH93+AI93+AJ93+AK93+AL93+AM93+AN93+AO93+AP93+AQ93+AR93+AS93</f>
        <v>0</v>
      </c>
      <c r="AU93" s="504">
        <f>AS93+AR93+AQ93+AP93+AO93+AN93+AM93+AL93+AK93+AJ93+AI93+AH93+AF93+AE93+AD93+AC93+AB93+AA93+Z93+Y93+X93+W93+V93+U93+S93+R93+Q93+P93+O93+N93+M93+L93+K93+J93+I93+H93</f>
        <v>0</v>
      </c>
      <c r="AV93" s="470">
        <f t="shared" si="24"/>
        <v>0</v>
      </c>
    </row>
    <row r="94" spans="2:48" s="472" customFormat="1" ht="12.75" customHeight="1">
      <c r="B94" s="484" t="str">
        <f>+'FORMATO COSTEO C1'!C$434</f>
        <v>1.3.4</v>
      </c>
      <c r="C94" s="508">
        <f>+'FORMATO COSTEO C1'!B$434</f>
        <v>0</v>
      </c>
      <c r="D94" s="486" t="str">
        <f>+'FORMATO COSTEO C1'!D$434</f>
        <v>Unidad medida</v>
      </c>
      <c r="E94" s="487">
        <f>+'FORMATO COSTEO C1'!E$434</f>
        <v>0</v>
      </c>
      <c r="F94" s="488">
        <f>SUM(F95:F99)</f>
        <v>0</v>
      </c>
      <c r="G94" s="489">
        <f aca="true" t="shared" si="27" ref="G94:AS94">SUM(G95:G99)</f>
        <v>0</v>
      </c>
      <c r="H94" s="490">
        <f t="shared" si="27"/>
        <v>0</v>
      </c>
      <c r="I94" s="488">
        <f>SUM(I95:I99)</f>
        <v>0</v>
      </c>
      <c r="J94" s="488">
        <f>SUM(J95:J99)</f>
        <v>0</v>
      </c>
      <c r="K94" s="488">
        <f>SUM(K95:K99)</f>
        <v>0</v>
      </c>
      <c r="L94" s="488">
        <f>SUM(L95:L99)</f>
        <v>0</v>
      </c>
      <c r="M94" s="488">
        <f>SUM(M95:M99)</f>
        <v>0</v>
      </c>
      <c r="N94" s="488">
        <f t="shared" si="27"/>
        <v>0</v>
      </c>
      <c r="O94" s="488">
        <f t="shared" si="27"/>
        <v>0</v>
      </c>
      <c r="P94" s="488">
        <f t="shared" si="27"/>
        <v>0</v>
      </c>
      <c r="Q94" s="488">
        <f t="shared" si="27"/>
        <v>0</v>
      </c>
      <c r="R94" s="488">
        <f t="shared" si="27"/>
        <v>0</v>
      </c>
      <c r="S94" s="488">
        <f t="shared" si="27"/>
        <v>0</v>
      </c>
      <c r="T94" s="491">
        <f t="shared" si="27"/>
        <v>0</v>
      </c>
      <c r="U94" s="492">
        <f t="shared" si="27"/>
        <v>0</v>
      </c>
      <c r="V94" s="488">
        <f t="shared" si="27"/>
        <v>0</v>
      </c>
      <c r="W94" s="488">
        <f t="shared" si="27"/>
        <v>0</v>
      </c>
      <c r="X94" s="488">
        <f t="shared" si="27"/>
        <v>0</v>
      </c>
      <c r="Y94" s="488">
        <f t="shared" si="27"/>
        <v>0</v>
      </c>
      <c r="Z94" s="488">
        <f t="shared" si="27"/>
        <v>0</v>
      </c>
      <c r="AA94" s="488">
        <f t="shared" si="27"/>
        <v>0</v>
      </c>
      <c r="AB94" s="488">
        <f t="shared" si="27"/>
        <v>0</v>
      </c>
      <c r="AC94" s="488">
        <f t="shared" si="27"/>
        <v>0</v>
      </c>
      <c r="AD94" s="488">
        <f t="shared" si="27"/>
        <v>0</v>
      </c>
      <c r="AE94" s="488">
        <f t="shared" si="27"/>
        <v>0</v>
      </c>
      <c r="AF94" s="488">
        <f t="shared" si="27"/>
        <v>0</v>
      </c>
      <c r="AG94" s="489">
        <f t="shared" si="27"/>
        <v>0</v>
      </c>
      <c r="AH94" s="490">
        <f t="shared" si="27"/>
        <v>0</v>
      </c>
      <c r="AI94" s="488">
        <f t="shared" si="27"/>
        <v>0</v>
      </c>
      <c r="AJ94" s="488">
        <f t="shared" si="27"/>
        <v>0</v>
      </c>
      <c r="AK94" s="488">
        <f t="shared" si="27"/>
        <v>0</v>
      </c>
      <c r="AL94" s="488">
        <f t="shared" si="27"/>
        <v>0</v>
      </c>
      <c r="AM94" s="488">
        <f t="shared" si="27"/>
        <v>0</v>
      </c>
      <c r="AN94" s="488">
        <f t="shared" si="27"/>
        <v>0</v>
      </c>
      <c r="AO94" s="488">
        <f t="shared" si="27"/>
        <v>0</v>
      </c>
      <c r="AP94" s="488">
        <f t="shared" si="27"/>
        <v>0</v>
      </c>
      <c r="AQ94" s="488">
        <f t="shared" si="27"/>
        <v>0</v>
      </c>
      <c r="AR94" s="488">
        <f t="shared" si="27"/>
        <v>0</v>
      </c>
      <c r="AS94" s="488">
        <f t="shared" si="27"/>
        <v>0</v>
      </c>
      <c r="AT94" s="491">
        <f>SUM(AT95:AT99)</f>
        <v>0</v>
      </c>
      <c r="AU94" s="493">
        <f>SUM(AU95:AU99)</f>
        <v>0</v>
      </c>
      <c r="AV94" s="470">
        <f t="shared" si="24"/>
        <v>0</v>
      </c>
    </row>
    <row r="95" spans="2:48" s="483" customFormat="1" ht="12.75" customHeight="1" outlineLevel="1">
      <c r="B95" s="494" t="str">
        <f>+'FORMATO COSTEO C1'!C$436</f>
        <v>1.3.4.1</v>
      </c>
      <c r="C95" s="495" t="str">
        <f>+'FORMATO COSTEO C1'!B$436</f>
        <v>Categoría de gasto</v>
      </c>
      <c r="D95" s="506"/>
      <c r="E95" s="507"/>
      <c r="F95" s="498">
        <f>+'FORMATO COSTEO C1'!G436</f>
        <v>0</v>
      </c>
      <c r="G95" s="499">
        <f>+'FORMATO COSTEO C1'!N436</f>
        <v>0</v>
      </c>
      <c r="H95" s="500">
        <f>IF($F95=0,0,((($F95/$E$94)*'CRONOGRAMA ACTIVIDADES'!F$39)*($G95/$F95)))</f>
        <v>0</v>
      </c>
      <c r="I95" s="498">
        <f>IF($F95=0,0,((($F95/$E$94)*'CRONOGRAMA ACTIVIDADES'!G$39)*($G95/$F95)))</f>
        <v>0</v>
      </c>
      <c r="J95" s="498">
        <f>IF($F95=0,0,((($F95/$E$94)*'CRONOGRAMA ACTIVIDADES'!H$39)*($G95/$F95)))</f>
        <v>0</v>
      </c>
      <c r="K95" s="498">
        <f>IF($F95=0,0,((($F95/$E$94)*'CRONOGRAMA ACTIVIDADES'!I$39)*($G95/$F95)))</f>
        <v>0</v>
      </c>
      <c r="L95" s="498">
        <f>IF($F95=0,0,((($F95/$E$94)*'CRONOGRAMA ACTIVIDADES'!J$39)*($G95/$F95)))</f>
        <v>0</v>
      </c>
      <c r="M95" s="498">
        <f>IF($F95=0,0,((($F95/$E$94)*'CRONOGRAMA ACTIVIDADES'!K$39)*($G95/$F95)))</f>
        <v>0</v>
      </c>
      <c r="N95" s="498">
        <f>IF($F95=0,0,((($F95/$E$94)*'CRONOGRAMA ACTIVIDADES'!L$39)*($G95/$F95)))</f>
        <v>0</v>
      </c>
      <c r="O95" s="498">
        <f>IF($F95=0,0,((($F95/$E$94)*'CRONOGRAMA ACTIVIDADES'!M$39)*($G95/$F95)))</f>
        <v>0</v>
      </c>
      <c r="P95" s="498">
        <f>IF($F95=0,0,((($F95/$E$94)*'CRONOGRAMA ACTIVIDADES'!N$39)*($G95/$F95)))</f>
        <v>0</v>
      </c>
      <c r="Q95" s="498">
        <f>IF($F95=0,0,((($F95/$E$94)*'CRONOGRAMA ACTIVIDADES'!O$39)*($G95/$F95)))</f>
        <v>0</v>
      </c>
      <c r="R95" s="498">
        <f>IF($F95=0,0,((($F95/$E$94)*'CRONOGRAMA ACTIVIDADES'!P$39)*($G95/$F95)))</f>
        <v>0</v>
      </c>
      <c r="S95" s="498">
        <f>IF($F95=0,0,((($F95/$E$94)*'CRONOGRAMA ACTIVIDADES'!Q$39)*($G95/$F95)))</f>
        <v>0</v>
      </c>
      <c r="T95" s="501">
        <f>H95+I95+J95+K95+L95+M95+N95+O95+P95+Q95+R95+S95</f>
        <v>0</v>
      </c>
      <c r="U95" s="502">
        <f>IF($F95=0,0,((($F95/$E$94)*'CRONOGRAMA ACTIVIDADES'!R$39)*($G95/$F95)))</f>
        <v>0</v>
      </c>
      <c r="V95" s="498">
        <f>IF($F95=0,0,((($F95/$E$94)*'CRONOGRAMA ACTIVIDADES'!S$39)*($G95/$F95)))</f>
        <v>0</v>
      </c>
      <c r="W95" s="498">
        <f>IF($F95=0,0,((($F95/$E$94)*'CRONOGRAMA ACTIVIDADES'!T$39)*($G95/$F95)))</f>
        <v>0</v>
      </c>
      <c r="X95" s="498">
        <f>IF($F95=0,0,((($F95/$E$94)*'CRONOGRAMA ACTIVIDADES'!U$39)*($G95/$F95)))</f>
        <v>0</v>
      </c>
      <c r="Y95" s="498">
        <f>IF($F95=0,0,((($F95/$E$94)*'CRONOGRAMA ACTIVIDADES'!V$39)*($G95/$F95)))</f>
        <v>0</v>
      </c>
      <c r="Z95" s="498">
        <f>IF($F95=0,0,((($F95/$E$94)*'CRONOGRAMA ACTIVIDADES'!W$39)*($G95/$F95)))</f>
        <v>0</v>
      </c>
      <c r="AA95" s="498">
        <f>IF($F95=0,0,((($F95/$E$94)*'CRONOGRAMA ACTIVIDADES'!X$39)*($G95/$F95)))</f>
        <v>0</v>
      </c>
      <c r="AB95" s="498">
        <f>IF($F95=0,0,((($F95/$E$94)*'CRONOGRAMA ACTIVIDADES'!Y$39)*($G95/$F95)))</f>
        <v>0</v>
      </c>
      <c r="AC95" s="498">
        <f>IF($F95=0,0,((($F95/$E$94)*'CRONOGRAMA ACTIVIDADES'!Z$39)*($G95/$F95)))</f>
        <v>0</v>
      </c>
      <c r="AD95" s="498">
        <f>IF($F95=0,0,((($F95/$E$94)*'CRONOGRAMA ACTIVIDADES'!AA$39)*($G95/$F95)))</f>
        <v>0</v>
      </c>
      <c r="AE95" s="498">
        <f>IF($F95=0,0,((($F95/$E$94)*'CRONOGRAMA ACTIVIDADES'!AB$39)*($G95/$F95)))</f>
        <v>0</v>
      </c>
      <c r="AF95" s="498">
        <f>IF($F95=0,0,((($F95/$E$94)*'CRONOGRAMA ACTIVIDADES'!AC$39)*($G95/$F95)))</f>
        <v>0</v>
      </c>
      <c r="AG95" s="499">
        <f>U95+V95+W95+X95+Y95+Z95+AA95+AB95+AC95+AD95+AE95+AF95</f>
        <v>0</v>
      </c>
      <c r="AH95" s="503">
        <f>IF($F95=0,0,((($F95/$E$94)*'CRONOGRAMA ACTIVIDADES'!AD$39)*($G95/$F95)))</f>
        <v>0</v>
      </c>
      <c r="AI95" s="498">
        <f>IF($F95=0,0,((($F95/$E$94)*'CRONOGRAMA ACTIVIDADES'!AE$39)*($G95/$F95)))</f>
        <v>0</v>
      </c>
      <c r="AJ95" s="498">
        <f>IF($F95=0,0,((($F95/$E$94)*'CRONOGRAMA ACTIVIDADES'!AF$39)*($G95/$F95)))</f>
        <v>0</v>
      </c>
      <c r="AK95" s="498">
        <f>IF($F95=0,0,((($F95/$E$94)*'CRONOGRAMA ACTIVIDADES'!AG$39)*($G95/$F95)))</f>
        <v>0</v>
      </c>
      <c r="AL95" s="498">
        <f>IF($F95=0,0,((($F95/$E$94)*'CRONOGRAMA ACTIVIDADES'!AH$39)*($G95/$F95)))</f>
        <v>0</v>
      </c>
      <c r="AM95" s="498">
        <f>IF($F95=0,0,((($F95/$E$94)*'CRONOGRAMA ACTIVIDADES'!AI$39)*($G95/$F95)))</f>
        <v>0</v>
      </c>
      <c r="AN95" s="498">
        <f>IF($F95=0,0,((($F95/$E$94)*'CRONOGRAMA ACTIVIDADES'!AJ$39)*($G95/$F95)))</f>
        <v>0</v>
      </c>
      <c r="AO95" s="498">
        <f>IF($F95=0,0,((($F95/$E$94)*'CRONOGRAMA ACTIVIDADES'!AK$39)*($G95/$F95)))</f>
        <v>0</v>
      </c>
      <c r="AP95" s="498">
        <f>IF($F95=0,0,((($F95/$E$94)*'CRONOGRAMA ACTIVIDADES'!AL$39)*($G95/$F95)))</f>
        <v>0</v>
      </c>
      <c r="AQ95" s="498">
        <f>IF($F95=0,0,((($F95/$E$94)*'CRONOGRAMA ACTIVIDADES'!AM$39)*($G95/$F95)))</f>
        <v>0</v>
      </c>
      <c r="AR95" s="498">
        <f>IF($F95=0,0,((($F95/$E$94)*'CRONOGRAMA ACTIVIDADES'!AN$39)*($G95/$F95)))</f>
        <v>0</v>
      </c>
      <c r="AS95" s="498">
        <f>IF($F95=0,0,((($F95/$E$94)*'CRONOGRAMA ACTIVIDADES'!AO$39)*($G95/$F95)))</f>
        <v>0</v>
      </c>
      <c r="AT95" s="501">
        <f>AH95+AI95+AJ95+AK95+AL95+AM95+AN95+AO95+AP95+AQ95+AR95+AS95</f>
        <v>0</v>
      </c>
      <c r="AU95" s="504">
        <f>AS95+AR95+AQ95+AP95+AO95+AN95+AM95+AL95+AK95+AJ95+AI95+AH95+AF95+AE95+AD95+AC95+AB95+AA95+Z95+Y95+X95+W95+V95+U95+S95+R95+Q95+P95+O95+N95+M95+L95+K95+J95+I95+H95</f>
        <v>0</v>
      </c>
      <c r="AV95" s="470">
        <f t="shared" si="24"/>
        <v>0</v>
      </c>
    </row>
    <row r="96" spans="2:48" s="472" customFormat="1" ht="12.75" customHeight="1">
      <c r="B96" s="494" t="str">
        <f>+'FORMATO COSTEO C1'!C$442</f>
        <v>1.3.4.2</v>
      </c>
      <c r="C96" s="495" t="str">
        <f>+'FORMATO COSTEO C1'!B$442</f>
        <v>Categoría de gasto</v>
      </c>
      <c r="D96" s="506"/>
      <c r="E96" s="507"/>
      <c r="F96" s="498">
        <f>+'FORMATO COSTEO C1'!G442</f>
        <v>0</v>
      </c>
      <c r="G96" s="499">
        <f>+'FORMATO COSTEO C1'!N442</f>
        <v>0</v>
      </c>
      <c r="H96" s="503">
        <f>IF($F96=0,0,((($F96/$E$94)*'CRONOGRAMA ACTIVIDADES'!F$39)*($G96/$F96)))</f>
        <v>0</v>
      </c>
      <c r="I96" s="498">
        <f>IF($F96=0,0,((($F96/$E$94)*'CRONOGRAMA ACTIVIDADES'!G$39)*($G96/$F96)))</f>
        <v>0</v>
      </c>
      <c r="J96" s="498">
        <f>IF($F96=0,0,((($F96/$E$94)*'CRONOGRAMA ACTIVIDADES'!H$39)*($G96/$F96)))</f>
        <v>0</v>
      </c>
      <c r="K96" s="498">
        <f>IF($F96=0,0,((($F96/$E$94)*'CRONOGRAMA ACTIVIDADES'!I$39)*($G96/$F96)))</f>
        <v>0</v>
      </c>
      <c r="L96" s="498">
        <f>IF($F96=0,0,((($F96/$E$94)*'CRONOGRAMA ACTIVIDADES'!J$39)*($G96/$F96)))</f>
        <v>0</v>
      </c>
      <c r="M96" s="498">
        <f>IF($F96=0,0,((($F96/$E$94)*'CRONOGRAMA ACTIVIDADES'!K$39)*($G96/$F96)))</f>
        <v>0</v>
      </c>
      <c r="N96" s="498">
        <f>IF($F96=0,0,((($F96/$E$94)*'CRONOGRAMA ACTIVIDADES'!L$39)*($G96/$F96)))</f>
        <v>0</v>
      </c>
      <c r="O96" s="498">
        <f>IF($F96=0,0,((($F96/$E$94)*'CRONOGRAMA ACTIVIDADES'!M$39)*($G96/$F96)))</f>
        <v>0</v>
      </c>
      <c r="P96" s="498">
        <f>IF($F96=0,0,((($F96/$E$94)*'CRONOGRAMA ACTIVIDADES'!N$39)*($G96/$F96)))</f>
        <v>0</v>
      </c>
      <c r="Q96" s="498">
        <f>IF($F96=0,0,((($F96/$E$94)*'CRONOGRAMA ACTIVIDADES'!O$39)*($G96/$F96)))</f>
        <v>0</v>
      </c>
      <c r="R96" s="498">
        <f>IF($F96=0,0,((($F96/$E$94)*'CRONOGRAMA ACTIVIDADES'!P$39)*($G96/$F96)))</f>
        <v>0</v>
      </c>
      <c r="S96" s="498">
        <f>IF($F96=0,0,((($F96/$E$94)*'CRONOGRAMA ACTIVIDADES'!Q$39)*($G96/$F96)))</f>
        <v>0</v>
      </c>
      <c r="T96" s="501">
        <f>H96+I96+J96+K96+L96+M96+N96+O96+P96+Q96+R96+S96</f>
        <v>0</v>
      </c>
      <c r="U96" s="502">
        <f>IF($F96=0,0,((($F96/$E$94)*'CRONOGRAMA ACTIVIDADES'!R$39)*($G96/$F96)))</f>
        <v>0</v>
      </c>
      <c r="V96" s="498">
        <f>IF($F96=0,0,((($F96/$E$94)*'CRONOGRAMA ACTIVIDADES'!S$39)*($G96/$F96)))</f>
        <v>0</v>
      </c>
      <c r="W96" s="498">
        <f>IF($F96=0,0,((($F96/$E$94)*'CRONOGRAMA ACTIVIDADES'!T$39)*($G96/$F96)))</f>
        <v>0</v>
      </c>
      <c r="X96" s="498">
        <f>IF($F96=0,0,((($F96/$E$94)*'CRONOGRAMA ACTIVIDADES'!U$39)*($G96/$F96)))</f>
        <v>0</v>
      </c>
      <c r="Y96" s="498">
        <f>IF($F96=0,0,((($F96/$E$94)*'CRONOGRAMA ACTIVIDADES'!V$39)*($G96/$F96)))</f>
        <v>0</v>
      </c>
      <c r="Z96" s="498">
        <f>IF($F96=0,0,((($F96/$E$94)*'CRONOGRAMA ACTIVIDADES'!W$39)*($G96/$F96)))</f>
        <v>0</v>
      </c>
      <c r="AA96" s="498">
        <f>IF($F96=0,0,((($F96/$E$94)*'CRONOGRAMA ACTIVIDADES'!X$39)*($G96/$F96)))</f>
        <v>0</v>
      </c>
      <c r="AB96" s="498">
        <f>IF($F96=0,0,((($F96/$E$94)*'CRONOGRAMA ACTIVIDADES'!Y$39)*($G96/$F96)))</f>
        <v>0</v>
      </c>
      <c r="AC96" s="498">
        <f>IF($F96=0,0,((($F96/$E$94)*'CRONOGRAMA ACTIVIDADES'!Z$39)*($G96/$F96)))</f>
        <v>0</v>
      </c>
      <c r="AD96" s="498">
        <f>IF($F96=0,0,((($F96/$E$94)*'CRONOGRAMA ACTIVIDADES'!AA$39)*($G96/$F96)))</f>
        <v>0</v>
      </c>
      <c r="AE96" s="498">
        <f>IF($F96=0,0,((($F96/$E$94)*'CRONOGRAMA ACTIVIDADES'!AB$39)*($G96/$F96)))</f>
        <v>0</v>
      </c>
      <c r="AF96" s="498">
        <f>IF($F96=0,0,((($F96/$E$94)*'CRONOGRAMA ACTIVIDADES'!AC$39)*($G96/$F96)))</f>
        <v>0</v>
      </c>
      <c r="AG96" s="499">
        <f>U96+V96+W96+X96+Y96+Z96+AA96+AB96+AC96+AD96+AE96+AF96</f>
        <v>0</v>
      </c>
      <c r="AH96" s="503">
        <f>IF($F96=0,0,((($F96/$E$94)*'CRONOGRAMA ACTIVIDADES'!AD$39)*($G96/$F96)))</f>
        <v>0</v>
      </c>
      <c r="AI96" s="498">
        <f>IF($F96=0,0,((($F96/$E$94)*'CRONOGRAMA ACTIVIDADES'!AE$39)*($G96/$F96)))</f>
        <v>0</v>
      </c>
      <c r="AJ96" s="498">
        <f>IF($F96=0,0,((($F96/$E$94)*'CRONOGRAMA ACTIVIDADES'!AF$39)*($G96/$F96)))</f>
        <v>0</v>
      </c>
      <c r="AK96" s="498">
        <f>IF($F96=0,0,((($F96/$E$94)*'CRONOGRAMA ACTIVIDADES'!AG$39)*($G96/$F96)))</f>
        <v>0</v>
      </c>
      <c r="AL96" s="498">
        <f>IF($F96=0,0,((($F96/$E$94)*'CRONOGRAMA ACTIVIDADES'!AH$39)*($G96/$F96)))</f>
        <v>0</v>
      </c>
      <c r="AM96" s="498">
        <f>IF($F96=0,0,((($F96/$E$94)*'CRONOGRAMA ACTIVIDADES'!AI$39)*($G96/$F96)))</f>
        <v>0</v>
      </c>
      <c r="AN96" s="498">
        <f>IF($F96=0,0,((($F96/$E$94)*'CRONOGRAMA ACTIVIDADES'!AJ$39)*($G96/$F96)))</f>
        <v>0</v>
      </c>
      <c r="AO96" s="498">
        <f>IF($F96=0,0,((($F96/$E$94)*'CRONOGRAMA ACTIVIDADES'!AK$39)*($G96/$F96)))</f>
        <v>0</v>
      </c>
      <c r="AP96" s="498">
        <f>IF($F96=0,0,((($F96/$E$94)*'CRONOGRAMA ACTIVIDADES'!AL$39)*($G96/$F96)))</f>
        <v>0</v>
      </c>
      <c r="AQ96" s="498">
        <f>IF($F96=0,0,((($F96/$E$94)*'CRONOGRAMA ACTIVIDADES'!AM$39)*($G96/$F96)))</f>
        <v>0</v>
      </c>
      <c r="AR96" s="498">
        <f>IF($F96=0,0,((($F96/$E$94)*'CRONOGRAMA ACTIVIDADES'!AN$39)*($G96/$F96)))</f>
        <v>0</v>
      </c>
      <c r="AS96" s="498">
        <f>IF($F96=0,0,((($F96/$E$94)*'CRONOGRAMA ACTIVIDADES'!AO$39)*($G96/$F96)))</f>
        <v>0</v>
      </c>
      <c r="AT96" s="501">
        <f>AH96+AI96+AJ96+AK96+AL96+AM96+AN96+AO96+AP96+AQ96+AR96+AS96</f>
        <v>0</v>
      </c>
      <c r="AU96" s="504">
        <f>AS96+AR96+AQ96+AP96+AO96+AN96+AM96+AL96+AK96+AJ96+AI96+AH96+AF96+AE96+AD96+AC96+AB96+AA96+Z96+Y96+X96+W96+V96+U96+S96+R96+Q96+P96+O96+N96+M96+L96+K96+J96+I96+H96</f>
        <v>0</v>
      </c>
      <c r="AV96" s="470">
        <f t="shared" si="24"/>
        <v>0</v>
      </c>
    </row>
    <row r="97" spans="2:48" s="483" customFormat="1" ht="12.75" customHeight="1" outlineLevel="1">
      <c r="B97" s="494" t="str">
        <f>+'FORMATO COSTEO C1'!C$448</f>
        <v>1.3.4.3</v>
      </c>
      <c r="C97" s="495" t="str">
        <f>+'FORMATO COSTEO C1'!B$448</f>
        <v>Categoría de gasto</v>
      </c>
      <c r="D97" s="506"/>
      <c r="E97" s="507"/>
      <c r="F97" s="498">
        <f>+'FORMATO COSTEO C1'!G448</f>
        <v>0</v>
      </c>
      <c r="G97" s="499">
        <f>+'FORMATO COSTEO C1'!N448</f>
        <v>0</v>
      </c>
      <c r="H97" s="503">
        <f>IF($F97=0,0,((($F97/$E$94)*'CRONOGRAMA ACTIVIDADES'!F$39)*($G97/$F97)))</f>
        <v>0</v>
      </c>
      <c r="I97" s="498">
        <f>IF($F97=0,0,((($F97/$E$94)*'CRONOGRAMA ACTIVIDADES'!G$39)*($G97/$F97)))</f>
        <v>0</v>
      </c>
      <c r="J97" s="498">
        <f>IF($F97=0,0,((($F97/$E$94)*'CRONOGRAMA ACTIVIDADES'!H$39)*($G97/$F97)))</f>
        <v>0</v>
      </c>
      <c r="K97" s="498">
        <f>IF($F97=0,0,((($F97/$E$94)*'CRONOGRAMA ACTIVIDADES'!I$39)*($G97/$F97)))</f>
        <v>0</v>
      </c>
      <c r="L97" s="498">
        <f>IF($F97=0,0,((($F97/$E$94)*'CRONOGRAMA ACTIVIDADES'!J$39)*($G97/$F97)))</f>
        <v>0</v>
      </c>
      <c r="M97" s="498">
        <f>IF($F97=0,0,((($F97/$E$94)*'CRONOGRAMA ACTIVIDADES'!K$39)*($G97/$F97)))</f>
        <v>0</v>
      </c>
      <c r="N97" s="498">
        <f>IF($F97=0,0,((($F97/$E$94)*'CRONOGRAMA ACTIVIDADES'!L$39)*($G97/$F97)))</f>
        <v>0</v>
      </c>
      <c r="O97" s="498">
        <f>IF($F97=0,0,((($F97/$E$94)*'CRONOGRAMA ACTIVIDADES'!M$39)*($G97/$F97)))</f>
        <v>0</v>
      </c>
      <c r="P97" s="498">
        <f>IF($F97=0,0,((($F97/$E$94)*'CRONOGRAMA ACTIVIDADES'!N$39)*($G97/$F97)))</f>
        <v>0</v>
      </c>
      <c r="Q97" s="498">
        <f>IF($F97=0,0,((($F97/$E$94)*'CRONOGRAMA ACTIVIDADES'!O$39)*($G97/$F97)))</f>
        <v>0</v>
      </c>
      <c r="R97" s="498">
        <f>IF($F97=0,0,((($F97/$E$94)*'CRONOGRAMA ACTIVIDADES'!P$39)*($G97/$F97)))</f>
        <v>0</v>
      </c>
      <c r="S97" s="498">
        <f>IF($F97=0,0,((($F97/$E$94)*'CRONOGRAMA ACTIVIDADES'!Q$39)*($G97/$F97)))</f>
        <v>0</v>
      </c>
      <c r="T97" s="501">
        <f>H97+I97+J97+K97+L97+M97+N97+O97+P97+Q97+R97+S97</f>
        <v>0</v>
      </c>
      <c r="U97" s="502">
        <f>IF($F97=0,0,((($F97/$E$94)*'CRONOGRAMA ACTIVIDADES'!R$39)*($G97/$F97)))</f>
        <v>0</v>
      </c>
      <c r="V97" s="498">
        <f>IF($F97=0,0,((($F97/$E$94)*'CRONOGRAMA ACTIVIDADES'!S$39)*($G97/$F97)))</f>
        <v>0</v>
      </c>
      <c r="W97" s="498">
        <f>IF($F97=0,0,((($F97/$E$94)*'CRONOGRAMA ACTIVIDADES'!T$39)*($G97/$F97)))</f>
        <v>0</v>
      </c>
      <c r="X97" s="498">
        <f>IF($F97=0,0,((($F97/$E$94)*'CRONOGRAMA ACTIVIDADES'!U$39)*($G97/$F97)))</f>
        <v>0</v>
      </c>
      <c r="Y97" s="498">
        <f>IF($F97=0,0,((($F97/$E$94)*'CRONOGRAMA ACTIVIDADES'!V$39)*($G97/$F97)))</f>
        <v>0</v>
      </c>
      <c r="Z97" s="498">
        <f>IF($F97=0,0,((($F97/$E$94)*'CRONOGRAMA ACTIVIDADES'!W$39)*($G97/$F97)))</f>
        <v>0</v>
      </c>
      <c r="AA97" s="498">
        <f>IF($F97=0,0,((($F97/$E$94)*'CRONOGRAMA ACTIVIDADES'!X$39)*($G97/$F97)))</f>
        <v>0</v>
      </c>
      <c r="AB97" s="498">
        <f>IF($F97=0,0,((($F97/$E$94)*'CRONOGRAMA ACTIVIDADES'!Y$39)*($G97/$F97)))</f>
        <v>0</v>
      </c>
      <c r="AC97" s="498">
        <f>IF($F97=0,0,((($F97/$E$94)*'CRONOGRAMA ACTIVIDADES'!Z$39)*($G97/$F97)))</f>
        <v>0</v>
      </c>
      <c r="AD97" s="498">
        <f>IF($F97=0,0,((($F97/$E$94)*'CRONOGRAMA ACTIVIDADES'!AA$39)*($G97/$F97)))</f>
        <v>0</v>
      </c>
      <c r="AE97" s="498">
        <f>IF($F97=0,0,((($F97/$E$94)*'CRONOGRAMA ACTIVIDADES'!AB$39)*($G97/$F97)))</f>
        <v>0</v>
      </c>
      <c r="AF97" s="498">
        <f>IF($F97=0,0,((($F97/$E$94)*'CRONOGRAMA ACTIVIDADES'!AC$39)*($G97/$F97)))</f>
        <v>0</v>
      </c>
      <c r="AG97" s="499">
        <f>U97+V97+W97+X97+Y97+Z97+AA97+AB97+AC97+AD97+AE97+AF97</f>
        <v>0</v>
      </c>
      <c r="AH97" s="503">
        <f>IF($F97=0,0,((($F97/$E$94)*'CRONOGRAMA ACTIVIDADES'!AD$39)*($G97/$F97)))</f>
        <v>0</v>
      </c>
      <c r="AI97" s="498">
        <f>IF($F97=0,0,((($F97/$E$94)*'CRONOGRAMA ACTIVIDADES'!AE$39)*($G97/$F97)))</f>
        <v>0</v>
      </c>
      <c r="AJ97" s="498">
        <f>IF($F97=0,0,((($F97/$E$94)*'CRONOGRAMA ACTIVIDADES'!AF$39)*($G97/$F97)))</f>
        <v>0</v>
      </c>
      <c r="AK97" s="498">
        <f>IF($F97=0,0,((($F97/$E$94)*'CRONOGRAMA ACTIVIDADES'!AG$39)*($G97/$F97)))</f>
        <v>0</v>
      </c>
      <c r="AL97" s="498">
        <f>IF($F97=0,0,((($F97/$E$94)*'CRONOGRAMA ACTIVIDADES'!AH$39)*($G97/$F97)))</f>
        <v>0</v>
      </c>
      <c r="AM97" s="498">
        <f>IF($F97=0,0,((($F97/$E$94)*'CRONOGRAMA ACTIVIDADES'!AI$39)*($G97/$F97)))</f>
        <v>0</v>
      </c>
      <c r="AN97" s="498">
        <f>IF($F97=0,0,((($F97/$E$94)*'CRONOGRAMA ACTIVIDADES'!AJ$39)*($G97/$F97)))</f>
        <v>0</v>
      </c>
      <c r="AO97" s="498">
        <f>IF($F97=0,0,((($F97/$E$94)*'CRONOGRAMA ACTIVIDADES'!AK$39)*($G97/$F97)))</f>
        <v>0</v>
      </c>
      <c r="AP97" s="498">
        <f>IF($F97=0,0,((($F97/$E$94)*'CRONOGRAMA ACTIVIDADES'!AL$39)*($G97/$F97)))</f>
        <v>0</v>
      </c>
      <c r="AQ97" s="498">
        <f>IF($F97=0,0,((($F97/$E$94)*'CRONOGRAMA ACTIVIDADES'!AM$39)*($G97/$F97)))</f>
        <v>0</v>
      </c>
      <c r="AR97" s="498">
        <f>IF($F97=0,0,((($F97/$E$94)*'CRONOGRAMA ACTIVIDADES'!AN$39)*($G97/$F97)))</f>
        <v>0</v>
      </c>
      <c r="AS97" s="498">
        <f>IF($F97=0,0,((($F97/$E$94)*'CRONOGRAMA ACTIVIDADES'!AO$39)*($G97/$F97)))</f>
        <v>0</v>
      </c>
      <c r="AT97" s="501">
        <f>AH97+AI97+AJ97+AK97+AL97+AM97+AN97+AO97+AP97+AQ97+AR97+AS97</f>
        <v>0</v>
      </c>
      <c r="AU97" s="504">
        <f>AS97+AR97+AQ97+AP97+AO97+AN97+AM97+AL97+AK97+AJ97+AI97+AH97+AF97+AE97+AD97+AC97+AB97+AA97+Z97+Y97+X97+W97+V97+U97+S97+R97+Q97+P97+O97+N97+M97+L97+K97+J97+I97+H97</f>
        <v>0</v>
      </c>
      <c r="AV97" s="470">
        <f t="shared" si="24"/>
        <v>0</v>
      </c>
    </row>
    <row r="98" spans="2:48" s="472" customFormat="1" ht="12.75" customHeight="1">
      <c r="B98" s="494" t="str">
        <f>+'FORMATO COSTEO C1'!C$454</f>
        <v>1.3.4.4</v>
      </c>
      <c r="C98" s="495" t="str">
        <f>+'FORMATO COSTEO C1'!B$454</f>
        <v>Categoría de gasto</v>
      </c>
      <c r="D98" s="506"/>
      <c r="E98" s="507"/>
      <c r="F98" s="498">
        <f>+'FORMATO COSTEO C1'!G454</f>
        <v>0</v>
      </c>
      <c r="G98" s="499">
        <f>+'FORMATO COSTEO C1'!N454</f>
        <v>0</v>
      </c>
      <c r="H98" s="503">
        <f>IF($F98=0,0,((($F98/$E$94)*'CRONOGRAMA ACTIVIDADES'!F$39)*($G98/$F98)))</f>
        <v>0</v>
      </c>
      <c r="I98" s="498">
        <f>IF($F98=0,0,((($F98/$E$94)*'CRONOGRAMA ACTIVIDADES'!G$39)*($G98/$F98)))</f>
        <v>0</v>
      </c>
      <c r="J98" s="498">
        <f>IF($F98=0,0,((($F98/$E$94)*'CRONOGRAMA ACTIVIDADES'!H$39)*($G98/$F98)))</f>
        <v>0</v>
      </c>
      <c r="K98" s="498">
        <f>IF($F98=0,0,((($F98/$E$94)*'CRONOGRAMA ACTIVIDADES'!I$39)*($G98/$F98)))</f>
        <v>0</v>
      </c>
      <c r="L98" s="498">
        <f>IF($F98=0,0,((($F98/$E$94)*'CRONOGRAMA ACTIVIDADES'!J$39)*($G98/$F98)))</f>
        <v>0</v>
      </c>
      <c r="M98" s="498">
        <f>IF($F98=0,0,((($F98/$E$94)*'CRONOGRAMA ACTIVIDADES'!K$39)*($G98/$F98)))</f>
        <v>0</v>
      </c>
      <c r="N98" s="498">
        <f>IF($F98=0,0,((($F98/$E$94)*'CRONOGRAMA ACTIVIDADES'!L$39)*($G98/$F98)))</f>
        <v>0</v>
      </c>
      <c r="O98" s="498">
        <f>IF($F98=0,0,((($F98/$E$94)*'CRONOGRAMA ACTIVIDADES'!M$39)*($G98/$F98)))</f>
        <v>0</v>
      </c>
      <c r="P98" s="498">
        <f>IF($F98=0,0,((($F98/$E$94)*'CRONOGRAMA ACTIVIDADES'!N$39)*($G98/$F98)))</f>
        <v>0</v>
      </c>
      <c r="Q98" s="498">
        <f>IF($F98=0,0,((($F98/$E$94)*'CRONOGRAMA ACTIVIDADES'!O$39)*($G98/$F98)))</f>
        <v>0</v>
      </c>
      <c r="R98" s="498">
        <f>IF($F98=0,0,((($F98/$E$94)*'CRONOGRAMA ACTIVIDADES'!P$39)*($G98/$F98)))</f>
        <v>0</v>
      </c>
      <c r="S98" s="498">
        <f>IF($F98=0,0,((($F98/$E$94)*'CRONOGRAMA ACTIVIDADES'!Q$39)*($G98/$F98)))</f>
        <v>0</v>
      </c>
      <c r="T98" s="501">
        <f>H98+I98+J98+K98+L98+M98+N98+O98+P98+Q98+R98+S98</f>
        <v>0</v>
      </c>
      <c r="U98" s="502">
        <f>IF($F98=0,0,((($F98/$E$94)*'CRONOGRAMA ACTIVIDADES'!R$39)*($G98/$F98)))</f>
        <v>0</v>
      </c>
      <c r="V98" s="498">
        <f>IF($F98=0,0,((($F98/$E$94)*'CRONOGRAMA ACTIVIDADES'!S$39)*($G98/$F98)))</f>
        <v>0</v>
      </c>
      <c r="W98" s="498">
        <f>IF($F98=0,0,((($F98/$E$94)*'CRONOGRAMA ACTIVIDADES'!T$39)*($G98/$F98)))</f>
        <v>0</v>
      </c>
      <c r="X98" s="498">
        <f>IF($F98=0,0,((($F98/$E$94)*'CRONOGRAMA ACTIVIDADES'!U$39)*($G98/$F98)))</f>
        <v>0</v>
      </c>
      <c r="Y98" s="498">
        <f>IF($F98=0,0,((($F98/$E$94)*'CRONOGRAMA ACTIVIDADES'!V$39)*($G98/$F98)))</f>
        <v>0</v>
      </c>
      <c r="Z98" s="498">
        <f>IF($F98=0,0,((($F98/$E$94)*'CRONOGRAMA ACTIVIDADES'!W$39)*($G98/$F98)))</f>
        <v>0</v>
      </c>
      <c r="AA98" s="498">
        <f>IF($F98=0,0,((($F98/$E$94)*'CRONOGRAMA ACTIVIDADES'!X$39)*($G98/$F98)))</f>
        <v>0</v>
      </c>
      <c r="AB98" s="498">
        <f>IF($F98=0,0,((($F98/$E$94)*'CRONOGRAMA ACTIVIDADES'!Y$39)*($G98/$F98)))</f>
        <v>0</v>
      </c>
      <c r="AC98" s="498">
        <f>IF($F98=0,0,((($F98/$E$94)*'CRONOGRAMA ACTIVIDADES'!Z$39)*($G98/$F98)))</f>
        <v>0</v>
      </c>
      <c r="AD98" s="498">
        <f>IF($F98=0,0,((($F98/$E$94)*'CRONOGRAMA ACTIVIDADES'!AA$39)*($G98/$F98)))</f>
        <v>0</v>
      </c>
      <c r="AE98" s="498">
        <f>IF($F98=0,0,((($F98/$E$94)*'CRONOGRAMA ACTIVIDADES'!AB$39)*($G98/$F98)))</f>
        <v>0</v>
      </c>
      <c r="AF98" s="498">
        <f>IF($F98=0,0,((($F98/$E$94)*'CRONOGRAMA ACTIVIDADES'!AC$39)*($G98/$F98)))</f>
        <v>0</v>
      </c>
      <c r="AG98" s="499">
        <f>U98+V98+W98+X98+Y98+Z98+AA98+AB98+AC98+AD98+AE98+AF98</f>
        <v>0</v>
      </c>
      <c r="AH98" s="503">
        <f>IF($F98=0,0,((($F98/$E$94)*'CRONOGRAMA ACTIVIDADES'!AD$39)*($G98/$F98)))</f>
        <v>0</v>
      </c>
      <c r="AI98" s="498">
        <f>IF($F98=0,0,((($F98/$E$94)*'CRONOGRAMA ACTIVIDADES'!AE$39)*($G98/$F98)))</f>
        <v>0</v>
      </c>
      <c r="AJ98" s="498">
        <f>IF($F98=0,0,((($F98/$E$94)*'CRONOGRAMA ACTIVIDADES'!AF$39)*($G98/$F98)))</f>
        <v>0</v>
      </c>
      <c r="AK98" s="498">
        <f>IF($F98=0,0,((($F98/$E$94)*'CRONOGRAMA ACTIVIDADES'!AG$39)*($G98/$F98)))</f>
        <v>0</v>
      </c>
      <c r="AL98" s="498">
        <f>IF($F98=0,0,((($F98/$E$94)*'CRONOGRAMA ACTIVIDADES'!AH$39)*($G98/$F98)))</f>
        <v>0</v>
      </c>
      <c r="AM98" s="498">
        <f>IF($F98=0,0,((($F98/$E$94)*'CRONOGRAMA ACTIVIDADES'!AI$39)*($G98/$F98)))</f>
        <v>0</v>
      </c>
      <c r="AN98" s="498">
        <f>IF($F98=0,0,((($F98/$E$94)*'CRONOGRAMA ACTIVIDADES'!AJ$39)*($G98/$F98)))</f>
        <v>0</v>
      </c>
      <c r="AO98" s="498">
        <f>IF($F98=0,0,((($F98/$E$94)*'CRONOGRAMA ACTIVIDADES'!AK$39)*($G98/$F98)))</f>
        <v>0</v>
      </c>
      <c r="AP98" s="498">
        <f>IF($F98=0,0,((($F98/$E$94)*'CRONOGRAMA ACTIVIDADES'!AL$39)*($G98/$F98)))</f>
        <v>0</v>
      </c>
      <c r="AQ98" s="498">
        <f>IF($F98=0,0,((($F98/$E$94)*'CRONOGRAMA ACTIVIDADES'!AM$39)*($G98/$F98)))</f>
        <v>0</v>
      </c>
      <c r="AR98" s="498">
        <f>IF($F98=0,0,((($F98/$E$94)*'CRONOGRAMA ACTIVIDADES'!AN$39)*($G98/$F98)))</f>
        <v>0</v>
      </c>
      <c r="AS98" s="498">
        <f>IF($F98=0,0,((($F98/$E$94)*'CRONOGRAMA ACTIVIDADES'!AO$39)*($G98/$F98)))</f>
        <v>0</v>
      </c>
      <c r="AT98" s="501">
        <f>AH98+AI98+AJ98+AK98+AL98+AM98+AN98+AO98+AP98+AQ98+AR98+AS98</f>
        <v>0</v>
      </c>
      <c r="AU98" s="504">
        <f>AS98+AR98+AQ98+AP98+AO98+AN98+AM98+AL98+AK98+AJ98+AI98+AH98+AF98+AE98+AD98+AC98+AB98+AA98+Z98+Y98+X98+W98+V98+U98+S98+R98+Q98+P98+O98+N98+M98+L98+K98+J98+I98+H98</f>
        <v>0</v>
      </c>
      <c r="AV98" s="470">
        <f t="shared" si="24"/>
        <v>0</v>
      </c>
    </row>
    <row r="99" spans="2:48" s="483" customFormat="1" ht="12.75" customHeight="1" outlineLevel="1">
      <c r="B99" s="494" t="str">
        <f>+'FORMATO COSTEO C1'!C$460</f>
        <v>1.3.4.5</v>
      </c>
      <c r="C99" s="495" t="str">
        <f>+'FORMATO COSTEO C1'!B$460</f>
        <v>Categoría de gasto</v>
      </c>
      <c r="D99" s="506"/>
      <c r="E99" s="507"/>
      <c r="F99" s="498">
        <f>+'FORMATO COSTEO C1'!G460</f>
        <v>0</v>
      </c>
      <c r="G99" s="499">
        <f>+'FORMATO COSTEO C1'!N460</f>
        <v>0</v>
      </c>
      <c r="H99" s="503">
        <f>IF($F99=0,0,((($F99/$E$94)*'CRONOGRAMA ACTIVIDADES'!F$39)*($G99/$F99)))</f>
        <v>0</v>
      </c>
      <c r="I99" s="498">
        <f>IF($F99=0,0,((($F99/$E$94)*'CRONOGRAMA ACTIVIDADES'!G$39)*($G99/$F99)))</f>
        <v>0</v>
      </c>
      <c r="J99" s="498">
        <f>IF($F99=0,0,((($F99/$E$94)*'CRONOGRAMA ACTIVIDADES'!H$39)*($G99/$F99)))</f>
        <v>0</v>
      </c>
      <c r="K99" s="498">
        <f>IF($F99=0,0,((($F99/$E$94)*'CRONOGRAMA ACTIVIDADES'!I$39)*($G99/$F99)))</f>
        <v>0</v>
      </c>
      <c r="L99" s="498">
        <f>IF($F99=0,0,((($F99/$E$94)*'CRONOGRAMA ACTIVIDADES'!J$39)*($G99/$F99)))</f>
        <v>0</v>
      </c>
      <c r="M99" s="498">
        <f>IF($F99=0,0,((($F99/$E$94)*'CRONOGRAMA ACTIVIDADES'!K$39)*($G99/$F99)))</f>
        <v>0</v>
      </c>
      <c r="N99" s="498">
        <f>IF($F99=0,0,((($F99/$E$94)*'CRONOGRAMA ACTIVIDADES'!L$39)*($G99/$F99)))</f>
        <v>0</v>
      </c>
      <c r="O99" s="498">
        <f>IF($F99=0,0,((($F99/$E$94)*'CRONOGRAMA ACTIVIDADES'!M$39)*($G99/$F99)))</f>
        <v>0</v>
      </c>
      <c r="P99" s="498">
        <f>IF($F99=0,0,((($F99/$E$94)*'CRONOGRAMA ACTIVIDADES'!N$39)*($G99/$F99)))</f>
        <v>0</v>
      </c>
      <c r="Q99" s="498">
        <f>IF($F99=0,0,((($F99/$E$94)*'CRONOGRAMA ACTIVIDADES'!O$39)*($G99/$F99)))</f>
        <v>0</v>
      </c>
      <c r="R99" s="498">
        <f>IF($F99=0,0,((($F99/$E$94)*'CRONOGRAMA ACTIVIDADES'!P$39)*($G99/$F99)))</f>
        <v>0</v>
      </c>
      <c r="S99" s="498">
        <f>IF($F99=0,0,((($F99/$E$94)*'CRONOGRAMA ACTIVIDADES'!Q$39)*($G99/$F99)))</f>
        <v>0</v>
      </c>
      <c r="T99" s="501">
        <f>H99+I99+J99+K99+L99+M99+N99+O99+P99+Q99+R99+S99</f>
        <v>0</v>
      </c>
      <c r="U99" s="502">
        <f>IF($F99=0,0,((($F99/$E$94)*'CRONOGRAMA ACTIVIDADES'!R$39)*($G99/$F99)))</f>
        <v>0</v>
      </c>
      <c r="V99" s="498">
        <f>IF($F99=0,0,((($F99/$E$94)*'CRONOGRAMA ACTIVIDADES'!S$39)*($G99/$F99)))</f>
        <v>0</v>
      </c>
      <c r="W99" s="498">
        <f>IF($F99=0,0,((($F99/$E$94)*'CRONOGRAMA ACTIVIDADES'!T$39)*($G99/$F99)))</f>
        <v>0</v>
      </c>
      <c r="X99" s="498">
        <f>IF($F99=0,0,((($F99/$E$94)*'CRONOGRAMA ACTIVIDADES'!U$39)*($G99/$F99)))</f>
        <v>0</v>
      </c>
      <c r="Y99" s="498">
        <f>IF($F99=0,0,((($F99/$E$94)*'CRONOGRAMA ACTIVIDADES'!V$39)*($G99/$F99)))</f>
        <v>0</v>
      </c>
      <c r="Z99" s="498">
        <f>IF($F99=0,0,((($F99/$E$94)*'CRONOGRAMA ACTIVIDADES'!W$39)*($G99/$F99)))</f>
        <v>0</v>
      </c>
      <c r="AA99" s="498">
        <f>IF($F99=0,0,((($F99/$E$94)*'CRONOGRAMA ACTIVIDADES'!X$39)*($G99/$F99)))</f>
        <v>0</v>
      </c>
      <c r="AB99" s="498">
        <f>IF($F99=0,0,((($F99/$E$94)*'CRONOGRAMA ACTIVIDADES'!Y$39)*($G99/$F99)))</f>
        <v>0</v>
      </c>
      <c r="AC99" s="498">
        <f>IF($F99=0,0,((($F99/$E$94)*'CRONOGRAMA ACTIVIDADES'!Z$39)*($G99/$F99)))</f>
        <v>0</v>
      </c>
      <c r="AD99" s="498">
        <f>IF($F99=0,0,((($F99/$E$94)*'CRONOGRAMA ACTIVIDADES'!AA$39)*($G99/$F99)))</f>
        <v>0</v>
      </c>
      <c r="AE99" s="498">
        <f>IF($F99=0,0,((($F99/$E$94)*'CRONOGRAMA ACTIVIDADES'!AB$39)*($G99/$F99)))</f>
        <v>0</v>
      </c>
      <c r="AF99" s="498">
        <f>IF($F99=0,0,((($F99/$E$94)*'CRONOGRAMA ACTIVIDADES'!AC$39)*($G99/$F99)))</f>
        <v>0</v>
      </c>
      <c r="AG99" s="499">
        <f>U99+V99+W99+X99+Y99+Z99+AA99+AB99+AC99+AD99+AE99+AF99</f>
        <v>0</v>
      </c>
      <c r="AH99" s="503">
        <f>IF($F99=0,0,((($F99/$E$94)*'CRONOGRAMA ACTIVIDADES'!AD$39)*($G99/$F99)))</f>
        <v>0</v>
      </c>
      <c r="AI99" s="498">
        <f>IF($F99=0,0,((($F99/$E$94)*'CRONOGRAMA ACTIVIDADES'!AE$39)*($G99/$F99)))</f>
        <v>0</v>
      </c>
      <c r="AJ99" s="498">
        <f>IF($F99=0,0,((($F99/$E$94)*'CRONOGRAMA ACTIVIDADES'!AF$39)*($G99/$F99)))</f>
        <v>0</v>
      </c>
      <c r="AK99" s="498">
        <f>IF($F99=0,0,((($F99/$E$94)*'CRONOGRAMA ACTIVIDADES'!AG$39)*($G99/$F99)))</f>
        <v>0</v>
      </c>
      <c r="AL99" s="498">
        <f>IF($F99=0,0,((($F99/$E$94)*'CRONOGRAMA ACTIVIDADES'!AH$39)*($G99/$F99)))</f>
        <v>0</v>
      </c>
      <c r="AM99" s="498">
        <f>IF($F99=0,0,((($F99/$E$94)*'CRONOGRAMA ACTIVIDADES'!AI$39)*($G99/$F99)))</f>
        <v>0</v>
      </c>
      <c r="AN99" s="498">
        <f>IF($F99=0,0,((($F99/$E$94)*'CRONOGRAMA ACTIVIDADES'!AJ$39)*($G99/$F99)))</f>
        <v>0</v>
      </c>
      <c r="AO99" s="498">
        <f>IF($F99=0,0,((($F99/$E$94)*'CRONOGRAMA ACTIVIDADES'!AK$39)*($G99/$F99)))</f>
        <v>0</v>
      </c>
      <c r="AP99" s="498">
        <f>IF($F99=0,0,((($F99/$E$94)*'CRONOGRAMA ACTIVIDADES'!AL$39)*($G99/$F99)))</f>
        <v>0</v>
      </c>
      <c r="AQ99" s="498">
        <f>IF($F99=0,0,((($F99/$E$94)*'CRONOGRAMA ACTIVIDADES'!AM$39)*($G99/$F99)))</f>
        <v>0</v>
      </c>
      <c r="AR99" s="498">
        <f>IF($F99=0,0,((($F99/$E$94)*'CRONOGRAMA ACTIVIDADES'!AN$39)*($G99/$F99)))</f>
        <v>0</v>
      </c>
      <c r="AS99" s="498">
        <f>IF($F99=0,0,((($F99/$E$94)*'CRONOGRAMA ACTIVIDADES'!AO$39)*($G99/$F99)))</f>
        <v>0</v>
      </c>
      <c r="AT99" s="501">
        <f>AH99+AI99+AJ99+AK99+AL99+AM99+AN99+AO99+AP99+AQ99+AR99+AS99</f>
        <v>0</v>
      </c>
      <c r="AU99" s="504">
        <f>AS99+AR99+AQ99+AP99+AO99+AN99+AM99+AL99+AK99+AJ99+AI99+AH99+AF99+AE99+AD99+AC99+AB99+AA99+Z99+Y99+X99+W99+V99+U99+S99+R99+Q99+P99+O99+N99+M99+L99+K99+J99+I99+H99</f>
        <v>0</v>
      </c>
      <c r="AV99" s="470">
        <f t="shared" si="24"/>
        <v>0</v>
      </c>
    </row>
    <row r="100" spans="2:48" s="472" customFormat="1" ht="12.75" customHeight="1">
      <c r="B100" s="484" t="str">
        <f>+'FORMATO COSTEO C1'!C$466</f>
        <v>1.3.5</v>
      </c>
      <c r="C100" s="508">
        <f>+'FORMATO COSTEO C1'!B$466</f>
        <v>0</v>
      </c>
      <c r="D100" s="486" t="str">
        <f>+'FORMATO COSTEO C1'!D$466</f>
        <v>Unidad medida</v>
      </c>
      <c r="E100" s="487">
        <f>+'FORMATO COSTEO C1'!E$466</f>
        <v>0</v>
      </c>
      <c r="F100" s="488">
        <f>SUM(F101:F105)</f>
        <v>0</v>
      </c>
      <c r="G100" s="489">
        <f aca="true" t="shared" si="28" ref="G100:AS100">SUM(G101:G105)</f>
        <v>0</v>
      </c>
      <c r="H100" s="490">
        <f t="shared" si="28"/>
        <v>0</v>
      </c>
      <c r="I100" s="488">
        <f>SUM(I101:I105)</f>
        <v>0</v>
      </c>
      <c r="J100" s="488">
        <f>SUM(J101:J105)</f>
        <v>0</v>
      </c>
      <c r="K100" s="488">
        <f>SUM(K101:K105)</f>
        <v>0</v>
      </c>
      <c r="L100" s="488">
        <f>SUM(L101:L105)</f>
        <v>0</v>
      </c>
      <c r="M100" s="488">
        <f>SUM(M101:M105)</f>
        <v>0</v>
      </c>
      <c r="N100" s="488">
        <f t="shared" si="28"/>
        <v>0</v>
      </c>
      <c r="O100" s="488">
        <f t="shared" si="28"/>
        <v>0</v>
      </c>
      <c r="P100" s="488">
        <f t="shared" si="28"/>
        <v>0</v>
      </c>
      <c r="Q100" s="488">
        <f t="shared" si="28"/>
        <v>0</v>
      </c>
      <c r="R100" s="488">
        <f t="shared" si="28"/>
        <v>0</v>
      </c>
      <c r="S100" s="488">
        <f t="shared" si="28"/>
        <v>0</v>
      </c>
      <c r="T100" s="491">
        <f t="shared" si="28"/>
        <v>0</v>
      </c>
      <c r="U100" s="492">
        <f t="shared" si="28"/>
        <v>0</v>
      </c>
      <c r="V100" s="488">
        <f t="shared" si="28"/>
        <v>0</v>
      </c>
      <c r="W100" s="488">
        <f t="shared" si="28"/>
        <v>0</v>
      </c>
      <c r="X100" s="488">
        <f t="shared" si="28"/>
        <v>0</v>
      </c>
      <c r="Y100" s="488">
        <f t="shared" si="28"/>
        <v>0</v>
      </c>
      <c r="Z100" s="488">
        <f t="shared" si="28"/>
        <v>0</v>
      </c>
      <c r="AA100" s="488">
        <f t="shared" si="28"/>
        <v>0</v>
      </c>
      <c r="AB100" s="488">
        <f t="shared" si="28"/>
        <v>0</v>
      </c>
      <c r="AC100" s="488">
        <f t="shared" si="28"/>
        <v>0</v>
      </c>
      <c r="AD100" s="488">
        <f t="shared" si="28"/>
        <v>0</v>
      </c>
      <c r="AE100" s="488">
        <f t="shared" si="28"/>
        <v>0</v>
      </c>
      <c r="AF100" s="488">
        <f t="shared" si="28"/>
        <v>0</v>
      </c>
      <c r="AG100" s="489">
        <f t="shared" si="28"/>
        <v>0</v>
      </c>
      <c r="AH100" s="490">
        <f t="shared" si="28"/>
        <v>0</v>
      </c>
      <c r="AI100" s="488">
        <f t="shared" si="28"/>
        <v>0</v>
      </c>
      <c r="AJ100" s="488">
        <f t="shared" si="28"/>
        <v>0</v>
      </c>
      <c r="AK100" s="488">
        <f t="shared" si="28"/>
        <v>0</v>
      </c>
      <c r="AL100" s="488">
        <f t="shared" si="28"/>
        <v>0</v>
      </c>
      <c r="AM100" s="488">
        <f t="shared" si="28"/>
        <v>0</v>
      </c>
      <c r="AN100" s="488">
        <f t="shared" si="28"/>
        <v>0</v>
      </c>
      <c r="AO100" s="488">
        <f t="shared" si="28"/>
        <v>0</v>
      </c>
      <c r="AP100" s="488">
        <f t="shared" si="28"/>
        <v>0</v>
      </c>
      <c r="AQ100" s="488">
        <f t="shared" si="28"/>
        <v>0</v>
      </c>
      <c r="AR100" s="488">
        <f t="shared" si="28"/>
        <v>0</v>
      </c>
      <c r="AS100" s="488">
        <f t="shared" si="28"/>
        <v>0</v>
      </c>
      <c r="AT100" s="491">
        <f>SUM(AT101:AT105)</f>
        <v>0</v>
      </c>
      <c r="AU100" s="493">
        <f>SUM(AU101:AU105)</f>
        <v>0</v>
      </c>
      <c r="AV100" s="470">
        <f t="shared" si="24"/>
        <v>0</v>
      </c>
    </row>
    <row r="101" spans="2:48" s="472" customFormat="1" ht="12.75" customHeight="1">
      <c r="B101" s="494" t="str">
        <f>+'FORMATO COSTEO C1'!C$468</f>
        <v>1.3.5.1</v>
      </c>
      <c r="C101" s="495" t="str">
        <f>+'FORMATO COSTEO C1'!B$468</f>
        <v>Categoría de gasto</v>
      </c>
      <c r="D101" s="506"/>
      <c r="E101" s="507"/>
      <c r="F101" s="498">
        <f>+'FORMATO COSTEO C1'!G468</f>
        <v>0</v>
      </c>
      <c r="G101" s="499">
        <f>+'FORMATO COSTEO C1'!N468</f>
        <v>0</v>
      </c>
      <c r="H101" s="500">
        <f>IF($F101=0,0,((($F101/$E$100)*'CRONOGRAMA ACTIVIDADES'!F$40)*($G101/$F101)))</f>
        <v>0</v>
      </c>
      <c r="I101" s="498">
        <f>IF($F101=0,0,((($F101/$E$100)*'CRONOGRAMA ACTIVIDADES'!G$40)*($G101/$F101)))</f>
        <v>0</v>
      </c>
      <c r="J101" s="498">
        <f>IF($F101=0,0,((($F101/$E$100)*'CRONOGRAMA ACTIVIDADES'!H$40)*($G101/$F101)))</f>
        <v>0</v>
      </c>
      <c r="K101" s="498">
        <f>IF($F101=0,0,((($F101/$E$100)*'CRONOGRAMA ACTIVIDADES'!I$40)*($G101/$F101)))</f>
        <v>0</v>
      </c>
      <c r="L101" s="498">
        <f>IF($F101=0,0,((($F101/$E$100)*'CRONOGRAMA ACTIVIDADES'!J$40)*($G101/$F101)))</f>
        <v>0</v>
      </c>
      <c r="M101" s="498">
        <f>IF($F101=0,0,((($F101/$E$100)*'CRONOGRAMA ACTIVIDADES'!K$40)*($G101/$F101)))</f>
        <v>0</v>
      </c>
      <c r="N101" s="498">
        <f>IF($F101=0,0,((($F101/$E$100)*'CRONOGRAMA ACTIVIDADES'!L$40)*($G101/$F101)))</f>
        <v>0</v>
      </c>
      <c r="O101" s="498">
        <f>IF($F101=0,0,((($F101/$E$100)*'CRONOGRAMA ACTIVIDADES'!M$40)*($G101/$F101)))</f>
        <v>0</v>
      </c>
      <c r="P101" s="498">
        <f>IF($F101=0,0,((($F101/$E$100)*'CRONOGRAMA ACTIVIDADES'!N$40)*($G101/$F101)))</f>
        <v>0</v>
      </c>
      <c r="Q101" s="498">
        <f>IF($F101=0,0,((($F101/$E$100)*'CRONOGRAMA ACTIVIDADES'!O$40)*($G101/$F101)))</f>
        <v>0</v>
      </c>
      <c r="R101" s="498">
        <f>IF($F101=0,0,((($F101/$E$100)*'CRONOGRAMA ACTIVIDADES'!P$40)*($G101/$F101)))</f>
        <v>0</v>
      </c>
      <c r="S101" s="498">
        <f>IF($F101=0,0,((($F101/$E$100)*'CRONOGRAMA ACTIVIDADES'!Q$40)*($G101/$F101)))</f>
        <v>0</v>
      </c>
      <c r="T101" s="501">
        <f>H101+I101+J101+K101+L101+M101+N101+O101+P101+Q101+R101+S101</f>
        <v>0</v>
      </c>
      <c r="U101" s="502">
        <f>IF($F101=0,0,((($F101/$E$100)*'CRONOGRAMA ACTIVIDADES'!R$40)*($G101/$F101)))</f>
        <v>0</v>
      </c>
      <c r="V101" s="498">
        <f>IF($F101=0,0,((($F101/$E$100)*'CRONOGRAMA ACTIVIDADES'!S$40)*($G101/$F101)))</f>
        <v>0</v>
      </c>
      <c r="W101" s="498">
        <f>IF($F101=0,0,((($F101/$E$100)*'CRONOGRAMA ACTIVIDADES'!T$40)*($G101/$F101)))</f>
        <v>0</v>
      </c>
      <c r="X101" s="498">
        <f>IF($F101=0,0,((($F101/$E$100)*'CRONOGRAMA ACTIVIDADES'!U$40)*($G101/$F101)))</f>
        <v>0</v>
      </c>
      <c r="Y101" s="498">
        <f>IF($F101=0,0,((($F101/$E$100)*'CRONOGRAMA ACTIVIDADES'!V$40)*($G101/$F101)))</f>
        <v>0</v>
      </c>
      <c r="Z101" s="498">
        <f>IF($F101=0,0,((($F101/$E$100)*'CRONOGRAMA ACTIVIDADES'!W$40)*($G101/$F101)))</f>
        <v>0</v>
      </c>
      <c r="AA101" s="498">
        <f>IF($F101=0,0,((($F101/$E$100)*'CRONOGRAMA ACTIVIDADES'!X$40)*($G101/$F101)))</f>
        <v>0</v>
      </c>
      <c r="AB101" s="498">
        <f>IF($F101=0,0,((($F101/$E$100)*'CRONOGRAMA ACTIVIDADES'!Y$40)*($G101/$F101)))</f>
        <v>0</v>
      </c>
      <c r="AC101" s="498">
        <f>IF($F101=0,0,((($F101/$E$100)*'CRONOGRAMA ACTIVIDADES'!Z$40)*($G101/$F101)))</f>
        <v>0</v>
      </c>
      <c r="AD101" s="498">
        <f>IF($F101=0,0,((($F101/$E$100)*'CRONOGRAMA ACTIVIDADES'!AA$40)*($G101/$F101)))</f>
        <v>0</v>
      </c>
      <c r="AE101" s="498">
        <f>IF($F101=0,0,((($F101/$E$100)*'CRONOGRAMA ACTIVIDADES'!AB$40)*($G101/$F101)))</f>
        <v>0</v>
      </c>
      <c r="AF101" s="498">
        <f>IF($F101=0,0,((($F101/$E$100)*'CRONOGRAMA ACTIVIDADES'!AC$40)*($G101/$F101)))</f>
        <v>0</v>
      </c>
      <c r="AG101" s="499">
        <f>U101+V101+W101+X101+Y101+Z101+AA101+AB101+AC101+AD101+AE101+AF101</f>
        <v>0</v>
      </c>
      <c r="AH101" s="503">
        <f>IF($F101=0,0,((($F101/$E$100)*'CRONOGRAMA ACTIVIDADES'!AD$40)*($G101/$F101)))</f>
        <v>0</v>
      </c>
      <c r="AI101" s="498">
        <f>IF($F101=0,0,((($F101/$E$100)*'CRONOGRAMA ACTIVIDADES'!AE$40)*($G101/$F101)))</f>
        <v>0</v>
      </c>
      <c r="AJ101" s="498">
        <f>IF($F101=0,0,((($F101/$E$100)*'CRONOGRAMA ACTIVIDADES'!AF$40)*($G101/$F101)))</f>
        <v>0</v>
      </c>
      <c r="AK101" s="498">
        <f>IF($F101=0,0,((($F101/$E$100)*'CRONOGRAMA ACTIVIDADES'!AG$40)*($G101/$F101)))</f>
        <v>0</v>
      </c>
      <c r="AL101" s="498">
        <f>IF($F101=0,0,((($F101/$E$100)*'CRONOGRAMA ACTIVIDADES'!AH$40)*($G101/$F101)))</f>
        <v>0</v>
      </c>
      <c r="AM101" s="498">
        <f>IF($F101=0,0,((($F101/$E$100)*'CRONOGRAMA ACTIVIDADES'!AI$40)*($G101/$F101)))</f>
        <v>0</v>
      </c>
      <c r="AN101" s="498">
        <f>IF($F101=0,0,((($F101/$E$100)*'CRONOGRAMA ACTIVIDADES'!AJ$40)*($G101/$F101)))</f>
        <v>0</v>
      </c>
      <c r="AO101" s="498">
        <f>IF($F101=0,0,((($F101/$E$100)*'CRONOGRAMA ACTIVIDADES'!AK$40)*($G101/$F101)))</f>
        <v>0</v>
      </c>
      <c r="AP101" s="498">
        <f>IF($F101=0,0,((($F101/$E$100)*'CRONOGRAMA ACTIVIDADES'!AL$40)*($G101/$F101)))</f>
        <v>0</v>
      </c>
      <c r="AQ101" s="498">
        <f>IF($F101=0,0,((($F101/$E$100)*'CRONOGRAMA ACTIVIDADES'!AM$40)*($G101/$F101)))</f>
        <v>0</v>
      </c>
      <c r="AR101" s="498">
        <f>IF($F101=0,0,((($F101/$E$100)*'CRONOGRAMA ACTIVIDADES'!AN$40)*($G101/$F101)))</f>
        <v>0</v>
      </c>
      <c r="AS101" s="498">
        <f>IF($F101=0,0,((($F101/$E$100)*'CRONOGRAMA ACTIVIDADES'!AO$40)*($G101/$F101)))</f>
        <v>0</v>
      </c>
      <c r="AT101" s="501">
        <f>AH101+AI101+AJ101+AK101+AL101+AM101+AN101+AO101+AP101+AQ101+AR101+AS101</f>
        <v>0</v>
      </c>
      <c r="AU101" s="504">
        <f>AS101+AR101+AQ101+AP101+AO101+AN101+AM101+AL101+AK101+AJ101+AI101+AH101+AF101+AE101+AD101+AC101+AB101+AA101+Z101+Y101+X101+W101+V101+U101+S101+R101+Q101+P101+O101+N101+M101+L101+K101+J101+I101+H101</f>
        <v>0</v>
      </c>
      <c r="AV101" s="470">
        <f t="shared" si="24"/>
        <v>0</v>
      </c>
    </row>
    <row r="102" spans="2:48" s="483" customFormat="1" ht="12.75" customHeight="1" outlineLevel="1">
      <c r="B102" s="494" t="str">
        <f>+'FORMATO COSTEO C1'!C$474</f>
        <v>1.3.5.2</v>
      </c>
      <c r="C102" s="495" t="str">
        <f>+'FORMATO COSTEO C1'!B$474</f>
        <v>Categoría de gasto</v>
      </c>
      <c r="D102" s="506"/>
      <c r="E102" s="507"/>
      <c r="F102" s="498">
        <f>+'FORMATO COSTEO C1'!G474</f>
        <v>0</v>
      </c>
      <c r="G102" s="499">
        <f>+'FORMATO COSTEO C1'!N474</f>
        <v>0</v>
      </c>
      <c r="H102" s="503">
        <f>IF($F102=0,0,((($F102/$E$100)*'CRONOGRAMA ACTIVIDADES'!F$40)*($G102/$F102)))</f>
        <v>0</v>
      </c>
      <c r="I102" s="498">
        <f>IF($F102=0,0,((($F102/$E$100)*'CRONOGRAMA ACTIVIDADES'!G$40)*($G102/$F102)))</f>
        <v>0</v>
      </c>
      <c r="J102" s="498">
        <f>IF($F102=0,0,((($F102/$E$100)*'CRONOGRAMA ACTIVIDADES'!H$40)*($G102/$F102)))</f>
        <v>0</v>
      </c>
      <c r="K102" s="498">
        <f>IF($F102=0,0,((($F102/$E$100)*'CRONOGRAMA ACTIVIDADES'!I$40)*($G102/$F102)))</f>
        <v>0</v>
      </c>
      <c r="L102" s="498">
        <f>IF($F102=0,0,((($F102/$E$100)*'CRONOGRAMA ACTIVIDADES'!J$40)*($G102/$F102)))</f>
        <v>0</v>
      </c>
      <c r="M102" s="498">
        <f>IF($F102=0,0,((($F102/$E$100)*'CRONOGRAMA ACTIVIDADES'!K$40)*($G102/$F102)))</f>
        <v>0</v>
      </c>
      <c r="N102" s="498">
        <f>IF($F102=0,0,((($F102/$E$100)*'CRONOGRAMA ACTIVIDADES'!L$40)*($G102/$F102)))</f>
        <v>0</v>
      </c>
      <c r="O102" s="498">
        <f>IF($F102=0,0,((($F102/$E$100)*'CRONOGRAMA ACTIVIDADES'!M$40)*($G102/$F102)))</f>
        <v>0</v>
      </c>
      <c r="P102" s="498">
        <f>IF($F102=0,0,((($F102/$E$100)*'CRONOGRAMA ACTIVIDADES'!N$40)*($G102/$F102)))</f>
        <v>0</v>
      </c>
      <c r="Q102" s="498">
        <f>IF($F102=0,0,((($F102/$E$100)*'CRONOGRAMA ACTIVIDADES'!O$40)*($G102/$F102)))</f>
        <v>0</v>
      </c>
      <c r="R102" s="498">
        <f>IF($F102=0,0,((($F102/$E$100)*'CRONOGRAMA ACTIVIDADES'!P$40)*($G102/$F102)))</f>
        <v>0</v>
      </c>
      <c r="S102" s="498">
        <f>IF($F102=0,0,((($F102/$E$100)*'CRONOGRAMA ACTIVIDADES'!Q$40)*($G102/$F102)))</f>
        <v>0</v>
      </c>
      <c r="T102" s="501">
        <f>H102+I102+J102+K102+L102+M102+N102+O102+P102+Q102+R102+S102</f>
        <v>0</v>
      </c>
      <c r="U102" s="502">
        <f>IF($F102=0,0,((($F102/$E$100)*'CRONOGRAMA ACTIVIDADES'!R$40)*($G102/$F102)))</f>
        <v>0</v>
      </c>
      <c r="V102" s="498">
        <f>IF($F102=0,0,((($F102/$E$100)*'CRONOGRAMA ACTIVIDADES'!S$40)*($G102/$F102)))</f>
        <v>0</v>
      </c>
      <c r="W102" s="498">
        <f>IF($F102=0,0,((($F102/$E$100)*'CRONOGRAMA ACTIVIDADES'!T$40)*($G102/$F102)))</f>
        <v>0</v>
      </c>
      <c r="X102" s="498">
        <f>IF($F102=0,0,((($F102/$E$100)*'CRONOGRAMA ACTIVIDADES'!U$40)*($G102/$F102)))</f>
        <v>0</v>
      </c>
      <c r="Y102" s="498">
        <f>IF($F102=0,0,((($F102/$E$100)*'CRONOGRAMA ACTIVIDADES'!V$40)*($G102/$F102)))</f>
        <v>0</v>
      </c>
      <c r="Z102" s="498">
        <f>IF($F102=0,0,((($F102/$E$100)*'CRONOGRAMA ACTIVIDADES'!W$40)*($G102/$F102)))</f>
        <v>0</v>
      </c>
      <c r="AA102" s="498">
        <f>IF($F102=0,0,((($F102/$E$100)*'CRONOGRAMA ACTIVIDADES'!X$40)*($G102/$F102)))</f>
        <v>0</v>
      </c>
      <c r="AB102" s="498">
        <f>IF($F102=0,0,((($F102/$E$100)*'CRONOGRAMA ACTIVIDADES'!Y$40)*($G102/$F102)))</f>
        <v>0</v>
      </c>
      <c r="AC102" s="498">
        <f>IF($F102=0,0,((($F102/$E$100)*'CRONOGRAMA ACTIVIDADES'!Z$40)*($G102/$F102)))</f>
        <v>0</v>
      </c>
      <c r="AD102" s="498">
        <f>IF($F102=0,0,((($F102/$E$100)*'CRONOGRAMA ACTIVIDADES'!AA$40)*($G102/$F102)))</f>
        <v>0</v>
      </c>
      <c r="AE102" s="498">
        <f>IF($F102=0,0,((($F102/$E$100)*'CRONOGRAMA ACTIVIDADES'!AB$40)*($G102/$F102)))</f>
        <v>0</v>
      </c>
      <c r="AF102" s="498">
        <f>IF($F102=0,0,((($F102/$E$100)*'CRONOGRAMA ACTIVIDADES'!AC$40)*($G102/$F102)))</f>
        <v>0</v>
      </c>
      <c r="AG102" s="499">
        <f>U102+V102+W102+X102+Y102+Z102+AA102+AB102+AC102+AD102+AE102+AF102</f>
        <v>0</v>
      </c>
      <c r="AH102" s="503">
        <f>IF($F102=0,0,((($F102/$E$100)*'CRONOGRAMA ACTIVIDADES'!AD$40)*($G102/$F102)))</f>
        <v>0</v>
      </c>
      <c r="AI102" s="498">
        <f>IF($F102=0,0,((($F102/$E$100)*'CRONOGRAMA ACTIVIDADES'!AE$40)*($G102/$F102)))</f>
        <v>0</v>
      </c>
      <c r="AJ102" s="498">
        <f>IF($F102=0,0,((($F102/$E$100)*'CRONOGRAMA ACTIVIDADES'!AF$40)*($G102/$F102)))</f>
        <v>0</v>
      </c>
      <c r="AK102" s="498">
        <f>IF($F102=0,0,((($F102/$E$100)*'CRONOGRAMA ACTIVIDADES'!AG$40)*($G102/$F102)))</f>
        <v>0</v>
      </c>
      <c r="AL102" s="498">
        <f>IF($F102=0,0,((($F102/$E$100)*'CRONOGRAMA ACTIVIDADES'!AH$40)*($G102/$F102)))</f>
        <v>0</v>
      </c>
      <c r="AM102" s="498">
        <f>IF($F102=0,0,((($F102/$E$100)*'CRONOGRAMA ACTIVIDADES'!AI$40)*($G102/$F102)))</f>
        <v>0</v>
      </c>
      <c r="AN102" s="498">
        <f>IF($F102=0,0,((($F102/$E$100)*'CRONOGRAMA ACTIVIDADES'!AJ$40)*($G102/$F102)))</f>
        <v>0</v>
      </c>
      <c r="AO102" s="498">
        <f>IF($F102=0,0,((($F102/$E$100)*'CRONOGRAMA ACTIVIDADES'!AK$40)*($G102/$F102)))</f>
        <v>0</v>
      </c>
      <c r="AP102" s="498">
        <f>IF($F102=0,0,((($F102/$E$100)*'CRONOGRAMA ACTIVIDADES'!AL$40)*($G102/$F102)))</f>
        <v>0</v>
      </c>
      <c r="AQ102" s="498">
        <f>IF($F102=0,0,((($F102/$E$100)*'CRONOGRAMA ACTIVIDADES'!AM$40)*($G102/$F102)))</f>
        <v>0</v>
      </c>
      <c r="AR102" s="498">
        <f>IF($F102=0,0,((($F102/$E$100)*'CRONOGRAMA ACTIVIDADES'!AN$40)*($G102/$F102)))</f>
        <v>0</v>
      </c>
      <c r="AS102" s="498">
        <f>IF($F102=0,0,((($F102/$E$100)*'CRONOGRAMA ACTIVIDADES'!AO$40)*($G102/$F102)))</f>
        <v>0</v>
      </c>
      <c r="AT102" s="501">
        <f>AH102+AI102+AJ102+AK102+AL102+AM102+AN102+AO102+AP102+AQ102+AR102+AS102</f>
        <v>0</v>
      </c>
      <c r="AU102" s="504">
        <f>AS102+AR102+AQ102+AP102+AO102+AN102+AM102+AL102+AK102+AJ102+AI102+AH102+AF102+AE102+AD102+AC102+AB102+AA102+Z102+Y102+X102+W102+V102+U102+S102+R102+Q102+P102+O102+N102+M102+L102+K102+J102+I102+H102</f>
        <v>0</v>
      </c>
      <c r="AV102" s="470">
        <f t="shared" si="24"/>
        <v>0</v>
      </c>
    </row>
    <row r="103" spans="2:48" s="472" customFormat="1" ht="12.75" customHeight="1">
      <c r="B103" s="494" t="str">
        <f>+'FORMATO COSTEO C1'!C$480</f>
        <v>1.3.5.3</v>
      </c>
      <c r="C103" s="495" t="str">
        <f>+'FORMATO COSTEO C1'!B$480</f>
        <v>Categoría de gasto</v>
      </c>
      <c r="D103" s="506"/>
      <c r="E103" s="507"/>
      <c r="F103" s="498">
        <f>+'FORMATO COSTEO C1'!G480</f>
        <v>0</v>
      </c>
      <c r="G103" s="499">
        <f>+'FORMATO COSTEO C1'!N480</f>
        <v>0</v>
      </c>
      <c r="H103" s="503">
        <f>IF($F103=0,0,((($F103/$E$100)*'CRONOGRAMA ACTIVIDADES'!F$40)*($G103/$F103)))</f>
        <v>0</v>
      </c>
      <c r="I103" s="498">
        <f>IF($F103=0,0,((($F103/$E$100)*'CRONOGRAMA ACTIVIDADES'!G$40)*($G103/$F103)))</f>
        <v>0</v>
      </c>
      <c r="J103" s="498">
        <f>IF($F103=0,0,((($F103/$E$100)*'CRONOGRAMA ACTIVIDADES'!H$40)*($G103/$F103)))</f>
        <v>0</v>
      </c>
      <c r="K103" s="498">
        <f>IF($F103=0,0,((($F103/$E$100)*'CRONOGRAMA ACTIVIDADES'!I$40)*($G103/$F103)))</f>
        <v>0</v>
      </c>
      <c r="L103" s="498">
        <f>IF($F103=0,0,((($F103/$E$100)*'CRONOGRAMA ACTIVIDADES'!J$40)*($G103/$F103)))</f>
        <v>0</v>
      </c>
      <c r="M103" s="498">
        <f>IF($F103=0,0,((($F103/$E$100)*'CRONOGRAMA ACTIVIDADES'!K$40)*($G103/$F103)))</f>
        <v>0</v>
      </c>
      <c r="N103" s="498">
        <f>IF($F103=0,0,((($F103/$E$100)*'CRONOGRAMA ACTIVIDADES'!L$40)*($G103/$F103)))</f>
        <v>0</v>
      </c>
      <c r="O103" s="498">
        <f>IF($F103=0,0,((($F103/$E$100)*'CRONOGRAMA ACTIVIDADES'!M$40)*($G103/$F103)))</f>
        <v>0</v>
      </c>
      <c r="P103" s="498">
        <f>IF($F103=0,0,((($F103/$E$100)*'CRONOGRAMA ACTIVIDADES'!N$40)*($G103/$F103)))</f>
        <v>0</v>
      </c>
      <c r="Q103" s="498">
        <f>IF($F103=0,0,((($F103/$E$100)*'CRONOGRAMA ACTIVIDADES'!O$40)*($G103/$F103)))</f>
        <v>0</v>
      </c>
      <c r="R103" s="498">
        <f>IF($F103=0,0,((($F103/$E$100)*'CRONOGRAMA ACTIVIDADES'!P$40)*($G103/$F103)))</f>
        <v>0</v>
      </c>
      <c r="S103" s="498">
        <f>IF($F103=0,0,((($F103/$E$100)*'CRONOGRAMA ACTIVIDADES'!Q$40)*($G103/$F103)))</f>
        <v>0</v>
      </c>
      <c r="T103" s="501">
        <f>H103+I103+J103+K103+L103+M103+N103+O103+P103+Q103+R103+S103</f>
        <v>0</v>
      </c>
      <c r="U103" s="502">
        <f>IF($F103=0,0,((($F103/$E$100)*'CRONOGRAMA ACTIVIDADES'!R$40)*($G103/$F103)))</f>
        <v>0</v>
      </c>
      <c r="V103" s="498">
        <f>IF($F103=0,0,((($F103/$E$100)*'CRONOGRAMA ACTIVIDADES'!S$40)*($G103/$F103)))</f>
        <v>0</v>
      </c>
      <c r="W103" s="498">
        <f>IF($F103=0,0,((($F103/$E$100)*'CRONOGRAMA ACTIVIDADES'!T$40)*($G103/$F103)))</f>
        <v>0</v>
      </c>
      <c r="X103" s="498">
        <f>IF($F103=0,0,((($F103/$E$100)*'CRONOGRAMA ACTIVIDADES'!U$40)*($G103/$F103)))</f>
        <v>0</v>
      </c>
      <c r="Y103" s="498">
        <f>IF($F103=0,0,((($F103/$E$100)*'CRONOGRAMA ACTIVIDADES'!V$40)*($G103/$F103)))</f>
        <v>0</v>
      </c>
      <c r="Z103" s="498">
        <f>IF($F103=0,0,((($F103/$E$100)*'CRONOGRAMA ACTIVIDADES'!W$40)*($G103/$F103)))</f>
        <v>0</v>
      </c>
      <c r="AA103" s="498">
        <f>IF($F103=0,0,((($F103/$E$100)*'CRONOGRAMA ACTIVIDADES'!X$40)*($G103/$F103)))</f>
        <v>0</v>
      </c>
      <c r="AB103" s="498">
        <f>IF($F103=0,0,((($F103/$E$100)*'CRONOGRAMA ACTIVIDADES'!Y$40)*($G103/$F103)))</f>
        <v>0</v>
      </c>
      <c r="AC103" s="498">
        <f>IF($F103=0,0,((($F103/$E$100)*'CRONOGRAMA ACTIVIDADES'!Z$40)*($G103/$F103)))</f>
        <v>0</v>
      </c>
      <c r="AD103" s="498">
        <f>IF($F103=0,0,((($F103/$E$100)*'CRONOGRAMA ACTIVIDADES'!AA$40)*($G103/$F103)))</f>
        <v>0</v>
      </c>
      <c r="AE103" s="498">
        <f>IF($F103=0,0,((($F103/$E$100)*'CRONOGRAMA ACTIVIDADES'!AB$40)*($G103/$F103)))</f>
        <v>0</v>
      </c>
      <c r="AF103" s="498">
        <f>IF($F103=0,0,((($F103/$E$100)*'CRONOGRAMA ACTIVIDADES'!AC$40)*($G103/$F103)))</f>
        <v>0</v>
      </c>
      <c r="AG103" s="499">
        <f>U103+V103+W103+X103+Y103+Z103+AA103+AB103+AC103+AD103+AE103+AF103</f>
        <v>0</v>
      </c>
      <c r="AH103" s="503">
        <f>IF($F103=0,0,((($F103/$E$100)*'CRONOGRAMA ACTIVIDADES'!AD$40)*($G103/$F103)))</f>
        <v>0</v>
      </c>
      <c r="AI103" s="498">
        <f>IF($F103=0,0,((($F103/$E$100)*'CRONOGRAMA ACTIVIDADES'!AE$40)*($G103/$F103)))</f>
        <v>0</v>
      </c>
      <c r="AJ103" s="498">
        <f>IF($F103=0,0,((($F103/$E$100)*'CRONOGRAMA ACTIVIDADES'!AF$40)*($G103/$F103)))</f>
        <v>0</v>
      </c>
      <c r="AK103" s="498">
        <f>IF($F103=0,0,((($F103/$E$100)*'CRONOGRAMA ACTIVIDADES'!AG$40)*($G103/$F103)))</f>
        <v>0</v>
      </c>
      <c r="AL103" s="498">
        <f>IF($F103=0,0,((($F103/$E$100)*'CRONOGRAMA ACTIVIDADES'!AH$40)*($G103/$F103)))</f>
        <v>0</v>
      </c>
      <c r="AM103" s="498">
        <f>IF($F103=0,0,((($F103/$E$100)*'CRONOGRAMA ACTIVIDADES'!AI$40)*($G103/$F103)))</f>
        <v>0</v>
      </c>
      <c r="AN103" s="498">
        <f>IF($F103=0,0,((($F103/$E$100)*'CRONOGRAMA ACTIVIDADES'!AJ$40)*($G103/$F103)))</f>
        <v>0</v>
      </c>
      <c r="AO103" s="498">
        <f>IF($F103=0,0,((($F103/$E$100)*'CRONOGRAMA ACTIVIDADES'!AK$40)*($G103/$F103)))</f>
        <v>0</v>
      </c>
      <c r="AP103" s="498">
        <f>IF($F103=0,0,((($F103/$E$100)*'CRONOGRAMA ACTIVIDADES'!AL$40)*($G103/$F103)))</f>
        <v>0</v>
      </c>
      <c r="AQ103" s="498">
        <f>IF($F103=0,0,((($F103/$E$100)*'CRONOGRAMA ACTIVIDADES'!AM$40)*($G103/$F103)))</f>
        <v>0</v>
      </c>
      <c r="AR103" s="498">
        <f>IF($F103=0,0,((($F103/$E$100)*'CRONOGRAMA ACTIVIDADES'!AN$40)*($G103/$F103)))</f>
        <v>0</v>
      </c>
      <c r="AS103" s="498">
        <f>IF($F103=0,0,((($F103/$E$100)*'CRONOGRAMA ACTIVIDADES'!AO$40)*($G103/$F103)))</f>
        <v>0</v>
      </c>
      <c r="AT103" s="501">
        <f>AH103+AI103+AJ103+AK103+AL103+AM103+AN103+AO103+AP103+AQ103+AR103+AS103</f>
        <v>0</v>
      </c>
      <c r="AU103" s="504">
        <f>AS103+AR103+AQ103+AP103+AO103+AN103+AM103+AL103+AK103+AJ103+AI103+AH103+AF103+AE103+AD103+AC103+AB103+AA103+Z103+Y103+X103+W103+V103+U103+S103+R103+Q103+P103+O103+N103+M103+L103+K103+J103+I103+H103</f>
        <v>0</v>
      </c>
      <c r="AV103" s="470">
        <f t="shared" si="24"/>
        <v>0</v>
      </c>
    </row>
    <row r="104" spans="2:48" s="472" customFormat="1" ht="12.75" customHeight="1">
      <c r="B104" s="494" t="str">
        <f>+'FORMATO COSTEO C1'!C$486</f>
        <v>1.3.5.4</v>
      </c>
      <c r="C104" s="495" t="str">
        <f>+'FORMATO COSTEO C1'!B$486</f>
        <v>Categoría de gasto</v>
      </c>
      <c r="D104" s="506"/>
      <c r="E104" s="507"/>
      <c r="F104" s="498">
        <f>+'FORMATO COSTEO C1'!G486</f>
        <v>0</v>
      </c>
      <c r="G104" s="499">
        <f>+'FORMATO COSTEO C1'!N486</f>
        <v>0</v>
      </c>
      <c r="H104" s="503">
        <f>IF($F104=0,0,((($F104/$E$100)*'CRONOGRAMA ACTIVIDADES'!F$40)*($G104/$F104)))</f>
        <v>0</v>
      </c>
      <c r="I104" s="498">
        <f>IF($F104=0,0,((($F104/$E$100)*'CRONOGRAMA ACTIVIDADES'!G$40)*($G104/$F104)))</f>
        <v>0</v>
      </c>
      <c r="J104" s="498">
        <f>IF($F104=0,0,((($F104/$E$100)*'CRONOGRAMA ACTIVIDADES'!H$40)*($G104/$F104)))</f>
        <v>0</v>
      </c>
      <c r="K104" s="498">
        <f>IF($F104=0,0,((($F104/$E$100)*'CRONOGRAMA ACTIVIDADES'!I$40)*($G104/$F104)))</f>
        <v>0</v>
      </c>
      <c r="L104" s="498">
        <f>IF($F104=0,0,((($F104/$E$100)*'CRONOGRAMA ACTIVIDADES'!J$40)*($G104/$F104)))</f>
        <v>0</v>
      </c>
      <c r="M104" s="498">
        <f>IF($F104=0,0,((($F104/$E$100)*'CRONOGRAMA ACTIVIDADES'!K$40)*($G104/$F104)))</f>
        <v>0</v>
      </c>
      <c r="N104" s="498">
        <f>IF($F104=0,0,((($F104/$E$100)*'CRONOGRAMA ACTIVIDADES'!L$40)*($G104/$F104)))</f>
        <v>0</v>
      </c>
      <c r="O104" s="498">
        <f>IF($F104=0,0,((($F104/$E$100)*'CRONOGRAMA ACTIVIDADES'!M$40)*($G104/$F104)))</f>
        <v>0</v>
      </c>
      <c r="P104" s="498">
        <f>IF($F104=0,0,((($F104/$E$100)*'CRONOGRAMA ACTIVIDADES'!N$40)*($G104/$F104)))</f>
        <v>0</v>
      </c>
      <c r="Q104" s="498">
        <f>IF($F104=0,0,((($F104/$E$100)*'CRONOGRAMA ACTIVIDADES'!O$40)*($G104/$F104)))</f>
        <v>0</v>
      </c>
      <c r="R104" s="498">
        <f>IF($F104=0,0,((($F104/$E$100)*'CRONOGRAMA ACTIVIDADES'!P$40)*($G104/$F104)))</f>
        <v>0</v>
      </c>
      <c r="S104" s="498">
        <f>IF($F104=0,0,((($F104/$E$100)*'CRONOGRAMA ACTIVIDADES'!Q$40)*($G104/$F104)))</f>
        <v>0</v>
      </c>
      <c r="T104" s="501">
        <f>H104+I104+J104+K104+L104+M104+N104+O104+P104+Q104+R104+S104</f>
        <v>0</v>
      </c>
      <c r="U104" s="502">
        <f>IF($F104=0,0,((($F104/$E$100)*'CRONOGRAMA ACTIVIDADES'!R$40)*($G104/$F104)))</f>
        <v>0</v>
      </c>
      <c r="V104" s="498">
        <f>IF($F104=0,0,((($F104/$E$100)*'CRONOGRAMA ACTIVIDADES'!S$40)*($G104/$F104)))</f>
        <v>0</v>
      </c>
      <c r="W104" s="498">
        <f>IF($F104=0,0,((($F104/$E$100)*'CRONOGRAMA ACTIVIDADES'!T$40)*($G104/$F104)))</f>
        <v>0</v>
      </c>
      <c r="X104" s="498">
        <f>IF($F104=0,0,((($F104/$E$100)*'CRONOGRAMA ACTIVIDADES'!U$40)*($G104/$F104)))</f>
        <v>0</v>
      </c>
      <c r="Y104" s="498">
        <f>IF($F104=0,0,((($F104/$E$100)*'CRONOGRAMA ACTIVIDADES'!V$40)*($G104/$F104)))</f>
        <v>0</v>
      </c>
      <c r="Z104" s="498">
        <f>IF($F104=0,0,((($F104/$E$100)*'CRONOGRAMA ACTIVIDADES'!W$40)*($G104/$F104)))</f>
        <v>0</v>
      </c>
      <c r="AA104" s="498">
        <f>IF($F104=0,0,((($F104/$E$100)*'CRONOGRAMA ACTIVIDADES'!X$40)*($G104/$F104)))</f>
        <v>0</v>
      </c>
      <c r="AB104" s="498">
        <f>IF($F104=0,0,((($F104/$E$100)*'CRONOGRAMA ACTIVIDADES'!Y$40)*($G104/$F104)))</f>
        <v>0</v>
      </c>
      <c r="AC104" s="498">
        <f>IF($F104=0,0,((($F104/$E$100)*'CRONOGRAMA ACTIVIDADES'!Z$40)*($G104/$F104)))</f>
        <v>0</v>
      </c>
      <c r="AD104" s="498">
        <f>IF($F104=0,0,((($F104/$E$100)*'CRONOGRAMA ACTIVIDADES'!AA$40)*($G104/$F104)))</f>
        <v>0</v>
      </c>
      <c r="AE104" s="498">
        <f>IF($F104=0,0,((($F104/$E$100)*'CRONOGRAMA ACTIVIDADES'!AB$40)*($G104/$F104)))</f>
        <v>0</v>
      </c>
      <c r="AF104" s="498">
        <f>IF($F104=0,0,((($F104/$E$100)*'CRONOGRAMA ACTIVIDADES'!AC$40)*($G104/$F104)))</f>
        <v>0</v>
      </c>
      <c r="AG104" s="499">
        <f>U104+V104+W104+X104+Y104+Z104+AA104+AB104+AC104+AD104+AE104+AF104</f>
        <v>0</v>
      </c>
      <c r="AH104" s="503">
        <f>IF($F104=0,0,((($F104/$E$100)*'CRONOGRAMA ACTIVIDADES'!AD$40)*($G104/$F104)))</f>
        <v>0</v>
      </c>
      <c r="AI104" s="498">
        <f>IF($F104=0,0,((($F104/$E$100)*'CRONOGRAMA ACTIVIDADES'!AE$40)*($G104/$F104)))</f>
        <v>0</v>
      </c>
      <c r="AJ104" s="498">
        <f>IF($F104=0,0,((($F104/$E$100)*'CRONOGRAMA ACTIVIDADES'!AF$40)*($G104/$F104)))</f>
        <v>0</v>
      </c>
      <c r="AK104" s="498">
        <f>IF($F104=0,0,((($F104/$E$100)*'CRONOGRAMA ACTIVIDADES'!AG$40)*($G104/$F104)))</f>
        <v>0</v>
      </c>
      <c r="AL104" s="498">
        <f>IF($F104=0,0,((($F104/$E$100)*'CRONOGRAMA ACTIVIDADES'!AH$40)*($G104/$F104)))</f>
        <v>0</v>
      </c>
      <c r="AM104" s="498">
        <f>IF($F104=0,0,((($F104/$E$100)*'CRONOGRAMA ACTIVIDADES'!AI$40)*($G104/$F104)))</f>
        <v>0</v>
      </c>
      <c r="AN104" s="498">
        <f>IF($F104=0,0,((($F104/$E$100)*'CRONOGRAMA ACTIVIDADES'!AJ$40)*($G104/$F104)))</f>
        <v>0</v>
      </c>
      <c r="AO104" s="498">
        <f>IF($F104=0,0,((($F104/$E$100)*'CRONOGRAMA ACTIVIDADES'!AK$40)*($G104/$F104)))</f>
        <v>0</v>
      </c>
      <c r="AP104" s="498">
        <f>IF($F104=0,0,((($F104/$E$100)*'CRONOGRAMA ACTIVIDADES'!AL$40)*($G104/$F104)))</f>
        <v>0</v>
      </c>
      <c r="AQ104" s="498">
        <f>IF($F104=0,0,((($F104/$E$100)*'CRONOGRAMA ACTIVIDADES'!AM$40)*($G104/$F104)))</f>
        <v>0</v>
      </c>
      <c r="AR104" s="498">
        <f>IF($F104=0,0,((($F104/$E$100)*'CRONOGRAMA ACTIVIDADES'!AN$40)*($G104/$F104)))</f>
        <v>0</v>
      </c>
      <c r="AS104" s="498">
        <f>IF($F104=0,0,((($F104/$E$100)*'CRONOGRAMA ACTIVIDADES'!AO$40)*($G104/$F104)))</f>
        <v>0</v>
      </c>
      <c r="AT104" s="501">
        <f>AH104+AI104+AJ104+AK104+AL104+AM104+AN104+AO104+AP104+AQ104+AR104+AS104</f>
        <v>0</v>
      </c>
      <c r="AU104" s="504">
        <f>AS104+AR104+AQ104+AP104+AO104+AN104+AM104+AL104+AK104+AJ104+AI104+AH104+AF104+AE104+AD104+AC104+AB104+AA104+Z104+Y104+X104+W104+V104+U104+S104+R104+Q104+P104+O104+N104+M104+L104+K104+J104+I104+H104</f>
        <v>0</v>
      </c>
      <c r="AV104" s="470">
        <f t="shared" si="24"/>
        <v>0</v>
      </c>
    </row>
    <row r="105" spans="2:48" s="472" customFormat="1" ht="12.75" customHeight="1">
      <c r="B105" s="494" t="str">
        <f>+'FORMATO COSTEO C1'!C$492</f>
        <v>1.3.5.5</v>
      </c>
      <c r="C105" s="495" t="str">
        <f>+'FORMATO COSTEO C1'!B$492</f>
        <v>Categoría de gasto</v>
      </c>
      <c r="D105" s="506"/>
      <c r="E105" s="507"/>
      <c r="F105" s="498">
        <f>+'FORMATO COSTEO C1'!G492</f>
        <v>0</v>
      </c>
      <c r="G105" s="499">
        <f>+'FORMATO COSTEO C1'!N492</f>
        <v>0</v>
      </c>
      <c r="H105" s="503">
        <f>IF($F105=0,0,((($F105/$E$100)*'CRONOGRAMA ACTIVIDADES'!F$40)*($G105/$F105)))</f>
        <v>0</v>
      </c>
      <c r="I105" s="498">
        <f>IF($F105=0,0,((($F105/$E$100)*'CRONOGRAMA ACTIVIDADES'!G$40)*($G105/$F105)))</f>
        <v>0</v>
      </c>
      <c r="J105" s="498">
        <f>IF($F105=0,0,((($F105/$E$100)*'CRONOGRAMA ACTIVIDADES'!H$40)*($G105/$F105)))</f>
        <v>0</v>
      </c>
      <c r="K105" s="498">
        <f>IF($F105=0,0,((($F105/$E$100)*'CRONOGRAMA ACTIVIDADES'!I$40)*($G105/$F105)))</f>
        <v>0</v>
      </c>
      <c r="L105" s="498">
        <f>IF($F105=0,0,((($F105/$E$100)*'CRONOGRAMA ACTIVIDADES'!J$40)*($G105/$F105)))</f>
        <v>0</v>
      </c>
      <c r="M105" s="498">
        <f>IF($F105=0,0,((($F105/$E$100)*'CRONOGRAMA ACTIVIDADES'!K$40)*($G105/$F105)))</f>
        <v>0</v>
      </c>
      <c r="N105" s="498">
        <f>IF($F105=0,0,((($F105/$E$100)*'CRONOGRAMA ACTIVIDADES'!L$40)*($G105/$F105)))</f>
        <v>0</v>
      </c>
      <c r="O105" s="498">
        <f>IF($F105=0,0,((($F105/$E$100)*'CRONOGRAMA ACTIVIDADES'!M$40)*($G105/$F105)))</f>
        <v>0</v>
      </c>
      <c r="P105" s="498">
        <f>IF($F105=0,0,((($F105/$E$100)*'CRONOGRAMA ACTIVIDADES'!N$40)*($G105/$F105)))</f>
        <v>0</v>
      </c>
      <c r="Q105" s="498">
        <f>IF($F105=0,0,((($F105/$E$100)*'CRONOGRAMA ACTIVIDADES'!O$40)*($G105/$F105)))</f>
        <v>0</v>
      </c>
      <c r="R105" s="498">
        <f>IF($F105=0,0,((($F105/$E$100)*'CRONOGRAMA ACTIVIDADES'!P$40)*($G105/$F105)))</f>
        <v>0</v>
      </c>
      <c r="S105" s="498">
        <f>IF($F105=0,0,((($F105/$E$100)*'CRONOGRAMA ACTIVIDADES'!Q$40)*($G105/$F105)))</f>
        <v>0</v>
      </c>
      <c r="T105" s="501">
        <f>H105+I105+J105+K105+L105+M105+N105+O105+P105+Q105+R105+S105</f>
        <v>0</v>
      </c>
      <c r="U105" s="502">
        <f>IF($F105=0,0,((($F105/$E$100)*'CRONOGRAMA ACTIVIDADES'!R$40)*($G105/$F105)))</f>
        <v>0</v>
      </c>
      <c r="V105" s="498">
        <f>IF($F105=0,0,((($F105/$E$100)*'CRONOGRAMA ACTIVIDADES'!S$40)*($G105/$F105)))</f>
        <v>0</v>
      </c>
      <c r="W105" s="498">
        <f>IF($F105=0,0,((($F105/$E$100)*'CRONOGRAMA ACTIVIDADES'!T$40)*($G105/$F105)))</f>
        <v>0</v>
      </c>
      <c r="X105" s="498">
        <f>IF($F105=0,0,((($F105/$E$100)*'CRONOGRAMA ACTIVIDADES'!U$40)*($G105/$F105)))</f>
        <v>0</v>
      </c>
      <c r="Y105" s="498">
        <f>IF($F105=0,0,((($F105/$E$100)*'CRONOGRAMA ACTIVIDADES'!V$40)*($G105/$F105)))</f>
        <v>0</v>
      </c>
      <c r="Z105" s="498">
        <f>IF($F105=0,0,((($F105/$E$100)*'CRONOGRAMA ACTIVIDADES'!W$40)*($G105/$F105)))</f>
        <v>0</v>
      </c>
      <c r="AA105" s="498">
        <f>IF($F105=0,0,((($F105/$E$100)*'CRONOGRAMA ACTIVIDADES'!X$40)*($G105/$F105)))</f>
        <v>0</v>
      </c>
      <c r="AB105" s="498">
        <f>IF($F105=0,0,((($F105/$E$100)*'CRONOGRAMA ACTIVIDADES'!Y$40)*($G105/$F105)))</f>
        <v>0</v>
      </c>
      <c r="AC105" s="498">
        <f>IF($F105=0,0,((($F105/$E$100)*'CRONOGRAMA ACTIVIDADES'!Z$40)*($G105/$F105)))</f>
        <v>0</v>
      </c>
      <c r="AD105" s="498">
        <f>IF($F105=0,0,((($F105/$E$100)*'CRONOGRAMA ACTIVIDADES'!AA$40)*($G105/$F105)))</f>
        <v>0</v>
      </c>
      <c r="AE105" s="498">
        <f>IF($F105=0,0,((($F105/$E$100)*'CRONOGRAMA ACTIVIDADES'!AB$40)*($G105/$F105)))</f>
        <v>0</v>
      </c>
      <c r="AF105" s="498">
        <f>IF($F105=0,0,((($F105/$E$100)*'CRONOGRAMA ACTIVIDADES'!AC$40)*($G105/$F105)))</f>
        <v>0</v>
      </c>
      <c r="AG105" s="499">
        <f>U105+V105+W105+X105+Y105+Z105+AA105+AB105+AC105+AD105+AE105+AF105</f>
        <v>0</v>
      </c>
      <c r="AH105" s="503">
        <f>IF($F105=0,0,((($F105/$E$100)*'CRONOGRAMA ACTIVIDADES'!AD$40)*($G105/$F105)))</f>
        <v>0</v>
      </c>
      <c r="AI105" s="498">
        <f>IF($F105=0,0,((($F105/$E$100)*'CRONOGRAMA ACTIVIDADES'!AE$40)*($G105/$F105)))</f>
        <v>0</v>
      </c>
      <c r="AJ105" s="498">
        <f>IF($F105=0,0,((($F105/$E$100)*'CRONOGRAMA ACTIVIDADES'!AF$40)*($G105/$F105)))</f>
        <v>0</v>
      </c>
      <c r="AK105" s="498">
        <f>IF($F105=0,0,((($F105/$E$100)*'CRONOGRAMA ACTIVIDADES'!AG$40)*($G105/$F105)))</f>
        <v>0</v>
      </c>
      <c r="AL105" s="498">
        <f>IF($F105=0,0,((($F105/$E$100)*'CRONOGRAMA ACTIVIDADES'!AH$40)*($G105/$F105)))</f>
        <v>0</v>
      </c>
      <c r="AM105" s="498">
        <f>IF($F105=0,0,((($F105/$E$100)*'CRONOGRAMA ACTIVIDADES'!AI$40)*($G105/$F105)))</f>
        <v>0</v>
      </c>
      <c r="AN105" s="498">
        <f>IF($F105=0,0,((($F105/$E$100)*'CRONOGRAMA ACTIVIDADES'!AJ$40)*($G105/$F105)))</f>
        <v>0</v>
      </c>
      <c r="AO105" s="498">
        <f>IF($F105=0,0,((($F105/$E$100)*'CRONOGRAMA ACTIVIDADES'!AK$40)*($G105/$F105)))</f>
        <v>0</v>
      </c>
      <c r="AP105" s="498">
        <f>IF($F105=0,0,((($F105/$E$100)*'CRONOGRAMA ACTIVIDADES'!AL$40)*($G105/$F105)))</f>
        <v>0</v>
      </c>
      <c r="AQ105" s="498">
        <f>IF($F105=0,0,((($F105/$E$100)*'CRONOGRAMA ACTIVIDADES'!AM$40)*($G105/$F105)))</f>
        <v>0</v>
      </c>
      <c r="AR105" s="498">
        <f>IF($F105=0,0,((($F105/$E$100)*'CRONOGRAMA ACTIVIDADES'!AN$40)*($G105/$F105)))</f>
        <v>0</v>
      </c>
      <c r="AS105" s="498">
        <f>IF($F105=0,0,((($F105/$E$100)*'CRONOGRAMA ACTIVIDADES'!AO$40)*($G105/$F105)))</f>
        <v>0</v>
      </c>
      <c r="AT105" s="501">
        <f>AH105+AI105+AJ105+AK105+AL105+AM105+AN105+AO105+AP105+AQ105+AR105+AS105</f>
        <v>0</v>
      </c>
      <c r="AU105" s="504">
        <f>AS105+AR105+AQ105+AP105+AO105+AN105+AM105+AL105+AK105+AJ105+AI105+AH105+AF105+AE105+AD105+AC105+AB105+AA105+Z105+Y105+X105+W105+V105+U105+S105+R105+Q105+P105+O105+N105+M105+L105+K105+J105+I105+H105</f>
        <v>0</v>
      </c>
      <c r="AV105" s="470">
        <f t="shared" si="24"/>
        <v>0</v>
      </c>
    </row>
    <row r="106" spans="2:49" s="60" customFormat="1" ht="30" customHeight="1">
      <c r="B106" s="460">
        <f>'FORMATO COSTEO C6'!C12</f>
        <v>6</v>
      </c>
      <c r="C106" s="512" t="str">
        <f>'FORMATO COSTEO C6'!D12</f>
        <v>MANEJO DEL PROYECTO</v>
      </c>
      <c r="D106" s="462"/>
      <c r="E106" s="463"/>
      <c r="F106" s="464">
        <f>+F107+F118+F129</f>
        <v>0</v>
      </c>
      <c r="G106" s="465">
        <f>+G107+G118+G129</f>
        <v>0</v>
      </c>
      <c r="H106" s="466">
        <f>+H107+H118+H129</f>
        <v>0</v>
      </c>
      <c r="I106" s="464">
        <f aca="true" t="shared" si="29" ref="I106:AT106">+I107+I118+I129</f>
        <v>0</v>
      </c>
      <c r="J106" s="464">
        <f t="shared" si="29"/>
        <v>0</v>
      </c>
      <c r="K106" s="464">
        <f t="shared" si="29"/>
        <v>0</v>
      </c>
      <c r="L106" s="464">
        <f t="shared" si="29"/>
        <v>0</v>
      </c>
      <c r="M106" s="464">
        <f t="shared" si="29"/>
        <v>0</v>
      </c>
      <c r="N106" s="464">
        <f t="shared" si="29"/>
        <v>0</v>
      </c>
      <c r="O106" s="464">
        <f t="shared" si="29"/>
        <v>0</v>
      </c>
      <c r="P106" s="464">
        <f t="shared" si="29"/>
        <v>0</v>
      </c>
      <c r="Q106" s="464">
        <f t="shared" si="29"/>
        <v>0</v>
      </c>
      <c r="R106" s="464">
        <f t="shared" si="29"/>
        <v>0</v>
      </c>
      <c r="S106" s="464">
        <f t="shared" si="29"/>
        <v>0</v>
      </c>
      <c r="T106" s="467">
        <f>+T107+T118+T129</f>
        <v>0</v>
      </c>
      <c r="U106" s="468">
        <f t="shared" si="29"/>
        <v>0</v>
      </c>
      <c r="V106" s="464">
        <f t="shared" si="29"/>
        <v>0</v>
      </c>
      <c r="W106" s="464">
        <f t="shared" si="29"/>
        <v>0</v>
      </c>
      <c r="X106" s="464">
        <f t="shared" si="29"/>
        <v>0</v>
      </c>
      <c r="Y106" s="464">
        <f t="shared" si="29"/>
        <v>0</v>
      </c>
      <c r="Z106" s="464">
        <f t="shared" si="29"/>
        <v>0</v>
      </c>
      <c r="AA106" s="464">
        <f t="shared" si="29"/>
        <v>0</v>
      </c>
      <c r="AB106" s="464">
        <f t="shared" si="29"/>
        <v>0</v>
      </c>
      <c r="AC106" s="464">
        <f t="shared" si="29"/>
        <v>0</v>
      </c>
      <c r="AD106" s="464">
        <f t="shared" si="29"/>
        <v>0</v>
      </c>
      <c r="AE106" s="464">
        <f t="shared" si="29"/>
        <v>0</v>
      </c>
      <c r="AF106" s="464">
        <f t="shared" si="29"/>
        <v>0</v>
      </c>
      <c r="AG106" s="465">
        <f>+AG107+AG118+AG129</f>
        <v>0</v>
      </c>
      <c r="AH106" s="466">
        <f t="shared" si="29"/>
        <v>0</v>
      </c>
      <c r="AI106" s="464">
        <f t="shared" si="29"/>
        <v>0</v>
      </c>
      <c r="AJ106" s="464">
        <f t="shared" si="29"/>
        <v>0</v>
      </c>
      <c r="AK106" s="464">
        <f t="shared" si="29"/>
        <v>0</v>
      </c>
      <c r="AL106" s="464">
        <f t="shared" si="29"/>
        <v>0</v>
      </c>
      <c r="AM106" s="464">
        <f t="shared" si="29"/>
        <v>0</v>
      </c>
      <c r="AN106" s="464">
        <f t="shared" si="29"/>
        <v>0</v>
      </c>
      <c r="AO106" s="464">
        <f t="shared" si="29"/>
        <v>0</v>
      </c>
      <c r="AP106" s="464">
        <f t="shared" si="29"/>
        <v>0</v>
      </c>
      <c r="AQ106" s="464">
        <f t="shared" si="29"/>
        <v>0</v>
      </c>
      <c r="AR106" s="464">
        <f t="shared" si="29"/>
        <v>0</v>
      </c>
      <c r="AS106" s="464">
        <f t="shared" si="29"/>
        <v>0</v>
      </c>
      <c r="AT106" s="467">
        <f t="shared" si="29"/>
        <v>0</v>
      </c>
      <c r="AU106" s="469">
        <f>+AU107+AU118+AU129</f>
        <v>0</v>
      </c>
      <c r="AV106" s="470">
        <f aca="true" t="shared" si="30" ref="AV106:AV113">+G106-AU106</f>
        <v>0</v>
      </c>
      <c r="AW106" s="471"/>
    </row>
    <row r="107" spans="2:48" s="60" customFormat="1" ht="13.5">
      <c r="B107" s="473">
        <f>'FORMATO COSTEO C6'!C15</f>
        <v>6.1</v>
      </c>
      <c r="C107" s="474" t="str">
        <f>+'FORMATO COSTEO C6'!B15</f>
        <v>Equipo técnico del proyecto</v>
      </c>
      <c r="D107" s="513"/>
      <c r="E107" s="514"/>
      <c r="F107" s="477">
        <f>+'FORMATO COSTEO C6'!G15</f>
        <v>0</v>
      </c>
      <c r="G107" s="478">
        <f>+'FORMATO COSTEO C6'!N15</f>
        <v>0</v>
      </c>
      <c r="H107" s="479">
        <f>SUM(H108:H117)</f>
        <v>0</v>
      </c>
      <c r="I107" s="477">
        <f aca="true" t="shared" si="31" ref="I107:AU107">SUM(I108:I117)</f>
        <v>0</v>
      </c>
      <c r="J107" s="477">
        <f t="shared" si="31"/>
        <v>0</v>
      </c>
      <c r="K107" s="477">
        <f t="shared" si="31"/>
        <v>0</v>
      </c>
      <c r="L107" s="477">
        <f t="shared" si="31"/>
        <v>0</v>
      </c>
      <c r="M107" s="477">
        <f t="shared" si="31"/>
        <v>0</v>
      </c>
      <c r="N107" s="477">
        <f t="shared" si="31"/>
        <v>0</v>
      </c>
      <c r="O107" s="477">
        <f t="shared" si="31"/>
        <v>0</v>
      </c>
      <c r="P107" s="477">
        <f t="shared" si="31"/>
        <v>0</v>
      </c>
      <c r="Q107" s="477">
        <f t="shared" si="31"/>
        <v>0</v>
      </c>
      <c r="R107" s="477">
        <f t="shared" si="31"/>
        <v>0</v>
      </c>
      <c r="S107" s="477">
        <f t="shared" si="31"/>
        <v>0</v>
      </c>
      <c r="T107" s="480">
        <f>SUM(T108:T117)</f>
        <v>0</v>
      </c>
      <c r="U107" s="481">
        <f t="shared" si="31"/>
        <v>0</v>
      </c>
      <c r="V107" s="477">
        <f t="shared" si="31"/>
        <v>0</v>
      </c>
      <c r="W107" s="477">
        <f t="shared" si="31"/>
        <v>0</v>
      </c>
      <c r="X107" s="477">
        <f t="shared" si="31"/>
        <v>0</v>
      </c>
      <c r="Y107" s="477">
        <f t="shared" si="31"/>
        <v>0</v>
      </c>
      <c r="Z107" s="477">
        <f t="shared" si="31"/>
        <v>0</v>
      </c>
      <c r="AA107" s="477">
        <f t="shared" si="31"/>
        <v>0</v>
      </c>
      <c r="AB107" s="477">
        <f t="shared" si="31"/>
        <v>0</v>
      </c>
      <c r="AC107" s="477">
        <f t="shared" si="31"/>
        <v>0</v>
      </c>
      <c r="AD107" s="477">
        <f t="shared" si="31"/>
        <v>0</v>
      </c>
      <c r="AE107" s="477">
        <f t="shared" si="31"/>
        <v>0</v>
      </c>
      <c r="AF107" s="477">
        <f t="shared" si="31"/>
        <v>0</v>
      </c>
      <c r="AG107" s="478">
        <f>SUM(AG108:AG117)</f>
        <v>0</v>
      </c>
      <c r="AH107" s="479">
        <f t="shared" si="31"/>
        <v>0</v>
      </c>
      <c r="AI107" s="477">
        <f t="shared" si="31"/>
        <v>0</v>
      </c>
      <c r="AJ107" s="477">
        <f t="shared" si="31"/>
        <v>0</v>
      </c>
      <c r="AK107" s="477">
        <f t="shared" si="31"/>
        <v>0</v>
      </c>
      <c r="AL107" s="477">
        <f t="shared" si="31"/>
        <v>0</v>
      </c>
      <c r="AM107" s="477">
        <f t="shared" si="31"/>
        <v>0</v>
      </c>
      <c r="AN107" s="477">
        <f t="shared" si="31"/>
        <v>0</v>
      </c>
      <c r="AO107" s="477">
        <f t="shared" si="31"/>
        <v>0</v>
      </c>
      <c r="AP107" s="477">
        <f t="shared" si="31"/>
        <v>0</v>
      </c>
      <c r="AQ107" s="477">
        <f t="shared" si="31"/>
        <v>0</v>
      </c>
      <c r="AR107" s="477">
        <f t="shared" si="31"/>
        <v>0</v>
      </c>
      <c r="AS107" s="477">
        <f t="shared" si="31"/>
        <v>0</v>
      </c>
      <c r="AT107" s="480">
        <f t="shared" si="31"/>
        <v>0</v>
      </c>
      <c r="AU107" s="482">
        <f t="shared" si="31"/>
        <v>0</v>
      </c>
      <c r="AV107" s="470">
        <f t="shared" si="30"/>
        <v>0</v>
      </c>
    </row>
    <row r="108" spans="2:48" s="60" customFormat="1" ht="13.5">
      <c r="B108" s="494" t="str">
        <f>'FORMATO COSTEO C6'!C16</f>
        <v>6.1.1</v>
      </c>
      <c r="C108" s="515">
        <f>'FORMATO COSTEO C6'!B16</f>
        <v>0</v>
      </c>
      <c r="D108" s="506" t="str">
        <f>'FORMATO COSTEO C6'!D16</f>
        <v>Unidad medida</v>
      </c>
      <c r="E108" s="516">
        <f>'FORMATO COSTEO C6'!E16</f>
        <v>0</v>
      </c>
      <c r="F108" s="517">
        <f>'FORMATO COSTEO C6'!G16</f>
        <v>0</v>
      </c>
      <c r="G108" s="518">
        <f>'FORMATO COSTEO C6'!N16</f>
        <v>0</v>
      </c>
      <c r="H108" s="519">
        <f>IF($F108=0,0,((($F108/$E108)*'CRONOGRAMA ACTIVIDADES'!F$43)*($G108/$F108)))</f>
        <v>0</v>
      </c>
      <c r="I108" s="517">
        <f>IF($F108=0,0,((($F108/$E108)*'CRONOGRAMA ACTIVIDADES'!G$43)*($G108/$F108)))</f>
        <v>0</v>
      </c>
      <c r="J108" s="517">
        <f>IF($F108=0,0,((($F108/$E108)*'CRONOGRAMA ACTIVIDADES'!H$43)*($G108/$F108)))</f>
        <v>0</v>
      </c>
      <c r="K108" s="517">
        <f>IF($F108=0,0,((($F108/$E108)*'CRONOGRAMA ACTIVIDADES'!I$43)*($G108/$F108)))</f>
        <v>0</v>
      </c>
      <c r="L108" s="517">
        <f>IF($F108=0,0,((($F108/$E108)*'CRONOGRAMA ACTIVIDADES'!J$43)*($G108/$F108)))</f>
        <v>0</v>
      </c>
      <c r="M108" s="517">
        <f>IF($F108=0,0,((($F108/$E108)*'CRONOGRAMA ACTIVIDADES'!K$43)*($G108/$F108)))</f>
        <v>0</v>
      </c>
      <c r="N108" s="517">
        <f>IF($F108=0,0,((($F108/$E108)*'CRONOGRAMA ACTIVIDADES'!L$43)*($G108/$F108)))</f>
        <v>0</v>
      </c>
      <c r="O108" s="517">
        <f>IF($F108=0,0,((($F108/$E108)*'CRONOGRAMA ACTIVIDADES'!M$43)*($G108/$F108)))</f>
        <v>0</v>
      </c>
      <c r="P108" s="517">
        <f>IF($F108=0,0,((($F108/$E108)*'CRONOGRAMA ACTIVIDADES'!N$43)*($G108/$F108)))</f>
        <v>0</v>
      </c>
      <c r="Q108" s="517">
        <f>IF($F108=0,0,((($F108/$E108)*'CRONOGRAMA ACTIVIDADES'!O$43)*($G108/$F108)))</f>
        <v>0</v>
      </c>
      <c r="R108" s="517">
        <f>IF($F108=0,0,((($F108/$E108)*'CRONOGRAMA ACTIVIDADES'!P$43)*($G108/$F108)))</f>
        <v>0</v>
      </c>
      <c r="S108" s="517">
        <f>IF($F108=0,0,((($F108/$E108)*'CRONOGRAMA ACTIVIDADES'!Q$43)*($G108/$F108)))</f>
        <v>0</v>
      </c>
      <c r="T108" s="501">
        <f aca="true" t="shared" si="32" ref="T108:T117">H108+I108+J108+K108+L108+M108+N108+O108+P108+Q108+R108+S108</f>
        <v>0</v>
      </c>
      <c r="U108" s="520">
        <f>IF($F108=0,0,((($F108/$E108)*'CRONOGRAMA ACTIVIDADES'!R$43)*($G108/$F108)))</f>
        <v>0</v>
      </c>
      <c r="V108" s="517">
        <f>IF($F108=0,0,((($F108/$E108)*'CRONOGRAMA ACTIVIDADES'!S$43)*($G108/$F108)))</f>
        <v>0</v>
      </c>
      <c r="W108" s="517">
        <f>IF($F108=0,0,((($F108/$E108)*'CRONOGRAMA ACTIVIDADES'!T$43)*($G108/$F108)))</f>
        <v>0</v>
      </c>
      <c r="X108" s="517">
        <f>IF($F108=0,0,((($F108/$E108)*'CRONOGRAMA ACTIVIDADES'!U$43)*($G108/$F108)))</f>
        <v>0</v>
      </c>
      <c r="Y108" s="517">
        <f>IF($F108=0,0,((($F108/$E108)*'CRONOGRAMA ACTIVIDADES'!V$43)*($G108/$F108)))</f>
        <v>0</v>
      </c>
      <c r="Z108" s="517">
        <f>IF($F108=0,0,((($F108/$E108)*'CRONOGRAMA ACTIVIDADES'!W$43)*($G108/$F108)))</f>
        <v>0</v>
      </c>
      <c r="AA108" s="517">
        <f>IF($F108=0,0,((($F108/$E108)*'CRONOGRAMA ACTIVIDADES'!X$43)*($G108/$F108)))</f>
        <v>0</v>
      </c>
      <c r="AB108" s="517">
        <f>IF($F108=0,0,((($F108/$E108)*'CRONOGRAMA ACTIVIDADES'!Y$43)*($G108/$F108)))</f>
        <v>0</v>
      </c>
      <c r="AC108" s="517">
        <f>IF($F108=0,0,((($F108/$E108)*'CRONOGRAMA ACTIVIDADES'!Z$43)*($G108/$F108)))</f>
        <v>0</v>
      </c>
      <c r="AD108" s="517">
        <f>IF($F108=0,0,((($F108/$E108)*'CRONOGRAMA ACTIVIDADES'!AA$43)*($G108/$F108)))</f>
        <v>0</v>
      </c>
      <c r="AE108" s="517">
        <f>IF($F108=0,0,((($F108/$E108)*'CRONOGRAMA ACTIVIDADES'!AB$43)*($G108/$F108)))</f>
        <v>0</v>
      </c>
      <c r="AF108" s="517">
        <f>IF($F108=0,0,((($F108/$E108)*'CRONOGRAMA ACTIVIDADES'!AC$43)*($G108/$F108)))</f>
        <v>0</v>
      </c>
      <c r="AG108" s="499">
        <f aca="true" t="shared" si="33" ref="AG108:AG117">U108+V108+W108+X108+Y108+Z108+AA108+AB108+AC108+AD108+AE108+AF108</f>
        <v>0</v>
      </c>
      <c r="AH108" s="519">
        <f>IF($F108=0,0,((($F108/$E108)*'CRONOGRAMA ACTIVIDADES'!AD$43)*($G108/$F108)))</f>
        <v>0</v>
      </c>
      <c r="AI108" s="517">
        <f>IF($F108=0,0,((($F108/$E108)*'CRONOGRAMA ACTIVIDADES'!AE$43)*($G108/$F108)))</f>
        <v>0</v>
      </c>
      <c r="AJ108" s="517">
        <f>IF($F108=0,0,((($F108/$E108)*'CRONOGRAMA ACTIVIDADES'!AF$43)*($G108/$F108)))</f>
        <v>0</v>
      </c>
      <c r="AK108" s="517">
        <f>IF($F108=0,0,((($F108/$E108)*'CRONOGRAMA ACTIVIDADES'!AG$43)*($G108/$F108)))</f>
        <v>0</v>
      </c>
      <c r="AL108" s="517">
        <f>IF($F108=0,0,((($F108/$E108)*'CRONOGRAMA ACTIVIDADES'!AH$43)*($G108/$F108)))</f>
        <v>0</v>
      </c>
      <c r="AM108" s="517">
        <f>IF($F108=0,0,((($F108/$E108)*'CRONOGRAMA ACTIVIDADES'!AI$43)*($G108/$F108)))</f>
        <v>0</v>
      </c>
      <c r="AN108" s="517">
        <f>IF($F108=0,0,((($F108/$E108)*'CRONOGRAMA ACTIVIDADES'!AJ$43)*($G108/$F108)))</f>
        <v>0</v>
      </c>
      <c r="AO108" s="517">
        <f>IF($F108=0,0,((($F108/$E108)*'CRONOGRAMA ACTIVIDADES'!AK$43)*($G108/$F108)))</f>
        <v>0</v>
      </c>
      <c r="AP108" s="517">
        <f>IF($F108=0,0,((($F108/$E108)*'CRONOGRAMA ACTIVIDADES'!AL$43)*($G108/$F108)))</f>
        <v>0</v>
      </c>
      <c r="AQ108" s="517">
        <f>IF($F108=0,0,((($F108/$E108)*'CRONOGRAMA ACTIVIDADES'!AM$43)*($G108/$F108)))</f>
        <v>0</v>
      </c>
      <c r="AR108" s="517">
        <f>IF($F108=0,0,((($F108/$E108)*'CRONOGRAMA ACTIVIDADES'!AN$43)*($G108/$F108)))</f>
        <v>0</v>
      </c>
      <c r="AS108" s="517">
        <f>IF($F108=0,0,((($F108/$E108)*'CRONOGRAMA ACTIVIDADES'!AO$43)*($G108/$F108)))</f>
        <v>0</v>
      </c>
      <c r="AT108" s="501">
        <f aca="true" t="shared" si="34" ref="AT108:AT117">AH108+AI108+AJ108+AK108+AL108+AM108+AN108+AO108+AP108+AQ108+AR108+AS108</f>
        <v>0</v>
      </c>
      <c r="AU108" s="504">
        <f aca="true" t="shared" si="35" ref="AU108:AU117">AS108+AR108+AQ108+AP108+AO108+AN108+AM108+AL108+AK108+AJ108+AI108+AH108+AF108+AE108+AD108+AC108+AB108+AA108+Z108+Y108+X108+W108+V108+U108+S108+R108+Q108+P108+O108+N108+M108+L108+K108+J108+I108+H108</f>
        <v>0</v>
      </c>
      <c r="AV108" s="470">
        <f t="shared" si="30"/>
        <v>0</v>
      </c>
    </row>
    <row r="109" spans="2:48" s="60" customFormat="1" ht="13.5">
      <c r="B109" s="494" t="str">
        <f>'FORMATO COSTEO C6'!C17</f>
        <v>6.1.2</v>
      </c>
      <c r="C109" s="515">
        <f>'FORMATO COSTEO C6'!B17</f>
        <v>0</v>
      </c>
      <c r="D109" s="506" t="str">
        <f>'FORMATO COSTEO C6'!D17</f>
        <v>Unidad medida</v>
      </c>
      <c r="E109" s="516">
        <f>'FORMATO COSTEO C6'!E17</f>
        <v>0</v>
      </c>
      <c r="F109" s="517">
        <f>'FORMATO COSTEO C6'!G17</f>
        <v>0</v>
      </c>
      <c r="G109" s="518">
        <f>'FORMATO COSTEO C6'!N17</f>
        <v>0</v>
      </c>
      <c r="H109" s="519">
        <f>IF($F109=0,0,((($F109/$E109)*'CRONOGRAMA ACTIVIDADES'!F$44)*($G109/$F109)))</f>
        <v>0</v>
      </c>
      <c r="I109" s="517">
        <f>IF($F109=0,0,((($F109/$E109)*'CRONOGRAMA ACTIVIDADES'!G$44)*($G109/$F109)))</f>
        <v>0</v>
      </c>
      <c r="J109" s="517">
        <f>IF($F109=0,0,((($F109/$E109)*'CRONOGRAMA ACTIVIDADES'!H$44)*($G109/$F109)))</f>
        <v>0</v>
      </c>
      <c r="K109" s="517">
        <f>IF($F109=0,0,((($F109/$E109)*'CRONOGRAMA ACTIVIDADES'!I$44)*($G109/$F109)))</f>
        <v>0</v>
      </c>
      <c r="L109" s="517">
        <f>IF($F109=0,0,((($F109/$E109)*'CRONOGRAMA ACTIVIDADES'!J$44)*($G109/$F109)))</f>
        <v>0</v>
      </c>
      <c r="M109" s="517">
        <f>IF($F109=0,0,((($F109/$E109)*'CRONOGRAMA ACTIVIDADES'!K$44)*($G109/$F109)))</f>
        <v>0</v>
      </c>
      <c r="N109" s="517">
        <f>IF($F109=0,0,((($F109/$E109)*'CRONOGRAMA ACTIVIDADES'!L$44)*($G109/$F109)))</f>
        <v>0</v>
      </c>
      <c r="O109" s="517">
        <f>IF($F109=0,0,((($F109/$E109)*'CRONOGRAMA ACTIVIDADES'!M$44)*($G109/$F109)))</f>
        <v>0</v>
      </c>
      <c r="P109" s="517">
        <f>IF($F109=0,0,((($F109/$E109)*'CRONOGRAMA ACTIVIDADES'!N$44)*($G109/$F109)))</f>
        <v>0</v>
      </c>
      <c r="Q109" s="517">
        <f>IF($F109=0,0,((($F109/$E109)*'CRONOGRAMA ACTIVIDADES'!O$44)*($G109/$F109)))</f>
        <v>0</v>
      </c>
      <c r="R109" s="517">
        <f>IF($F109=0,0,((($F109/$E109)*'CRONOGRAMA ACTIVIDADES'!P$44)*($G109/$F109)))</f>
        <v>0</v>
      </c>
      <c r="S109" s="517">
        <f>IF($F109=0,0,((($F109/$E109)*'CRONOGRAMA ACTIVIDADES'!Q$44)*($G109/$F109)))</f>
        <v>0</v>
      </c>
      <c r="T109" s="501">
        <f t="shared" si="32"/>
        <v>0</v>
      </c>
      <c r="U109" s="520">
        <f>IF($F109=0,0,((($F109/$E109)*'CRONOGRAMA ACTIVIDADES'!R$44)*($G109/$F109)))</f>
        <v>0</v>
      </c>
      <c r="V109" s="517">
        <f>IF($F109=0,0,((($F109/$E109)*'CRONOGRAMA ACTIVIDADES'!S$44)*($G109/$F109)))</f>
        <v>0</v>
      </c>
      <c r="W109" s="517">
        <f>IF($F109=0,0,((($F109/$E109)*'CRONOGRAMA ACTIVIDADES'!T$44)*($G109/$F109)))</f>
        <v>0</v>
      </c>
      <c r="X109" s="517">
        <f>IF($F109=0,0,((($F109/$E109)*'CRONOGRAMA ACTIVIDADES'!U$44)*($G109/$F109)))</f>
        <v>0</v>
      </c>
      <c r="Y109" s="517">
        <f>IF($F109=0,0,((($F109/$E109)*'CRONOGRAMA ACTIVIDADES'!V$44)*($G109/$F109)))</f>
        <v>0</v>
      </c>
      <c r="Z109" s="517">
        <f>IF($F109=0,0,((($F109/$E109)*'CRONOGRAMA ACTIVIDADES'!W$44)*($G109/$F109)))</f>
        <v>0</v>
      </c>
      <c r="AA109" s="517">
        <f>IF($F109=0,0,((($F109/$E109)*'CRONOGRAMA ACTIVIDADES'!X$44)*($G109/$F109)))</f>
        <v>0</v>
      </c>
      <c r="AB109" s="517">
        <f>IF($F109=0,0,((($F109/$E109)*'CRONOGRAMA ACTIVIDADES'!Y$44)*($G109/$F109)))</f>
        <v>0</v>
      </c>
      <c r="AC109" s="517">
        <f>IF($F109=0,0,((($F109/$E109)*'CRONOGRAMA ACTIVIDADES'!Z$44)*($G109/$F109)))</f>
        <v>0</v>
      </c>
      <c r="AD109" s="517">
        <f>IF($F109=0,0,((($F109/$E109)*'CRONOGRAMA ACTIVIDADES'!AA$44)*($G109/$F109)))</f>
        <v>0</v>
      </c>
      <c r="AE109" s="517">
        <f>IF($F109=0,0,((($F109/$E109)*'CRONOGRAMA ACTIVIDADES'!AB$44)*($G109/$F109)))</f>
        <v>0</v>
      </c>
      <c r="AF109" s="517">
        <f>IF($F109=0,0,((($F109/$E109)*'CRONOGRAMA ACTIVIDADES'!AC$44)*($G109/$F109)))</f>
        <v>0</v>
      </c>
      <c r="AG109" s="499">
        <f t="shared" si="33"/>
        <v>0</v>
      </c>
      <c r="AH109" s="519">
        <f>IF($F109=0,0,((($F109/$E109)*'CRONOGRAMA ACTIVIDADES'!AD$44)*($G109/$F109)))</f>
        <v>0</v>
      </c>
      <c r="AI109" s="517">
        <f>IF($F109=0,0,((($F109/$E109)*'CRONOGRAMA ACTIVIDADES'!AE$44)*($G109/$F109)))</f>
        <v>0</v>
      </c>
      <c r="AJ109" s="517">
        <f>IF($F109=0,0,((($F109/$E109)*'CRONOGRAMA ACTIVIDADES'!AF$44)*($G109/$F109)))</f>
        <v>0</v>
      </c>
      <c r="AK109" s="517">
        <f>IF($F109=0,0,((($F109/$E109)*'CRONOGRAMA ACTIVIDADES'!AG$44)*($G109/$F109)))</f>
        <v>0</v>
      </c>
      <c r="AL109" s="517">
        <f>IF($F109=0,0,((($F109/$E109)*'CRONOGRAMA ACTIVIDADES'!AH$44)*($G109/$F109)))</f>
        <v>0</v>
      </c>
      <c r="AM109" s="517">
        <f>IF($F109=0,0,((($F109/$E109)*'CRONOGRAMA ACTIVIDADES'!AI$44)*($G109/$F109)))</f>
        <v>0</v>
      </c>
      <c r="AN109" s="517">
        <f>IF($F109=0,0,((($F109/$E109)*'CRONOGRAMA ACTIVIDADES'!AJ$44)*($G109/$F109)))</f>
        <v>0</v>
      </c>
      <c r="AO109" s="517">
        <f>IF($F109=0,0,((($F109/$E109)*'CRONOGRAMA ACTIVIDADES'!AK$44)*($G109/$F109)))</f>
        <v>0</v>
      </c>
      <c r="AP109" s="517">
        <f>IF($F109=0,0,((($F109/$E109)*'CRONOGRAMA ACTIVIDADES'!AL$44)*($G109/$F109)))</f>
        <v>0</v>
      </c>
      <c r="AQ109" s="517">
        <f>IF($F109=0,0,((($F109/$E109)*'CRONOGRAMA ACTIVIDADES'!AM$44)*($G109/$F109)))</f>
        <v>0</v>
      </c>
      <c r="AR109" s="517">
        <f>IF($F109=0,0,((($F109/$E109)*'CRONOGRAMA ACTIVIDADES'!AN$44)*($G109/$F109)))</f>
        <v>0</v>
      </c>
      <c r="AS109" s="517">
        <f>IF($F109=0,0,((($F109/$E109)*'CRONOGRAMA ACTIVIDADES'!AO$44)*($G109/$F109)))</f>
        <v>0</v>
      </c>
      <c r="AT109" s="501">
        <f t="shared" si="34"/>
        <v>0</v>
      </c>
      <c r="AU109" s="504">
        <f t="shared" si="35"/>
        <v>0</v>
      </c>
      <c r="AV109" s="470">
        <f t="shared" si="30"/>
        <v>0</v>
      </c>
    </row>
    <row r="110" spans="2:48" s="60" customFormat="1" ht="13.5">
      <c r="B110" s="494" t="str">
        <f>'FORMATO COSTEO C6'!C18</f>
        <v>6.1.3</v>
      </c>
      <c r="C110" s="515">
        <f>'FORMATO COSTEO C6'!B18</f>
        <v>0</v>
      </c>
      <c r="D110" s="506" t="str">
        <f>'FORMATO COSTEO C6'!D18</f>
        <v>Unidad medida</v>
      </c>
      <c r="E110" s="516">
        <f>'FORMATO COSTEO C6'!E18</f>
        <v>0</v>
      </c>
      <c r="F110" s="517">
        <f>'FORMATO COSTEO C6'!G18</f>
        <v>0</v>
      </c>
      <c r="G110" s="518">
        <f>'FORMATO COSTEO C6'!N18</f>
        <v>0</v>
      </c>
      <c r="H110" s="519">
        <f>IF($F110=0,0,((($F110/$E110)*'CRONOGRAMA ACTIVIDADES'!F$45)*($G110/$F110)))</f>
        <v>0</v>
      </c>
      <c r="I110" s="517">
        <f>IF($F110=0,0,((($F110/$E110)*'CRONOGRAMA ACTIVIDADES'!G$45)*($G110/$F110)))</f>
        <v>0</v>
      </c>
      <c r="J110" s="517">
        <f>IF($F110=0,0,((($F110/$E110)*'CRONOGRAMA ACTIVIDADES'!H$45)*($G110/$F110)))</f>
        <v>0</v>
      </c>
      <c r="K110" s="517">
        <f>IF($F110=0,0,((($F110/$E110)*'CRONOGRAMA ACTIVIDADES'!I$45)*($G110/$F110)))</f>
        <v>0</v>
      </c>
      <c r="L110" s="517">
        <f>IF($F110=0,0,((($F110/$E110)*'CRONOGRAMA ACTIVIDADES'!J$45)*($G110/$F110)))</f>
        <v>0</v>
      </c>
      <c r="M110" s="517">
        <f>IF($F110=0,0,((($F110/$E110)*'CRONOGRAMA ACTIVIDADES'!K$45)*($G110/$F110)))</f>
        <v>0</v>
      </c>
      <c r="N110" s="517">
        <f>IF($F110=0,0,((($F110/$E110)*'CRONOGRAMA ACTIVIDADES'!L$45)*($G110/$F110)))</f>
        <v>0</v>
      </c>
      <c r="O110" s="517">
        <f>IF($F110=0,0,((($F110/$E110)*'CRONOGRAMA ACTIVIDADES'!M$45)*($G110/$F110)))</f>
        <v>0</v>
      </c>
      <c r="P110" s="517">
        <f>IF($F110=0,0,((($F110/$E110)*'CRONOGRAMA ACTIVIDADES'!N$45)*($G110/$F110)))</f>
        <v>0</v>
      </c>
      <c r="Q110" s="517">
        <f>IF($F110=0,0,((($F110/$E110)*'CRONOGRAMA ACTIVIDADES'!O$45)*($G110/$F110)))</f>
        <v>0</v>
      </c>
      <c r="R110" s="517">
        <f>IF($F110=0,0,((($F110/$E110)*'CRONOGRAMA ACTIVIDADES'!P$45)*($G110/$F110)))</f>
        <v>0</v>
      </c>
      <c r="S110" s="517">
        <f>IF($F110=0,0,((($F110/$E110)*'CRONOGRAMA ACTIVIDADES'!Q$45)*($G110/$F110)))</f>
        <v>0</v>
      </c>
      <c r="T110" s="501">
        <f t="shared" si="32"/>
        <v>0</v>
      </c>
      <c r="U110" s="520">
        <f>IF($F110=0,0,((($F110/$E110)*'CRONOGRAMA ACTIVIDADES'!R$45)*($G110/$F110)))</f>
        <v>0</v>
      </c>
      <c r="V110" s="517">
        <f>IF($F110=0,0,((($F110/$E110)*'CRONOGRAMA ACTIVIDADES'!S$45)*($G110/$F110)))</f>
        <v>0</v>
      </c>
      <c r="W110" s="517">
        <f>IF($F110=0,0,((($F110/$E110)*'CRONOGRAMA ACTIVIDADES'!T$45)*($G110/$F110)))</f>
        <v>0</v>
      </c>
      <c r="X110" s="517">
        <f>IF($F110=0,0,((($F110/$E110)*'CRONOGRAMA ACTIVIDADES'!U$45)*($G110/$F110)))</f>
        <v>0</v>
      </c>
      <c r="Y110" s="517">
        <f>IF($F110=0,0,((($F110/$E110)*'CRONOGRAMA ACTIVIDADES'!V$45)*($G110/$F110)))</f>
        <v>0</v>
      </c>
      <c r="Z110" s="517">
        <f>IF($F110=0,0,((($F110/$E110)*'CRONOGRAMA ACTIVIDADES'!W$45)*($G110/$F110)))</f>
        <v>0</v>
      </c>
      <c r="AA110" s="517">
        <f>IF($F110=0,0,((($F110/$E110)*'CRONOGRAMA ACTIVIDADES'!X$45)*($G110/$F110)))</f>
        <v>0</v>
      </c>
      <c r="AB110" s="517">
        <f>IF($F110=0,0,((($F110/$E110)*'CRONOGRAMA ACTIVIDADES'!Y$45)*($G110/$F110)))</f>
        <v>0</v>
      </c>
      <c r="AC110" s="517">
        <f>IF($F110=0,0,((($F110/$E110)*'CRONOGRAMA ACTIVIDADES'!Z$45)*($G110/$F110)))</f>
        <v>0</v>
      </c>
      <c r="AD110" s="517">
        <f>IF($F110=0,0,((($F110/$E110)*'CRONOGRAMA ACTIVIDADES'!AA$45)*($G110/$F110)))</f>
        <v>0</v>
      </c>
      <c r="AE110" s="517">
        <f>IF($F110=0,0,((($F110/$E110)*'CRONOGRAMA ACTIVIDADES'!AB$45)*($G110/$F110)))</f>
        <v>0</v>
      </c>
      <c r="AF110" s="517">
        <f>IF($F110=0,0,((($F110/$E110)*'CRONOGRAMA ACTIVIDADES'!AC$45)*($G110/$F110)))</f>
        <v>0</v>
      </c>
      <c r="AG110" s="499">
        <f t="shared" si="33"/>
        <v>0</v>
      </c>
      <c r="AH110" s="519">
        <f>IF($F110=0,0,((($F110/$E110)*'CRONOGRAMA ACTIVIDADES'!AD$45)*($G110/$F110)))</f>
        <v>0</v>
      </c>
      <c r="AI110" s="517">
        <f>IF($F110=0,0,((($F110/$E110)*'CRONOGRAMA ACTIVIDADES'!AE$45)*($G110/$F110)))</f>
        <v>0</v>
      </c>
      <c r="AJ110" s="517">
        <f>IF($F110=0,0,((($F110/$E110)*'CRONOGRAMA ACTIVIDADES'!AF$45)*($G110/$F110)))</f>
        <v>0</v>
      </c>
      <c r="AK110" s="517">
        <f>IF($F110=0,0,((($F110/$E110)*'CRONOGRAMA ACTIVIDADES'!AG$45)*($G110/$F110)))</f>
        <v>0</v>
      </c>
      <c r="AL110" s="517">
        <f>IF($F110=0,0,((($F110/$E110)*'CRONOGRAMA ACTIVIDADES'!AH$45)*($G110/$F110)))</f>
        <v>0</v>
      </c>
      <c r="AM110" s="517">
        <f>IF($F110=0,0,((($F110/$E110)*'CRONOGRAMA ACTIVIDADES'!AI$45)*($G110/$F110)))</f>
        <v>0</v>
      </c>
      <c r="AN110" s="517">
        <f>IF($F110=0,0,((($F110/$E110)*'CRONOGRAMA ACTIVIDADES'!AJ$45)*($G110/$F110)))</f>
        <v>0</v>
      </c>
      <c r="AO110" s="517">
        <f>IF($F110=0,0,((($F110/$E110)*'CRONOGRAMA ACTIVIDADES'!AK$45)*($G110/$F110)))</f>
        <v>0</v>
      </c>
      <c r="AP110" s="517">
        <f>IF($F110=0,0,((($F110/$E110)*'CRONOGRAMA ACTIVIDADES'!AL$45)*($G110/$F110)))</f>
        <v>0</v>
      </c>
      <c r="AQ110" s="517">
        <f>IF($F110=0,0,((($F110/$E110)*'CRONOGRAMA ACTIVIDADES'!AM$45)*($G110/$F110)))</f>
        <v>0</v>
      </c>
      <c r="AR110" s="517">
        <f>IF($F110=0,0,((($F110/$E110)*'CRONOGRAMA ACTIVIDADES'!AN$45)*($G110/$F110)))</f>
        <v>0</v>
      </c>
      <c r="AS110" s="517">
        <f>IF($F110=0,0,((($F110/$E110)*'CRONOGRAMA ACTIVIDADES'!AO$45)*($G110/$F110)))</f>
        <v>0</v>
      </c>
      <c r="AT110" s="501">
        <f t="shared" si="34"/>
        <v>0</v>
      </c>
      <c r="AU110" s="504">
        <f t="shared" si="35"/>
        <v>0</v>
      </c>
      <c r="AV110" s="470">
        <f t="shared" si="30"/>
        <v>0</v>
      </c>
    </row>
    <row r="111" spans="2:48" s="60" customFormat="1" ht="13.5">
      <c r="B111" s="494" t="str">
        <f>'FORMATO COSTEO C6'!C19</f>
        <v>6.1.4</v>
      </c>
      <c r="C111" s="515">
        <f>'FORMATO COSTEO C6'!B19</f>
        <v>0</v>
      </c>
      <c r="D111" s="506" t="str">
        <f>'FORMATO COSTEO C6'!D19</f>
        <v>Unidad medida</v>
      </c>
      <c r="E111" s="516">
        <f>'FORMATO COSTEO C6'!E19</f>
        <v>0</v>
      </c>
      <c r="F111" s="517">
        <f>'FORMATO COSTEO C6'!G19</f>
        <v>0</v>
      </c>
      <c r="G111" s="518">
        <f>'FORMATO COSTEO C6'!N19</f>
        <v>0</v>
      </c>
      <c r="H111" s="519">
        <f>IF($F111=0,0,((($F111/$E111)*'CRONOGRAMA ACTIVIDADES'!F$46)*($G111/$F111)))</f>
        <v>0</v>
      </c>
      <c r="I111" s="517">
        <f>IF($F111=0,0,((($F111/$E111)*'CRONOGRAMA ACTIVIDADES'!G$46)*($G111/$F111)))</f>
        <v>0</v>
      </c>
      <c r="J111" s="517">
        <f>IF($F111=0,0,((($F111/$E111)*'CRONOGRAMA ACTIVIDADES'!H$46)*($G111/$F111)))</f>
        <v>0</v>
      </c>
      <c r="K111" s="517">
        <f>IF($F111=0,0,((($F111/$E111)*'CRONOGRAMA ACTIVIDADES'!I$46)*($G111/$F111)))</f>
        <v>0</v>
      </c>
      <c r="L111" s="517">
        <f>IF($F111=0,0,((($F111/$E111)*'CRONOGRAMA ACTIVIDADES'!J$46)*($G111/$F111)))</f>
        <v>0</v>
      </c>
      <c r="M111" s="517">
        <f>IF($F111=0,0,((($F111/$E111)*'CRONOGRAMA ACTIVIDADES'!K$46)*($G111/$F111)))</f>
        <v>0</v>
      </c>
      <c r="N111" s="517">
        <f>IF($F111=0,0,((($F111/$E111)*'CRONOGRAMA ACTIVIDADES'!L$46)*($G111/$F111)))</f>
        <v>0</v>
      </c>
      <c r="O111" s="517">
        <f>IF($F111=0,0,((($F111/$E111)*'CRONOGRAMA ACTIVIDADES'!M$46)*($G111/$F111)))</f>
        <v>0</v>
      </c>
      <c r="P111" s="517">
        <f>IF($F111=0,0,((($F111/$E111)*'CRONOGRAMA ACTIVIDADES'!N$46)*($G111/$F111)))</f>
        <v>0</v>
      </c>
      <c r="Q111" s="517">
        <f>IF($F111=0,0,((($F111/$E111)*'CRONOGRAMA ACTIVIDADES'!O$46)*($G111/$F111)))</f>
        <v>0</v>
      </c>
      <c r="R111" s="517">
        <f>IF($F111=0,0,((($F111/$E111)*'CRONOGRAMA ACTIVIDADES'!P$46)*($G111/$F111)))</f>
        <v>0</v>
      </c>
      <c r="S111" s="517">
        <f>IF($F111=0,0,((($F111/$E111)*'CRONOGRAMA ACTIVIDADES'!Q$46)*($G111/$F111)))</f>
        <v>0</v>
      </c>
      <c r="T111" s="501">
        <f t="shared" si="32"/>
        <v>0</v>
      </c>
      <c r="U111" s="520">
        <f>IF($F111=0,0,((($F111/$E111)*'CRONOGRAMA ACTIVIDADES'!R$46)*($G111/$F111)))</f>
        <v>0</v>
      </c>
      <c r="V111" s="517">
        <f>IF($F111=0,0,((($F111/$E111)*'CRONOGRAMA ACTIVIDADES'!S$46)*($G111/$F111)))</f>
        <v>0</v>
      </c>
      <c r="W111" s="517">
        <f>IF($F111=0,0,((($F111/$E111)*'CRONOGRAMA ACTIVIDADES'!T$46)*($G111/$F111)))</f>
        <v>0</v>
      </c>
      <c r="X111" s="517">
        <f>IF($F111=0,0,((($F111/$E111)*'CRONOGRAMA ACTIVIDADES'!U$46)*($G111/$F111)))</f>
        <v>0</v>
      </c>
      <c r="Y111" s="517">
        <f>IF($F111=0,0,((($F111/$E111)*'CRONOGRAMA ACTIVIDADES'!V$46)*($G111/$F111)))</f>
        <v>0</v>
      </c>
      <c r="Z111" s="517">
        <f>IF($F111=0,0,((($F111/$E111)*'CRONOGRAMA ACTIVIDADES'!W$46)*($G111/$F111)))</f>
        <v>0</v>
      </c>
      <c r="AA111" s="517">
        <f>IF($F111=0,0,((($F111/$E111)*'CRONOGRAMA ACTIVIDADES'!X$46)*($G111/$F111)))</f>
        <v>0</v>
      </c>
      <c r="AB111" s="517">
        <f>IF($F111=0,0,((($F111/$E111)*'CRONOGRAMA ACTIVIDADES'!Y$46)*($G111/$F111)))</f>
        <v>0</v>
      </c>
      <c r="AC111" s="517">
        <f>IF($F111=0,0,((($F111/$E111)*'CRONOGRAMA ACTIVIDADES'!Z$46)*($G111/$F111)))</f>
        <v>0</v>
      </c>
      <c r="AD111" s="517">
        <f>IF($F111=0,0,((($F111/$E111)*'CRONOGRAMA ACTIVIDADES'!AA$46)*($G111/$F111)))</f>
        <v>0</v>
      </c>
      <c r="AE111" s="517">
        <f>IF($F111=0,0,((($F111/$E111)*'CRONOGRAMA ACTIVIDADES'!AB$46)*($G111/$F111)))</f>
        <v>0</v>
      </c>
      <c r="AF111" s="517">
        <f>IF($F111=0,0,((($F111/$E111)*'CRONOGRAMA ACTIVIDADES'!AC$46)*($G111/$F111)))</f>
        <v>0</v>
      </c>
      <c r="AG111" s="499">
        <f t="shared" si="33"/>
        <v>0</v>
      </c>
      <c r="AH111" s="519">
        <f>IF($F111=0,0,((($F111/$E111)*'CRONOGRAMA ACTIVIDADES'!AD$46)*($G111/$F111)))</f>
        <v>0</v>
      </c>
      <c r="AI111" s="517">
        <f>IF($F111=0,0,((($F111/$E111)*'CRONOGRAMA ACTIVIDADES'!AE$46)*($G111/$F111)))</f>
        <v>0</v>
      </c>
      <c r="AJ111" s="517">
        <f>IF($F111=0,0,((($F111/$E111)*'CRONOGRAMA ACTIVIDADES'!AF$46)*($G111/$F111)))</f>
        <v>0</v>
      </c>
      <c r="AK111" s="517">
        <f>IF($F111=0,0,((($F111/$E111)*'CRONOGRAMA ACTIVIDADES'!AG$46)*($G111/$F111)))</f>
        <v>0</v>
      </c>
      <c r="AL111" s="517">
        <f>IF($F111=0,0,((($F111/$E111)*'CRONOGRAMA ACTIVIDADES'!AH$46)*($G111/$F111)))</f>
        <v>0</v>
      </c>
      <c r="AM111" s="517">
        <f>IF($F111=0,0,((($F111/$E111)*'CRONOGRAMA ACTIVIDADES'!AI$46)*($G111/$F111)))</f>
        <v>0</v>
      </c>
      <c r="AN111" s="517">
        <f>IF($F111=0,0,((($F111/$E111)*'CRONOGRAMA ACTIVIDADES'!AJ$46)*($G111/$F111)))</f>
        <v>0</v>
      </c>
      <c r="AO111" s="517">
        <f>IF($F111=0,0,((($F111/$E111)*'CRONOGRAMA ACTIVIDADES'!AK$46)*($G111/$F111)))</f>
        <v>0</v>
      </c>
      <c r="AP111" s="517">
        <f>IF($F111=0,0,((($F111/$E111)*'CRONOGRAMA ACTIVIDADES'!AL$46)*($G111/$F111)))</f>
        <v>0</v>
      </c>
      <c r="AQ111" s="517">
        <f>IF($F111=0,0,((($F111/$E111)*'CRONOGRAMA ACTIVIDADES'!AM$46)*($G111/$F111)))</f>
        <v>0</v>
      </c>
      <c r="AR111" s="517">
        <f>IF($F111=0,0,((($F111/$E111)*'CRONOGRAMA ACTIVIDADES'!AN$46)*($G111/$F111)))</f>
        <v>0</v>
      </c>
      <c r="AS111" s="517">
        <f>IF($F111=0,0,((($F111/$E111)*'CRONOGRAMA ACTIVIDADES'!AO$46)*($G111/$F111)))</f>
        <v>0</v>
      </c>
      <c r="AT111" s="501">
        <f t="shared" si="34"/>
        <v>0</v>
      </c>
      <c r="AU111" s="504">
        <f t="shared" si="35"/>
        <v>0</v>
      </c>
      <c r="AV111" s="470">
        <f t="shared" si="30"/>
        <v>0</v>
      </c>
    </row>
    <row r="112" spans="2:48" s="60" customFormat="1" ht="13.5">
      <c r="B112" s="494" t="str">
        <f>'FORMATO COSTEO C6'!C20</f>
        <v>6.1.5</v>
      </c>
      <c r="C112" s="515">
        <f>'FORMATO COSTEO C6'!B20</f>
        <v>0</v>
      </c>
      <c r="D112" s="506" t="str">
        <f>'FORMATO COSTEO C6'!D20</f>
        <v>Unidad medida</v>
      </c>
      <c r="E112" s="516">
        <f>'FORMATO COSTEO C6'!E20</f>
        <v>0</v>
      </c>
      <c r="F112" s="517">
        <f>'FORMATO COSTEO C6'!G20</f>
        <v>0</v>
      </c>
      <c r="G112" s="518">
        <f>'FORMATO COSTEO C6'!N20</f>
        <v>0</v>
      </c>
      <c r="H112" s="519">
        <f>IF($F112=0,0,((($F112/$E112)*'CRONOGRAMA ACTIVIDADES'!F$47)*($G112/$F112)))</f>
        <v>0</v>
      </c>
      <c r="I112" s="517">
        <f>IF($F112=0,0,((($F112/$E112)*'CRONOGRAMA ACTIVIDADES'!G$47)*($G112/$F112)))</f>
        <v>0</v>
      </c>
      <c r="J112" s="517">
        <f>IF($F112=0,0,((($F112/$E112)*'CRONOGRAMA ACTIVIDADES'!H$47)*($G112/$F112)))</f>
        <v>0</v>
      </c>
      <c r="K112" s="517">
        <f>IF($F112=0,0,((($F112/$E112)*'CRONOGRAMA ACTIVIDADES'!I$47)*($G112/$F112)))</f>
        <v>0</v>
      </c>
      <c r="L112" s="517">
        <f>IF($F112=0,0,((($F112/$E112)*'CRONOGRAMA ACTIVIDADES'!J$47)*($G112/$F112)))</f>
        <v>0</v>
      </c>
      <c r="M112" s="517">
        <f>IF($F112=0,0,((($F112/$E112)*'CRONOGRAMA ACTIVIDADES'!K$47)*($G112/$F112)))</f>
        <v>0</v>
      </c>
      <c r="N112" s="517">
        <f>IF($F112=0,0,((($F112/$E112)*'CRONOGRAMA ACTIVIDADES'!L$47)*($G112/$F112)))</f>
        <v>0</v>
      </c>
      <c r="O112" s="517">
        <f>IF($F112=0,0,((($F112/$E112)*'CRONOGRAMA ACTIVIDADES'!M$47)*($G112/$F112)))</f>
        <v>0</v>
      </c>
      <c r="P112" s="517">
        <f>IF($F112=0,0,((($F112/$E112)*'CRONOGRAMA ACTIVIDADES'!N$47)*($G112/$F112)))</f>
        <v>0</v>
      </c>
      <c r="Q112" s="517">
        <f>IF($F112=0,0,((($F112/$E112)*'CRONOGRAMA ACTIVIDADES'!O$47)*($G112/$F112)))</f>
        <v>0</v>
      </c>
      <c r="R112" s="517">
        <f>IF($F112=0,0,((($F112/$E112)*'CRONOGRAMA ACTIVIDADES'!P$47)*($G112/$F112)))</f>
        <v>0</v>
      </c>
      <c r="S112" s="517">
        <f>IF($F112=0,0,((($F112/$E112)*'CRONOGRAMA ACTIVIDADES'!Q$47)*($G112/$F112)))</f>
        <v>0</v>
      </c>
      <c r="T112" s="501">
        <f t="shared" si="32"/>
        <v>0</v>
      </c>
      <c r="U112" s="520">
        <f>IF($F112=0,0,((($F112/$E112)*'CRONOGRAMA ACTIVIDADES'!R$47)*($G112/$F112)))</f>
        <v>0</v>
      </c>
      <c r="V112" s="517">
        <f>IF($F112=0,0,((($F112/$E112)*'CRONOGRAMA ACTIVIDADES'!S$47)*($G112/$F112)))</f>
        <v>0</v>
      </c>
      <c r="W112" s="517">
        <f>IF($F112=0,0,((($F112/$E112)*'CRONOGRAMA ACTIVIDADES'!T$47)*($G112/$F112)))</f>
        <v>0</v>
      </c>
      <c r="X112" s="517">
        <f>IF($F112=0,0,((($F112/$E112)*'CRONOGRAMA ACTIVIDADES'!U$47)*($G112/$F112)))</f>
        <v>0</v>
      </c>
      <c r="Y112" s="517">
        <f>IF($F112=0,0,((($F112/$E112)*'CRONOGRAMA ACTIVIDADES'!V$47)*($G112/$F112)))</f>
        <v>0</v>
      </c>
      <c r="Z112" s="517">
        <f>IF($F112=0,0,((($F112/$E112)*'CRONOGRAMA ACTIVIDADES'!W$47)*($G112/$F112)))</f>
        <v>0</v>
      </c>
      <c r="AA112" s="517">
        <f>IF($F112=0,0,((($F112/$E112)*'CRONOGRAMA ACTIVIDADES'!X$47)*($G112/$F112)))</f>
        <v>0</v>
      </c>
      <c r="AB112" s="517">
        <f>IF($F112=0,0,((($F112/$E112)*'CRONOGRAMA ACTIVIDADES'!Y$47)*($G112/$F112)))</f>
        <v>0</v>
      </c>
      <c r="AC112" s="517">
        <f>IF($F112=0,0,((($F112/$E112)*'CRONOGRAMA ACTIVIDADES'!Z$47)*($G112/$F112)))</f>
        <v>0</v>
      </c>
      <c r="AD112" s="517">
        <f>IF($F112=0,0,((($F112/$E112)*'CRONOGRAMA ACTIVIDADES'!AA$47)*($G112/$F112)))</f>
        <v>0</v>
      </c>
      <c r="AE112" s="517">
        <f>IF($F112=0,0,((($F112/$E112)*'CRONOGRAMA ACTIVIDADES'!AB$47)*($G112/$F112)))</f>
        <v>0</v>
      </c>
      <c r="AF112" s="517">
        <f>IF($F112=0,0,((($F112/$E112)*'CRONOGRAMA ACTIVIDADES'!AC$47)*($G112/$F112)))</f>
        <v>0</v>
      </c>
      <c r="AG112" s="499">
        <f t="shared" si="33"/>
        <v>0</v>
      </c>
      <c r="AH112" s="519">
        <f>IF($F112=0,0,((($F112/$E112)*'CRONOGRAMA ACTIVIDADES'!AD$47)*($G112/$F112)))</f>
        <v>0</v>
      </c>
      <c r="AI112" s="517">
        <f>IF($F112=0,0,((($F112/$E112)*'CRONOGRAMA ACTIVIDADES'!AE$47)*($G112/$F112)))</f>
        <v>0</v>
      </c>
      <c r="AJ112" s="517">
        <f>IF($F112=0,0,((($F112/$E112)*'CRONOGRAMA ACTIVIDADES'!AF$47)*($G112/$F112)))</f>
        <v>0</v>
      </c>
      <c r="AK112" s="517">
        <f>IF($F112=0,0,((($F112/$E112)*'CRONOGRAMA ACTIVIDADES'!AG$47)*($G112/$F112)))</f>
        <v>0</v>
      </c>
      <c r="AL112" s="517">
        <f>IF($F112=0,0,((($F112/$E112)*'CRONOGRAMA ACTIVIDADES'!AH$47)*($G112/$F112)))</f>
        <v>0</v>
      </c>
      <c r="AM112" s="517">
        <f>IF($F112=0,0,((($F112/$E112)*'CRONOGRAMA ACTIVIDADES'!AI$47)*($G112/$F112)))</f>
        <v>0</v>
      </c>
      <c r="AN112" s="517">
        <f>IF($F112=0,0,((($F112/$E112)*'CRONOGRAMA ACTIVIDADES'!AJ$47)*($G112/$F112)))</f>
        <v>0</v>
      </c>
      <c r="AO112" s="517">
        <f>IF($F112=0,0,((($F112/$E112)*'CRONOGRAMA ACTIVIDADES'!AK$47)*($G112/$F112)))</f>
        <v>0</v>
      </c>
      <c r="AP112" s="517">
        <f>IF($F112=0,0,((($F112/$E112)*'CRONOGRAMA ACTIVIDADES'!AL$47)*($G112/$F112)))</f>
        <v>0</v>
      </c>
      <c r="AQ112" s="517">
        <f>IF($F112=0,0,((($F112/$E112)*'CRONOGRAMA ACTIVIDADES'!AM$47)*($G112/$F112)))</f>
        <v>0</v>
      </c>
      <c r="AR112" s="517">
        <f>IF($F112=0,0,((($F112/$E112)*'CRONOGRAMA ACTIVIDADES'!AN$47)*($G112/$F112)))</f>
        <v>0</v>
      </c>
      <c r="AS112" s="517">
        <f>IF($F112=0,0,((($F112/$E112)*'CRONOGRAMA ACTIVIDADES'!AO$47)*($G112/$F112)))</f>
        <v>0</v>
      </c>
      <c r="AT112" s="501">
        <f t="shared" si="34"/>
        <v>0</v>
      </c>
      <c r="AU112" s="504">
        <f t="shared" si="35"/>
        <v>0</v>
      </c>
      <c r="AV112" s="470">
        <f t="shared" si="30"/>
        <v>0</v>
      </c>
    </row>
    <row r="113" spans="2:48" s="60" customFormat="1" ht="13.5">
      <c r="B113" s="494" t="str">
        <f>'FORMATO COSTEO C6'!C21</f>
        <v>6.1.6</v>
      </c>
      <c r="C113" s="515">
        <f>'FORMATO COSTEO C6'!B21</f>
        <v>0</v>
      </c>
      <c r="D113" s="506" t="str">
        <f>'FORMATO COSTEO C6'!D21</f>
        <v>Unidad medida</v>
      </c>
      <c r="E113" s="516">
        <f>'FORMATO COSTEO C6'!E21</f>
        <v>0</v>
      </c>
      <c r="F113" s="517">
        <f>'FORMATO COSTEO C6'!G21</f>
        <v>0</v>
      </c>
      <c r="G113" s="518">
        <f>'FORMATO COSTEO C6'!N21</f>
        <v>0</v>
      </c>
      <c r="H113" s="519">
        <f>IF($F113=0,0,((($F113/$E113)*'CRONOGRAMA ACTIVIDADES'!F$48)*($G113/$F113)))</f>
        <v>0</v>
      </c>
      <c r="I113" s="517">
        <f>IF($F113=0,0,((($F113/$E113)*'CRONOGRAMA ACTIVIDADES'!G$48)*($G113/$F113)))</f>
        <v>0</v>
      </c>
      <c r="J113" s="517">
        <f>IF($F113=0,0,((($F113/$E113)*'CRONOGRAMA ACTIVIDADES'!H$48)*($G113/$F113)))</f>
        <v>0</v>
      </c>
      <c r="K113" s="517">
        <f>IF($F113=0,0,((($F113/$E113)*'CRONOGRAMA ACTIVIDADES'!I$48)*($G113/$F113)))</f>
        <v>0</v>
      </c>
      <c r="L113" s="517">
        <f>IF($F113=0,0,((($F113/$E113)*'CRONOGRAMA ACTIVIDADES'!J$48)*($G113/$F113)))</f>
        <v>0</v>
      </c>
      <c r="M113" s="517">
        <f>IF($F113=0,0,((($F113/$E113)*'CRONOGRAMA ACTIVIDADES'!K$48)*($G113/$F113)))</f>
        <v>0</v>
      </c>
      <c r="N113" s="517">
        <f>IF($F113=0,0,((($F113/$E113)*'CRONOGRAMA ACTIVIDADES'!L$48)*($G113/$F113)))</f>
        <v>0</v>
      </c>
      <c r="O113" s="517">
        <f>IF($F113=0,0,((($F113/$E113)*'CRONOGRAMA ACTIVIDADES'!M$48)*($G113/$F113)))</f>
        <v>0</v>
      </c>
      <c r="P113" s="517">
        <f>IF($F113=0,0,((($F113/$E113)*'CRONOGRAMA ACTIVIDADES'!N$48)*($G113/$F113)))</f>
        <v>0</v>
      </c>
      <c r="Q113" s="517">
        <f>IF($F113=0,0,((($F113/$E113)*'CRONOGRAMA ACTIVIDADES'!O$48)*($G113/$F113)))</f>
        <v>0</v>
      </c>
      <c r="R113" s="517">
        <f>IF($F113=0,0,((($F113/$E113)*'CRONOGRAMA ACTIVIDADES'!P$48)*($G113/$F113)))</f>
        <v>0</v>
      </c>
      <c r="S113" s="517">
        <f>IF($F113=0,0,((($F113/$E113)*'CRONOGRAMA ACTIVIDADES'!Q$48)*($G113/$F113)))</f>
        <v>0</v>
      </c>
      <c r="T113" s="501">
        <f t="shared" si="32"/>
        <v>0</v>
      </c>
      <c r="U113" s="520">
        <f>IF($F113=0,0,((($F113/$E113)*'CRONOGRAMA ACTIVIDADES'!R$48)*($G113/$F113)))</f>
        <v>0</v>
      </c>
      <c r="V113" s="517">
        <f>IF($F113=0,0,((($F113/$E113)*'CRONOGRAMA ACTIVIDADES'!S$48)*($G113/$F113)))</f>
        <v>0</v>
      </c>
      <c r="W113" s="517">
        <f>IF($F113=0,0,((($F113/$E113)*'CRONOGRAMA ACTIVIDADES'!T$48)*($G113/$F113)))</f>
        <v>0</v>
      </c>
      <c r="X113" s="517">
        <f>IF($F113=0,0,((($F113/$E113)*'CRONOGRAMA ACTIVIDADES'!U$48)*($G113/$F113)))</f>
        <v>0</v>
      </c>
      <c r="Y113" s="517">
        <f>IF($F113=0,0,((($F113/$E113)*'CRONOGRAMA ACTIVIDADES'!V$48)*($G113/$F113)))</f>
        <v>0</v>
      </c>
      <c r="Z113" s="517">
        <f>IF($F113=0,0,((($F113/$E113)*'CRONOGRAMA ACTIVIDADES'!W$48)*($G113/$F113)))</f>
        <v>0</v>
      </c>
      <c r="AA113" s="517">
        <f>IF($F113=0,0,((($F113/$E113)*'CRONOGRAMA ACTIVIDADES'!X$48)*($G113/$F113)))</f>
        <v>0</v>
      </c>
      <c r="AB113" s="517">
        <f>IF($F113=0,0,((($F113/$E113)*'CRONOGRAMA ACTIVIDADES'!Y$48)*($G113/$F113)))</f>
        <v>0</v>
      </c>
      <c r="AC113" s="517">
        <f>IF($F113=0,0,((($F113/$E113)*'CRONOGRAMA ACTIVIDADES'!Z$48)*($G113/$F113)))</f>
        <v>0</v>
      </c>
      <c r="AD113" s="517">
        <f>IF($F113=0,0,((($F113/$E113)*'CRONOGRAMA ACTIVIDADES'!AA$48)*($G113/$F113)))</f>
        <v>0</v>
      </c>
      <c r="AE113" s="517">
        <f>IF($F113=0,0,((($F113/$E113)*'CRONOGRAMA ACTIVIDADES'!AB$48)*($G113/$F113)))</f>
        <v>0</v>
      </c>
      <c r="AF113" s="517">
        <f>IF($F113=0,0,((($F113/$E113)*'CRONOGRAMA ACTIVIDADES'!AC$48)*($G113/$F113)))</f>
        <v>0</v>
      </c>
      <c r="AG113" s="499">
        <f t="shared" si="33"/>
        <v>0</v>
      </c>
      <c r="AH113" s="519">
        <f>IF($F113=0,0,((($F113/$E113)*'CRONOGRAMA ACTIVIDADES'!AD$48)*($G113/$F113)))</f>
        <v>0</v>
      </c>
      <c r="AI113" s="517">
        <f>IF($F113=0,0,((($F113/$E113)*'CRONOGRAMA ACTIVIDADES'!AE$48)*($G113/$F113)))</f>
        <v>0</v>
      </c>
      <c r="AJ113" s="517">
        <f>IF($F113=0,0,((($F113/$E113)*'CRONOGRAMA ACTIVIDADES'!AF$48)*($G113/$F113)))</f>
        <v>0</v>
      </c>
      <c r="AK113" s="517">
        <f>IF($F113=0,0,((($F113/$E113)*'CRONOGRAMA ACTIVIDADES'!AG$48)*($G113/$F113)))</f>
        <v>0</v>
      </c>
      <c r="AL113" s="517">
        <f>IF($F113=0,0,((($F113/$E113)*'CRONOGRAMA ACTIVIDADES'!AH$48)*($G113/$F113)))</f>
        <v>0</v>
      </c>
      <c r="AM113" s="517">
        <f>IF($F113=0,0,((($F113/$E113)*'CRONOGRAMA ACTIVIDADES'!AI$48)*($G113/$F113)))</f>
        <v>0</v>
      </c>
      <c r="AN113" s="517">
        <f>IF($F113=0,0,((($F113/$E113)*'CRONOGRAMA ACTIVIDADES'!AJ$48)*($G113/$F113)))</f>
        <v>0</v>
      </c>
      <c r="AO113" s="517">
        <f>IF($F113=0,0,((($F113/$E113)*'CRONOGRAMA ACTIVIDADES'!AK$48)*($G113/$F113)))</f>
        <v>0</v>
      </c>
      <c r="AP113" s="517">
        <f>IF($F113=0,0,((($F113/$E113)*'CRONOGRAMA ACTIVIDADES'!AL$48)*($G113/$F113)))</f>
        <v>0</v>
      </c>
      <c r="AQ113" s="517">
        <f>IF($F113=0,0,((($F113/$E113)*'CRONOGRAMA ACTIVIDADES'!AM$48)*($G113/$F113)))</f>
        <v>0</v>
      </c>
      <c r="AR113" s="517">
        <f>IF($F113=0,0,((($F113/$E113)*'CRONOGRAMA ACTIVIDADES'!AN$48)*($G113/$F113)))</f>
        <v>0</v>
      </c>
      <c r="AS113" s="517">
        <f>IF($F113=0,0,((($F113/$E113)*'CRONOGRAMA ACTIVIDADES'!AO$48)*($G113/$F113)))</f>
        <v>0</v>
      </c>
      <c r="AT113" s="501">
        <f t="shared" si="34"/>
        <v>0</v>
      </c>
      <c r="AU113" s="504">
        <f t="shared" si="35"/>
        <v>0</v>
      </c>
      <c r="AV113" s="470">
        <f t="shared" si="30"/>
        <v>0</v>
      </c>
    </row>
    <row r="114" spans="2:48" s="60" customFormat="1" ht="13.5">
      <c r="B114" s="494" t="str">
        <f>'FORMATO COSTEO C6'!C22</f>
        <v>6.1.7</v>
      </c>
      <c r="C114" s="515">
        <f>'FORMATO COSTEO C6'!B22</f>
        <v>0</v>
      </c>
      <c r="D114" s="506" t="str">
        <f>'FORMATO COSTEO C6'!D22</f>
        <v>Unidad medida</v>
      </c>
      <c r="E114" s="516">
        <f>'FORMATO COSTEO C6'!E22</f>
        <v>0</v>
      </c>
      <c r="F114" s="517">
        <f>'FORMATO COSTEO C6'!G22</f>
        <v>0</v>
      </c>
      <c r="G114" s="518">
        <f>'FORMATO COSTEO C6'!N22</f>
        <v>0</v>
      </c>
      <c r="H114" s="519">
        <f>IF($F114=0,0,((($F114/$E114)*'CRONOGRAMA ACTIVIDADES'!F$49)*($G114/$F114)))</f>
        <v>0</v>
      </c>
      <c r="I114" s="517">
        <f>IF($F114=0,0,((($F114/$E114)*'CRONOGRAMA ACTIVIDADES'!G$49)*($G114/$F114)))</f>
        <v>0</v>
      </c>
      <c r="J114" s="517">
        <f>IF($F114=0,0,((($F114/$E114)*'CRONOGRAMA ACTIVIDADES'!H$49)*($G114/$F114)))</f>
        <v>0</v>
      </c>
      <c r="K114" s="517">
        <f>IF($F114=0,0,((($F114/$E114)*'CRONOGRAMA ACTIVIDADES'!I$49)*($G114/$F114)))</f>
        <v>0</v>
      </c>
      <c r="L114" s="517">
        <f>IF($F114=0,0,((($F114/$E114)*'CRONOGRAMA ACTIVIDADES'!J$49)*($G114/$F114)))</f>
        <v>0</v>
      </c>
      <c r="M114" s="517">
        <f>IF($F114=0,0,((($F114/$E114)*'CRONOGRAMA ACTIVIDADES'!K$49)*($G114/$F114)))</f>
        <v>0</v>
      </c>
      <c r="N114" s="517">
        <f>IF($F114=0,0,((($F114/$E114)*'CRONOGRAMA ACTIVIDADES'!L$49)*($G114/$F114)))</f>
        <v>0</v>
      </c>
      <c r="O114" s="517">
        <f>IF($F114=0,0,((($F114/$E114)*'CRONOGRAMA ACTIVIDADES'!M$49)*($G114/$F114)))</f>
        <v>0</v>
      </c>
      <c r="P114" s="517">
        <f>IF($F114=0,0,((($F114/$E114)*'CRONOGRAMA ACTIVIDADES'!N$49)*($G114/$F114)))</f>
        <v>0</v>
      </c>
      <c r="Q114" s="517">
        <f>IF($F114=0,0,((($F114/$E114)*'CRONOGRAMA ACTIVIDADES'!O$49)*($G114/$F114)))</f>
        <v>0</v>
      </c>
      <c r="R114" s="517">
        <f>IF($F114=0,0,((($F114/$E114)*'CRONOGRAMA ACTIVIDADES'!P$49)*($G114/$F114)))</f>
        <v>0</v>
      </c>
      <c r="S114" s="517">
        <f>IF($F114=0,0,((($F114/$E114)*'CRONOGRAMA ACTIVIDADES'!Q$49)*($G114/$F114)))</f>
        <v>0</v>
      </c>
      <c r="T114" s="501">
        <f t="shared" si="32"/>
        <v>0</v>
      </c>
      <c r="U114" s="520">
        <f>IF($F114=0,0,((($F114/$E114)*'CRONOGRAMA ACTIVIDADES'!R$49)*($G114/$F114)))</f>
        <v>0</v>
      </c>
      <c r="V114" s="517">
        <f>IF($F114=0,0,((($F114/$E114)*'CRONOGRAMA ACTIVIDADES'!S$49)*($G114/$F114)))</f>
        <v>0</v>
      </c>
      <c r="W114" s="517">
        <f>IF($F114=0,0,((($F114/$E114)*'CRONOGRAMA ACTIVIDADES'!T$49)*($G114/$F114)))</f>
        <v>0</v>
      </c>
      <c r="X114" s="517">
        <f>IF($F114=0,0,((($F114/$E114)*'CRONOGRAMA ACTIVIDADES'!U$49)*($G114/$F114)))</f>
        <v>0</v>
      </c>
      <c r="Y114" s="517">
        <f>IF($F114=0,0,((($F114/$E114)*'CRONOGRAMA ACTIVIDADES'!V$49)*($G114/$F114)))</f>
        <v>0</v>
      </c>
      <c r="Z114" s="517">
        <f>IF($F114=0,0,((($F114/$E114)*'CRONOGRAMA ACTIVIDADES'!W$49)*($G114/$F114)))</f>
        <v>0</v>
      </c>
      <c r="AA114" s="517">
        <f>IF($F114=0,0,((($F114/$E114)*'CRONOGRAMA ACTIVIDADES'!X$49)*($G114/$F114)))</f>
        <v>0</v>
      </c>
      <c r="AB114" s="517">
        <f>IF($F114=0,0,((($F114/$E114)*'CRONOGRAMA ACTIVIDADES'!Y$49)*($G114/$F114)))</f>
        <v>0</v>
      </c>
      <c r="AC114" s="517">
        <f>IF($F114=0,0,((($F114/$E114)*'CRONOGRAMA ACTIVIDADES'!Z$49)*($G114/$F114)))</f>
        <v>0</v>
      </c>
      <c r="AD114" s="517">
        <f>IF($F114=0,0,((($F114/$E114)*'CRONOGRAMA ACTIVIDADES'!AA$49)*($G114/$F114)))</f>
        <v>0</v>
      </c>
      <c r="AE114" s="517">
        <f>IF($F114=0,0,((($F114/$E114)*'CRONOGRAMA ACTIVIDADES'!AB$49)*($G114/$F114)))</f>
        <v>0</v>
      </c>
      <c r="AF114" s="517">
        <f>IF($F114=0,0,((($F114/$E114)*'CRONOGRAMA ACTIVIDADES'!AC$49)*($G114/$F114)))</f>
        <v>0</v>
      </c>
      <c r="AG114" s="499">
        <f t="shared" si="33"/>
        <v>0</v>
      </c>
      <c r="AH114" s="519">
        <f>IF($F114=0,0,((($F114/$E114)*'CRONOGRAMA ACTIVIDADES'!AD$49)*($G114/$F114)))</f>
        <v>0</v>
      </c>
      <c r="AI114" s="517">
        <f>IF($F114=0,0,((($F114/$E114)*'CRONOGRAMA ACTIVIDADES'!AE$49)*($G114/$F114)))</f>
        <v>0</v>
      </c>
      <c r="AJ114" s="517">
        <f>IF($F114=0,0,((($F114/$E114)*'CRONOGRAMA ACTIVIDADES'!AF$49)*($G114/$F114)))</f>
        <v>0</v>
      </c>
      <c r="AK114" s="517">
        <f>IF($F114=0,0,((($F114/$E114)*'CRONOGRAMA ACTIVIDADES'!AG$49)*($G114/$F114)))</f>
        <v>0</v>
      </c>
      <c r="AL114" s="517">
        <f>IF($F114=0,0,((($F114/$E114)*'CRONOGRAMA ACTIVIDADES'!AH$49)*($G114/$F114)))</f>
        <v>0</v>
      </c>
      <c r="AM114" s="517">
        <f>IF($F114=0,0,((($F114/$E114)*'CRONOGRAMA ACTIVIDADES'!AI$49)*($G114/$F114)))</f>
        <v>0</v>
      </c>
      <c r="AN114" s="517">
        <f>IF($F114=0,0,((($F114/$E114)*'CRONOGRAMA ACTIVIDADES'!AJ$49)*($G114/$F114)))</f>
        <v>0</v>
      </c>
      <c r="AO114" s="517">
        <f>IF($F114=0,0,((($F114/$E114)*'CRONOGRAMA ACTIVIDADES'!AK$49)*($G114/$F114)))</f>
        <v>0</v>
      </c>
      <c r="AP114" s="517">
        <f>IF($F114=0,0,((($F114/$E114)*'CRONOGRAMA ACTIVIDADES'!AL$49)*($G114/$F114)))</f>
        <v>0</v>
      </c>
      <c r="AQ114" s="517">
        <f>IF($F114=0,0,((($F114/$E114)*'CRONOGRAMA ACTIVIDADES'!AM$49)*($G114/$F114)))</f>
        <v>0</v>
      </c>
      <c r="AR114" s="517">
        <f>IF($F114=0,0,((($F114/$E114)*'CRONOGRAMA ACTIVIDADES'!AN$49)*($G114/$F114)))</f>
        <v>0</v>
      </c>
      <c r="AS114" s="517">
        <f>IF($F114=0,0,((($F114/$E114)*'CRONOGRAMA ACTIVIDADES'!AO$49)*($G114/$F114)))</f>
        <v>0</v>
      </c>
      <c r="AT114" s="501">
        <f t="shared" si="34"/>
        <v>0</v>
      </c>
      <c r="AU114" s="504">
        <f t="shared" si="35"/>
        <v>0</v>
      </c>
      <c r="AV114" s="470">
        <f aca="true" t="shared" si="36" ref="AV114:AV157">+G114-AU114</f>
        <v>0</v>
      </c>
    </row>
    <row r="115" spans="2:48" s="60" customFormat="1" ht="13.5">
      <c r="B115" s="494" t="str">
        <f>'FORMATO COSTEO C6'!C23</f>
        <v>6.1.8</v>
      </c>
      <c r="C115" s="515">
        <f>'FORMATO COSTEO C6'!B23</f>
        <v>0</v>
      </c>
      <c r="D115" s="506" t="str">
        <f>'FORMATO COSTEO C6'!D23</f>
        <v>Unidad medida</v>
      </c>
      <c r="E115" s="516">
        <f>'FORMATO COSTEO C6'!E23</f>
        <v>0</v>
      </c>
      <c r="F115" s="517">
        <f>'FORMATO COSTEO C6'!G23</f>
        <v>0</v>
      </c>
      <c r="G115" s="518">
        <f>'FORMATO COSTEO C6'!N23</f>
        <v>0</v>
      </c>
      <c r="H115" s="519">
        <f>IF($F115=0,0,((($F115/$E115)*'CRONOGRAMA ACTIVIDADES'!F$50)*($G115/$F115)))</f>
        <v>0</v>
      </c>
      <c r="I115" s="517">
        <f>IF($F115=0,0,((($F115/$E115)*'CRONOGRAMA ACTIVIDADES'!G$50)*($G115/$F115)))</f>
        <v>0</v>
      </c>
      <c r="J115" s="517">
        <f>IF($F115=0,0,((($F115/$E115)*'CRONOGRAMA ACTIVIDADES'!H$50)*($G115/$F115)))</f>
        <v>0</v>
      </c>
      <c r="K115" s="517">
        <f>IF($F115=0,0,((($F115/$E115)*'CRONOGRAMA ACTIVIDADES'!I$50)*($G115/$F115)))</f>
        <v>0</v>
      </c>
      <c r="L115" s="517">
        <f>IF($F115=0,0,((($F115/$E115)*'CRONOGRAMA ACTIVIDADES'!J$50)*($G115/$F115)))</f>
        <v>0</v>
      </c>
      <c r="M115" s="517">
        <f>IF($F115=0,0,((($F115/$E115)*'CRONOGRAMA ACTIVIDADES'!K$50)*($G115/$F115)))</f>
        <v>0</v>
      </c>
      <c r="N115" s="517">
        <f>IF($F115=0,0,((($F115/$E115)*'CRONOGRAMA ACTIVIDADES'!L$50)*($G115/$F115)))</f>
        <v>0</v>
      </c>
      <c r="O115" s="517">
        <f>IF($F115=0,0,((($F115/$E115)*'CRONOGRAMA ACTIVIDADES'!M$50)*($G115/$F115)))</f>
        <v>0</v>
      </c>
      <c r="P115" s="517">
        <f>IF($F115=0,0,((($F115/$E115)*'CRONOGRAMA ACTIVIDADES'!N$50)*($G115/$F115)))</f>
        <v>0</v>
      </c>
      <c r="Q115" s="517">
        <f>IF($F115=0,0,((($F115/$E115)*'CRONOGRAMA ACTIVIDADES'!O$50)*($G115/$F115)))</f>
        <v>0</v>
      </c>
      <c r="R115" s="517">
        <f>IF($F115=0,0,((($F115/$E115)*'CRONOGRAMA ACTIVIDADES'!P$50)*($G115/$F115)))</f>
        <v>0</v>
      </c>
      <c r="S115" s="517">
        <f>IF($F115=0,0,((($F115/$E115)*'CRONOGRAMA ACTIVIDADES'!Q$50)*($G115/$F115)))</f>
        <v>0</v>
      </c>
      <c r="T115" s="501">
        <f t="shared" si="32"/>
        <v>0</v>
      </c>
      <c r="U115" s="520">
        <f>IF($F115=0,0,((($F115/$E115)*'CRONOGRAMA ACTIVIDADES'!R$50)*($G115/$F115)))</f>
        <v>0</v>
      </c>
      <c r="V115" s="517">
        <f>IF($F115=0,0,((($F115/$E115)*'CRONOGRAMA ACTIVIDADES'!S$50)*($G115/$F115)))</f>
        <v>0</v>
      </c>
      <c r="W115" s="517">
        <f>IF($F115=0,0,((($F115/$E115)*'CRONOGRAMA ACTIVIDADES'!T$50)*($G115/$F115)))</f>
        <v>0</v>
      </c>
      <c r="X115" s="517">
        <f>IF($F115=0,0,((($F115/$E115)*'CRONOGRAMA ACTIVIDADES'!U$50)*($G115/$F115)))</f>
        <v>0</v>
      </c>
      <c r="Y115" s="517">
        <f>IF($F115=0,0,((($F115/$E115)*'CRONOGRAMA ACTIVIDADES'!V$50)*($G115/$F115)))</f>
        <v>0</v>
      </c>
      <c r="Z115" s="517">
        <f>IF($F115=0,0,((($F115/$E115)*'CRONOGRAMA ACTIVIDADES'!W$50)*($G115/$F115)))</f>
        <v>0</v>
      </c>
      <c r="AA115" s="517">
        <f>IF($F115=0,0,((($F115/$E115)*'CRONOGRAMA ACTIVIDADES'!X$50)*($G115/$F115)))</f>
        <v>0</v>
      </c>
      <c r="AB115" s="517">
        <f>IF($F115=0,0,((($F115/$E115)*'CRONOGRAMA ACTIVIDADES'!Y$50)*($G115/$F115)))</f>
        <v>0</v>
      </c>
      <c r="AC115" s="517">
        <f>IF($F115=0,0,((($F115/$E115)*'CRONOGRAMA ACTIVIDADES'!Z$50)*($G115/$F115)))</f>
        <v>0</v>
      </c>
      <c r="AD115" s="517">
        <f>IF($F115=0,0,((($F115/$E115)*'CRONOGRAMA ACTIVIDADES'!AA$50)*($G115/$F115)))</f>
        <v>0</v>
      </c>
      <c r="AE115" s="517">
        <f>IF($F115=0,0,((($F115/$E115)*'CRONOGRAMA ACTIVIDADES'!AB$50)*($G115/$F115)))</f>
        <v>0</v>
      </c>
      <c r="AF115" s="517">
        <f>IF($F115=0,0,((($F115/$E115)*'CRONOGRAMA ACTIVIDADES'!AC$50)*($G115/$F115)))</f>
        <v>0</v>
      </c>
      <c r="AG115" s="499">
        <f t="shared" si="33"/>
        <v>0</v>
      </c>
      <c r="AH115" s="519">
        <f>IF($F115=0,0,((($F115/$E115)*'CRONOGRAMA ACTIVIDADES'!AD$50)*($G115/$F115)))</f>
        <v>0</v>
      </c>
      <c r="AI115" s="517">
        <f>IF($F115=0,0,((($F115/$E115)*'CRONOGRAMA ACTIVIDADES'!AE$50)*($G115/$F115)))</f>
        <v>0</v>
      </c>
      <c r="AJ115" s="517">
        <f>IF($F115=0,0,((($F115/$E115)*'CRONOGRAMA ACTIVIDADES'!AF$50)*($G115/$F115)))</f>
        <v>0</v>
      </c>
      <c r="AK115" s="517">
        <f>IF($F115=0,0,((($F115/$E115)*'CRONOGRAMA ACTIVIDADES'!AG$50)*($G115/$F115)))</f>
        <v>0</v>
      </c>
      <c r="AL115" s="517">
        <f>IF($F115=0,0,((($F115/$E115)*'CRONOGRAMA ACTIVIDADES'!AH$50)*($G115/$F115)))</f>
        <v>0</v>
      </c>
      <c r="AM115" s="517">
        <f>IF($F115=0,0,((($F115/$E115)*'CRONOGRAMA ACTIVIDADES'!AI$50)*($G115/$F115)))</f>
        <v>0</v>
      </c>
      <c r="AN115" s="517">
        <f>IF($F115=0,0,((($F115/$E115)*'CRONOGRAMA ACTIVIDADES'!AJ$50)*($G115/$F115)))</f>
        <v>0</v>
      </c>
      <c r="AO115" s="517">
        <f>IF($F115=0,0,((($F115/$E115)*'CRONOGRAMA ACTIVIDADES'!AK$50)*($G115/$F115)))</f>
        <v>0</v>
      </c>
      <c r="AP115" s="517">
        <f>IF($F115=0,0,((($F115/$E115)*'CRONOGRAMA ACTIVIDADES'!AL$50)*($G115/$F115)))</f>
        <v>0</v>
      </c>
      <c r="AQ115" s="517">
        <f>IF($F115=0,0,((($F115/$E115)*'CRONOGRAMA ACTIVIDADES'!AM$50)*($G115/$F115)))</f>
        <v>0</v>
      </c>
      <c r="AR115" s="517">
        <f>IF($F115=0,0,((($F115/$E115)*'CRONOGRAMA ACTIVIDADES'!AN$50)*($G115/$F115)))</f>
        <v>0</v>
      </c>
      <c r="AS115" s="517">
        <f>IF($F115=0,0,((($F115/$E115)*'CRONOGRAMA ACTIVIDADES'!AO$50)*($G115/$F115)))</f>
        <v>0</v>
      </c>
      <c r="AT115" s="501">
        <f t="shared" si="34"/>
        <v>0</v>
      </c>
      <c r="AU115" s="504">
        <f t="shared" si="35"/>
        <v>0</v>
      </c>
      <c r="AV115" s="470">
        <f t="shared" si="36"/>
        <v>0</v>
      </c>
    </row>
    <row r="116" spans="2:48" s="60" customFormat="1" ht="13.5">
      <c r="B116" s="494" t="str">
        <f>'FORMATO COSTEO C6'!C24</f>
        <v>6.1.9</v>
      </c>
      <c r="C116" s="515">
        <f>'FORMATO COSTEO C6'!B24</f>
        <v>0</v>
      </c>
      <c r="D116" s="506" t="str">
        <f>'FORMATO COSTEO C6'!D24</f>
        <v>Unidad medida</v>
      </c>
      <c r="E116" s="516">
        <f>'FORMATO COSTEO C6'!E24</f>
        <v>0</v>
      </c>
      <c r="F116" s="517">
        <f>'FORMATO COSTEO C6'!G24</f>
        <v>0</v>
      </c>
      <c r="G116" s="518">
        <f>'FORMATO COSTEO C6'!N24</f>
        <v>0</v>
      </c>
      <c r="H116" s="519">
        <f>IF($F116=0,0,((($F116/$E116)*'CRONOGRAMA ACTIVIDADES'!F$51)*($G116/$F116)))</f>
        <v>0</v>
      </c>
      <c r="I116" s="517">
        <f>IF($F116=0,0,((($F116/$E116)*'CRONOGRAMA ACTIVIDADES'!G$51)*($G116/$F116)))</f>
        <v>0</v>
      </c>
      <c r="J116" s="517">
        <f>IF($F116=0,0,((($F116/$E116)*'CRONOGRAMA ACTIVIDADES'!H$51)*($G116/$F116)))</f>
        <v>0</v>
      </c>
      <c r="K116" s="517">
        <f>IF($F116=0,0,((($F116/$E116)*'CRONOGRAMA ACTIVIDADES'!I$51)*($G116/$F116)))</f>
        <v>0</v>
      </c>
      <c r="L116" s="517">
        <f>IF($F116=0,0,((($F116/$E116)*'CRONOGRAMA ACTIVIDADES'!J$51)*($G116/$F116)))</f>
        <v>0</v>
      </c>
      <c r="M116" s="517">
        <f>IF($F116=0,0,((($F116/$E116)*'CRONOGRAMA ACTIVIDADES'!K$51)*($G116/$F116)))</f>
        <v>0</v>
      </c>
      <c r="N116" s="517">
        <f>IF($F116=0,0,((($F116/$E116)*'CRONOGRAMA ACTIVIDADES'!L$51)*($G116/$F116)))</f>
        <v>0</v>
      </c>
      <c r="O116" s="517">
        <f>IF($F116=0,0,((($F116/$E116)*'CRONOGRAMA ACTIVIDADES'!M$51)*($G116/$F116)))</f>
        <v>0</v>
      </c>
      <c r="P116" s="517">
        <f>IF($F116=0,0,((($F116/$E116)*'CRONOGRAMA ACTIVIDADES'!N$51)*($G116/$F116)))</f>
        <v>0</v>
      </c>
      <c r="Q116" s="517">
        <f>IF($F116=0,0,((($F116/$E116)*'CRONOGRAMA ACTIVIDADES'!O$51)*($G116/$F116)))</f>
        <v>0</v>
      </c>
      <c r="R116" s="517">
        <f>IF($F116=0,0,((($F116/$E116)*'CRONOGRAMA ACTIVIDADES'!P$51)*($G116/$F116)))</f>
        <v>0</v>
      </c>
      <c r="S116" s="517">
        <f>IF($F116=0,0,((($F116/$E116)*'CRONOGRAMA ACTIVIDADES'!Q$51)*($G116/$F116)))</f>
        <v>0</v>
      </c>
      <c r="T116" s="501">
        <f t="shared" si="32"/>
        <v>0</v>
      </c>
      <c r="U116" s="520">
        <f>IF($F116=0,0,((($F116/$E116)*'CRONOGRAMA ACTIVIDADES'!R$51)*($G116/$F116)))</f>
        <v>0</v>
      </c>
      <c r="V116" s="517">
        <f>IF($F116=0,0,((($F116/$E116)*'CRONOGRAMA ACTIVIDADES'!S$51)*($G116/$F116)))</f>
        <v>0</v>
      </c>
      <c r="W116" s="517">
        <f>IF($F116=0,0,((($F116/$E116)*'CRONOGRAMA ACTIVIDADES'!T$51)*($G116/$F116)))</f>
        <v>0</v>
      </c>
      <c r="X116" s="517">
        <f>IF($F116=0,0,((($F116/$E116)*'CRONOGRAMA ACTIVIDADES'!U$51)*($G116/$F116)))</f>
        <v>0</v>
      </c>
      <c r="Y116" s="517">
        <f>IF($F116=0,0,((($F116/$E116)*'CRONOGRAMA ACTIVIDADES'!V$51)*($G116/$F116)))</f>
        <v>0</v>
      </c>
      <c r="Z116" s="517">
        <f>IF($F116=0,0,((($F116/$E116)*'CRONOGRAMA ACTIVIDADES'!W$51)*($G116/$F116)))</f>
        <v>0</v>
      </c>
      <c r="AA116" s="517">
        <f>IF($F116=0,0,((($F116/$E116)*'CRONOGRAMA ACTIVIDADES'!X$51)*($G116/$F116)))</f>
        <v>0</v>
      </c>
      <c r="AB116" s="517">
        <f>IF($F116=0,0,((($F116/$E116)*'CRONOGRAMA ACTIVIDADES'!Y$51)*($G116/$F116)))</f>
        <v>0</v>
      </c>
      <c r="AC116" s="517">
        <f>IF($F116=0,0,((($F116/$E116)*'CRONOGRAMA ACTIVIDADES'!Z$51)*($G116/$F116)))</f>
        <v>0</v>
      </c>
      <c r="AD116" s="517">
        <f>IF($F116=0,0,((($F116/$E116)*'CRONOGRAMA ACTIVIDADES'!AA$51)*($G116/$F116)))</f>
        <v>0</v>
      </c>
      <c r="AE116" s="517">
        <f>IF($F116=0,0,((($F116/$E116)*'CRONOGRAMA ACTIVIDADES'!AB$51)*($G116/$F116)))</f>
        <v>0</v>
      </c>
      <c r="AF116" s="517">
        <f>IF($F116=0,0,((($F116/$E116)*'CRONOGRAMA ACTIVIDADES'!AC$51)*($G116/$F116)))</f>
        <v>0</v>
      </c>
      <c r="AG116" s="499">
        <f t="shared" si="33"/>
        <v>0</v>
      </c>
      <c r="AH116" s="519">
        <f>IF($F116=0,0,((($F116/$E116)*'CRONOGRAMA ACTIVIDADES'!AD$51)*($G116/$F116)))</f>
        <v>0</v>
      </c>
      <c r="AI116" s="517">
        <f>IF($F116=0,0,((($F116/$E116)*'CRONOGRAMA ACTIVIDADES'!AE$51)*($G116/$F116)))</f>
        <v>0</v>
      </c>
      <c r="AJ116" s="517">
        <f>IF($F116=0,0,((($F116/$E116)*'CRONOGRAMA ACTIVIDADES'!AF$51)*($G116/$F116)))</f>
        <v>0</v>
      </c>
      <c r="AK116" s="517">
        <f>IF($F116=0,0,((($F116/$E116)*'CRONOGRAMA ACTIVIDADES'!AG$51)*($G116/$F116)))</f>
        <v>0</v>
      </c>
      <c r="AL116" s="517">
        <f>IF($F116=0,0,((($F116/$E116)*'CRONOGRAMA ACTIVIDADES'!AH$51)*($G116/$F116)))</f>
        <v>0</v>
      </c>
      <c r="AM116" s="517">
        <f>IF($F116=0,0,((($F116/$E116)*'CRONOGRAMA ACTIVIDADES'!AI$51)*($G116/$F116)))</f>
        <v>0</v>
      </c>
      <c r="AN116" s="517">
        <f>IF($F116=0,0,((($F116/$E116)*'CRONOGRAMA ACTIVIDADES'!AJ$51)*($G116/$F116)))</f>
        <v>0</v>
      </c>
      <c r="AO116" s="517">
        <f>IF($F116=0,0,((($F116/$E116)*'CRONOGRAMA ACTIVIDADES'!AK$51)*($G116/$F116)))</f>
        <v>0</v>
      </c>
      <c r="AP116" s="517">
        <f>IF($F116=0,0,((($F116/$E116)*'CRONOGRAMA ACTIVIDADES'!AL$51)*($G116/$F116)))</f>
        <v>0</v>
      </c>
      <c r="AQ116" s="517">
        <f>IF($F116=0,0,((($F116/$E116)*'CRONOGRAMA ACTIVIDADES'!AM$51)*($G116/$F116)))</f>
        <v>0</v>
      </c>
      <c r="AR116" s="517">
        <f>IF($F116=0,0,((($F116/$E116)*'CRONOGRAMA ACTIVIDADES'!AN$51)*($G116/$F116)))</f>
        <v>0</v>
      </c>
      <c r="AS116" s="517">
        <f>IF($F116=0,0,((($F116/$E116)*'CRONOGRAMA ACTIVIDADES'!AO$51)*($G116/$F116)))</f>
        <v>0</v>
      </c>
      <c r="AT116" s="501">
        <f t="shared" si="34"/>
        <v>0</v>
      </c>
      <c r="AU116" s="504">
        <f t="shared" si="35"/>
        <v>0</v>
      </c>
      <c r="AV116" s="470">
        <f t="shared" si="36"/>
        <v>0</v>
      </c>
    </row>
    <row r="117" spans="2:48" s="60" customFormat="1" ht="13.5">
      <c r="B117" s="494" t="str">
        <f>'FORMATO COSTEO C6'!C25</f>
        <v>6.1.10</v>
      </c>
      <c r="C117" s="515">
        <f>'FORMATO COSTEO C6'!B25</f>
        <v>0</v>
      </c>
      <c r="D117" s="506" t="str">
        <f>'FORMATO COSTEO C6'!D25</f>
        <v>Unidad medida</v>
      </c>
      <c r="E117" s="516">
        <f>'FORMATO COSTEO C6'!E25</f>
        <v>0</v>
      </c>
      <c r="F117" s="517">
        <f>'FORMATO COSTEO C6'!G25</f>
        <v>0</v>
      </c>
      <c r="G117" s="518">
        <f>'FORMATO COSTEO C6'!N25</f>
        <v>0</v>
      </c>
      <c r="H117" s="519">
        <f>IF($F117=0,0,((($F117/$E117)*'CRONOGRAMA ACTIVIDADES'!F$52)*($G117/$F117)))</f>
        <v>0</v>
      </c>
      <c r="I117" s="517">
        <f>IF($F117=0,0,((($F117/$E117)*'CRONOGRAMA ACTIVIDADES'!G$52)*($G117/$F117)))</f>
        <v>0</v>
      </c>
      <c r="J117" s="517">
        <f>IF($F117=0,0,((($F117/$E117)*'CRONOGRAMA ACTIVIDADES'!H$52)*($G117/$F117)))</f>
        <v>0</v>
      </c>
      <c r="K117" s="517">
        <f>IF($F117=0,0,((($F117/$E117)*'CRONOGRAMA ACTIVIDADES'!I$52)*($G117/$F117)))</f>
        <v>0</v>
      </c>
      <c r="L117" s="517">
        <f>IF($F117=0,0,((($F117/$E117)*'CRONOGRAMA ACTIVIDADES'!J$52)*($G117/$F117)))</f>
        <v>0</v>
      </c>
      <c r="M117" s="517">
        <f>IF($F117=0,0,((($F117/$E117)*'CRONOGRAMA ACTIVIDADES'!K$52)*($G117/$F117)))</f>
        <v>0</v>
      </c>
      <c r="N117" s="517">
        <f>IF($F117=0,0,((($F117/$E117)*'CRONOGRAMA ACTIVIDADES'!L$52)*($G117/$F117)))</f>
        <v>0</v>
      </c>
      <c r="O117" s="517">
        <f>IF($F117=0,0,((($F117/$E117)*'CRONOGRAMA ACTIVIDADES'!M$52)*($G117/$F117)))</f>
        <v>0</v>
      </c>
      <c r="P117" s="517">
        <f>IF($F117=0,0,((($F117/$E117)*'CRONOGRAMA ACTIVIDADES'!N$52)*($G117/$F117)))</f>
        <v>0</v>
      </c>
      <c r="Q117" s="517">
        <f>IF($F117=0,0,((($F117/$E117)*'CRONOGRAMA ACTIVIDADES'!O$52)*($G117/$F117)))</f>
        <v>0</v>
      </c>
      <c r="R117" s="517">
        <f>IF($F117=0,0,((($F117/$E117)*'CRONOGRAMA ACTIVIDADES'!P$52)*($G117/$F117)))</f>
        <v>0</v>
      </c>
      <c r="S117" s="517">
        <f>IF($F117=0,0,((($F117/$E117)*'CRONOGRAMA ACTIVIDADES'!Q$52)*($G117/$F117)))</f>
        <v>0</v>
      </c>
      <c r="T117" s="501">
        <f t="shared" si="32"/>
        <v>0</v>
      </c>
      <c r="U117" s="520">
        <f>IF($F117=0,0,((($F117/$E117)*'CRONOGRAMA ACTIVIDADES'!R$52)*($G117/$F117)))</f>
        <v>0</v>
      </c>
      <c r="V117" s="517">
        <f>IF($F117=0,0,((($F117/$E117)*'CRONOGRAMA ACTIVIDADES'!S$52)*($G117/$F117)))</f>
        <v>0</v>
      </c>
      <c r="W117" s="517">
        <f>IF($F117=0,0,((($F117/$E117)*'CRONOGRAMA ACTIVIDADES'!T$52)*($G117/$F117)))</f>
        <v>0</v>
      </c>
      <c r="X117" s="517">
        <f>IF($F117=0,0,((($F117/$E117)*'CRONOGRAMA ACTIVIDADES'!U$52)*($G117/$F117)))</f>
        <v>0</v>
      </c>
      <c r="Y117" s="517">
        <f>IF($F117=0,0,((($F117/$E117)*'CRONOGRAMA ACTIVIDADES'!V$52)*($G117/$F117)))</f>
        <v>0</v>
      </c>
      <c r="Z117" s="517">
        <f>IF($F117=0,0,((($F117/$E117)*'CRONOGRAMA ACTIVIDADES'!W$52)*($G117/$F117)))</f>
        <v>0</v>
      </c>
      <c r="AA117" s="517">
        <f>IF($F117=0,0,((($F117/$E117)*'CRONOGRAMA ACTIVIDADES'!X$52)*($G117/$F117)))</f>
        <v>0</v>
      </c>
      <c r="AB117" s="517">
        <f>IF($F117=0,0,((($F117/$E117)*'CRONOGRAMA ACTIVIDADES'!Y$52)*($G117/$F117)))</f>
        <v>0</v>
      </c>
      <c r="AC117" s="517">
        <f>IF($F117=0,0,((($F117/$E117)*'CRONOGRAMA ACTIVIDADES'!Z$52)*($G117/$F117)))</f>
        <v>0</v>
      </c>
      <c r="AD117" s="517">
        <f>IF($F117=0,0,((($F117/$E117)*'CRONOGRAMA ACTIVIDADES'!AA$52)*($G117/$F117)))</f>
        <v>0</v>
      </c>
      <c r="AE117" s="517">
        <f>IF($F117=0,0,((($F117/$E117)*'CRONOGRAMA ACTIVIDADES'!AB$52)*($G117/$F117)))</f>
        <v>0</v>
      </c>
      <c r="AF117" s="517">
        <f>IF($F117=0,0,((($F117/$E117)*'CRONOGRAMA ACTIVIDADES'!AC$52)*($G117/$F117)))</f>
        <v>0</v>
      </c>
      <c r="AG117" s="499">
        <f t="shared" si="33"/>
        <v>0</v>
      </c>
      <c r="AH117" s="519">
        <f>IF($F117=0,0,((($F117/$E117)*'CRONOGRAMA ACTIVIDADES'!AD$52)*($G117/$F117)))</f>
        <v>0</v>
      </c>
      <c r="AI117" s="517">
        <f>IF($F117=0,0,((($F117/$E117)*'CRONOGRAMA ACTIVIDADES'!AE$52)*($G117/$F117)))</f>
        <v>0</v>
      </c>
      <c r="AJ117" s="517">
        <f>IF($F117=0,0,((($F117/$E117)*'CRONOGRAMA ACTIVIDADES'!AF$52)*($G117/$F117)))</f>
        <v>0</v>
      </c>
      <c r="AK117" s="517">
        <f>IF($F117=0,0,((($F117/$E117)*'CRONOGRAMA ACTIVIDADES'!AG$52)*($G117/$F117)))</f>
        <v>0</v>
      </c>
      <c r="AL117" s="517">
        <f>IF($F117=0,0,((($F117/$E117)*'CRONOGRAMA ACTIVIDADES'!AH$52)*($G117/$F117)))</f>
        <v>0</v>
      </c>
      <c r="AM117" s="517">
        <f>IF($F117=0,0,((($F117/$E117)*'CRONOGRAMA ACTIVIDADES'!AI$52)*($G117/$F117)))</f>
        <v>0</v>
      </c>
      <c r="AN117" s="517">
        <f>IF($F117=0,0,((($F117/$E117)*'CRONOGRAMA ACTIVIDADES'!AJ$52)*($G117/$F117)))</f>
        <v>0</v>
      </c>
      <c r="AO117" s="517">
        <f>IF($F117=0,0,((($F117/$E117)*'CRONOGRAMA ACTIVIDADES'!AK$52)*($G117/$F117)))</f>
        <v>0</v>
      </c>
      <c r="AP117" s="517">
        <f>IF($F117=0,0,((($F117/$E117)*'CRONOGRAMA ACTIVIDADES'!AL$52)*($G117/$F117)))</f>
        <v>0</v>
      </c>
      <c r="AQ117" s="517">
        <f>IF($F117=0,0,((($F117/$E117)*'CRONOGRAMA ACTIVIDADES'!AM$52)*($G117/$F117)))</f>
        <v>0</v>
      </c>
      <c r="AR117" s="517">
        <f>IF($F117=0,0,((($F117/$E117)*'CRONOGRAMA ACTIVIDADES'!AN$52)*($G117/$F117)))</f>
        <v>0</v>
      </c>
      <c r="AS117" s="517">
        <f>IF($F117=0,0,((($F117/$E117)*'CRONOGRAMA ACTIVIDADES'!AO$52)*($G117/$F117)))</f>
        <v>0</v>
      </c>
      <c r="AT117" s="501">
        <f t="shared" si="34"/>
        <v>0</v>
      </c>
      <c r="AU117" s="504">
        <f t="shared" si="35"/>
        <v>0</v>
      </c>
      <c r="AV117" s="470">
        <f t="shared" si="36"/>
        <v>0</v>
      </c>
    </row>
    <row r="118" spans="2:48" s="60" customFormat="1" ht="13.5">
      <c r="B118" s="473">
        <f>'FORMATO COSTEO C6'!C29</f>
        <v>6.2</v>
      </c>
      <c r="C118" s="474" t="str">
        <f>+'FORMATO COSTEO C6'!B29</f>
        <v>Equipamiento para gestión del proyecto</v>
      </c>
      <c r="D118" s="513"/>
      <c r="E118" s="521"/>
      <c r="F118" s="477">
        <f>+'FORMATO COSTEO C6'!G29</f>
        <v>0</v>
      </c>
      <c r="G118" s="478">
        <f>+'FORMATO COSTEO C6'!N29</f>
        <v>0</v>
      </c>
      <c r="H118" s="479">
        <f>SUM(H119:H128)</f>
        <v>0</v>
      </c>
      <c r="I118" s="477">
        <f aca="true" t="shared" si="37" ref="I118:AU118">SUM(I119:I128)</f>
        <v>0</v>
      </c>
      <c r="J118" s="477">
        <f t="shared" si="37"/>
        <v>0</v>
      </c>
      <c r="K118" s="477">
        <f t="shared" si="37"/>
        <v>0</v>
      </c>
      <c r="L118" s="477">
        <f t="shared" si="37"/>
        <v>0</v>
      </c>
      <c r="M118" s="477">
        <f t="shared" si="37"/>
        <v>0</v>
      </c>
      <c r="N118" s="477">
        <f t="shared" si="37"/>
        <v>0</v>
      </c>
      <c r="O118" s="477">
        <f t="shared" si="37"/>
        <v>0</v>
      </c>
      <c r="P118" s="477">
        <f t="shared" si="37"/>
        <v>0</v>
      </c>
      <c r="Q118" s="477">
        <f t="shared" si="37"/>
        <v>0</v>
      </c>
      <c r="R118" s="477">
        <f t="shared" si="37"/>
        <v>0</v>
      </c>
      <c r="S118" s="477">
        <f t="shared" si="37"/>
        <v>0</v>
      </c>
      <c r="T118" s="480">
        <f>SUM(T119:T128)</f>
        <v>0</v>
      </c>
      <c r="U118" s="481">
        <f t="shared" si="37"/>
        <v>0</v>
      </c>
      <c r="V118" s="477">
        <f t="shared" si="37"/>
        <v>0</v>
      </c>
      <c r="W118" s="477">
        <f t="shared" si="37"/>
        <v>0</v>
      </c>
      <c r="X118" s="477">
        <f t="shared" si="37"/>
        <v>0</v>
      </c>
      <c r="Y118" s="477">
        <f t="shared" si="37"/>
        <v>0</v>
      </c>
      <c r="Z118" s="477">
        <f t="shared" si="37"/>
        <v>0</v>
      </c>
      <c r="AA118" s="477">
        <f t="shared" si="37"/>
        <v>0</v>
      </c>
      <c r="AB118" s="477">
        <f t="shared" si="37"/>
        <v>0</v>
      </c>
      <c r="AC118" s="477">
        <f t="shared" si="37"/>
        <v>0</v>
      </c>
      <c r="AD118" s="477">
        <f t="shared" si="37"/>
        <v>0</v>
      </c>
      <c r="AE118" s="477">
        <f t="shared" si="37"/>
        <v>0</v>
      </c>
      <c r="AF118" s="477">
        <f t="shared" si="37"/>
        <v>0</v>
      </c>
      <c r="AG118" s="478">
        <f>SUM(AG119:AG128)</f>
        <v>0</v>
      </c>
      <c r="AH118" s="479">
        <f t="shared" si="37"/>
        <v>0</v>
      </c>
      <c r="AI118" s="477">
        <f t="shared" si="37"/>
        <v>0</v>
      </c>
      <c r="AJ118" s="477">
        <f t="shared" si="37"/>
        <v>0</v>
      </c>
      <c r="AK118" s="477">
        <f t="shared" si="37"/>
        <v>0</v>
      </c>
      <c r="AL118" s="477">
        <f t="shared" si="37"/>
        <v>0</v>
      </c>
      <c r="AM118" s="477">
        <f t="shared" si="37"/>
        <v>0</v>
      </c>
      <c r="AN118" s="477">
        <f t="shared" si="37"/>
        <v>0</v>
      </c>
      <c r="AO118" s="477">
        <f t="shared" si="37"/>
        <v>0</v>
      </c>
      <c r="AP118" s="477">
        <f t="shared" si="37"/>
        <v>0</v>
      </c>
      <c r="AQ118" s="477">
        <f t="shared" si="37"/>
        <v>0</v>
      </c>
      <c r="AR118" s="477">
        <f t="shared" si="37"/>
        <v>0</v>
      </c>
      <c r="AS118" s="477">
        <f t="shared" si="37"/>
        <v>0</v>
      </c>
      <c r="AT118" s="480">
        <f t="shared" si="37"/>
        <v>0</v>
      </c>
      <c r="AU118" s="482">
        <f t="shared" si="37"/>
        <v>0</v>
      </c>
      <c r="AV118" s="470">
        <f t="shared" si="36"/>
        <v>0</v>
      </c>
    </row>
    <row r="119" spans="2:48" s="60" customFormat="1" ht="13.5">
      <c r="B119" s="494" t="str">
        <f>'FORMATO COSTEO C6'!C30</f>
        <v>6.2.1</v>
      </c>
      <c r="C119" s="515">
        <f>'FORMATO COSTEO C6'!B30</f>
        <v>0</v>
      </c>
      <c r="D119" s="506" t="str">
        <f>'FORMATO COSTEO C6'!D30</f>
        <v>Unidad medida</v>
      </c>
      <c r="E119" s="516">
        <f>'FORMATO COSTEO C6'!E30</f>
        <v>0</v>
      </c>
      <c r="F119" s="517">
        <f>'FORMATO COSTEO C6'!G30</f>
        <v>0</v>
      </c>
      <c r="G119" s="518">
        <f>'FORMATO COSTEO C6'!N30</f>
        <v>0</v>
      </c>
      <c r="H119" s="519">
        <f>IF($F119=0,0,((($F119/$E119)*'CRONOGRAMA ACTIVIDADES'!F$54)*($G119/$F119)))</f>
        <v>0</v>
      </c>
      <c r="I119" s="517">
        <f>IF($F119=0,0,((($F119/$E119)*'CRONOGRAMA ACTIVIDADES'!G$54)*($G119/$F119)))</f>
        <v>0</v>
      </c>
      <c r="J119" s="517">
        <f>IF($F119=0,0,((($F119/$E119)*'CRONOGRAMA ACTIVIDADES'!H$54)*($G119/$F119)))</f>
        <v>0</v>
      </c>
      <c r="K119" s="517">
        <f>IF($F119=0,0,((($F119/$E119)*'CRONOGRAMA ACTIVIDADES'!I$54)*($G119/$F119)))</f>
        <v>0</v>
      </c>
      <c r="L119" s="517">
        <f>IF($F119=0,0,((($F119/$E119)*'CRONOGRAMA ACTIVIDADES'!J$54)*($G119/$F119)))</f>
        <v>0</v>
      </c>
      <c r="M119" s="517">
        <f>IF($F119=0,0,((($F119/$E119)*'CRONOGRAMA ACTIVIDADES'!K$54)*($G119/$F119)))</f>
        <v>0</v>
      </c>
      <c r="N119" s="517">
        <f>IF($F119=0,0,((($F119/$E119)*'CRONOGRAMA ACTIVIDADES'!L$54)*($G119/$F119)))</f>
        <v>0</v>
      </c>
      <c r="O119" s="517">
        <f>IF($F119=0,0,((($F119/$E119)*'CRONOGRAMA ACTIVIDADES'!M$54)*($G119/$F119)))</f>
        <v>0</v>
      </c>
      <c r="P119" s="517">
        <f>IF($F119=0,0,((($F119/$E119)*'CRONOGRAMA ACTIVIDADES'!N$54)*($G119/$F119)))</f>
        <v>0</v>
      </c>
      <c r="Q119" s="517">
        <f>IF($F119=0,0,((($F119/$E119)*'CRONOGRAMA ACTIVIDADES'!O$54)*($G119/$F119)))</f>
        <v>0</v>
      </c>
      <c r="R119" s="517">
        <f>IF($F119=0,0,((($F119/$E119)*'CRONOGRAMA ACTIVIDADES'!P$54)*($G119/$F119)))</f>
        <v>0</v>
      </c>
      <c r="S119" s="517">
        <f>IF($F119=0,0,((($F119/$E119)*'CRONOGRAMA ACTIVIDADES'!Q$54)*($G119/$F119)))</f>
        <v>0</v>
      </c>
      <c r="T119" s="501">
        <f aca="true" t="shared" si="38" ref="T119:T128">H119+I119+J119+K119+L119+M119+N119+O119+P119+Q119+R119+S119</f>
        <v>0</v>
      </c>
      <c r="U119" s="520">
        <f>IF($F119=0,0,((($F119/$E119)*'CRONOGRAMA ACTIVIDADES'!R$54)*($G119/$F119)))</f>
        <v>0</v>
      </c>
      <c r="V119" s="517">
        <f>IF($F119=0,0,((($F119/$E119)*'CRONOGRAMA ACTIVIDADES'!S$54)*($G119/$F119)))</f>
        <v>0</v>
      </c>
      <c r="W119" s="517">
        <f>IF($F119=0,0,((($F119/$E119)*'CRONOGRAMA ACTIVIDADES'!T$54)*($G119/$F119)))</f>
        <v>0</v>
      </c>
      <c r="X119" s="517">
        <f>IF($F119=0,0,((($F119/$E119)*'CRONOGRAMA ACTIVIDADES'!U$54)*($G119/$F119)))</f>
        <v>0</v>
      </c>
      <c r="Y119" s="517">
        <f>IF($F119=0,0,((($F119/$E119)*'CRONOGRAMA ACTIVIDADES'!V$54)*($G119/$F119)))</f>
        <v>0</v>
      </c>
      <c r="Z119" s="517">
        <f>IF($F119=0,0,((($F119/$E119)*'CRONOGRAMA ACTIVIDADES'!W$54)*($G119/$F119)))</f>
        <v>0</v>
      </c>
      <c r="AA119" s="517">
        <f>IF($F119=0,0,((($F119/$E119)*'CRONOGRAMA ACTIVIDADES'!X$54)*($G119/$F119)))</f>
        <v>0</v>
      </c>
      <c r="AB119" s="517">
        <f>IF($F119=0,0,((($F119/$E119)*'CRONOGRAMA ACTIVIDADES'!Y$54)*($G119/$F119)))</f>
        <v>0</v>
      </c>
      <c r="AC119" s="517">
        <f>IF($F119=0,0,((($F119/$E119)*'CRONOGRAMA ACTIVIDADES'!Z$54)*($G119/$F119)))</f>
        <v>0</v>
      </c>
      <c r="AD119" s="517">
        <f>IF($F119=0,0,((($F119/$E119)*'CRONOGRAMA ACTIVIDADES'!AA$54)*($G119/$F119)))</f>
        <v>0</v>
      </c>
      <c r="AE119" s="517">
        <f>IF($F119=0,0,((($F119/$E119)*'CRONOGRAMA ACTIVIDADES'!AB$54)*($G119/$F119)))</f>
        <v>0</v>
      </c>
      <c r="AF119" s="517">
        <f>IF($F119=0,0,((($F119/$E119)*'CRONOGRAMA ACTIVIDADES'!AC$54)*($G119/$F119)))</f>
        <v>0</v>
      </c>
      <c r="AG119" s="499">
        <f aca="true" t="shared" si="39" ref="AG119:AG128">U119+V119+W119+X119+Y119+Z119+AA119+AB119+AC119+AD119+AE119+AF119</f>
        <v>0</v>
      </c>
      <c r="AH119" s="519">
        <f>IF($F119=0,0,((($F119/$E119)*'CRONOGRAMA ACTIVIDADES'!AD$54)*($G119/$F119)))</f>
        <v>0</v>
      </c>
      <c r="AI119" s="517">
        <f>IF($F119=0,0,((($F119/$E119)*'CRONOGRAMA ACTIVIDADES'!AE$54)*($G119/$F119)))</f>
        <v>0</v>
      </c>
      <c r="AJ119" s="517">
        <f>IF($F119=0,0,((($F119/$E119)*'CRONOGRAMA ACTIVIDADES'!AF$54)*($G119/$F119)))</f>
        <v>0</v>
      </c>
      <c r="AK119" s="517">
        <f>IF($F119=0,0,((($F119/$E119)*'CRONOGRAMA ACTIVIDADES'!AG$54)*($G119/$F119)))</f>
        <v>0</v>
      </c>
      <c r="AL119" s="517">
        <f>IF($F119=0,0,((($F119/$E119)*'CRONOGRAMA ACTIVIDADES'!AH$54)*($G119/$F119)))</f>
        <v>0</v>
      </c>
      <c r="AM119" s="517">
        <f>IF($F119=0,0,((($F119/$E119)*'CRONOGRAMA ACTIVIDADES'!AI$54)*($G119/$F119)))</f>
        <v>0</v>
      </c>
      <c r="AN119" s="517">
        <f>IF($F119=0,0,((($F119/$E119)*'CRONOGRAMA ACTIVIDADES'!AJ$54)*($G119/$F119)))</f>
        <v>0</v>
      </c>
      <c r="AO119" s="517">
        <f>IF($F119=0,0,((($F119/$E119)*'CRONOGRAMA ACTIVIDADES'!AK$54)*($G119/$F119)))</f>
        <v>0</v>
      </c>
      <c r="AP119" s="517">
        <f>IF($F119=0,0,((($F119/$E119)*'CRONOGRAMA ACTIVIDADES'!AL$54)*($G119/$F119)))</f>
        <v>0</v>
      </c>
      <c r="AQ119" s="517">
        <f>IF($F119=0,0,((($F119/$E119)*'CRONOGRAMA ACTIVIDADES'!AM$54)*($G119/$F119)))</f>
        <v>0</v>
      </c>
      <c r="AR119" s="517">
        <f>IF($F119=0,0,((($F119/$E119)*'CRONOGRAMA ACTIVIDADES'!AN$54)*($G119/$F119)))</f>
        <v>0</v>
      </c>
      <c r="AS119" s="517">
        <f>IF($F119=0,0,((($F119/$E119)*'CRONOGRAMA ACTIVIDADES'!AO$54)*($G119/$F119)))</f>
        <v>0</v>
      </c>
      <c r="AT119" s="501">
        <f aca="true" t="shared" si="40" ref="AT119:AT128">AH119+AI119+AJ119+AK119+AL119+AM119+AN119+AO119+AP119+AQ119+AR119+AS119</f>
        <v>0</v>
      </c>
      <c r="AU119" s="504">
        <f aca="true" t="shared" si="41" ref="AU119:AU128">AS119+AR119+AQ119+AP119+AO119+AN119+AM119+AL119+AK119+AJ119+AI119+AH119+AF119+AE119+AD119+AC119+AB119+AA119+Z119+Y119+X119+W119+V119+U119+S119+R119+Q119+P119+O119+N119+M119+L119+K119+J119+I119+H119</f>
        <v>0</v>
      </c>
      <c r="AV119" s="470">
        <f t="shared" si="36"/>
        <v>0</v>
      </c>
    </row>
    <row r="120" spans="2:48" s="60" customFormat="1" ht="13.5">
      <c r="B120" s="494" t="str">
        <f>'FORMATO COSTEO C6'!C31</f>
        <v>6.2.2</v>
      </c>
      <c r="C120" s="515">
        <f>'FORMATO COSTEO C6'!B31</f>
        <v>0</v>
      </c>
      <c r="D120" s="506" t="str">
        <f>'FORMATO COSTEO C6'!D31</f>
        <v>Unidad medida</v>
      </c>
      <c r="E120" s="516">
        <f>'FORMATO COSTEO C6'!E31</f>
        <v>0</v>
      </c>
      <c r="F120" s="517">
        <f>'FORMATO COSTEO C6'!G31</f>
        <v>0</v>
      </c>
      <c r="G120" s="518">
        <f>'FORMATO COSTEO C6'!N31</f>
        <v>0</v>
      </c>
      <c r="H120" s="519">
        <f>IF($F120=0,0,((($F120/$E120)*'CRONOGRAMA ACTIVIDADES'!F$55)*($G120/$F120)))</f>
        <v>0</v>
      </c>
      <c r="I120" s="517">
        <f>IF($F120=0,0,((($F120/$E120)*'CRONOGRAMA ACTIVIDADES'!G$55)*($G120/$F120)))</f>
        <v>0</v>
      </c>
      <c r="J120" s="517">
        <f>IF($F120=0,0,((($F120/$E120)*'CRONOGRAMA ACTIVIDADES'!H$55)*($G120/$F120)))</f>
        <v>0</v>
      </c>
      <c r="K120" s="517">
        <f>IF($F120=0,0,((($F120/$E120)*'CRONOGRAMA ACTIVIDADES'!I$55)*($G120/$F120)))</f>
        <v>0</v>
      </c>
      <c r="L120" s="517">
        <f>IF($F120=0,0,((($F120/$E120)*'CRONOGRAMA ACTIVIDADES'!J$55)*($G120/$F120)))</f>
        <v>0</v>
      </c>
      <c r="M120" s="517">
        <f>IF($F120=0,0,((($F120/$E120)*'CRONOGRAMA ACTIVIDADES'!K$55)*($G120/$F120)))</f>
        <v>0</v>
      </c>
      <c r="N120" s="517">
        <f>IF($F120=0,0,((($F120/$E120)*'CRONOGRAMA ACTIVIDADES'!L$55)*($G120/$F120)))</f>
        <v>0</v>
      </c>
      <c r="O120" s="517">
        <f>IF($F120=0,0,((($F120/$E120)*'CRONOGRAMA ACTIVIDADES'!M$55)*($G120/$F120)))</f>
        <v>0</v>
      </c>
      <c r="P120" s="517">
        <f>IF($F120=0,0,((($F120/$E120)*'CRONOGRAMA ACTIVIDADES'!N$55)*($G120/$F120)))</f>
        <v>0</v>
      </c>
      <c r="Q120" s="517">
        <f>IF($F120=0,0,((($F120/$E120)*'CRONOGRAMA ACTIVIDADES'!O$55)*($G120/$F120)))</f>
        <v>0</v>
      </c>
      <c r="R120" s="517">
        <f>IF($F120=0,0,((($F120/$E120)*'CRONOGRAMA ACTIVIDADES'!P$55)*($G120/$F120)))</f>
        <v>0</v>
      </c>
      <c r="S120" s="517">
        <f>IF($F120=0,0,((($F120/$E120)*'CRONOGRAMA ACTIVIDADES'!Q$55)*($G120/$F120)))</f>
        <v>0</v>
      </c>
      <c r="T120" s="501">
        <f t="shared" si="38"/>
        <v>0</v>
      </c>
      <c r="U120" s="520">
        <f>IF($F120=0,0,((($F120/$E120)*'CRONOGRAMA ACTIVIDADES'!R$55)*($G120/$F120)))</f>
        <v>0</v>
      </c>
      <c r="V120" s="517">
        <f>IF($F120=0,0,((($F120/$E120)*'CRONOGRAMA ACTIVIDADES'!S$55)*($G120/$F120)))</f>
        <v>0</v>
      </c>
      <c r="W120" s="517">
        <f>IF($F120=0,0,((($F120/$E120)*'CRONOGRAMA ACTIVIDADES'!T$55)*($G120/$F120)))</f>
        <v>0</v>
      </c>
      <c r="X120" s="517">
        <f>IF($F120=0,0,((($F120/$E120)*'CRONOGRAMA ACTIVIDADES'!U$55)*($G120/$F120)))</f>
        <v>0</v>
      </c>
      <c r="Y120" s="517">
        <f>IF($F120=0,0,((($F120/$E120)*'CRONOGRAMA ACTIVIDADES'!V$55)*($G120/$F120)))</f>
        <v>0</v>
      </c>
      <c r="Z120" s="517">
        <f>IF($F120=0,0,((($F120/$E120)*'CRONOGRAMA ACTIVIDADES'!W$55)*($G120/$F120)))</f>
        <v>0</v>
      </c>
      <c r="AA120" s="517">
        <f>IF($F120=0,0,((($F120/$E120)*'CRONOGRAMA ACTIVIDADES'!X$55)*($G120/$F120)))</f>
        <v>0</v>
      </c>
      <c r="AB120" s="517">
        <f>IF($F120=0,0,((($F120/$E120)*'CRONOGRAMA ACTIVIDADES'!Y$55)*($G120/$F120)))</f>
        <v>0</v>
      </c>
      <c r="AC120" s="517">
        <f>IF($F120=0,0,((($F120/$E120)*'CRONOGRAMA ACTIVIDADES'!Z$55)*($G120/$F120)))</f>
        <v>0</v>
      </c>
      <c r="AD120" s="517">
        <f>IF($F120=0,0,((($F120/$E120)*'CRONOGRAMA ACTIVIDADES'!AA$55)*($G120/$F120)))</f>
        <v>0</v>
      </c>
      <c r="AE120" s="517">
        <f>IF($F120=0,0,((($F120/$E120)*'CRONOGRAMA ACTIVIDADES'!AB$55)*($G120/$F120)))</f>
        <v>0</v>
      </c>
      <c r="AF120" s="517">
        <f>IF($F120=0,0,((($F120/$E120)*'CRONOGRAMA ACTIVIDADES'!AC$55)*($G120/$F120)))</f>
        <v>0</v>
      </c>
      <c r="AG120" s="499">
        <f t="shared" si="39"/>
        <v>0</v>
      </c>
      <c r="AH120" s="519">
        <f>IF($F120=0,0,((($F120/$E120)*'CRONOGRAMA ACTIVIDADES'!AD$55)*($G120/$F120)))</f>
        <v>0</v>
      </c>
      <c r="AI120" s="517">
        <f>IF($F120=0,0,((($F120/$E120)*'CRONOGRAMA ACTIVIDADES'!AE$55)*($G120/$F120)))</f>
        <v>0</v>
      </c>
      <c r="AJ120" s="517">
        <f>IF($F120=0,0,((($F120/$E120)*'CRONOGRAMA ACTIVIDADES'!AF$55)*($G120/$F120)))</f>
        <v>0</v>
      </c>
      <c r="AK120" s="517">
        <f>IF($F120=0,0,((($F120/$E120)*'CRONOGRAMA ACTIVIDADES'!AG$55)*($G120/$F120)))</f>
        <v>0</v>
      </c>
      <c r="AL120" s="517">
        <f>IF($F120=0,0,((($F120/$E120)*'CRONOGRAMA ACTIVIDADES'!AH$55)*($G120/$F120)))</f>
        <v>0</v>
      </c>
      <c r="AM120" s="517">
        <f>IF($F120=0,0,((($F120/$E120)*'CRONOGRAMA ACTIVIDADES'!AI$55)*($G120/$F120)))</f>
        <v>0</v>
      </c>
      <c r="AN120" s="517">
        <f>IF($F120=0,0,((($F120/$E120)*'CRONOGRAMA ACTIVIDADES'!AJ$55)*($G120/$F120)))</f>
        <v>0</v>
      </c>
      <c r="AO120" s="517">
        <f>IF($F120=0,0,((($F120/$E120)*'CRONOGRAMA ACTIVIDADES'!AK$55)*($G120/$F120)))</f>
        <v>0</v>
      </c>
      <c r="AP120" s="517">
        <f>IF($F120=0,0,((($F120/$E120)*'CRONOGRAMA ACTIVIDADES'!AL$55)*($G120/$F120)))</f>
        <v>0</v>
      </c>
      <c r="AQ120" s="517">
        <f>IF($F120=0,0,((($F120/$E120)*'CRONOGRAMA ACTIVIDADES'!AM$55)*($G120/$F120)))</f>
        <v>0</v>
      </c>
      <c r="AR120" s="517">
        <f>IF($F120=0,0,((($F120/$E120)*'CRONOGRAMA ACTIVIDADES'!AN$55)*($G120/$F120)))</f>
        <v>0</v>
      </c>
      <c r="AS120" s="517">
        <f>IF($F120=0,0,((($F120/$E120)*'CRONOGRAMA ACTIVIDADES'!AO$55)*($G120/$F120)))</f>
        <v>0</v>
      </c>
      <c r="AT120" s="501">
        <f t="shared" si="40"/>
        <v>0</v>
      </c>
      <c r="AU120" s="504">
        <f t="shared" si="41"/>
        <v>0</v>
      </c>
      <c r="AV120" s="470">
        <f t="shared" si="36"/>
        <v>0</v>
      </c>
    </row>
    <row r="121" spans="2:48" s="60" customFormat="1" ht="13.5">
      <c r="B121" s="494" t="str">
        <f>'FORMATO COSTEO C6'!C32</f>
        <v>6.2.3</v>
      </c>
      <c r="C121" s="515">
        <f>'FORMATO COSTEO C6'!B32</f>
        <v>0</v>
      </c>
      <c r="D121" s="506" t="str">
        <f>'FORMATO COSTEO C6'!D32</f>
        <v>Unidad medida</v>
      </c>
      <c r="E121" s="516">
        <f>'FORMATO COSTEO C6'!E32</f>
        <v>0</v>
      </c>
      <c r="F121" s="517">
        <f>'FORMATO COSTEO C6'!G32</f>
        <v>0</v>
      </c>
      <c r="G121" s="518">
        <f>'FORMATO COSTEO C6'!N32</f>
        <v>0</v>
      </c>
      <c r="H121" s="519">
        <f>IF($F121=0,0,((($F121/$E121)*'CRONOGRAMA ACTIVIDADES'!F$56)*($G121/$F121)))</f>
        <v>0</v>
      </c>
      <c r="I121" s="517">
        <f>IF($F121=0,0,((($F121/$E121)*'CRONOGRAMA ACTIVIDADES'!G$56)*($G121/$F121)))</f>
        <v>0</v>
      </c>
      <c r="J121" s="517">
        <f>IF($F121=0,0,((($F121/$E121)*'CRONOGRAMA ACTIVIDADES'!H$56)*($G121/$F121)))</f>
        <v>0</v>
      </c>
      <c r="K121" s="517">
        <f>IF($F121=0,0,((($F121/$E121)*'CRONOGRAMA ACTIVIDADES'!I$56)*($G121/$F121)))</f>
        <v>0</v>
      </c>
      <c r="L121" s="517">
        <f>IF($F121=0,0,((($F121/$E121)*'CRONOGRAMA ACTIVIDADES'!J$56)*($G121/$F121)))</f>
        <v>0</v>
      </c>
      <c r="M121" s="517">
        <f>IF($F121=0,0,((($F121/$E121)*'CRONOGRAMA ACTIVIDADES'!K$56)*($G121/$F121)))</f>
        <v>0</v>
      </c>
      <c r="N121" s="517">
        <f>IF($F121=0,0,((($F121/$E121)*'CRONOGRAMA ACTIVIDADES'!L$56)*($G121/$F121)))</f>
        <v>0</v>
      </c>
      <c r="O121" s="517">
        <f>IF($F121=0,0,((($F121/$E121)*'CRONOGRAMA ACTIVIDADES'!M$56)*($G121/$F121)))</f>
        <v>0</v>
      </c>
      <c r="P121" s="517">
        <f>IF($F121=0,0,((($F121/$E121)*'CRONOGRAMA ACTIVIDADES'!N$56)*($G121/$F121)))</f>
        <v>0</v>
      </c>
      <c r="Q121" s="517">
        <f>IF($F121=0,0,((($F121/$E121)*'CRONOGRAMA ACTIVIDADES'!O$56)*($G121/$F121)))</f>
        <v>0</v>
      </c>
      <c r="R121" s="517">
        <f>IF($F121=0,0,((($F121/$E121)*'CRONOGRAMA ACTIVIDADES'!P$56)*($G121/$F121)))</f>
        <v>0</v>
      </c>
      <c r="S121" s="517">
        <f>IF($F121=0,0,((($F121/$E121)*'CRONOGRAMA ACTIVIDADES'!Q$56)*($G121/$F121)))</f>
        <v>0</v>
      </c>
      <c r="T121" s="501">
        <f t="shared" si="38"/>
        <v>0</v>
      </c>
      <c r="U121" s="520">
        <f>IF($F121=0,0,((($F121/$E121)*'CRONOGRAMA ACTIVIDADES'!R$56)*($G121/$F121)))</f>
        <v>0</v>
      </c>
      <c r="V121" s="517">
        <f>IF($F121=0,0,((($F121/$E121)*'CRONOGRAMA ACTIVIDADES'!S$56)*($G121/$F121)))</f>
        <v>0</v>
      </c>
      <c r="W121" s="517">
        <f>IF($F121=0,0,((($F121/$E121)*'CRONOGRAMA ACTIVIDADES'!T$56)*($G121/$F121)))</f>
        <v>0</v>
      </c>
      <c r="X121" s="517">
        <f>IF($F121=0,0,((($F121/$E121)*'CRONOGRAMA ACTIVIDADES'!U$56)*($G121/$F121)))</f>
        <v>0</v>
      </c>
      <c r="Y121" s="517">
        <f>IF($F121=0,0,((($F121/$E121)*'CRONOGRAMA ACTIVIDADES'!V$56)*($G121/$F121)))</f>
        <v>0</v>
      </c>
      <c r="Z121" s="517">
        <f>IF($F121=0,0,((($F121/$E121)*'CRONOGRAMA ACTIVIDADES'!W$56)*($G121/$F121)))</f>
        <v>0</v>
      </c>
      <c r="AA121" s="517">
        <f>IF($F121=0,0,((($F121/$E121)*'CRONOGRAMA ACTIVIDADES'!X$56)*($G121/$F121)))</f>
        <v>0</v>
      </c>
      <c r="AB121" s="517">
        <f>IF($F121=0,0,((($F121/$E121)*'CRONOGRAMA ACTIVIDADES'!Y$56)*($G121/$F121)))</f>
        <v>0</v>
      </c>
      <c r="AC121" s="517">
        <f>IF($F121=0,0,((($F121/$E121)*'CRONOGRAMA ACTIVIDADES'!Z$56)*($G121/$F121)))</f>
        <v>0</v>
      </c>
      <c r="AD121" s="517">
        <f>IF($F121=0,0,((($F121/$E121)*'CRONOGRAMA ACTIVIDADES'!AA$56)*($G121/$F121)))</f>
        <v>0</v>
      </c>
      <c r="AE121" s="517">
        <f>IF($F121=0,0,((($F121/$E121)*'CRONOGRAMA ACTIVIDADES'!AB$56)*($G121/$F121)))</f>
        <v>0</v>
      </c>
      <c r="AF121" s="517">
        <f>IF($F121=0,0,((($F121/$E121)*'CRONOGRAMA ACTIVIDADES'!AC$56)*($G121/$F121)))</f>
        <v>0</v>
      </c>
      <c r="AG121" s="499">
        <f t="shared" si="39"/>
        <v>0</v>
      </c>
      <c r="AH121" s="519">
        <f>IF($F121=0,0,((($F121/$E121)*'CRONOGRAMA ACTIVIDADES'!AD$56)*($G121/$F121)))</f>
        <v>0</v>
      </c>
      <c r="AI121" s="517">
        <f>IF($F121=0,0,((($F121/$E121)*'CRONOGRAMA ACTIVIDADES'!AE$56)*($G121/$F121)))</f>
        <v>0</v>
      </c>
      <c r="AJ121" s="517">
        <f>IF($F121=0,0,((($F121/$E121)*'CRONOGRAMA ACTIVIDADES'!AF$56)*($G121/$F121)))</f>
        <v>0</v>
      </c>
      <c r="AK121" s="517">
        <f>IF($F121=0,0,((($F121/$E121)*'CRONOGRAMA ACTIVIDADES'!AG$56)*($G121/$F121)))</f>
        <v>0</v>
      </c>
      <c r="AL121" s="517">
        <f>IF($F121=0,0,((($F121/$E121)*'CRONOGRAMA ACTIVIDADES'!AH$56)*($G121/$F121)))</f>
        <v>0</v>
      </c>
      <c r="AM121" s="517">
        <f>IF($F121=0,0,((($F121/$E121)*'CRONOGRAMA ACTIVIDADES'!AI$56)*($G121/$F121)))</f>
        <v>0</v>
      </c>
      <c r="AN121" s="517">
        <f>IF($F121=0,0,((($F121/$E121)*'CRONOGRAMA ACTIVIDADES'!AJ$56)*($G121/$F121)))</f>
        <v>0</v>
      </c>
      <c r="AO121" s="517">
        <f>IF($F121=0,0,((($F121/$E121)*'CRONOGRAMA ACTIVIDADES'!AK$56)*($G121/$F121)))</f>
        <v>0</v>
      </c>
      <c r="AP121" s="517">
        <f>IF($F121=0,0,((($F121/$E121)*'CRONOGRAMA ACTIVIDADES'!AL$56)*($G121/$F121)))</f>
        <v>0</v>
      </c>
      <c r="AQ121" s="517">
        <f>IF($F121=0,0,((($F121/$E121)*'CRONOGRAMA ACTIVIDADES'!AM$56)*($G121/$F121)))</f>
        <v>0</v>
      </c>
      <c r="AR121" s="517">
        <f>IF($F121=0,0,((($F121/$E121)*'CRONOGRAMA ACTIVIDADES'!AN$56)*($G121/$F121)))</f>
        <v>0</v>
      </c>
      <c r="AS121" s="517">
        <f>IF($F121=0,0,((($F121/$E121)*'CRONOGRAMA ACTIVIDADES'!AO$56)*($G121/$F121)))</f>
        <v>0</v>
      </c>
      <c r="AT121" s="501">
        <f t="shared" si="40"/>
        <v>0</v>
      </c>
      <c r="AU121" s="504">
        <f t="shared" si="41"/>
        <v>0</v>
      </c>
      <c r="AV121" s="470">
        <f t="shared" si="36"/>
        <v>0</v>
      </c>
    </row>
    <row r="122" spans="2:48" s="60" customFormat="1" ht="13.5">
      <c r="B122" s="494" t="str">
        <f>'FORMATO COSTEO C6'!C33</f>
        <v>6.2.4</v>
      </c>
      <c r="C122" s="515">
        <f>'FORMATO COSTEO C6'!B33</f>
        <v>0</v>
      </c>
      <c r="D122" s="506" t="str">
        <f>'FORMATO COSTEO C6'!D33</f>
        <v>Unidad medida</v>
      </c>
      <c r="E122" s="516">
        <f>'FORMATO COSTEO C6'!E33</f>
        <v>0</v>
      </c>
      <c r="F122" s="517">
        <f>'FORMATO COSTEO C6'!G33</f>
        <v>0</v>
      </c>
      <c r="G122" s="518">
        <f>'FORMATO COSTEO C6'!N33</f>
        <v>0</v>
      </c>
      <c r="H122" s="519">
        <f>IF($F122=0,0,((($F122/$E122)*'CRONOGRAMA ACTIVIDADES'!F$57)*($G122/$F122)))</f>
        <v>0</v>
      </c>
      <c r="I122" s="517">
        <f>IF($F122=0,0,((($F122/$E122)*'CRONOGRAMA ACTIVIDADES'!G$57)*($G122/$F122)))</f>
        <v>0</v>
      </c>
      <c r="J122" s="517">
        <f>IF($F122=0,0,((($F122/$E122)*'CRONOGRAMA ACTIVIDADES'!H$57)*($G122/$F122)))</f>
        <v>0</v>
      </c>
      <c r="K122" s="517">
        <f>IF($F122=0,0,((($F122/$E122)*'CRONOGRAMA ACTIVIDADES'!I$57)*($G122/$F122)))</f>
        <v>0</v>
      </c>
      <c r="L122" s="517">
        <f>IF($F122=0,0,((($F122/$E122)*'CRONOGRAMA ACTIVIDADES'!J$57)*($G122/$F122)))</f>
        <v>0</v>
      </c>
      <c r="M122" s="517">
        <f>IF($F122=0,0,((($F122/$E122)*'CRONOGRAMA ACTIVIDADES'!K$57)*($G122/$F122)))</f>
        <v>0</v>
      </c>
      <c r="N122" s="517">
        <f>IF($F122=0,0,((($F122/$E122)*'CRONOGRAMA ACTIVIDADES'!L$57)*($G122/$F122)))</f>
        <v>0</v>
      </c>
      <c r="O122" s="517">
        <f>IF($F122=0,0,((($F122/$E122)*'CRONOGRAMA ACTIVIDADES'!M$57)*($G122/$F122)))</f>
        <v>0</v>
      </c>
      <c r="P122" s="517">
        <f>IF($F122=0,0,((($F122/$E122)*'CRONOGRAMA ACTIVIDADES'!N$57)*($G122/$F122)))</f>
        <v>0</v>
      </c>
      <c r="Q122" s="517">
        <f>IF($F122=0,0,((($F122/$E122)*'CRONOGRAMA ACTIVIDADES'!O$57)*($G122/$F122)))</f>
        <v>0</v>
      </c>
      <c r="R122" s="517">
        <f>IF($F122=0,0,((($F122/$E122)*'CRONOGRAMA ACTIVIDADES'!P$57)*($G122/$F122)))</f>
        <v>0</v>
      </c>
      <c r="S122" s="517">
        <f>IF($F122=0,0,((($F122/$E122)*'CRONOGRAMA ACTIVIDADES'!Q$57)*($G122/$F122)))</f>
        <v>0</v>
      </c>
      <c r="T122" s="501">
        <f t="shared" si="38"/>
        <v>0</v>
      </c>
      <c r="U122" s="520">
        <f>IF($F122=0,0,((($F122/$E122)*'CRONOGRAMA ACTIVIDADES'!R$57)*($G122/$F122)))</f>
        <v>0</v>
      </c>
      <c r="V122" s="517">
        <f>IF($F122=0,0,((($F122/$E122)*'CRONOGRAMA ACTIVIDADES'!S$57)*($G122/$F122)))</f>
        <v>0</v>
      </c>
      <c r="W122" s="517">
        <f>IF($F122=0,0,((($F122/$E122)*'CRONOGRAMA ACTIVIDADES'!T$57)*($G122/$F122)))</f>
        <v>0</v>
      </c>
      <c r="X122" s="517">
        <f>IF($F122=0,0,((($F122/$E122)*'CRONOGRAMA ACTIVIDADES'!U$57)*($G122/$F122)))</f>
        <v>0</v>
      </c>
      <c r="Y122" s="517">
        <f>IF($F122=0,0,((($F122/$E122)*'CRONOGRAMA ACTIVIDADES'!V$57)*($G122/$F122)))</f>
        <v>0</v>
      </c>
      <c r="Z122" s="517">
        <f>IF($F122=0,0,((($F122/$E122)*'CRONOGRAMA ACTIVIDADES'!W$57)*($G122/$F122)))</f>
        <v>0</v>
      </c>
      <c r="AA122" s="517">
        <f>IF($F122=0,0,((($F122/$E122)*'CRONOGRAMA ACTIVIDADES'!X$57)*($G122/$F122)))</f>
        <v>0</v>
      </c>
      <c r="AB122" s="517">
        <f>IF($F122=0,0,((($F122/$E122)*'CRONOGRAMA ACTIVIDADES'!Y$57)*($G122/$F122)))</f>
        <v>0</v>
      </c>
      <c r="AC122" s="517">
        <f>IF($F122=0,0,((($F122/$E122)*'CRONOGRAMA ACTIVIDADES'!Z$57)*($G122/$F122)))</f>
        <v>0</v>
      </c>
      <c r="AD122" s="517">
        <f>IF($F122=0,0,((($F122/$E122)*'CRONOGRAMA ACTIVIDADES'!AA$57)*($G122/$F122)))</f>
        <v>0</v>
      </c>
      <c r="AE122" s="517">
        <f>IF($F122=0,0,((($F122/$E122)*'CRONOGRAMA ACTIVIDADES'!AB$57)*($G122/$F122)))</f>
        <v>0</v>
      </c>
      <c r="AF122" s="517">
        <f>IF($F122=0,0,((($F122/$E122)*'CRONOGRAMA ACTIVIDADES'!AC$57)*($G122/$F122)))</f>
        <v>0</v>
      </c>
      <c r="AG122" s="499">
        <f t="shared" si="39"/>
        <v>0</v>
      </c>
      <c r="AH122" s="519">
        <f>IF($F122=0,0,((($F122/$E122)*'CRONOGRAMA ACTIVIDADES'!AD$57)*($G122/$F122)))</f>
        <v>0</v>
      </c>
      <c r="AI122" s="517">
        <f>IF($F122=0,0,((($F122/$E122)*'CRONOGRAMA ACTIVIDADES'!AE$57)*($G122/$F122)))</f>
        <v>0</v>
      </c>
      <c r="AJ122" s="517">
        <f>IF($F122=0,0,((($F122/$E122)*'CRONOGRAMA ACTIVIDADES'!AF$57)*($G122/$F122)))</f>
        <v>0</v>
      </c>
      <c r="AK122" s="517">
        <f>IF($F122=0,0,((($F122/$E122)*'CRONOGRAMA ACTIVIDADES'!AG$57)*($G122/$F122)))</f>
        <v>0</v>
      </c>
      <c r="AL122" s="517">
        <f>IF($F122=0,0,((($F122/$E122)*'CRONOGRAMA ACTIVIDADES'!AH$57)*($G122/$F122)))</f>
        <v>0</v>
      </c>
      <c r="AM122" s="517">
        <f>IF($F122=0,0,((($F122/$E122)*'CRONOGRAMA ACTIVIDADES'!AI$57)*($G122/$F122)))</f>
        <v>0</v>
      </c>
      <c r="AN122" s="517">
        <f>IF($F122=0,0,((($F122/$E122)*'CRONOGRAMA ACTIVIDADES'!AJ$57)*($G122/$F122)))</f>
        <v>0</v>
      </c>
      <c r="AO122" s="517">
        <f>IF($F122=0,0,((($F122/$E122)*'CRONOGRAMA ACTIVIDADES'!AK$57)*($G122/$F122)))</f>
        <v>0</v>
      </c>
      <c r="AP122" s="517">
        <f>IF($F122=0,0,((($F122/$E122)*'CRONOGRAMA ACTIVIDADES'!AL$57)*($G122/$F122)))</f>
        <v>0</v>
      </c>
      <c r="AQ122" s="517">
        <f>IF($F122=0,0,((($F122/$E122)*'CRONOGRAMA ACTIVIDADES'!AM$57)*($G122/$F122)))</f>
        <v>0</v>
      </c>
      <c r="AR122" s="517">
        <f>IF($F122=0,0,((($F122/$E122)*'CRONOGRAMA ACTIVIDADES'!AN$57)*($G122/$F122)))</f>
        <v>0</v>
      </c>
      <c r="AS122" s="517">
        <f>IF($F122=0,0,((($F122/$E122)*'CRONOGRAMA ACTIVIDADES'!AO$57)*($G122/$F122)))</f>
        <v>0</v>
      </c>
      <c r="AT122" s="501">
        <f t="shared" si="40"/>
        <v>0</v>
      </c>
      <c r="AU122" s="504">
        <f t="shared" si="41"/>
        <v>0</v>
      </c>
      <c r="AV122" s="470">
        <f t="shared" si="36"/>
        <v>0</v>
      </c>
    </row>
    <row r="123" spans="2:48" s="60" customFormat="1" ht="13.5">
      <c r="B123" s="494" t="str">
        <f>'FORMATO COSTEO C6'!C34</f>
        <v>6.2.5</v>
      </c>
      <c r="C123" s="515">
        <f>'FORMATO COSTEO C6'!B34</f>
        <v>0</v>
      </c>
      <c r="D123" s="506" t="str">
        <f>'FORMATO COSTEO C6'!D34</f>
        <v>Unidad medida</v>
      </c>
      <c r="E123" s="516">
        <f>'FORMATO COSTEO C6'!E34</f>
        <v>0</v>
      </c>
      <c r="F123" s="517">
        <f>'FORMATO COSTEO C6'!G34</f>
        <v>0</v>
      </c>
      <c r="G123" s="518">
        <f>'FORMATO COSTEO C6'!N34</f>
        <v>0</v>
      </c>
      <c r="H123" s="519">
        <f>IF($F123=0,0,((($F123/$E123)*'CRONOGRAMA ACTIVIDADES'!F$58)*($G123/$F123)))</f>
        <v>0</v>
      </c>
      <c r="I123" s="517">
        <f>IF($F123=0,0,((($F123/$E123)*'CRONOGRAMA ACTIVIDADES'!G$58)*($G123/$F123)))</f>
        <v>0</v>
      </c>
      <c r="J123" s="517">
        <f>IF($F123=0,0,((($F123/$E123)*'CRONOGRAMA ACTIVIDADES'!H$58)*($G123/$F123)))</f>
        <v>0</v>
      </c>
      <c r="K123" s="517">
        <f>IF($F123=0,0,((($F123/$E123)*'CRONOGRAMA ACTIVIDADES'!I$58)*($G123/$F123)))</f>
        <v>0</v>
      </c>
      <c r="L123" s="517">
        <f>IF($F123=0,0,((($F123/$E123)*'CRONOGRAMA ACTIVIDADES'!J$58)*($G123/$F123)))</f>
        <v>0</v>
      </c>
      <c r="M123" s="517">
        <f>IF($F123=0,0,((($F123/$E123)*'CRONOGRAMA ACTIVIDADES'!K$58)*($G123/$F123)))</f>
        <v>0</v>
      </c>
      <c r="N123" s="517">
        <f>IF($F123=0,0,((($F123/$E123)*'CRONOGRAMA ACTIVIDADES'!L$58)*($G123/$F123)))</f>
        <v>0</v>
      </c>
      <c r="O123" s="517">
        <f>IF($F123=0,0,((($F123/$E123)*'CRONOGRAMA ACTIVIDADES'!M$58)*($G123/$F123)))</f>
        <v>0</v>
      </c>
      <c r="P123" s="517">
        <f>IF($F123=0,0,((($F123/$E123)*'CRONOGRAMA ACTIVIDADES'!N$58)*($G123/$F123)))</f>
        <v>0</v>
      </c>
      <c r="Q123" s="517">
        <f>IF($F123=0,0,((($F123/$E123)*'CRONOGRAMA ACTIVIDADES'!O$58)*($G123/$F123)))</f>
        <v>0</v>
      </c>
      <c r="R123" s="517">
        <f>IF($F123=0,0,((($F123/$E123)*'CRONOGRAMA ACTIVIDADES'!P$58)*($G123/$F123)))</f>
        <v>0</v>
      </c>
      <c r="S123" s="517">
        <f>IF($F123=0,0,((($F123/$E123)*'CRONOGRAMA ACTIVIDADES'!Q$58)*($G123/$F123)))</f>
        <v>0</v>
      </c>
      <c r="T123" s="501">
        <f t="shared" si="38"/>
        <v>0</v>
      </c>
      <c r="U123" s="520">
        <f>IF($F123=0,0,((($F123/$E123)*'CRONOGRAMA ACTIVIDADES'!R$58)*($G123/$F123)))</f>
        <v>0</v>
      </c>
      <c r="V123" s="517">
        <f>IF($F123=0,0,((($F123/$E123)*'CRONOGRAMA ACTIVIDADES'!S$58)*($G123/$F123)))</f>
        <v>0</v>
      </c>
      <c r="W123" s="517">
        <f>IF($F123=0,0,((($F123/$E123)*'CRONOGRAMA ACTIVIDADES'!T$58)*($G123/$F123)))</f>
        <v>0</v>
      </c>
      <c r="X123" s="517">
        <f>IF($F123=0,0,((($F123/$E123)*'CRONOGRAMA ACTIVIDADES'!U$58)*($G123/$F123)))</f>
        <v>0</v>
      </c>
      <c r="Y123" s="517">
        <f>IF($F123=0,0,((($F123/$E123)*'CRONOGRAMA ACTIVIDADES'!V$58)*($G123/$F123)))</f>
        <v>0</v>
      </c>
      <c r="Z123" s="517">
        <f>IF($F123=0,0,((($F123/$E123)*'CRONOGRAMA ACTIVIDADES'!W$58)*($G123/$F123)))</f>
        <v>0</v>
      </c>
      <c r="AA123" s="517">
        <f>IF($F123=0,0,((($F123/$E123)*'CRONOGRAMA ACTIVIDADES'!X$58)*($G123/$F123)))</f>
        <v>0</v>
      </c>
      <c r="AB123" s="517">
        <f>IF($F123=0,0,((($F123/$E123)*'CRONOGRAMA ACTIVIDADES'!Y$58)*($G123/$F123)))</f>
        <v>0</v>
      </c>
      <c r="AC123" s="517">
        <f>IF($F123=0,0,((($F123/$E123)*'CRONOGRAMA ACTIVIDADES'!Z$58)*($G123/$F123)))</f>
        <v>0</v>
      </c>
      <c r="AD123" s="517">
        <f>IF($F123=0,0,((($F123/$E123)*'CRONOGRAMA ACTIVIDADES'!AA$58)*($G123/$F123)))</f>
        <v>0</v>
      </c>
      <c r="AE123" s="517">
        <f>IF($F123=0,0,((($F123/$E123)*'CRONOGRAMA ACTIVIDADES'!AB$58)*($G123/$F123)))</f>
        <v>0</v>
      </c>
      <c r="AF123" s="517">
        <f>IF($F123=0,0,((($F123/$E123)*'CRONOGRAMA ACTIVIDADES'!AC$58)*($G123/$F123)))</f>
        <v>0</v>
      </c>
      <c r="AG123" s="499">
        <f t="shared" si="39"/>
        <v>0</v>
      </c>
      <c r="AH123" s="519">
        <f>IF($F123=0,0,((($F123/$E123)*'CRONOGRAMA ACTIVIDADES'!AD$58)*($G123/$F123)))</f>
        <v>0</v>
      </c>
      <c r="AI123" s="517">
        <f>IF($F123=0,0,((($F123/$E123)*'CRONOGRAMA ACTIVIDADES'!AE$58)*($G123/$F123)))</f>
        <v>0</v>
      </c>
      <c r="AJ123" s="517">
        <f>IF($F123=0,0,((($F123/$E123)*'CRONOGRAMA ACTIVIDADES'!AF$58)*($G123/$F123)))</f>
        <v>0</v>
      </c>
      <c r="AK123" s="517">
        <f>IF($F123=0,0,((($F123/$E123)*'CRONOGRAMA ACTIVIDADES'!AG$58)*($G123/$F123)))</f>
        <v>0</v>
      </c>
      <c r="AL123" s="517">
        <f>IF($F123=0,0,((($F123/$E123)*'CRONOGRAMA ACTIVIDADES'!AH$58)*($G123/$F123)))</f>
        <v>0</v>
      </c>
      <c r="AM123" s="517">
        <f>IF($F123=0,0,((($F123/$E123)*'CRONOGRAMA ACTIVIDADES'!AI$58)*($G123/$F123)))</f>
        <v>0</v>
      </c>
      <c r="AN123" s="517">
        <f>IF($F123=0,0,((($F123/$E123)*'CRONOGRAMA ACTIVIDADES'!AJ$58)*($G123/$F123)))</f>
        <v>0</v>
      </c>
      <c r="AO123" s="517">
        <f>IF($F123=0,0,((($F123/$E123)*'CRONOGRAMA ACTIVIDADES'!AK$58)*($G123/$F123)))</f>
        <v>0</v>
      </c>
      <c r="AP123" s="517">
        <f>IF($F123=0,0,((($F123/$E123)*'CRONOGRAMA ACTIVIDADES'!AL$58)*($G123/$F123)))</f>
        <v>0</v>
      </c>
      <c r="AQ123" s="517">
        <f>IF($F123=0,0,((($F123/$E123)*'CRONOGRAMA ACTIVIDADES'!AM$58)*($G123/$F123)))</f>
        <v>0</v>
      </c>
      <c r="AR123" s="517">
        <f>IF($F123=0,0,((($F123/$E123)*'CRONOGRAMA ACTIVIDADES'!AN$58)*($G123/$F123)))</f>
        <v>0</v>
      </c>
      <c r="AS123" s="517">
        <f>IF($F123=0,0,((($F123/$E123)*'CRONOGRAMA ACTIVIDADES'!AO$58)*($G123/$F123)))</f>
        <v>0</v>
      </c>
      <c r="AT123" s="501">
        <f t="shared" si="40"/>
        <v>0</v>
      </c>
      <c r="AU123" s="504">
        <f t="shared" si="41"/>
        <v>0</v>
      </c>
      <c r="AV123" s="470">
        <f t="shared" si="36"/>
        <v>0</v>
      </c>
    </row>
    <row r="124" spans="2:48" s="60" customFormat="1" ht="13.5">
      <c r="B124" s="494" t="str">
        <f>'FORMATO COSTEO C6'!C35</f>
        <v>6.2.6</v>
      </c>
      <c r="C124" s="515">
        <f>'FORMATO COSTEO C6'!B35</f>
        <v>0</v>
      </c>
      <c r="D124" s="506" t="str">
        <f>'FORMATO COSTEO C6'!D35</f>
        <v>Unidad medida</v>
      </c>
      <c r="E124" s="516">
        <f>'FORMATO COSTEO C6'!E35</f>
        <v>0</v>
      </c>
      <c r="F124" s="517">
        <f>'FORMATO COSTEO C6'!G35</f>
        <v>0</v>
      </c>
      <c r="G124" s="518">
        <f>'FORMATO COSTEO C6'!N35</f>
        <v>0</v>
      </c>
      <c r="H124" s="519">
        <f>IF($F124=0,0,((($F124/$E124)*'CRONOGRAMA ACTIVIDADES'!F$59)*($G124/$F124)))</f>
        <v>0</v>
      </c>
      <c r="I124" s="517">
        <f>IF($F124=0,0,((($F124/$E124)*'CRONOGRAMA ACTIVIDADES'!G$59)*($G124/$F124)))</f>
        <v>0</v>
      </c>
      <c r="J124" s="517">
        <f>IF($F124=0,0,((($F124/$E124)*'CRONOGRAMA ACTIVIDADES'!H$59)*($G124/$F124)))</f>
        <v>0</v>
      </c>
      <c r="K124" s="517">
        <f>IF($F124=0,0,((($F124/$E124)*'CRONOGRAMA ACTIVIDADES'!I$59)*($G124/$F124)))</f>
        <v>0</v>
      </c>
      <c r="L124" s="517">
        <f>IF($F124=0,0,((($F124/$E124)*'CRONOGRAMA ACTIVIDADES'!J$59)*($G124/$F124)))</f>
        <v>0</v>
      </c>
      <c r="M124" s="517">
        <f>IF($F124=0,0,((($F124/$E124)*'CRONOGRAMA ACTIVIDADES'!K$59)*($G124/$F124)))</f>
        <v>0</v>
      </c>
      <c r="N124" s="517">
        <f>IF($F124=0,0,((($F124/$E124)*'CRONOGRAMA ACTIVIDADES'!L$59)*($G124/$F124)))</f>
        <v>0</v>
      </c>
      <c r="O124" s="517">
        <f>IF($F124=0,0,((($F124/$E124)*'CRONOGRAMA ACTIVIDADES'!M$59)*($G124/$F124)))</f>
        <v>0</v>
      </c>
      <c r="P124" s="517">
        <f>IF($F124=0,0,((($F124/$E124)*'CRONOGRAMA ACTIVIDADES'!N$59)*($G124/$F124)))</f>
        <v>0</v>
      </c>
      <c r="Q124" s="517">
        <f>IF($F124=0,0,((($F124/$E124)*'CRONOGRAMA ACTIVIDADES'!O$59)*($G124/$F124)))</f>
        <v>0</v>
      </c>
      <c r="R124" s="517">
        <f>IF($F124=0,0,((($F124/$E124)*'CRONOGRAMA ACTIVIDADES'!P$59)*($G124/$F124)))</f>
        <v>0</v>
      </c>
      <c r="S124" s="517">
        <f>IF($F124=0,0,((($F124/$E124)*'CRONOGRAMA ACTIVIDADES'!Q$59)*($G124/$F124)))</f>
        <v>0</v>
      </c>
      <c r="T124" s="501">
        <f t="shared" si="38"/>
        <v>0</v>
      </c>
      <c r="U124" s="520">
        <f>IF($F124=0,0,((($F124/$E124)*'CRONOGRAMA ACTIVIDADES'!R$59)*($G124/$F124)))</f>
        <v>0</v>
      </c>
      <c r="V124" s="517">
        <f>IF($F124=0,0,((($F124/$E124)*'CRONOGRAMA ACTIVIDADES'!S$59)*($G124/$F124)))</f>
        <v>0</v>
      </c>
      <c r="W124" s="517">
        <f>IF($F124=0,0,((($F124/$E124)*'CRONOGRAMA ACTIVIDADES'!T$59)*($G124/$F124)))</f>
        <v>0</v>
      </c>
      <c r="X124" s="517">
        <f>IF($F124=0,0,((($F124/$E124)*'CRONOGRAMA ACTIVIDADES'!U$59)*($G124/$F124)))</f>
        <v>0</v>
      </c>
      <c r="Y124" s="517">
        <f>IF($F124=0,0,((($F124/$E124)*'CRONOGRAMA ACTIVIDADES'!V$59)*($G124/$F124)))</f>
        <v>0</v>
      </c>
      <c r="Z124" s="517">
        <f>IF($F124=0,0,((($F124/$E124)*'CRONOGRAMA ACTIVIDADES'!W$59)*($G124/$F124)))</f>
        <v>0</v>
      </c>
      <c r="AA124" s="517">
        <f>IF($F124=0,0,((($F124/$E124)*'CRONOGRAMA ACTIVIDADES'!X$59)*($G124/$F124)))</f>
        <v>0</v>
      </c>
      <c r="AB124" s="517">
        <f>IF($F124=0,0,((($F124/$E124)*'CRONOGRAMA ACTIVIDADES'!Y$59)*($G124/$F124)))</f>
        <v>0</v>
      </c>
      <c r="AC124" s="517">
        <f>IF($F124=0,0,((($F124/$E124)*'CRONOGRAMA ACTIVIDADES'!Z$59)*($G124/$F124)))</f>
        <v>0</v>
      </c>
      <c r="AD124" s="517">
        <f>IF($F124=0,0,((($F124/$E124)*'CRONOGRAMA ACTIVIDADES'!AA$59)*($G124/$F124)))</f>
        <v>0</v>
      </c>
      <c r="AE124" s="517">
        <f>IF($F124=0,0,((($F124/$E124)*'CRONOGRAMA ACTIVIDADES'!AB$59)*($G124/$F124)))</f>
        <v>0</v>
      </c>
      <c r="AF124" s="517">
        <f>IF($F124=0,0,((($F124/$E124)*'CRONOGRAMA ACTIVIDADES'!AC$59)*($G124/$F124)))</f>
        <v>0</v>
      </c>
      <c r="AG124" s="499">
        <f t="shared" si="39"/>
        <v>0</v>
      </c>
      <c r="AH124" s="519">
        <f>IF($F124=0,0,((($F124/$E124)*'CRONOGRAMA ACTIVIDADES'!AD$59)*($G124/$F124)))</f>
        <v>0</v>
      </c>
      <c r="AI124" s="517">
        <f>IF($F124=0,0,((($F124/$E124)*'CRONOGRAMA ACTIVIDADES'!AE$59)*($G124/$F124)))</f>
        <v>0</v>
      </c>
      <c r="AJ124" s="517">
        <f>IF($F124=0,0,((($F124/$E124)*'CRONOGRAMA ACTIVIDADES'!AF$59)*($G124/$F124)))</f>
        <v>0</v>
      </c>
      <c r="AK124" s="517">
        <f>IF($F124=0,0,((($F124/$E124)*'CRONOGRAMA ACTIVIDADES'!AG$59)*($G124/$F124)))</f>
        <v>0</v>
      </c>
      <c r="AL124" s="517">
        <f>IF($F124=0,0,((($F124/$E124)*'CRONOGRAMA ACTIVIDADES'!AH$59)*($G124/$F124)))</f>
        <v>0</v>
      </c>
      <c r="AM124" s="517">
        <f>IF($F124=0,0,((($F124/$E124)*'CRONOGRAMA ACTIVIDADES'!AI$59)*($G124/$F124)))</f>
        <v>0</v>
      </c>
      <c r="AN124" s="517">
        <f>IF($F124=0,0,((($F124/$E124)*'CRONOGRAMA ACTIVIDADES'!AJ$59)*($G124/$F124)))</f>
        <v>0</v>
      </c>
      <c r="AO124" s="517">
        <f>IF($F124=0,0,((($F124/$E124)*'CRONOGRAMA ACTIVIDADES'!AK$59)*($G124/$F124)))</f>
        <v>0</v>
      </c>
      <c r="AP124" s="517">
        <f>IF($F124=0,0,((($F124/$E124)*'CRONOGRAMA ACTIVIDADES'!AL$59)*($G124/$F124)))</f>
        <v>0</v>
      </c>
      <c r="AQ124" s="517">
        <f>IF($F124=0,0,((($F124/$E124)*'CRONOGRAMA ACTIVIDADES'!AM$59)*($G124/$F124)))</f>
        <v>0</v>
      </c>
      <c r="AR124" s="517">
        <f>IF($F124=0,0,((($F124/$E124)*'CRONOGRAMA ACTIVIDADES'!AN$59)*($G124/$F124)))</f>
        <v>0</v>
      </c>
      <c r="AS124" s="517">
        <f>IF($F124=0,0,((($F124/$E124)*'CRONOGRAMA ACTIVIDADES'!AO$59)*($G124/$F124)))</f>
        <v>0</v>
      </c>
      <c r="AT124" s="501">
        <f t="shared" si="40"/>
        <v>0</v>
      </c>
      <c r="AU124" s="504">
        <f t="shared" si="41"/>
        <v>0</v>
      </c>
      <c r="AV124" s="470">
        <f t="shared" si="36"/>
        <v>0</v>
      </c>
    </row>
    <row r="125" spans="2:48" s="60" customFormat="1" ht="13.5">
      <c r="B125" s="494" t="str">
        <f>'FORMATO COSTEO C6'!C36</f>
        <v>6.2.7</v>
      </c>
      <c r="C125" s="515">
        <f>'FORMATO COSTEO C6'!B36</f>
        <v>0</v>
      </c>
      <c r="D125" s="506" t="str">
        <f>'FORMATO COSTEO C6'!D36</f>
        <v>Unidad medida</v>
      </c>
      <c r="E125" s="516">
        <f>'FORMATO COSTEO C6'!E36</f>
        <v>0</v>
      </c>
      <c r="F125" s="517">
        <f>'FORMATO COSTEO C6'!G36</f>
        <v>0</v>
      </c>
      <c r="G125" s="518">
        <f>'FORMATO COSTEO C6'!N36</f>
        <v>0</v>
      </c>
      <c r="H125" s="519">
        <f>IF($F125=0,0,((($F125/$E125)*'CRONOGRAMA ACTIVIDADES'!F$60)*($G125/$F125)))</f>
        <v>0</v>
      </c>
      <c r="I125" s="517">
        <f>IF($F125=0,0,((($F125/$E125)*'CRONOGRAMA ACTIVIDADES'!G$60)*($G125/$F125)))</f>
        <v>0</v>
      </c>
      <c r="J125" s="517">
        <f>IF($F125=0,0,((($F125/$E125)*'CRONOGRAMA ACTIVIDADES'!H$60)*($G125/$F125)))</f>
        <v>0</v>
      </c>
      <c r="K125" s="517">
        <f>IF($F125=0,0,((($F125/$E125)*'CRONOGRAMA ACTIVIDADES'!I$60)*($G125/$F125)))</f>
        <v>0</v>
      </c>
      <c r="L125" s="517">
        <f>IF($F125=0,0,((($F125/$E125)*'CRONOGRAMA ACTIVIDADES'!J$60)*($G125/$F125)))</f>
        <v>0</v>
      </c>
      <c r="M125" s="517">
        <f>IF($F125=0,0,((($F125/$E125)*'CRONOGRAMA ACTIVIDADES'!K$60)*($G125/$F125)))</f>
        <v>0</v>
      </c>
      <c r="N125" s="517">
        <f>IF($F125=0,0,((($F125/$E125)*'CRONOGRAMA ACTIVIDADES'!L$60)*($G125/$F125)))</f>
        <v>0</v>
      </c>
      <c r="O125" s="517">
        <f>IF($F125=0,0,((($F125/$E125)*'CRONOGRAMA ACTIVIDADES'!M$60)*($G125/$F125)))</f>
        <v>0</v>
      </c>
      <c r="P125" s="517">
        <f>IF($F125=0,0,((($F125/$E125)*'CRONOGRAMA ACTIVIDADES'!N$60)*($G125/$F125)))</f>
        <v>0</v>
      </c>
      <c r="Q125" s="517">
        <f>IF($F125=0,0,((($F125/$E125)*'CRONOGRAMA ACTIVIDADES'!O$60)*($G125/$F125)))</f>
        <v>0</v>
      </c>
      <c r="R125" s="517">
        <f>IF($F125=0,0,((($F125/$E125)*'CRONOGRAMA ACTIVIDADES'!P$60)*($G125/$F125)))</f>
        <v>0</v>
      </c>
      <c r="S125" s="517">
        <f>IF($F125=0,0,((($F125/$E125)*'CRONOGRAMA ACTIVIDADES'!Q$60)*($G125/$F125)))</f>
        <v>0</v>
      </c>
      <c r="T125" s="501">
        <f t="shared" si="38"/>
        <v>0</v>
      </c>
      <c r="U125" s="520">
        <f>IF($F125=0,0,((($F125/$E125)*'CRONOGRAMA ACTIVIDADES'!R$60)*($G125/$F125)))</f>
        <v>0</v>
      </c>
      <c r="V125" s="517">
        <f>IF($F125=0,0,((($F125/$E125)*'CRONOGRAMA ACTIVIDADES'!S$60)*($G125/$F125)))</f>
        <v>0</v>
      </c>
      <c r="W125" s="517">
        <f>IF($F125=0,0,((($F125/$E125)*'CRONOGRAMA ACTIVIDADES'!T$60)*($G125/$F125)))</f>
        <v>0</v>
      </c>
      <c r="X125" s="517">
        <f>IF($F125=0,0,((($F125/$E125)*'CRONOGRAMA ACTIVIDADES'!U$60)*($G125/$F125)))</f>
        <v>0</v>
      </c>
      <c r="Y125" s="517">
        <f>IF($F125=0,0,((($F125/$E125)*'CRONOGRAMA ACTIVIDADES'!V$60)*($G125/$F125)))</f>
        <v>0</v>
      </c>
      <c r="Z125" s="517">
        <f>IF($F125=0,0,((($F125/$E125)*'CRONOGRAMA ACTIVIDADES'!W$60)*($G125/$F125)))</f>
        <v>0</v>
      </c>
      <c r="AA125" s="517">
        <f>IF($F125=0,0,((($F125/$E125)*'CRONOGRAMA ACTIVIDADES'!X$60)*($G125/$F125)))</f>
        <v>0</v>
      </c>
      <c r="AB125" s="517">
        <f>IF($F125=0,0,((($F125/$E125)*'CRONOGRAMA ACTIVIDADES'!Y$60)*($G125/$F125)))</f>
        <v>0</v>
      </c>
      <c r="AC125" s="517">
        <f>IF($F125=0,0,((($F125/$E125)*'CRONOGRAMA ACTIVIDADES'!Z$60)*($G125/$F125)))</f>
        <v>0</v>
      </c>
      <c r="AD125" s="517">
        <f>IF($F125=0,0,((($F125/$E125)*'CRONOGRAMA ACTIVIDADES'!AA$60)*($G125/$F125)))</f>
        <v>0</v>
      </c>
      <c r="AE125" s="517">
        <f>IF($F125=0,0,((($F125/$E125)*'CRONOGRAMA ACTIVIDADES'!AB$60)*($G125/$F125)))</f>
        <v>0</v>
      </c>
      <c r="AF125" s="517">
        <f>IF($F125=0,0,((($F125/$E125)*'CRONOGRAMA ACTIVIDADES'!AC$60)*($G125/$F125)))</f>
        <v>0</v>
      </c>
      <c r="AG125" s="499">
        <f t="shared" si="39"/>
        <v>0</v>
      </c>
      <c r="AH125" s="519">
        <f>IF($F125=0,0,((($F125/$E125)*'CRONOGRAMA ACTIVIDADES'!AD$60)*($G125/$F125)))</f>
        <v>0</v>
      </c>
      <c r="AI125" s="517">
        <f>IF($F125=0,0,((($F125/$E125)*'CRONOGRAMA ACTIVIDADES'!AE$60)*($G125/$F125)))</f>
        <v>0</v>
      </c>
      <c r="AJ125" s="517">
        <f>IF($F125=0,0,((($F125/$E125)*'CRONOGRAMA ACTIVIDADES'!AF$60)*($G125/$F125)))</f>
        <v>0</v>
      </c>
      <c r="AK125" s="517">
        <f>IF($F125=0,0,((($F125/$E125)*'CRONOGRAMA ACTIVIDADES'!AG$60)*($G125/$F125)))</f>
        <v>0</v>
      </c>
      <c r="AL125" s="517">
        <f>IF($F125=0,0,((($F125/$E125)*'CRONOGRAMA ACTIVIDADES'!AH$60)*($G125/$F125)))</f>
        <v>0</v>
      </c>
      <c r="AM125" s="517">
        <f>IF($F125=0,0,((($F125/$E125)*'CRONOGRAMA ACTIVIDADES'!AI$60)*($G125/$F125)))</f>
        <v>0</v>
      </c>
      <c r="AN125" s="517">
        <f>IF($F125=0,0,((($F125/$E125)*'CRONOGRAMA ACTIVIDADES'!AJ$60)*($G125/$F125)))</f>
        <v>0</v>
      </c>
      <c r="AO125" s="517">
        <f>IF($F125=0,0,((($F125/$E125)*'CRONOGRAMA ACTIVIDADES'!AK$60)*($G125/$F125)))</f>
        <v>0</v>
      </c>
      <c r="AP125" s="517">
        <f>IF($F125=0,0,((($F125/$E125)*'CRONOGRAMA ACTIVIDADES'!AL$60)*($G125/$F125)))</f>
        <v>0</v>
      </c>
      <c r="AQ125" s="517">
        <f>IF($F125=0,0,((($F125/$E125)*'CRONOGRAMA ACTIVIDADES'!AM$60)*($G125/$F125)))</f>
        <v>0</v>
      </c>
      <c r="AR125" s="517">
        <f>IF($F125=0,0,((($F125/$E125)*'CRONOGRAMA ACTIVIDADES'!AN$60)*($G125/$F125)))</f>
        <v>0</v>
      </c>
      <c r="AS125" s="517">
        <f>IF($F125=0,0,((($F125/$E125)*'CRONOGRAMA ACTIVIDADES'!AO$60)*($G125/$F125)))</f>
        <v>0</v>
      </c>
      <c r="AT125" s="501">
        <f t="shared" si="40"/>
        <v>0</v>
      </c>
      <c r="AU125" s="504">
        <f t="shared" si="41"/>
        <v>0</v>
      </c>
      <c r="AV125" s="470">
        <f t="shared" si="36"/>
        <v>0</v>
      </c>
    </row>
    <row r="126" spans="2:48" s="60" customFormat="1" ht="13.5">
      <c r="B126" s="494" t="str">
        <f>'FORMATO COSTEO C6'!C37</f>
        <v>6.2.8</v>
      </c>
      <c r="C126" s="515">
        <f>'FORMATO COSTEO C6'!B37</f>
        <v>0</v>
      </c>
      <c r="D126" s="506" t="str">
        <f>'FORMATO COSTEO C6'!D37</f>
        <v>Unidad medida</v>
      </c>
      <c r="E126" s="516">
        <f>'FORMATO COSTEO C6'!E37</f>
        <v>0</v>
      </c>
      <c r="F126" s="517">
        <f>'FORMATO COSTEO C6'!G37</f>
        <v>0</v>
      </c>
      <c r="G126" s="518">
        <f>'FORMATO COSTEO C6'!N37</f>
        <v>0</v>
      </c>
      <c r="H126" s="519">
        <f>IF($F126=0,0,((($F126/$E126)*'CRONOGRAMA ACTIVIDADES'!F$61)*($G126/$F126)))</f>
        <v>0</v>
      </c>
      <c r="I126" s="517">
        <f>IF($F126=0,0,((($F126/$E126)*'CRONOGRAMA ACTIVIDADES'!G$61)*($G126/$F126)))</f>
        <v>0</v>
      </c>
      <c r="J126" s="517">
        <f>IF($F126=0,0,((($F126/$E126)*'CRONOGRAMA ACTIVIDADES'!H$61)*($G126/$F126)))</f>
        <v>0</v>
      </c>
      <c r="K126" s="517">
        <f>IF($F126=0,0,((($F126/$E126)*'CRONOGRAMA ACTIVIDADES'!I$61)*($G126/$F126)))</f>
        <v>0</v>
      </c>
      <c r="L126" s="517">
        <f>IF($F126=0,0,((($F126/$E126)*'CRONOGRAMA ACTIVIDADES'!J$61)*($G126/$F126)))</f>
        <v>0</v>
      </c>
      <c r="M126" s="517">
        <f>IF($F126=0,0,((($F126/$E126)*'CRONOGRAMA ACTIVIDADES'!K$61)*($G126/$F126)))</f>
        <v>0</v>
      </c>
      <c r="N126" s="517">
        <f>IF($F126=0,0,((($F126/$E126)*'CRONOGRAMA ACTIVIDADES'!L$61)*($G126/$F126)))</f>
        <v>0</v>
      </c>
      <c r="O126" s="517">
        <f>IF($F126=0,0,((($F126/$E126)*'CRONOGRAMA ACTIVIDADES'!M$61)*($G126/$F126)))</f>
        <v>0</v>
      </c>
      <c r="P126" s="517">
        <f>IF($F126=0,0,((($F126/$E126)*'CRONOGRAMA ACTIVIDADES'!N$61)*($G126/$F126)))</f>
        <v>0</v>
      </c>
      <c r="Q126" s="517">
        <f>IF($F126=0,0,((($F126/$E126)*'CRONOGRAMA ACTIVIDADES'!O$61)*($G126/$F126)))</f>
        <v>0</v>
      </c>
      <c r="R126" s="517">
        <f>IF($F126=0,0,((($F126/$E126)*'CRONOGRAMA ACTIVIDADES'!P$61)*($G126/$F126)))</f>
        <v>0</v>
      </c>
      <c r="S126" s="517">
        <f>IF($F126=0,0,((($F126/$E126)*'CRONOGRAMA ACTIVIDADES'!Q$61)*($G126/$F126)))</f>
        <v>0</v>
      </c>
      <c r="T126" s="501">
        <f t="shared" si="38"/>
        <v>0</v>
      </c>
      <c r="U126" s="520">
        <f>IF($F126=0,0,((($F126/$E126)*'CRONOGRAMA ACTIVIDADES'!R$61)*($G126/$F126)))</f>
        <v>0</v>
      </c>
      <c r="V126" s="517">
        <f>IF($F126=0,0,((($F126/$E126)*'CRONOGRAMA ACTIVIDADES'!S$61)*($G126/$F126)))</f>
        <v>0</v>
      </c>
      <c r="W126" s="517">
        <f>IF($F126=0,0,((($F126/$E126)*'CRONOGRAMA ACTIVIDADES'!T$61)*($G126/$F126)))</f>
        <v>0</v>
      </c>
      <c r="X126" s="517">
        <f>IF($F126=0,0,((($F126/$E126)*'CRONOGRAMA ACTIVIDADES'!U$61)*($G126/$F126)))</f>
        <v>0</v>
      </c>
      <c r="Y126" s="517">
        <f>IF($F126=0,0,((($F126/$E126)*'CRONOGRAMA ACTIVIDADES'!V$61)*($G126/$F126)))</f>
        <v>0</v>
      </c>
      <c r="Z126" s="517">
        <f>IF($F126=0,0,((($F126/$E126)*'CRONOGRAMA ACTIVIDADES'!W$61)*($G126/$F126)))</f>
        <v>0</v>
      </c>
      <c r="AA126" s="517">
        <f>IF($F126=0,0,((($F126/$E126)*'CRONOGRAMA ACTIVIDADES'!X$61)*($G126/$F126)))</f>
        <v>0</v>
      </c>
      <c r="AB126" s="517">
        <f>IF($F126=0,0,((($F126/$E126)*'CRONOGRAMA ACTIVIDADES'!Y$61)*($G126/$F126)))</f>
        <v>0</v>
      </c>
      <c r="AC126" s="517">
        <f>IF($F126=0,0,((($F126/$E126)*'CRONOGRAMA ACTIVIDADES'!Z$61)*($G126/$F126)))</f>
        <v>0</v>
      </c>
      <c r="AD126" s="517">
        <f>IF($F126=0,0,((($F126/$E126)*'CRONOGRAMA ACTIVIDADES'!AA$61)*($G126/$F126)))</f>
        <v>0</v>
      </c>
      <c r="AE126" s="517">
        <f>IF($F126=0,0,((($F126/$E126)*'CRONOGRAMA ACTIVIDADES'!AB$61)*($G126/$F126)))</f>
        <v>0</v>
      </c>
      <c r="AF126" s="517">
        <f>IF($F126=0,0,((($F126/$E126)*'CRONOGRAMA ACTIVIDADES'!AC$61)*($G126/$F126)))</f>
        <v>0</v>
      </c>
      <c r="AG126" s="499">
        <f t="shared" si="39"/>
        <v>0</v>
      </c>
      <c r="AH126" s="519">
        <f>IF($F126=0,0,((($F126/$E126)*'CRONOGRAMA ACTIVIDADES'!AD$61)*($G126/$F126)))</f>
        <v>0</v>
      </c>
      <c r="AI126" s="517">
        <f>IF($F126=0,0,((($F126/$E126)*'CRONOGRAMA ACTIVIDADES'!AE$61)*($G126/$F126)))</f>
        <v>0</v>
      </c>
      <c r="AJ126" s="517">
        <f>IF($F126=0,0,((($F126/$E126)*'CRONOGRAMA ACTIVIDADES'!AF$61)*($G126/$F126)))</f>
        <v>0</v>
      </c>
      <c r="AK126" s="517">
        <f>IF($F126=0,0,((($F126/$E126)*'CRONOGRAMA ACTIVIDADES'!AG$61)*($G126/$F126)))</f>
        <v>0</v>
      </c>
      <c r="AL126" s="517">
        <f>IF($F126=0,0,((($F126/$E126)*'CRONOGRAMA ACTIVIDADES'!AH$61)*($G126/$F126)))</f>
        <v>0</v>
      </c>
      <c r="AM126" s="517">
        <f>IF($F126=0,0,((($F126/$E126)*'CRONOGRAMA ACTIVIDADES'!AI$61)*($G126/$F126)))</f>
        <v>0</v>
      </c>
      <c r="AN126" s="517">
        <f>IF($F126=0,0,((($F126/$E126)*'CRONOGRAMA ACTIVIDADES'!AJ$61)*($G126/$F126)))</f>
        <v>0</v>
      </c>
      <c r="AO126" s="517">
        <f>IF($F126=0,0,((($F126/$E126)*'CRONOGRAMA ACTIVIDADES'!AK$61)*($G126/$F126)))</f>
        <v>0</v>
      </c>
      <c r="AP126" s="517">
        <f>IF($F126=0,0,((($F126/$E126)*'CRONOGRAMA ACTIVIDADES'!AL$61)*($G126/$F126)))</f>
        <v>0</v>
      </c>
      <c r="AQ126" s="517">
        <f>IF($F126=0,0,((($F126/$E126)*'CRONOGRAMA ACTIVIDADES'!AM$61)*($G126/$F126)))</f>
        <v>0</v>
      </c>
      <c r="AR126" s="517">
        <f>IF($F126=0,0,((($F126/$E126)*'CRONOGRAMA ACTIVIDADES'!AN$61)*($G126/$F126)))</f>
        <v>0</v>
      </c>
      <c r="AS126" s="517">
        <f>IF($F126=0,0,((($F126/$E126)*'CRONOGRAMA ACTIVIDADES'!AO$61)*($G126/$F126)))</f>
        <v>0</v>
      </c>
      <c r="AT126" s="501">
        <f t="shared" si="40"/>
        <v>0</v>
      </c>
      <c r="AU126" s="504">
        <f t="shared" si="41"/>
        <v>0</v>
      </c>
      <c r="AV126" s="470">
        <f t="shared" si="36"/>
        <v>0</v>
      </c>
    </row>
    <row r="127" spans="2:48" s="60" customFormat="1" ht="13.5">
      <c r="B127" s="494" t="str">
        <f>'FORMATO COSTEO C6'!C38</f>
        <v>6.2.9</v>
      </c>
      <c r="C127" s="515">
        <f>'FORMATO COSTEO C6'!B38</f>
        <v>0</v>
      </c>
      <c r="D127" s="506" t="str">
        <f>'FORMATO COSTEO C6'!D38</f>
        <v>Unidad medida</v>
      </c>
      <c r="E127" s="516">
        <f>'FORMATO COSTEO C6'!E38</f>
        <v>0</v>
      </c>
      <c r="F127" s="517">
        <f>'FORMATO COSTEO C6'!G38</f>
        <v>0</v>
      </c>
      <c r="G127" s="518">
        <f>'FORMATO COSTEO C6'!N38</f>
        <v>0</v>
      </c>
      <c r="H127" s="519">
        <f>IF($F127=0,0,((($F127/$E127)*'CRONOGRAMA ACTIVIDADES'!F$62)*($G127/$F127)))</f>
        <v>0</v>
      </c>
      <c r="I127" s="517">
        <f>IF($F127=0,0,((($F127/$E127)*'CRONOGRAMA ACTIVIDADES'!G$62)*($G127/$F127)))</f>
        <v>0</v>
      </c>
      <c r="J127" s="517">
        <f>IF($F127=0,0,((($F127/$E127)*'CRONOGRAMA ACTIVIDADES'!H$62)*($G127/$F127)))</f>
        <v>0</v>
      </c>
      <c r="K127" s="517">
        <f>IF($F127=0,0,((($F127/$E127)*'CRONOGRAMA ACTIVIDADES'!I$62)*($G127/$F127)))</f>
        <v>0</v>
      </c>
      <c r="L127" s="517">
        <f>IF($F127=0,0,((($F127/$E127)*'CRONOGRAMA ACTIVIDADES'!J$62)*($G127/$F127)))</f>
        <v>0</v>
      </c>
      <c r="M127" s="517">
        <f>IF($F127=0,0,((($F127/$E127)*'CRONOGRAMA ACTIVIDADES'!K$62)*($G127/$F127)))</f>
        <v>0</v>
      </c>
      <c r="N127" s="517">
        <f>IF($F127=0,0,((($F127/$E127)*'CRONOGRAMA ACTIVIDADES'!L$62)*($G127/$F127)))</f>
        <v>0</v>
      </c>
      <c r="O127" s="517">
        <f>IF($F127=0,0,((($F127/$E127)*'CRONOGRAMA ACTIVIDADES'!M$62)*($G127/$F127)))</f>
        <v>0</v>
      </c>
      <c r="P127" s="517">
        <f>IF($F127=0,0,((($F127/$E127)*'CRONOGRAMA ACTIVIDADES'!N$62)*($G127/$F127)))</f>
        <v>0</v>
      </c>
      <c r="Q127" s="517">
        <f>IF($F127=0,0,((($F127/$E127)*'CRONOGRAMA ACTIVIDADES'!O$62)*($G127/$F127)))</f>
        <v>0</v>
      </c>
      <c r="R127" s="517">
        <f>IF($F127=0,0,((($F127/$E127)*'CRONOGRAMA ACTIVIDADES'!P$62)*($G127/$F127)))</f>
        <v>0</v>
      </c>
      <c r="S127" s="517">
        <f>IF($F127=0,0,((($F127/$E127)*'CRONOGRAMA ACTIVIDADES'!Q$62)*($G127/$F127)))</f>
        <v>0</v>
      </c>
      <c r="T127" s="501">
        <f t="shared" si="38"/>
        <v>0</v>
      </c>
      <c r="U127" s="520">
        <f>IF($F127=0,0,((($F127/$E127)*'CRONOGRAMA ACTIVIDADES'!R$62)*($G127/$F127)))</f>
        <v>0</v>
      </c>
      <c r="V127" s="517">
        <f>IF($F127=0,0,((($F127/$E127)*'CRONOGRAMA ACTIVIDADES'!S$62)*($G127/$F127)))</f>
        <v>0</v>
      </c>
      <c r="W127" s="517">
        <f>IF($F127=0,0,((($F127/$E127)*'CRONOGRAMA ACTIVIDADES'!T$62)*($G127/$F127)))</f>
        <v>0</v>
      </c>
      <c r="X127" s="517">
        <f>IF($F127=0,0,((($F127/$E127)*'CRONOGRAMA ACTIVIDADES'!U$62)*($G127/$F127)))</f>
        <v>0</v>
      </c>
      <c r="Y127" s="517">
        <f>IF($F127=0,0,((($F127/$E127)*'CRONOGRAMA ACTIVIDADES'!V$62)*($G127/$F127)))</f>
        <v>0</v>
      </c>
      <c r="Z127" s="517">
        <f>IF($F127=0,0,((($F127/$E127)*'CRONOGRAMA ACTIVIDADES'!W$62)*($G127/$F127)))</f>
        <v>0</v>
      </c>
      <c r="AA127" s="517">
        <f>IF($F127=0,0,((($F127/$E127)*'CRONOGRAMA ACTIVIDADES'!X$62)*($G127/$F127)))</f>
        <v>0</v>
      </c>
      <c r="AB127" s="517">
        <f>IF($F127=0,0,((($F127/$E127)*'CRONOGRAMA ACTIVIDADES'!Y$62)*($G127/$F127)))</f>
        <v>0</v>
      </c>
      <c r="AC127" s="517">
        <f>IF($F127=0,0,((($F127/$E127)*'CRONOGRAMA ACTIVIDADES'!Z$62)*($G127/$F127)))</f>
        <v>0</v>
      </c>
      <c r="AD127" s="517">
        <f>IF($F127=0,0,((($F127/$E127)*'CRONOGRAMA ACTIVIDADES'!AA$62)*($G127/$F127)))</f>
        <v>0</v>
      </c>
      <c r="AE127" s="517">
        <f>IF($F127=0,0,((($F127/$E127)*'CRONOGRAMA ACTIVIDADES'!AB$62)*($G127/$F127)))</f>
        <v>0</v>
      </c>
      <c r="AF127" s="517">
        <f>IF($F127=0,0,((($F127/$E127)*'CRONOGRAMA ACTIVIDADES'!AC$62)*($G127/$F127)))</f>
        <v>0</v>
      </c>
      <c r="AG127" s="499">
        <f t="shared" si="39"/>
        <v>0</v>
      </c>
      <c r="AH127" s="519">
        <f>IF($F127=0,0,((($F127/$E127)*'CRONOGRAMA ACTIVIDADES'!AD$62)*($G127/$F127)))</f>
        <v>0</v>
      </c>
      <c r="AI127" s="517">
        <f>IF($F127=0,0,((($F127/$E127)*'CRONOGRAMA ACTIVIDADES'!AE$62)*($G127/$F127)))</f>
        <v>0</v>
      </c>
      <c r="AJ127" s="517">
        <f>IF($F127=0,0,((($F127/$E127)*'CRONOGRAMA ACTIVIDADES'!AF$62)*($G127/$F127)))</f>
        <v>0</v>
      </c>
      <c r="AK127" s="517">
        <f>IF($F127=0,0,((($F127/$E127)*'CRONOGRAMA ACTIVIDADES'!AG$62)*($G127/$F127)))</f>
        <v>0</v>
      </c>
      <c r="AL127" s="517">
        <f>IF($F127=0,0,((($F127/$E127)*'CRONOGRAMA ACTIVIDADES'!AH$62)*($G127/$F127)))</f>
        <v>0</v>
      </c>
      <c r="AM127" s="517">
        <f>IF($F127=0,0,((($F127/$E127)*'CRONOGRAMA ACTIVIDADES'!AI$62)*($G127/$F127)))</f>
        <v>0</v>
      </c>
      <c r="AN127" s="517">
        <f>IF($F127=0,0,((($F127/$E127)*'CRONOGRAMA ACTIVIDADES'!AJ$62)*($G127/$F127)))</f>
        <v>0</v>
      </c>
      <c r="AO127" s="517">
        <f>IF($F127=0,0,((($F127/$E127)*'CRONOGRAMA ACTIVIDADES'!AK$62)*($G127/$F127)))</f>
        <v>0</v>
      </c>
      <c r="AP127" s="517">
        <f>IF($F127=0,0,((($F127/$E127)*'CRONOGRAMA ACTIVIDADES'!AL$62)*($G127/$F127)))</f>
        <v>0</v>
      </c>
      <c r="AQ127" s="517">
        <f>IF($F127=0,0,((($F127/$E127)*'CRONOGRAMA ACTIVIDADES'!AM$62)*($G127/$F127)))</f>
        <v>0</v>
      </c>
      <c r="AR127" s="517">
        <f>IF($F127=0,0,((($F127/$E127)*'CRONOGRAMA ACTIVIDADES'!AN$62)*($G127/$F127)))</f>
        <v>0</v>
      </c>
      <c r="AS127" s="517">
        <f>IF($F127=0,0,((($F127/$E127)*'CRONOGRAMA ACTIVIDADES'!AO$62)*($G127/$F127)))</f>
        <v>0</v>
      </c>
      <c r="AT127" s="501">
        <f t="shared" si="40"/>
        <v>0</v>
      </c>
      <c r="AU127" s="504">
        <f t="shared" si="41"/>
        <v>0</v>
      </c>
      <c r="AV127" s="470">
        <f t="shared" si="36"/>
        <v>0</v>
      </c>
    </row>
    <row r="128" spans="2:48" s="60" customFormat="1" ht="13.5">
      <c r="B128" s="494" t="str">
        <f>'FORMATO COSTEO C6'!C39</f>
        <v>6.2.10</v>
      </c>
      <c r="C128" s="515">
        <f>'FORMATO COSTEO C6'!B39</f>
        <v>0</v>
      </c>
      <c r="D128" s="506" t="str">
        <f>'FORMATO COSTEO C6'!D39</f>
        <v>Unidad medida</v>
      </c>
      <c r="E128" s="516">
        <f>'FORMATO COSTEO C6'!E39</f>
        <v>0</v>
      </c>
      <c r="F128" s="517">
        <f>'FORMATO COSTEO C6'!G39</f>
        <v>0</v>
      </c>
      <c r="G128" s="518">
        <f>'FORMATO COSTEO C6'!N39</f>
        <v>0</v>
      </c>
      <c r="H128" s="519">
        <f>IF($F128=0,0,((($F128/$E128)*'CRONOGRAMA ACTIVIDADES'!F$63)*($G128/$F128)))</f>
        <v>0</v>
      </c>
      <c r="I128" s="517">
        <f>IF($F128=0,0,((($F128/$E128)*'CRONOGRAMA ACTIVIDADES'!G$63)*($G128/$F128)))</f>
        <v>0</v>
      </c>
      <c r="J128" s="517">
        <f>IF($F128=0,0,((($F128/$E128)*'CRONOGRAMA ACTIVIDADES'!H$63)*($G128/$F128)))</f>
        <v>0</v>
      </c>
      <c r="K128" s="517">
        <f>IF($F128=0,0,((($F128/$E128)*'CRONOGRAMA ACTIVIDADES'!I$63)*($G128/$F128)))</f>
        <v>0</v>
      </c>
      <c r="L128" s="517">
        <f>IF($F128=0,0,((($F128/$E128)*'CRONOGRAMA ACTIVIDADES'!J$63)*($G128/$F128)))</f>
        <v>0</v>
      </c>
      <c r="M128" s="517">
        <f>IF($F128=0,0,((($F128/$E128)*'CRONOGRAMA ACTIVIDADES'!K$63)*($G128/$F128)))</f>
        <v>0</v>
      </c>
      <c r="N128" s="517">
        <f>IF($F128=0,0,((($F128/$E128)*'CRONOGRAMA ACTIVIDADES'!L$63)*($G128/$F128)))</f>
        <v>0</v>
      </c>
      <c r="O128" s="517">
        <f>IF($F128=0,0,((($F128/$E128)*'CRONOGRAMA ACTIVIDADES'!M$63)*($G128/$F128)))</f>
        <v>0</v>
      </c>
      <c r="P128" s="517">
        <f>IF($F128=0,0,((($F128/$E128)*'CRONOGRAMA ACTIVIDADES'!N$63)*($G128/$F128)))</f>
        <v>0</v>
      </c>
      <c r="Q128" s="517">
        <f>IF($F128=0,0,((($F128/$E128)*'CRONOGRAMA ACTIVIDADES'!O$63)*($G128/$F128)))</f>
        <v>0</v>
      </c>
      <c r="R128" s="517">
        <f>IF($F128=0,0,((($F128/$E128)*'CRONOGRAMA ACTIVIDADES'!P$63)*($G128/$F128)))</f>
        <v>0</v>
      </c>
      <c r="S128" s="517">
        <f>IF($F128=0,0,((($F128/$E128)*'CRONOGRAMA ACTIVIDADES'!Q$63)*($G128/$F128)))</f>
        <v>0</v>
      </c>
      <c r="T128" s="501">
        <f t="shared" si="38"/>
        <v>0</v>
      </c>
      <c r="U128" s="520">
        <f>IF($F128=0,0,((($F128/$E128)*'CRONOGRAMA ACTIVIDADES'!R$63)*($G128/$F128)))</f>
        <v>0</v>
      </c>
      <c r="V128" s="517">
        <f>IF($F128=0,0,((($F128/$E128)*'CRONOGRAMA ACTIVIDADES'!S$63)*($G128/$F128)))</f>
        <v>0</v>
      </c>
      <c r="W128" s="517">
        <f>IF($F128=0,0,((($F128/$E128)*'CRONOGRAMA ACTIVIDADES'!T$63)*($G128/$F128)))</f>
        <v>0</v>
      </c>
      <c r="X128" s="517">
        <f>IF($F128=0,0,((($F128/$E128)*'CRONOGRAMA ACTIVIDADES'!U$63)*($G128/$F128)))</f>
        <v>0</v>
      </c>
      <c r="Y128" s="517">
        <f>IF($F128=0,0,((($F128/$E128)*'CRONOGRAMA ACTIVIDADES'!V$63)*($G128/$F128)))</f>
        <v>0</v>
      </c>
      <c r="Z128" s="517">
        <f>IF($F128=0,0,((($F128/$E128)*'CRONOGRAMA ACTIVIDADES'!W$63)*($G128/$F128)))</f>
        <v>0</v>
      </c>
      <c r="AA128" s="517">
        <f>IF($F128=0,0,((($F128/$E128)*'CRONOGRAMA ACTIVIDADES'!X$63)*($G128/$F128)))</f>
        <v>0</v>
      </c>
      <c r="AB128" s="517">
        <f>IF($F128=0,0,((($F128/$E128)*'CRONOGRAMA ACTIVIDADES'!Y$63)*($G128/$F128)))</f>
        <v>0</v>
      </c>
      <c r="AC128" s="517">
        <f>IF($F128=0,0,((($F128/$E128)*'CRONOGRAMA ACTIVIDADES'!Z$63)*($G128/$F128)))</f>
        <v>0</v>
      </c>
      <c r="AD128" s="517">
        <f>IF($F128=0,0,((($F128/$E128)*'CRONOGRAMA ACTIVIDADES'!AA$63)*($G128/$F128)))</f>
        <v>0</v>
      </c>
      <c r="AE128" s="517">
        <f>IF($F128=0,0,((($F128/$E128)*'CRONOGRAMA ACTIVIDADES'!AB$63)*($G128/$F128)))</f>
        <v>0</v>
      </c>
      <c r="AF128" s="517">
        <f>IF($F128=0,0,((($F128/$E128)*'CRONOGRAMA ACTIVIDADES'!AC$63)*($G128/$F128)))</f>
        <v>0</v>
      </c>
      <c r="AG128" s="499">
        <f t="shared" si="39"/>
        <v>0</v>
      </c>
      <c r="AH128" s="519">
        <f>IF($F128=0,0,((($F128/$E128)*'CRONOGRAMA ACTIVIDADES'!AD$63)*($G128/$F128)))</f>
        <v>0</v>
      </c>
      <c r="AI128" s="517">
        <f>IF($F128=0,0,((($F128/$E128)*'CRONOGRAMA ACTIVIDADES'!AE$63)*($G128/$F128)))</f>
        <v>0</v>
      </c>
      <c r="AJ128" s="517">
        <f>IF($F128=0,0,((($F128/$E128)*'CRONOGRAMA ACTIVIDADES'!AF$63)*($G128/$F128)))</f>
        <v>0</v>
      </c>
      <c r="AK128" s="517">
        <f>IF($F128=0,0,((($F128/$E128)*'CRONOGRAMA ACTIVIDADES'!AG$63)*($G128/$F128)))</f>
        <v>0</v>
      </c>
      <c r="AL128" s="517">
        <f>IF($F128=0,0,((($F128/$E128)*'CRONOGRAMA ACTIVIDADES'!AH$63)*($G128/$F128)))</f>
        <v>0</v>
      </c>
      <c r="AM128" s="517">
        <f>IF($F128=0,0,((($F128/$E128)*'CRONOGRAMA ACTIVIDADES'!AI$63)*($G128/$F128)))</f>
        <v>0</v>
      </c>
      <c r="AN128" s="517">
        <f>IF($F128=0,0,((($F128/$E128)*'CRONOGRAMA ACTIVIDADES'!AJ$63)*($G128/$F128)))</f>
        <v>0</v>
      </c>
      <c r="AO128" s="517">
        <f>IF($F128=0,0,((($F128/$E128)*'CRONOGRAMA ACTIVIDADES'!AK$63)*($G128/$F128)))</f>
        <v>0</v>
      </c>
      <c r="AP128" s="517">
        <f>IF($F128=0,0,((($F128/$E128)*'CRONOGRAMA ACTIVIDADES'!AL$63)*($G128/$F128)))</f>
        <v>0</v>
      </c>
      <c r="AQ128" s="517">
        <f>IF($F128=0,0,((($F128/$E128)*'CRONOGRAMA ACTIVIDADES'!AM$63)*($G128/$F128)))</f>
        <v>0</v>
      </c>
      <c r="AR128" s="517">
        <f>IF($F128=0,0,((($F128/$E128)*'CRONOGRAMA ACTIVIDADES'!AN$63)*($G128/$F128)))</f>
        <v>0</v>
      </c>
      <c r="AS128" s="517">
        <f>IF($F128=0,0,((($F128/$E128)*'CRONOGRAMA ACTIVIDADES'!AO$63)*($G128/$F128)))</f>
        <v>0</v>
      </c>
      <c r="AT128" s="501">
        <f t="shared" si="40"/>
        <v>0</v>
      </c>
      <c r="AU128" s="504">
        <f t="shared" si="41"/>
        <v>0</v>
      </c>
      <c r="AV128" s="470">
        <f t="shared" si="36"/>
        <v>0</v>
      </c>
    </row>
    <row r="129" spans="2:48" s="60" customFormat="1" ht="13.5">
      <c r="B129" s="473">
        <f>'FORMATO COSTEO C6'!C41</f>
        <v>6.3</v>
      </c>
      <c r="C129" s="474" t="str">
        <f>'FORMATO COSTEO C6'!D41</f>
        <v>GASTOS DE FUNCIONAMIENTO</v>
      </c>
      <c r="D129" s="513"/>
      <c r="E129" s="514"/>
      <c r="F129" s="477">
        <f>F130+F134+F138+F142+F146+F150+F154</f>
        <v>0</v>
      </c>
      <c r="G129" s="478">
        <f>G130+G134+G138+G142+G146+G150+G154</f>
        <v>0</v>
      </c>
      <c r="H129" s="479">
        <f>H130+H134+H138+H142+H146+H150+H154</f>
        <v>0</v>
      </c>
      <c r="I129" s="477">
        <f aca="true" t="shared" si="42" ref="I129:AU129">I130+I134+I138+I142+I146+I150+I154</f>
        <v>0</v>
      </c>
      <c r="J129" s="477">
        <f t="shared" si="42"/>
        <v>0</v>
      </c>
      <c r="K129" s="477">
        <f t="shared" si="42"/>
        <v>0</v>
      </c>
      <c r="L129" s="477">
        <f t="shared" si="42"/>
        <v>0</v>
      </c>
      <c r="M129" s="477">
        <f t="shared" si="42"/>
        <v>0</v>
      </c>
      <c r="N129" s="477">
        <f t="shared" si="42"/>
        <v>0</v>
      </c>
      <c r="O129" s="477">
        <f t="shared" si="42"/>
        <v>0</v>
      </c>
      <c r="P129" s="477">
        <f t="shared" si="42"/>
        <v>0</v>
      </c>
      <c r="Q129" s="477">
        <f t="shared" si="42"/>
        <v>0</v>
      </c>
      <c r="R129" s="477">
        <f t="shared" si="42"/>
        <v>0</v>
      </c>
      <c r="S129" s="477">
        <f t="shared" si="42"/>
        <v>0</v>
      </c>
      <c r="T129" s="480">
        <f>T130+T134+T138+T142+T146+T150+T154</f>
        <v>0</v>
      </c>
      <c r="U129" s="481">
        <f t="shared" si="42"/>
        <v>0</v>
      </c>
      <c r="V129" s="477">
        <f t="shared" si="42"/>
        <v>0</v>
      </c>
      <c r="W129" s="477">
        <f t="shared" si="42"/>
        <v>0</v>
      </c>
      <c r="X129" s="477">
        <f t="shared" si="42"/>
        <v>0</v>
      </c>
      <c r="Y129" s="477">
        <f t="shared" si="42"/>
        <v>0</v>
      </c>
      <c r="Z129" s="477">
        <f t="shared" si="42"/>
        <v>0</v>
      </c>
      <c r="AA129" s="477">
        <f t="shared" si="42"/>
        <v>0</v>
      </c>
      <c r="AB129" s="477">
        <f t="shared" si="42"/>
        <v>0</v>
      </c>
      <c r="AC129" s="477">
        <f t="shared" si="42"/>
        <v>0</v>
      </c>
      <c r="AD129" s="477">
        <f t="shared" si="42"/>
        <v>0</v>
      </c>
      <c r="AE129" s="477">
        <f t="shared" si="42"/>
        <v>0</v>
      </c>
      <c r="AF129" s="477">
        <f t="shared" si="42"/>
        <v>0</v>
      </c>
      <c r="AG129" s="478">
        <f>AG130+AG134+AG138+AG142+AG146+AG150+AG154</f>
        <v>0</v>
      </c>
      <c r="AH129" s="479">
        <f t="shared" si="42"/>
        <v>0</v>
      </c>
      <c r="AI129" s="477">
        <f t="shared" si="42"/>
        <v>0</v>
      </c>
      <c r="AJ129" s="477">
        <f t="shared" si="42"/>
        <v>0</v>
      </c>
      <c r="AK129" s="477">
        <f t="shared" si="42"/>
        <v>0</v>
      </c>
      <c r="AL129" s="477">
        <f t="shared" si="42"/>
        <v>0</v>
      </c>
      <c r="AM129" s="477">
        <f t="shared" si="42"/>
        <v>0</v>
      </c>
      <c r="AN129" s="477">
        <f t="shared" si="42"/>
        <v>0</v>
      </c>
      <c r="AO129" s="477">
        <f t="shared" si="42"/>
        <v>0</v>
      </c>
      <c r="AP129" s="477">
        <f t="shared" si="42"/>
        <v>0</v>
      </c>
      <c r="AQ129" s="477">
        <f t="shared" si="42"/>
        <v>0</v>
      </c>
      <c r="AR129" s="477">
        <f t="shared" si="42"/>
        <v>0</v>
      </c>
      <c r="AS129" s="477">
        <f t="shared" si="42"/>
        <v>0</v>
      </c>
      <c r="AT129" s="480">
        <f t="shared" si="42"/>
        <v>0</v>
      </c>
      <c r="AU129" s="482">
        <f t="shared" si="42"/>
        <v>0</v>
      </c>
      <c r="AV129" s="470">
        <f t="shared" si="36"/>
        <v>0</v>
      </c>
    </row>
    <row r="130" spans="2:48" s="60" customFormat="1" ht="13.5">
      <c r="B130" s="522" t="str">
        <f>'FORMATO COSTEO C6'!C43</f>
        <v>6.3.1</v>
      </c>
      <c r="C130" s="523" t="str">
        <f>'FORMATO COSTEO C6'!B43</f>
        <v>Combustibles y lubricantes</v>
      </c>
      <c r="D130" s="524"/>
      <c r="E130" s="525"/>
      <c r="F130" s="526">
        <f>'FORMATO COSTEO C6'!G43</f>
        <v>0</v>
      </c>
      <c r="G130" s="527">
        <f>'FORMATO COSTEO C6'!N43</f>
        <v>0</v>
      </c>
      <c r="H130" s="528">
        <f>SUM(H131:H133)</f>
        <v>0</v>
      </c>
      <c r="I130" s="526">
        <f aca="true" t="shared" si="43" ref="I130:AU130">SUM(I131:I133)</f>
        <v>0</v>
      </c>
      <c r="J130" s="526">
        <f t="shared" si="43"/>
        <v>0</v>
      </c>
      <c r="K130" s="526">
        <f t="shared" si="43"/>
        <v>0</v>
      </c>
      <c r="L130" s="526">
        <f t="shared" si="43"/>
        <v>0</v>
      </c>
      <c r="M130" s="526">
        <f t="shared" si="43"/>
        <v>0</v>
      </c>
      <c r="N130" s="526">
        <f t="shared" si="43"/>
        <v>0</v>
      </c>
      <c r="O130" s="526">
        <f t="shared" si="43"/>
        <v>0</v>
      </c>
      <c r="P130" s="526">
        <f t="shared" si="43"/>
        <v>0</v>
      </c>
      <c r="Q130" s="526">
        <f t="shared" si="43"/>
        <v>0</v>
      </c>
      <c r="R130" s="526">
        <f t="shared" si="43"/>
        <v>0</v>
      </c>
      <c r="S130" s="526">
        <f t="shared" si="43"/>
        <v>0</v>
      </c>
      <c r="T130" s="529">
        <f>SUM(T131:T133)</f>
        <v>0</v>
      </c>
      <c r="U130" s="530">
        <f t="shared" si="43"/>
        <v>0</v>
      </c>
      <c r="V130" s="526">
        <f t="shared" si="43"/>
        <v>0</v>
      </c>
      <c r="W130" s="526">
        <f t="shared" si="43"/>
        <v>0</v>
      </c>
      <c r="X130" s="526">
        <f t="shared" si="43"/>
        <v>0</v>
      </c>
      <c r="Y130" s="526">
        <f t="shared" si="43"/>
        <v>0</v>
      </c>
      <c r="Z130" s="526">
        <f t="shared" si="43"/>
        <v>0</v>
      </c>
      <c r="AA130" s="526">
        <f t="shared" si="43"/>
        <v>0</v>
      </c>
      <c r="AB130" s="526">
        <f t="shared" si="43"/>
        <v>0</v>
      </c>
      <c r="AC130" s="526">
        <f t="shared" si="43"/>
        <v>0</v>
      </c>
      <c r="AD130" s="526">
        <f t="shared" si="43"/>
        <v>0</v>
      </c>
      <c r="AE130" s="526">
        <f t="shared" si="43"/>
        <v>0</v>
      </c>
      <c r="AF130" s="526">
        <f t="shared" si="43"/>
        <v>0</v>
      </c>
      <c r="AG130" s="527">
        <f>SUM(AG131:AG133)</f>
        <v>0</v>
      </c>
      <c r="AH130" s="528">
        <f t="shared" si="43"/>
        <v>0</v>
      </c>
      <c r="AI130" s="526">
        <f t="shared" si="43"/>
        <v>0</v>
      </c>
      <c r="AJ130" s="526">
        <f t="shared" si="43"/>
        <v>0</v>
      </c>
      <c r="AK130" s="526">
        <f t="shared" si="43"/>
        <v>0</v>
      </c>
      <c r="AL130" s="526">
        <f t="shared" si="43"/>
        <v>0</v>
      </c>
      <c r="AM130" s="526">
        <f t="shared" si="43"/>
        <v>0</v>
      </c>
      <c r="AN130" s="526">
        <f t="shared" si="43"/>
        <v>0</v>
      </c>
      <c r="AO130" s="526">
        <f t="shared" si="43"/>
        <v>0</v>
      </c>
      <c r="AP130" s="526">
        <f t="shared" si="43"/>
        <v>0</v>
      </c>
      <c r="AQ130" s="526">
        <f t="shared" si="43"/>
        <v>0</v>
      </c>
      <c r="AR130" s="526">
        <f t="shared" si="43"/>
        <v>0</v>
      </c>
      <c r="AS130" s="526">
        <f t="shared" si="43"/>
        <v>0</v>
      </c>
      <c r="AT130" s="529">
        <f t="shared" si="43"/>
        <v>0</v>
      </c>
      <c r="AU130" s="531">
        <f t="shared" si="43"/>
        <v>0</v>
      </c>
      <c r="AV130" s="470">
        <f t="shared" si="36"/>
        <v>0</v>
      </c>
    </row>
    <row r="131" spans="2:48" s="60" customFormat="1" ht="13.5">
      <c r="B131" s="494" t="str">
        <f>'FORMATO COSTEO C6'!C44</f>
        <v>6.3.1.1</v>
      </c>
      <c r="C131" s="515">
        <f>'FORMATO COSTEO C6'!B44</f>
        <v>0</v>
      </c>
      <c r="D131" s="506" t="str">
        <f>'FORMATO COSTEO C6'!D44</f>
        <v>Unidad medida</v>
      </c>
      <c r="E131" s="516">
        <f>'FORMATO COSTEO C6'!E44</f>
        <v>0</v>
      </c>
      <c r="F131" s="517">
        <f>'FORMATO COSTEO C6'!G44</f>
        <v>0</v>
      </c>
      <c r="G131" s="518">
        <f>'FORMATO COSTEO C6'!N44</f>
        <v>0</v>
      </c>
      <c r="H131" s="519">
        <f>IF($F131=0,0,((($F131/$E131)*'CRONOGRAMA ACTIVIDADES'!F$66)*($G131/$F131)))</f>
        <v>0</v>
      </c>
      <c r="I131" s="517">
        <f>IF($F131=0,0,((($F131/$E131)*'CRONOGRAMA ACTIVIDADES'!G$66)*($G131/$F131)))</f>
        <v>0</v>
      </c>
      <c r="J131" s="517">
        <f>IF($F131=0,0,((($F131/$E131)*'CRONOGRAMA ACTIVIDADES'!H$66)*($G131/$F131)))</f>
        <v>0</v>
      </c>
      <c r="K131" s="517">
        <f>IF($F131=0,0,((($F131/$E131)*'CRONOGRAMA ACTIVIDADES'!I$66)*($G131/$F131)))</f>
        <v>0</v>
      </c>
      <c r="L131" s="517">
        <f>IF($F131=0,0,((($F131/$E131)*'CRONOGRAMA ACTIVIDADES'!J$66)*($G131/$F131)))</f>
        <v>0</v>
      </c>
      <c r="M131" s="517">
        <f>IF($F131=0,0,((($F131/$E131)*'CRONOGRAMA ACTIVIDADES'!K$66)*($G131/$F131)))</f>
        <v>0</v>
      </c>
      <c r="N131" s="517">
        <f>IF($F131=0,0,((($F131/$E131)*'CRONOGRAMA ACTIVIDADES'!L$66)*($G131/$F131)))</f>
        <v>0</v>
      </c>
      <c r="O131" s="517">
        <f>IF($F131=0,0,((($F131/$E131)*'CRONOGRAMA ACTIVIDADES'!M$66)*($G131/$F131)))</f>
        <v>0</v>
      </c>
      <c r="P131" s="517">
        <f>IF($F131=0,0,((($F131/$E131)*'CRONOGRAMA ACTIVIDADES'!N$66)*($G131/$F131)))</f>
        <v>0</v>
      </c>
      <c r="Q131" s="517">
        <f>IF($F131=0,0,((($F131/$E131)*'CRONOGRAMA ACTIVIDADES'!O$66)*($G131/$F131)))</f>
        <v>0</v>
      </c>
      <c r="R131" s="517">
        <f>IF($F131=0,0,((($F131/$E131)*'CRONOGRAMA ACTIVIDADES'!P$66)*($G131/$F131)))</f>
        <v>0</v>
      </c>
      <c r="S131" s="517">
        <f>IF($F131=0,0,((($F131/$E131)*'CRONOGRAMA ACTIVIDADES'!Q$66)*($G131/$F131)))</f>
        <v>0</v>
      </c>
      <c r="T131" s="501">
        <f aca="true" t="shared" si="44" ref="T131:T157">H131+I131+J131+K131+L131+M131+N131+O131+P131+Q131+R131+S131</f>
        <v>0</v>
      </c>
      <c r="U131" s="520">
        <f>IF($F131=0,0,((($F131/$E131)*'CRONOGRAMA ACTIVIDADES'!R$66)*($G131/$F131)))</f>
        <v>0</v>
      </c>
      <c r="V131" s="517">
        <f>IF($F131=0,0,((($F131/$E131)*'CRONOGRAMA ACTIVIDADES'!S$66)*($G131/$F131)))</f>
        <v>0</v>
      </c>
      <c r="W131" s="517">
        <f>IF($F131=0,0,((($F131/$E131)*'CRONOGRAMA ACTIVIDADES'!T$66)*($G131/$F131)))</f>
        <v>0</v>
      </c>
      <c r="X131" s="517">
        <f>IF($F131=0,0,((($F131/$E131)*'CRONOGRAMA ACTIVIDADES'!U$66)*($G131/$F131)))</f>
        <v>0</v>
      </c>
      <c r="Y131" s="517">
        <f>IF($F131=0,0,((($F131/$E131)*'CRONOGRAMA ACTIVIDADES'!V$66)*($G131/$F131)))</f>
        <v>0</v>
      </c>
      <c r="Z131" s="517">
        <f>IF($F131=0,0,((($F131/$E131)*'CRONOGRAMA ACTIVIDADES'!W$66)*($G131/$F131)))</f>
        <v>0</v>
      </c>
      <c r="AA131" s="517">
        <f>IF($F131=0,0,((($F131/$E131)*'CRONOGRAMA ACTIVIDADES'!X$66)*($G131/$F131)))</f>
        <v>0</v>
      </c>
      <c r="AB131" s="517">
        <f>IF($F131=0,0,((($F131/$E131)*'CRONOGRAMA ACTIVIDADES'!Y$66)*($G131/$F131)))</f>
        <v>0</v>
      </c>
      <c r="AC131" s="517">
        <f>IF($F131=0,0,((($F131/$E131)*'CRONOGRAMA ACTIVIDADES'!Z$66)*($G131/$F131)))</f>
        <v>0</v>
      </c>
      <c r="AD131" s="517">
        <f>IF($F131=0,0,((($F131/$E131)*'CRONOGRAMA ACTIVIDADES'!AA$66)*($G131/$F131)))</f>
        <v>0</v>
      </c>
      <c r="AE131" s="517">
        <f>IF($F131=0,0,((($F131/$E131)*'CRONOGRAMA ACTIVIDADES'!AB$66)*($G131/$F131)))</f>
        <v>0</v>
      </c>
      <c r="AF131" s="517">
        <f>IF($F131=0,0,((($F131/$E131)*'CRONOGRAMA ACTIVIDADES'!AC$66)*($G131/$F131)))</f>
        <v>0</v>
      </c>
      <c r="AG131" s="499">
        <f aca="true" t="shared" si="45" ref="AG131:AG157">U131+V131+W131+X131+Y131+Z131+AA131+AB131+AC131+AD131+AE131+AF131</f>
        <v>0</v>
      </c>
      <c r="AH131" s="519">
        <f>IF($F131=0,0,((($F131/$E131)*'CRONOGRAMA ACTIVIDADES'!AD$66)*($G131/$F131)))</f>
        <v>0</v>
      </c>
      <c r="AI131" s="517">
        <f>IF($F131=0,0,((($F131/$E131)*'CRONOGRAMA ACTIVIDADES'!AE$66)*($G131/$F131)))</f>
        <v>0</v>
      </c>
      <c r="AJ131" s="517">
        <f>IF($F131=0,0,((($F131/$E131)*'CRONOGRAMA ACTIVIDADES'!AF$66)*($G131/$F131)))</f>
        <v>0</v>
      </c>
      <c r="AK131" s="517">
        <f>IF($F131=0,0,((($F131/$E131)*'CRONOGRAMA ACTIVIDADES'!AG$66)*($G131/$F131)))</f>
        <v>0</v>
      </c>
      <c r="AL131" s="517">
        <f>IF($F131=0,0,((($F131/$E131)*'CRONOGRAMA ACTIVIDADES'!AH$66)*($G131/$F131)))</f>
        <v>0</v>
      </c>
      <c r="AM131" s="517">
        <f>IF($F131=0,0,((($F131/$E131)*'CRONOGRAMA ACTIVIDADES'!AI$66)*($G131/$F131)))</f>
        <v>0</v>
      </c>
      <c r="AN131" s="517">
        <f>IF($F131=0,0,((($F131/$E131)*'CRONOGRAMA ACTIVIDADES'!AJ$66)*($G131/$F131)))</f>
        <v>0</v>
      </c>
      <c r="AO131" s="517">
        <f>IF($F131=0,0,((($F131/$E131)*'CRONOGRAMA ACTIVIDADES'!AK$66)*($G131/$F131)))</f>
        <v>0</v>
      </c>
      <c r="AP131" s="517">
        <f>IF($F131=0,0,((($F131/$E131)*'CRONOGRAMA ACTIVIDADES'!AL$66)*($G131/$F131)))</f>
        <v>0</v>
      </c>
      <c r="AQ131" s="517">
        <f>IF($F131=0,0,((($F131/$E131)*'CRONOGRAMA ACTIVIDADES'!AM$66)*($G131/$F131)))</f>
        <v>0</v>
      </c>
      <c r="AR131" s="517">
        <f>IF($F131=0,0,((($F131/$E131)*'CRONOGRAMA ACTIVIDADES'!AN$66)*($G131/$F131)))</f>
        <v>0</v>
      </c>
      <c r="AS131" s="517">
        <f>IF($F131=0,0,((($F131/$E131)*'CRONOGRAMA ACTIVIDADES'!AO$66)*($G131/$F131)))</f>
        <v>0</v>
      </c>
      <c r="AT131" s="501">
        <f aca="true" t="shared" si="46" ref="AT131:AT157">AH131+AI131+AJ131+AK131+AL131+AM131+AN131+AO131+AP131+AQ131+AR131+AS131</f>
        <v>0</v>
      </c>
      <c r="AU131" s="504">
        <f>AS131+AR131+AQ131+AP131+AO131+AN131+AM131+AL131+AK131+AJ131+AI131+AH131+AF131+AE131+AD131+AC131+AB131+AA131+Z131+Y131+X131+W131+V131+U131+S131+R131+Q131+P131+O131+N131+M131+L131+K131+J131+I131+H131</f>
        <v>0</v>
      </c>
      <c r="AV131" s="470">
        <f t="shared" si="36"/>
        <v>0</v>
      </c>
    </row>
    <row r="132" spans="2:48" s="60" customFormat="1" ht="13.5">
      <c r="B132" s="494" t="str">
        <f>'FORMATO COSTEO C6'!C45</f>
        <v>6.3.1.2</v>
      </c>
      <c r="C132" s="515">
        <f>'FORMATO COSTEO C6'!B45</f>
        <v>0</v>
      </c>
      <c r="D132" s="506" t="str">
        <f>'FORMATO COSTEO C6'!D45</f>
        <v>Unidad medida</v>
      </c>
      <c r="E132" s="516">
        <f>'FORMATO COSTEO C6'!E45</f>
        <v>0</v>
      </c>
      <c r="F132" s="517">
        <f>'FORMATO COSTEO C6'!G45</f>
        <v>0</v>
      </c>
      <c r="G132" s="518">
        <f>'FORMATO COSTEO C6'!N45</f>
        <v>0</v>
      </c>
      <c r="H132" s="519">
        <f>IF($F132=0,0,((($F132/$E132)*'CRONOGRAMA ACTIVIDADES'!F$67)*($G132/$F132)))</f>
        <v>0</v>
      </c>
      <c r="I132" s="517">
        <f>IF($F132=0,0,((($F132/$E132)*'CRONOGRAMA ACTIVIDADES'!G$67)*($G132/$F132)))</f>
        <v>0</v>
      </c>
      <c r="J132" s="517">
        <f>IF($F132=0,0,((($F132/$E132)*'CRONOGRAMA ACTIVIDADES'!H$67)*($G132/$F132)))</f>
        <v>0</v>
      </c>
      <c r="K132" s="517">
        <f>IF($F132=0,0,((($F132/$E132)*'CRONOGRAMA ACTIVIDADES'!I$67)*($G132/$F132)))</f>
        <v>0</v>
      </c>
      <c r="L132" s="517">
        <f>IF($F132=0,0,((($F132/$E132)*'CRONOGRAMA ACTIVIDADES'!J$67)*($G132/$F132)))</f>
        <v>0</v>
      </c>
      <c r="M132" s="517">
        <f>IF($F132=0,0,((($F132/$E132)*'CRONOGRAMA ACTIVIDADES'!K$67)*($G132/$F132)))</f>
        <v>0</v>
      </c>
      <c r="N132" s="517">
        <f>IF($F132=0,0,((($F132/$E132)*'CRONOGRAMA ACTIVIDADES'!L$67)*($G132/$F132)))</f>
        <v>0</v>
      </c>
      <c r="O132" s="517">
        <f>IF($F132=0,0,((($F132/$E132)*'CRONOGRAMA ACTIVIDADES'!M$67)*($G132/$F132)))</f>
        <v>0</v>
      </c>
      <c r="P132" s="517">
        <f>IF($F132=0,0,((($F132/$E132)*'CRONOGRAMA ACTIVIDADES'!N$67)*($G132/$F132)))</f>
        <v>0</v>
      </c>
      <c r="Q132" s="517">
        <f>IF($F132=0,0,((($F132/$E132)*'CRONOGRAMA ACTIVIDADES'!O$67)*($G132/$F132)))</f>
        <v>0</v>
      </c>
      <c r="R132" s="517">
        <f>IF($F132=0,0,((($F132/$E132)*'CRONOGRAMA ACTIVIDADES'!P$67)*($G132/$F132)))</f>
        <v>0</v>
      </c>
      <c r="S132" s="517">
        <f>IF($F132=0,0,((($F132/$E132)*'CRONOGRAMA ACTIVIDADES'!Q$67)*($G132/$F132)))</f>
        <v>0</v>
      </c>
      <c r="T132" s="501">
        <f t="shared" si="44"/>
        <v>0</v>
      </c>
      <c r="U132" s="520">
        <f>IF($F132=0,0,((($F132/$E132)*'CRONOGRAMA ACTIVIDADES'!R$67)*($G132/$F132)))</f>
        <v>0</v>
      </c>
      <c r="V132" s="517">
        <f>IF($F132=0,0,((($F132/$E132)*'CRONOGRAMA ACTIVIDADES'!S$67)*($G132/$F132)))</f>
        <v>0</v>
      </c>
      <c r="W132" s="517">
        <f>IF($F132=0,0,((($F132/$E132)*'CRONOGRAMA ACTIVIDADES'!T$67)*($G132/$F132)))</f>
        <v>0</v>
      </c>
      <c r="X132" s="517">
        <f>IF($F132=0,0,((($F132/$E132)*'CRONOGRAMA ACTIVIDADES'!U$67)*($G132/$F132)))</f>
        <v>0</v>
      </c>
      <c r="Y132" s="517">
        <f>IF($F132=0,0,((($F132/$E132)*'CRONOGRAMA ACTIVIDADES'!V$67)*($G132/$F132)))</f>
        <v>0</v>
      </c>
      <c r="Z132" s="517">
        <f>IF($F132=0,0,((($F132/$E132)*'CRONOGRAMA ACTIVIDADES'!W$67)*($G132/$F132)))</f>
        <v>0</v>
      </c>
      <c r="AA132" s="517">
        <f>IF($F132=0,0,((($F132/$E132)*'CRONOGRAMA ACTIVIDADES'!X$67)*($G132/$F132)))</f>
        <v>0</v>
      </c>
      <c r="AB132" s="517">
        <f>IF($F132=0,0,((($F132/$E132)*'CRONOGRAMA ACTIVIDADES'!Y$67)*($G132/$F132)))</f>
        <v>0</v>
      </c>
      <c r="AC132" s="517">
        <f>IF($F132=0,0,((($F132/$E132)*'CRONOGRAMA ACTIVIDADES'!Z$67)*($G132/$F132)))</f>
        <v>0</v>
      </c>
      <c r="AD132" s="517">
        <f>IF($F132=0,0,((($F132/$E132)*'CRONOGRAMA ACTIVIDADES'!AA$67)*($G132/$F132)))</f>
        <v>0</v>
      </c>
      <c r="AE132" s="517">
        <f>IF($F132=0,0,((($F132/$E132)*'CRONOGRAMA ACTIVIDADES'!AB$67)*($G132/$F132)))</f>
        <v>0</v>
      </c>
      <c r="AF132" s="517">
        <f>IF($F132=0,0,((($F132/$E132)*'CRONOGRAMA ACTIVIDADES'!AC$67)*($G132/$F132)))</f>
        <v>0</v>
      </c>
      <c r="AG132" s="499">
        <f t="shared" si="45"/>
        <v>0</v>
      </c>
      <c r="AH132" s="519">
        <f>IF($F132=0,0,((($F132/$E132)*'CRONOGRAMA ACTIVIDADES'!AD$67)*($G132/$F132)))</f>
        <v>0</v>
      </c>
      <c r="AI132" s="517">
        <f>IF($F132=0,0,((($F132/$E132)*'CRONOGRAMA ACTIVIDADES'!AE$67)*($G132/$F132)))</f>
        <v>0</v>
      </c>
      <c r="AJ132" s="517">
        <f>IF($F132=0,0,((($F132/$E132)*'CRONOGRAMA ACTIVIDADES'!AF$67)*($G132/$F132)))</f>
        <v>0</v>
      </c>
      <c r="AK132" s="517">
        <f>IF($F132=0,0,((($F132/$E132)*'CRONOGRAMA ACTIVIDADES'!AG$67)*($G132/$F132)))</f>
        <v>0</v>
      </c>
      <c r="AL132" s="517">
        <f>IF($F132=0,0,((($F132/$E132)*'CRONOGRAMA ACTIVIDADES'!AH$67)*($G132/$F132)))</f>
        <v>0</v>
      </c>
      <c r="AM132" s="517">
        <f>IF($F132=0,0,((($F132/$E132)*'CRONOGRAMA ACTIVIDADES'!AI$67)*($G132/$F132)))</f>
        <v>0</v>
      </c>
      <c r="AN132" s="517">
        <f>IF($F132=0,0,((($F132/$E132)*'CRONOGRAMA ACTIVIDADES'!AJ$67)*($G132/$F132)))</f>
        <v>0</v>
      </c>
      <c r="AO132" s="517">
        <f>IF($F132=0,0,((($F132/$E132)*'CRONOGRAMA ACTIVIDADES'!AK$67)*($G132/$F132)))</f>
        <v>0</v>
      </c>
      <c r="AP132" s="517">
        <f>IF($F132=0,0,((($F132/$E132)*'CRONOGRAMA ACTIVIDADES'!AL$67)*($G132/$F132)))</f>
        <v>0</v>
      </c>
      <c r="AQ132" s="517">
        <f>IF($F132=0,0,((($F132/$E132)*'CRONOGRAMA ACTIVIDADES'!AM$67)*($G132/$F132)))</f>
        <v>0</v>
      </c>
      <c r="AR132" s="517">
        <f>IF($F132=0,0,((($F132/$E132)*'CRONOGRAMA ACTIVIDADES'!AN$67)*($G132/$F132)))</f>
        <v>0</v>
      </c>
      <c r="AS132" s="517">
        <f>IF($F132=0,0,((($F132/$E132)*'CRONOGRAMA ACTIVIDADES'!AO$67)*($G132/$F132)))</f>
        <v>0</v>
      </c>
      <c r="AT132" s="501">
        <f t="shared" si="46"/>
        <v>0</v>
      </c>
      <c r="AU132" s="504">
        <f>AS132+AR132+AQ132+AP132+AO132+AN132+AM132+AL132+AK132+AJ132+AI132+AH132+AF132+AE132+AD132+AC132+AB132+AA132+Z132+Y132+X132+W132+V132+U132+S132+R132+Q132+P132+O132+N132+M132+L132+K132+J132+I132+H132</f>
        <v>0</v>
      </c>
      <c r="AV132" s="470">
        <f t="shared" si="36"/>
        <v>0</v>
      </c>
    </row>
    <row r="133" spans="2:48" s="60" customFormat="1" ht="13.5">
      <c r="B133" s="494" t="str">
        <f>'FORMATO COSTEO C6'!C46</f>
        <v>6.3.1.3</v>
      </c>
      <c r="C133" s="515">
        <f>'FORMATO COSTEO C6'!B46</f>
        <v>0</v>
      </c>
      <c r="D133" s="506" t="str">
        <f>'FORMATO COSTEO C6'!D46</f>
        <v>Unidad medida</v>
      </c>
      <c r="E133" s="516">
        <f>'FORMATO COSTEO C6'!E46</f>
        <v>0</v>
      </c>
      <c r="F133" s="517">
        <f>'FORMATO COSTEO C6'!G46</f>
        <v>0</v>
      </c>
      <c r="G133" s="518">
        <f>'FORMATO COSTEO C6'!N46</f>
        <v>0</v>
      </c>
      <c r="H133" s="519">
        <f>IF($F133=0,0,((($F133/$E133)*'CRONOGRAMA ACTIVIDADES'!F$68)*($G133/$F133)))</f>
        <v>0</v>
      </c>
      <c r="I133" s="517">
        <f>IF($F133=0,0,((($F133/$E133)*'CRONOGRAMA ACTIVIDADES'!G$68)*($G133/$F133)))</f>
        <v>0</v>
      </c>
      <c r="J133" s="517">
        <f>IF($F133=0,0,((($F133/$E133)*'CRONOGRAMA ACTIVIDADES'!H$68)*($G133/$F133)))</f>
        <v>0</v>
      </c>
      <c r="K133" s="517">
        <f>IF($F133=0,0,((($F133/$E133)*'CRONOGRAMA ACTIVIDADES'!I$68)*($G133/$F133)))</f>
        <v>0</v>
      </c>
      <c r="L133" s="517">
        <f>IF($F133=0,0,((($F133/$E133)*'CRONOGRAMA ACTIVIDADES'!J$68)*($G133/$F133)))</f>
        <v>0</v>
      </c>
      <c r="M133" s="517">
        <f>IF($F133=0,0,((($F133/$E133)*'CRONOGRAMA ACTIVIDADES'!K$68)*($G133/$F133)))</f>
        <v>0</v>
      </c>
      <c r="N133" s="517">
        <f>IF($F133=0,0,((($F133/$E133)*'CRONOGRAMA ACTIVIDADES'!L$68)*($G133/$F133)))</f>
        <v>0</v>
      </c>
      <c r="O133" s="517">
        <f>IF($F133=0,0,((($F133/$E133)*'CRONOGRAMA ACTIVIDADES'!M$68)*($G133/$F133)))</f>
        <v>0</v>
      </c>
      <c r="P133" s="517">
        <f>IF($F133=0,0,((($F133/$E133)*'CRONOGRAMA ACTIVIDADES'!N$68)*($G133/$F133)))</f>
        <v>0</v>
      </c>
      <c r="Q133" s="517">
        <f>IF($F133=0,0,((($F133/$E133)*'CRONOGRAMA ACTIVIDADES'!O$68)*($G133/$F133)))</f>
        <v>0</v>
      </c>
      <c r="R133" s="517">
        <f>IF($F133=0,0,((($F133/$E133)*'CRONOGRAMA ACTIVIDADES'!P$68)*($G133/$F133)))</f>
        <v>0</v>
      </c>
      <c r="S133" s="517">
        <f>IF($F133=0,0,((($F133/$E133)*'CRONOGRAMA ACTIVIDADES'!Q$68)*($G133/$F133)))</f>
        <v>0</v>
      </c>
      <c r="T133" s="501">
        <f t="shared" si="44"/>
        <v>0</v>
      </c>
      <c r="U133" s="520">
        <f>IF($F133=0,0,((($F133/$E133)*'CRONOGRAMA ACTIVIDADES'!R$68)*($G133/$F133)))</f>
        <v>0</v>
      </c>
      <c r="V133" s="517">
        <f>IF($F133=0,0,((($F133/$E133)*'CRONOGRAMA ACTIVIDADES'!S$68)*($G133/$F133)))</f>
        <v>0</v>
      </c>
      <c r="W133" s="517">
        <f>IF($F133=0,0,((($F133/$E133)*'CRONOGRAMA ACTIVIDADES'!T$68)*($G133/$F133)))</f>
        <v>0</v>
      </c>
      <c r="X133" s="517">
        <f>IF($F133=0,0,((($F133/$E133)*'CRONOGRAMA ACTIVIDADES'!U$68)*($G133/$F133)))</f>
        <v>0</v>
      </c>
      <c r="Y133" s="517">
        <f>IF($F133=0,0,((($F133/$E133)*'CRONOGRAMA ACTIVIDADES'!V$68)*($G133/$F133)))</f>
        <v>0</v>
      </c>
      <c r="Z133" s="517">
        <f>IF($F133=0,0,((($F133/$E133)*'CRONOGRAMA ACTIVIDADES'!W$68)*($G133/$F133)))</f>
        <v>0</v>
      </c>
      <c r="AA133" s="517">
        <f>IF($F133=0,0,((($F133/$E133)*'CRONOGRAMA ACTIVIDADES'!X$68)*($G133/$F133)))</f>
        <v>0</v>
      </c>
      <c r="AB133" s="517">
        <f>IF($F133=0,0,((($F133/$E133)*'CRONOGRAMA ACTIVIDADES'!Y$68)*($G133/$F133)))</f>
        <v>0</v>
      </c>
      <c r="AC133" s="517">
        <f>IF($F133=0,0,((($F133/$E133)*'CRONOGRAMA ACTIVIDADES'!Z$68)*($G133/$F133)))</f>
        <v>0</v>
      </c>
      <c r="AD133" s="517">
        <f>IF($F133=0,0,((($F133/$E133)*'CRONOGRAMA ACTIVIDADES'!AA$68)*($G133/$F133)))</f>
        <v>0</v>
      </c>
      <c r="AE133" s="517">
        <f>IF($F133=0,0,((($F133/$E133)*'CRONOGRAMA ACTIVIDADES'!AB$68)*($G133/$F133)))</f>
        <v>0</v>
      </c>
      <c r="AF133" s="517">
        <f>IF($F133=0,0,((($F133/$E133)*'CRONOGRAMA ACTIVIDADES'!AC$68)*($G133/$F133)))</f>
        <v>0</v>
      </c>
      <c r="AG133" s="499">
        <f t="shared" si="45"/>
        <v>0</v>
      </c>
      <c r="AH133" s="519">
        <f>IF($F133=0,0,((($F133/$E133)*'CRONOGRAMA ACTIVIDADES'!AD$68)*($G133/$F133)))</f>
        <v>0</v>
      </c>
      <c r="AI133" s="517">
        <f>IF($F133=0,0,((($F133/$E133)*'CRONOGRAMA ACTIVIDADES'!AE$68)*($G133/$F133)))</f>
        <v>0</v>
      </c>
      <c r="AJ133" s="517">
        <f>IF($F133=0,0,((($F133/$E133)*'CRONOGRAMA ACTIVIDADES'!AF$68)*($G133/$F133)))</f>
        <v>0</v>
      </c>
      <c r="AK133" s="517">
        <f>IF($F133=0,0,((($F133/$E133)*'CRONOGRAMA ACTIVIDADES'!AG$68)*($G133/$F133)))</f>
        <v>0</v>
      </c>
      <c r="AL133" s="517">
        <f>IF($F133=0,0,((($F133/$E133)*'CRONOGRAMA ACTIVIDADES'!AH$68)*($G133/$F133)))</f>
        <v>0</v>
      </c>
      <c r="AM133" s="517">
        <f>IF($F133=0,0,((($F133/$E133)*'CRONOGRAMA ACTIVIDADES'!AI$68)*($G133/$F133)))</f>
        <v>0</v>
      </c>
      <c r="AN133" s="517">
        <f>IF($F133=0,0,((($F133/$E133)*'CRONOGRAMA ACTIVIDADES'!AJ$68)*($G133/$F133)))</f>
        <v>0</v>
      </c>
      <c r="AO133" s="517">
        <f>IF($F133=0,0,((($F133/$E133)*'CRONOGRAMA ACTIVIDADES'!AK$68)*($G133/$F133)))</f>
        <v>0</v>
      </c>
      <c r="AP133" s="517">
        <f>IF($F133=0,0,((($F133/$E133)*'CRONOGRAMA ACTIVIDADES'!AL$68)*($G133/$F133)))</f>
        <v>0</v>
      </c>
      <c r="AQ133" s="517">
        <f>IF($F133=0,0,((($F133/$E133)*'CRONOGRAMA ACTIVIDADES'!AM$68)*($G133/$F133)))</f>
        <v>0</v>
      </c>
      <c r="AR133" s="517">
        <f>IF($F133=0,0,((($F133/$E133)*'CRONOGRAMA ACTIVIDADES'!AN$68)*($G133/$F133)))</f>
        <v>0</v>
      </c>
      <c r="AS133" s="517">
        <f>IF($F133=0,0,((($F133/$E133)*'CRONOGRAMA ACTIVIDADES'!AO$68)*($G133/$F133)))</f>
        <v>0</v>
      </c>
      <c r="AT133" s="501">
        <f t="shared" si="46"/>
        <v>0</v>
      </c>
      <c r="AU133" s="504">
        <f>AS133+AR133+AQ133+AP133+AO133+AN133+AM133+AL133+AK133+AJ133+AI133+AH133+AF133+AE133+AD133+AC133+AB133+AA133+Z133+Y133+X133+W133+V133+U133+S133+R133+Q133+P133+O133+N133+M133+L133+K133+J133+I133+H133</f>
        <v>0</v>
      </c>
      <c r="AV133" s="470">
        <f t="shared" si="36"/>
        <v>0</v>
      </c>
    </row>
    <row r="134" spans="2:48" s="60" customFormat="1" ht="13.5">
      <c r="B134" s="522" t="str">
        <f>'FORMATO COSTEO C6'!C47</f>
        <v>6.3.2</v>
      </c>
      <c r="C134" s="523" t="str">
        <f>+'FORMATO COSTEO C6'!B47</f>
        <v>Mantenimiento y reparaciones</v>
      </c>
      <c r="D134" s="524"/>
      <c r="E134" s="532"/>
      <c r="F134" s="526">
        <f>+'FORMATO COSTEO C6'!G47</f>
        <v>0</v>
      </c>
      <c r="G134" s="527">
        <f>+'FORMATO COSTEO C6'!N47</f>
        <v>0</v>
      </c>
      <c r="H134" s="528">
        <f>SUM(H135:H137)</f>
        <v>0</v>
      </c>
      <c r="I134" s="526">
        <f aca="true" t="shared" si="47" ref="I134:AU134">SUM(I135:I137)</f>
        <v>0</v>
      </c>
      <c r="J134" s="526">
        <f t="shared" si="47"/>
        <v>0</v>
      </c>
      <c r="K134" s="526">
        <f t="shared" si="47"/>
        <v>0</v>
      </c>
      <c r="L134" s="526">
        <f t="shared" si="47"/>
        <v>0</v>
      </c>
      <c r="M134" s="526">
        <f t="shared" si="47"/>
        <v>0</v>
      </c>
      <c r="N134" s="526">
        <f t="shared" si="47"/>
        <v>0</v>
      </c>
      <c r="O134" s="526">
        <f t="shared" si="47"/>
        <v>0</v>
      </c>
      <c r="P134" s="526">
        <f t="shared" si="47"/>
        <v>0</v>
      </c>
      <c r="Q134" s="526">
        <f t="shared" si="47"/>
        <v>0</v>
      </c>
      <c r="R134" s="526">
        <f t="shared" si="47"/>
        <v>0</v>
      </c>
      <c r="S134" s="526">
        <f t="shared" si="47"/>
        <v>0</v>
      </c>
      <c r="T134" s="529">
        <f>SUM(T135:T137)</f>
        <v>0</v>
      </c>
      <c r="U134" s="530">
        <f t="shared" si="47"/>
        <v>0</v>
      </c>
      <c r="V134" s="526">
        <f t="shared" si="47"/>
        <v>0</v>
      </c>
      <c r="W134" s="526">
        <f t="shared" si="47"/>
        <v>0</v>
      </c>
      <c r="X134" s="526">
        <f t="shared" si="47"/>
        <v>0</v>
      </c>
      <c r="Y134" s="526">
        <f t="shared" si="47"/>
        <v>0</v>
      </c>
      <c r="Z134" s="526">
        <f t="shared" si="47"/>
        <v>0</v>
      </c>
      <c r="AA134" s="526">
        <f t="shared" si="47"/>
        <v>0</v>
      </c>
      <c r="AB134" s="526">
        <f t="shared" si="47"/>
        <v>0</v>
      </c>
      <c r="AC134" s="526">
        <f t="shared" si="47"/>
        <v>0</v>
      </c>
      <c r="AD134" s="526">
        <f t="shared" si="47"/>
        <v>0</v>
      </c>
      <c r="AE134" s="526">
        <f t="shared" si="47"/>
        <v>0</v>
      </c>
      <c r="AF134" s="526">
        <f t="shared" si="47"/>
        <v>0</v>
      </c>
      <c r="AG134" s="527">
        <f>SUM(AG135:AG137)</f>
        <v>0</v>
      </c>
      <c r="AH134" s="528">
        <f t="shared" si="47"/>
        <v>0</v>
      </c>
      <c r="AI134" s="526">
        <f t="shared" si="47"/>
        <v>0</v>
      </c>
      <c r="AJ134" s="526">
        <f t="shared" si="47"/>
        <v>0</v>
      </c>
      <c r="AK134" s="526">
        <f t="shared" si="47"/>
        <v>0</v>
      </c>
      <c r="AL134" s="526">
        <f t="shared" si="47"/>
        <v>0</v>
      </c>
      <c r="AM134" s="526">
        <f t="shared" si="47"/>
        <v>0</v>
      </c>
      <c r="AN134" s="526">
        <f t="shared" si="47"/>
        <v>0</v>
      </c>
      <c r="AO134" s="526">
        <f t="shared" si="47"/>
        <v>0</v>
      </c>
      <c r="AP134" s="526">
        <f t="shared" si="47"/>
        <v>0</v>
      </c>
      <c r="AQ134" s="526">
        <f t="shared" si="47"/>
        <v>0</v>
      </c>
      <c r="AR134" s="526">
        <f t="shared" si="47"/>
        <v>0</v>
      </c>
      <c r="AS134" s="526">
        <f t="shared" si="47"/>
        <v>0</v>
      </c>
      <c r="AT134" s="529">
        <f t="shared" si="47"/>
        <v>0</v>
      </c>
      <c r="AU134" s="531">
        <f t="shared" si="47"/>
        <v>0</v>
      </c>
      <c r="AV134" s="470">
        <f t="shared" si="36"/>
        <v>0</v>
      </c>
    </row>
    <row r="135" spans="2:48" s="60" customFormat="1" ht="13.5">
      <c r="B135" s="494" t="str">
        <f>'FORMATO COSTEO C6'!C48</f>
        <v>6.3.2.1</v>
      </c>
      <c r="C135" s="515">
        <f>'FORMATO COSTEO C6'!B48</f>
        <v>0</v>
      </c>
      <c r="D135" s="506" t="str">
        <f>'FORMATO COSTEO C6'!D48</f>
        <v>Unidad medida</v>
      </c>
      <c r="E135" s="516">
        <f>'FORMATO COSTEO C6'!E48</f>
        <v>0</v>
      </c>
      <c r="F135" s="517">
        <f>'FORMATO COSTEO C6'!G48</f>
        <v>0</v>
      </c>
      <c r="G135" s="518">
        <f>'FORMATO COSTEO C6'!N48</f>
        <v>0</v>
      </c>
      <c r="H135" s="519">
        <f>IF($F135=0,0,((($F135/$E135)*'CRONOGRAMA ACTIVIDADES'!F$70)*($G135/$F135)))</f>
        <v>0</v>
      </c>
      <c r="I135" s="517">
        <f>IF($F135=0,0,((($F135/$E135)*'CRONOGRAMA ACTIVIDADES'!G$70)*($G135/$F135)))</f>
        <v>0</v>
      </c>
      <c r="J135" s="517">
        <f>IF($F135=0,0,((($F135/$E135)*'CRONOGRAMA ACTIVIDADES'!H$70)*($G135/$F135)))</f>
        <v>0</v>
      </c>
      <c r="K135" s="517">
        <f>IF($F135=0,0,((($F135/$E135)*'CRONOGRAMA ACTIVIDADES'!I$70)*($G135/$F135)))</f>
        <v>0</v>
      </c>
      <c r="L135" s="517">
        <f>IF($F135=0,0,((($F135/$E135)*'CRONOGRAMA ACTIVIDADES'!J$70)*($G135/$F135)))</f>
        <v>0</v>
      </c>
      <c r="M135" s="517">
        <f>IF($F135=0,0,((($F135/$E135)*'CRONOGRAMA ACTIVIDADES'!K$70)*($G135/$F135)))</f>
        <v>0</v>
      </c>
      <c r="N135" s="517">
        <f>IF($F135=0,0,((($F135/$E135)*'CRONOGRAMA ACTIVIDADES'!L$70)*($G135/$F135)))</f>
        <v>0</v>
      </c>
      <c r="O135" s="517">
        <f>IF($F135=0,0,((($F135/$E135)*'CRONOGRAMA ACTIVIDADES'!M$70)*($G135/$F135)))</f>
        <v>0</v>
      </c>
      <c r="P135" s="517">
        <f>IF($F135=0,0,((($F135/$E135)*'CRONOGRAMA ACTIVIDADES'!N$70)*($G135/$F135)))</f>
        <v>0</v>
      </c>
      <c r="Q135" s="517">
        <f>IF($F135=0,0,((($F135/$E135)*'CRONOGRAMA ACTIVIDADES'!O$70)*($G135/$F135)))</f>
        <v>0</v>
      </c>
      <c r="R135" s="517">
        <f>IF($F135=0,0,((($F135/$E135)*'CRONOGRAMA ACTIVIDADES'!P$70)*($G135/$F135)))</f>
        <v>0</v>
      </c>
      <c r="S135" s="517">
        <f>IF($F135=0,0,((($F135/$E135)*'CRONOGRAMA ACTIVIDADES'!Q$70)*($G135/$F135)))</f>
        <v>0</v>
      </c>
      <c r="T135" s="501">
        <f t="shared" si="44"/>
        <v>0</v>
      </c>
      <c r="U135" s="520">
        <f>IF($F135=0,0,((($F135/$E135)*'CRONOGRAMA ACTIVIDADES'!R$70)*($G135/$F135)))</f>
        <v>0</v>
      </c>
      <c r="V135" s="517">
        <f>IF($F135=0,0,((($F135/$E135)*'CRONOGRAMA ACTIVIDADES'!S$70)*($G135/$F135)))</f>
        <v>0</v>
      </c>
      <c r="W135" s="517">
        <f>IF($F135=0,0,((($F135/$E135)*'CRONOGRAMA ACTIVIDADES'!T$70)*($G135/$F135)))</f>
        <v>0</v>
      </c>
      <c r="X135" s="517">
        <f>IF($F135=0,0,((($F135/$E135)*'CRONOGRAMA ACTIVIDADES'!U$70)*($G135/$F135)))</f>
        <v>0</v>
      </c>
      <c r="Y135" s="517">
        <f>IF($F135=0,0,((($F135/$E135)*'CRONOGRAMA ACTIVIDADES'!V$70)*($G135/$F135)))</f>
        <v>0</v>
      </c>
      <c r="Z135" s="517">
        <f>IF($F135=0,0,((($F135/$E135)*'CRONOGRAMA ACTIVIDADES'!W$70)*($G135/$F135)))</f>
        <v>0</v>
      </c>
      <c r="AA135" s="517">
        <f>IF($F135=0,0,((($F135/$E135)*'CRONOGRAMA ACTIVIDADES'!X$70)*($G135/$F135)))</f>
        <v>0</v>
      </c>
      <c r="AB135" s="517">
        <f>IF($F135=0,0,((($F135/$E135)*'CRONOGRAMA ACTIVIDADES'!Y$70)*($G135/$F135)))</f>
        <v>0</v>
      </c>
      <c r="AC135" s="517">
        <f>IF($F135=0,0,((($F135/$E135)*'CRONOGRAMA ACTIVIDADES'!Z$70)*($G135/$F135)))</f>
        <v>0</v>
      </c>
      <c r="AD135" s="517">
        <f>IF($F135=0,0,((($F135/$E135)*'CRONOGRAMA ACTIVIDADES'!AA$70)*($G135/$F135)))</f>
        <v>0</v>
      </c>
      <c r="AE135" s="517">
        <f>IF($F135=0,0,((($F135/$E135)*'CRONOGRAMA ACTIVIDADES'!AB$70)*($G135/$F135)))</f>
        <v>0</v>
      </c>
      <c r="AF135" s="517">
        <f>IF($F135=0,0,((($F135/$E135)*'CRONOGRAMA ACTIVIDADES'!AC$70)*($G135/$F135)))</f>
        <v>0</v>
      </c>
      <c r="AG135" s="499">
        <f t="shared" si="45"/>
        <v>0</v>
      </c>
      <c r="AH135" s="519">
        <f>IF($F135=0,0,((($F135/$E135)*'CRONOGRAMA ACTIVIDADES'!AD$70)*($G135/$F135)))</f>
        <v>0</v>
      </c>
      <c r="AI135" s="517">
        <f>IF($F135=0,0,((($F135/$E135)*'CRONOGRAMA ACTIVIDADES'!AE$70)*($G135/$F135)))</f>
        <v>0</v>
      </c>
      <c r="AJ135" s="517">
        <f>IF($F135=0,0,((($F135/$E135)*'CRONOGRAMA ACTIVIDADES'!AF$70)*($G135/$F135)))</f>
        <v>0</v>
      </c>
      <c r="AK135" s="517">
        <f>IF($F135=0,0,((($F135/$E135)*'CRONOGRAMA ACTIVIDADES'!AG$70)*($G135/$F135)))</f>
        <v>0</v>
      </c>
      <c r="AL135" s="517">
        <f>IF($F135=0,0,((($F135/$E135)*'CRONOGRAMA ACTIVIDADES'!AH$70)*($G135/$F135)))</f>
        <v>0</v>
      </c>
      <c r="AM135" s="517">
        <f>IF($F135=0,0,((($F135/$E135)*'CRONOGRAMA ACTIVIDADES'!AI$70)*($G135/$F135)))</f>
        <v>0</v>
      </c>
      <c r="AN135" s="517">
        <f>IF($F135=0,0,((($F135/$E135)*'CRONOGRAMA ACTIVIDADES'!AJ$70)*($G135/$F135)))</f>
        <v>0</v>
      </c>
      <c r="AO135" s="517">
        <f>IF($F135=0,0,((($F135/$E135)*'CRONOGRAMA ACTIVIDADES'!AK$70)*($G135/$F135)))</f>
        <v>0</v>
      </c>
      <c r="AP135" s="517">
        <f>IF($F135=0,0,((($F135/$E135)*'CRONOGRAMA ACTIVIDADES'!AL$70)*($G135/$F135)))</f>
        <v>0</v>
      </c>
      <c r="AQ135" s="517">
        <f>IF($F135=0,0,((($F135/$E135)*'CRONOGRAMA ACTIVIDADES'!AM$70)*($G135/$F135)))</f>
        <v>0</v>
      </c>
      <c r="AR135" s="517">
        <f>IF($F135=0,0,((($F135/$E135)*'CRONOGRAMA ACTIVIDADES'!AN$70)*($G135/$F135)))</f>
        <v>0</v>
      </c>
      <c r="AS135" s="517">
        <f>IF($F135=0,0,((($F135/$E135)*'CRONOGRAMA ACTIVIDADES'!AO$70)*($G135/$F135)))</f>
        <v>0</v>
      </c>
      <c r="AT135" s="501">
        <f t="shared" si="46"/>
        <v>0</v>
      </c>
      <c r="AU135" s="504">
        <f>AS135+AR135+AQ135+AP135+AO135+AN135+AM135+AL135+AK135+AJ135+AI135+AH135+AF135+AE135+AD135+AC135+AB135+AA135+Z135+Y135+X135+W135+V135+U135+S135+R135+Q135+P135+O135+N135+M135+L135+K135+J135+I135+H135</f>
        <v>0</v>
      </c>
      <c r="AV135" s="470">
        <f t="shared" si="36"/>
        <v>0</v>
      </c>
    </row>
    <row r="136" spans="2:48" s="60" customFormat="1" ht="13.5">
      <c r="B136" s="494" t="str">
        <f>'FORMATO COSTEO C6'!C49</f>
        <v>6.3.2.2</v>
      </c>
      <c r="C136" s="515">
        <f>'FORMATO COSTEO C6'!B49</f>
        <v>0</v>
      </c>
      <c r="D136" s="506" t="str">
        <f>'FORMATO COSTEO C6'!D49</f>
        <v>Unidad medida</v>
      </c>
      <c r="E136" s="516">
        <f>'FORMATO COSTEO C6'!E49</f>
        <v>0</v>
      </c>
      <c r="F136" s="517">
        <f>'FORMATO COSTEO C6'!G49</f>
        <v>0</v>
      </c>
      <c r="G136" s="518">
        <f>'FORMATO COSTEO C6'!N49</f>
        <v>0</v>
      </c>
      <c r="H136" s="519">
        <f>IF($F136=0,0,((($F136/$E136)*'CRONOGRAMA ACTIVIDADES'!F$71)*($G136/$F136)))</f>
        <v>0</v>
      </c>
      <c r="I136" s="517">
        <f>IF($F136=0,0,((($F136/$E136)*'CRONOGRAMA ACTIVIDADES'!G$71)*($G136/$F136)))</f>
        <v>0</v>
      </c>
      <c r="J136" s="517">
        <f>IF($F136=0,0,((($F136/$E136)*'CRONOGRAMA ACTIVIDADES'!H$71)*($G136/$F136)))</f>
        <v>0</v>
      </c>
      <c r="K136" s="517">
        <f>IF($F136=0,0,((($F136/$E136)*'CRONOGRAMA ACTIVIDADES'!I$71)*($G136/$F136)))</f>
        <v>0</v>
      </c>
      <c r="L136" s="517">
        <f>IF($F136=0,0,((($F136/$E136)*'CRONOGRAMA ACTIVIDADES'!J$71)*($G136/$F136)))</f>
        <v>0</v>
      </c>
      <c r="M136" s="517">
        <f>IF($F136=0,0,((($F136/$E136)*'CRONOGRAMA ACTIVIDADES'!K$71)*($G136/$F136)))</f>
        <v>0</v>
      </c>
      <c r="N136" s="517">
        <f>IF($F136=0,0,((($F136/$E136)*'CRONOGRAMA ACTIVIDADES'!L$71)*($G136/$F136)))</f>
        <v>0</v>
      </c>
      <c r="O136" s="517">
        <f>IF($F136=0,0,((($F136/$E136)*'CRONOGRAMA ACTIVIDADES'!M$71)*($G136/$F136)))</f>
        <v>0</v>
      </c>
      <c r="P136" s="517">
        <f>IF($F136=0,0,((($F136/$E136)*'CRONOGRAMA ACTIVIDADES'!N$71)*($G136/$F136)))</f>
        <v>0</v>
      </c>
      <c r="Q136" s="517">
        <f>IF($F136=0,0,((($F136/$E136)*'CRONOGRAMA ACTIVIDADES'!O$71)*($G136/$F136)))</f>
        <v>0</v>
      </c>
      <c r="R136" s="517">
        <f>IF($F136=0,0,((($F136/$E136)*'CRONOGRAMA ACTIVIDADES'!P$71)*($G136/$F136)))</f>
        <v>0</v>
      </c>
      <c r="S136" s="517">
        <f>IF($F136=0,0,((($F136/$E136)*'CRONOGRAMA ACTIVIDADES'!Q$71)*($G136/$F136)))</f>
        <v>0</v>
      </c>
      <c r="T136" s="501">
        <f t="shared" si="44"/>
        <v>0</v>
      </c>
      <c r="U136" s="520">
        <f>IF($F136=0,0,((($F136/$E136)*'CRONOGRAMA ACTIVIDADES'!R$71)*($G136/$F136)))</f>
        <v>0</v>
      </c>
      <c r="V136" s="517">
        <f>IF($F136=0,0,((($F136/$E136)*'CRONOGRAMA ACTIVIDADES'!S$71)*($G136/$F136)))</f>
        <v>0</v>
      </c>
      <c r="W136" s="517">
        <f>IF($F136=0,0,((($F136/$E136)*'CRONOGRAMA ACTIVIDADES'!T$71)*($G136/$F136)))</f>
        <v>0</v>
      </c>
      <c r="X136" s="517">
        <f>IF($F136=0,0,((($F136/$E136)*'CRONOGRAMA ACTIVIDADES'!U$71)*($G136/$F136)))</f>
        <v>0</v>
      </c>
      <c r="Y136" s="517">
        <f>IF($F136=0,0,((($F136/$E136)*'CRONOGRAMA ACTIVIDADES'!V$71)*($G136/$F136)))</f>
        <v>0</v>
      </c>
      <c r="Z136" s="517">
        <f>IF($F136=0,0,((($F136/$E136)*'CRONOGRAMA ACTIVIDADES'!W$71)*($G136/$F136)))</f>
        <v>0</v>
      </c>
      <c r="AA136" s="517">
        <f>IF($F136=0,0,((($F136/$E136)*'CRONOGRAMA ACTIVIDADES'!X$71)*($G136/$F136)))</f>
        <v>0</v>
      </c>
      <c r="AB136" s="517">
        <f>IF($F136=0,0,((($F136/$E136)*'CRONOGRAMA ACTIVIDADES'!Y$71)*($G136/$F136)))</f>
        <v>0</v>
      </c>
      <c r="AC136" s="517">
        <f>IF($F136=0,0,((($F136/$E136)*'CRONOGRAMA ACTIVIDADES'!Z$71)*($G136/$F136)))</f>
        <v>0</v>
      </c>
      <c r="AD136" s="517">
        <f>IF($F136=0,0,((($F136/$E136)*'CRONOGRAMA ACTIVIDADES'!AA$71)*($G136/$F136)))</f>
        <v>0</v>
      </c>
      <c r="AE136" s="517">
        <f>IF($F136=0,0,((($F136/$E136)*'CRONOGRAMA ACTIVIDADES'!AB$71)*($G136/$F136)))</f>
        <v>0</v>
      </c>
      <c r="AF136" s="517">
        <f>IF($F136=0,0,((($F136/$E136)*'CRONOGRAMA ACTIVIDADES'!AC$71)*($G136/$F136)))</f>
        <v>0</v>
      </c>
      <c r="AG136" s="499">
        <f t="shared" si="45"/>
        <v>0</v>
      </c>
      <c r="AH136" s="519">
        <f>IF($F136=0,0,((($F136/$E136)*'CRONOGRAMA ACTIVIDADES'!AD$71)*($G136/$F136)))</f>
        <v>0</v>
      </c>
      <c r="AI136" s="517">
        <f>IF($F136=0,0,((($F136/$E136)*'CRONOGRAMA ACTIVIDADES'!AE$71)*($G136/$F136)))</f>
        <v>0</v>
      </c>
      <c r="AJ136" s="517">
        <f>IF($F136=0,0,((($F136/$E136)*'CRONOGRAMA ACTIVIDADES'!AF$71)*($G136/$F136)))</f>
        <v>0</v>
      </c>
      <c r="AK136" s="517">
        <f>IF($F136=0,0,((($F136/$E136)*'CRONOGRAMA ACTIVIDADES'!AG$71)*($G136/$F136)))</f>
        <v>0</v>
      </c>
      <c r="AL136" s="517">
        <f>IF($F136=0,0,((($F136/$E136)*'CRONOGRAMA ACTIVIDADES'!AH$71)*($G136/$F136)))</f>
        <v>0</v>
      </c>
      <c r="AM136" s="517">
        <f>IF($F136=0,0,((($F136/$E136)*'CRONOGRAMA ACTIVIDADES'!AI$71)*($G136/$F136)))</f>
        <v>0</v>
      </c>
      <c r="AN136" s="517">
        <f>IF($F136=0,0,((($F136/$E136)*'CRONOGRAMA ACTIVIDADES'!AJ$71)*($G136/$F136)))</f>
        <v>0</v>
      </c>
      <c r="AO136" s="517">
        <f>IF($F136=0,0,((($F136/$E136)*'CRONOGRAMA ACTIVIDADES'!AK$71)*($G136/$F136)))</f>
        <v>0</v>
      </c>
      <c r="AP136" s="517">
        <f>IF($F136=0,0,((($F136/$E136)*'CRONOGRAMA ACTIVIDADES'!AL$71)*($G136/$F136)))</f>
        <v>0</v>
      </c>
      <c r="AQ136" s="517">
        <f>IF($F136=0,0,((($F136/$E136)*'CRONOGRAMA ACTIVIDADES'!AM$71)*($G136/$F136)))</f>
        <v>0</v>
      </c>
      <c r="AR136" s="517">
        <f>IF($F136=0,0,((($F136/$E136)*'CRONOGRAMA ACTIVIDADES'!AN$71)*($G136/$F136)))</f>
        <v>0</v>
      </c>
      <c r="AS136" s="517">
        <f>IF($F136=0,0,((($F136/$E136)*'CRONOGRAMA ACTIVIDADES'!AO$71)*($G136/$F136)))</f>
        <v>0</v>
      </c>
      <c r="AT136" s="501">
        <f t="shared" si="46"/>
        <v>0</v>
      </c>
      <c r="AU136" s="504">
        <f>AS136+AR136+AQ136+AP136+AO136+AN136+AM136+AL136+AK136+AJ136+AI136+AH136+AF136+AE136+AD136+AC136+AB136+AA136+Z136+Y136+X136+W136+V136+U136+S136+R136+Q136+P136+O136+N136+M136+L136+K136+J136+I136+H136</f>
        <v>0</v>
      </c>
      <c r="AV136" s="470">
        <f t="shared" si="36"/>
        <v>0</v>
      </c>
    </row>
    <row r="137" spans="2:48" s="60" customFormat="1" ht="13.5">
      <c r="B137" s="494" t="str">
        <f>'FORMATO COSTEO C6'!C50</f>
        <v>6.3.2.3</v>
      </c>
      <c r="C137" s="515">
        <f>'FORMATO COSTEO C6'!B50</f>
        <v>0</v>
      </c>
      <c r="D137" s="506" t="str">
        <f>'FORMATO COSTEO C6'!D50</f>
        <v>Unidad medida</v>
      </c>
      <c r="E137" s="516">
        <f>'FORMATO COSTEO C6'!E50</f>
        <v>0</v>
      </c>
      <c r="F137" s="517">
        <f>'FORMATO COSTEO C6'!G50</f>
        <v>0</v>
      </c>
      <c r="G137" s="518">
        <f>'FORMATO COSTEO C6'!N50</f>
        <v>0</v>
      </c>
      <c r="H137" s="519">
        <f>IF($F137=0,0,((($F137/$E137)*'CRONOGRAMA ACTIVIDADES'!F$72)*($G137/$F137)))</f>
        <v>0</v>
      </c>
      <c r="I137" s="517">
        <f>IF($F137=0,0,((($F137/$E137)*'CRONOGRAMA ACTIVIDADES'!G$72)*($G137/$F137)))</f>
        <v>0</v>
      </c>
      <c r="J137" s="517">
        <f>IF($F137=0,0,((($F137/$E137)*'CRONOGRAMA ACTIVIDADES'!H$72)*($G137/$F137)))</f>
        <v>0</v>
      </c>
      <c r="K137" s="517">
        <f>IF($F137=0,0,((($F137/$E137)*'CRONOGRAMA ACTIVIDADES'!I$72)*($G137/$F137)))</f>
        <v>0</v>
      </c>
      <c r="L137" s="517">
        <f>IF($F137=0,0,((($F137/$E137)*'CRONOGRAMA ACTIVIDADES'!J$72)*($G137/$F137)))</f>
        <v>0</v>
      </c>
      <c r="M137" s="517">
        <f>IF($F137=0,0,((($F137/$E137)*'CRONOGRAMA ACTIVIDADES'!K$72)*($G137/$F137)))</f>
        <v>0</v>
      </c>
      <c r="N137" s="517">
        <f>IF($F137=0,0,((($F137/$E137)*'CRONOGRAMA ACTIVIDADES'!L$72)*($G137/$F137)))</f>
        <v>0</v>
      </c>
      <c r="O137" s="517">
        <f>IF($F137=0,0,((($F137/$E137)*'CRONOGRAMA ACTIVIDADES'!M$72)*($G137/$F137)))</f>
        <v>0</v>
      </c>
      <c r="P137" s="517">
        <f>IF($F137=0,0,((($F137/$E137)*'CRONOGRAMA ACTIVIDADES'!N$72)*($G137/$F137)))</f>
        <v>0</v>
      </c>
      <c r="Q137" s="517">
        <f>IF($F137=0,0,((($F137/$E137)*'CRONOGRAMA ACTIVIDADES'!O$72)*($G137/$F137)))</f>
        <v>0</v>
      </c>
      <c r="R137" s="517">
        <f>IF($F137=0,0,((($F137/$E137)*'CRONOGRAMA ACTIVIDADES'!P$72)*($G137/$F137)))</f>
        <v>0</v>
      </c>
      <c r="S137" s="517">
        <f>IF($F137=0,0,((($F137/$E137)*'CRONOGRAMA ACTIVIDADES'!Q$72)*($G137/$F137)))</f>
        <v>0</v>
      </c>
      <c r="T137" s="501">
        <f t="shared" si="44"/>
        <v>0</v>
      </c>
      <c r="U137" s="520">
        <f>IF($F137=0,0,((($F137/$E137)*'CRONOGRAMA ACTIVIDADES'!R$72)*($G137/$F137)))</f>
        <v>0</v>
      </c>
      <c r="V137" s="517">
        <f>IF($F137=0,0,((($F137/$E137)*'CRONOGRAMA ACTIVIDADES'!S$72)*($G137/$F137)))</f>
        <v>0</v>
      </c>
      <c r="W137" s="517">
        <f>IF($F137=0,0,((($F137/$E137)*'CRONOGRAMA ACTIVIDADES'!T$72)*($G137/$F137)))</f>
        <v>0</v>
      </c>
      <c r="X137" s="517">
        <f>IF($F137=0,0,((($F137/$E137)*'CRONOGRAMA ACTIVIDADES'!U$72)*($G137/$F137)))</f>
        <v>0</v>
      </c>
      <c r="Y137" s="517">
        <f>IF($F137=0,0,((($F137/$E137)*'CRONOGRAMA ACTIVIDADES'!V$72)*($G137/$F137)))</f>
        <v>0</v>
      </c>
      <c r="Z137" s="517">
        <f>IF($F137=0,0,((($F137/$E137)*'CRONOGRAMA ACTIVIDADES'!W$72)*($G137/$F137)))</f>
        <v>0</v>
      </c>
      <c r="AA137" s="517">
        <f>IF($F137=0,0,((($F137/$E137)*'CRONOGRAMA ACTIVIDADES'!X$72)*($G137/$F137)))</f>
        <v>0</v>
      </c>
      <c r="AB137" s="517">
        <f>IF($F137=0,0,((($F137/$E137)*'CRONOGRAMA ACTIVIDADES'!Y$72)*($G137/$F137)))</f>
        <v>0</v>
      </c>
      <c r="AC137" s="517">
        <f>IF($F137=0,0,((($F137/$E137)*'CRONOGRAMA ACTIVIDADES'!Z$72)*($G137/$F137)))</f>
        <v>0</v>
      </c>
      <c r="AD137" s="517">
        <f>IF($F137=0,0,((($F137/$E137)*'CRONOGRAMA ACTIVIDADES'!AA$72)*($G137/$F137)))</f>
        <v>0</v>
      </c>
      <c r="AE137" s="517">
        <f>IF($F137=0,0,((($F137/$E137)*'CRONOGRAMA ACTIVIDADES'!AB$72)*($G137/$F137)))</f>
        <v>0</v>
      </c>
      <c r="AF137" s="517">
        <f>IF($F137=0,0,((($F137/$E137)*'CRONOGRAMA ACTIVIDADES'!AC$72)*($G137/$F137)))</f>
        <v>0</v>
      </c>
      <c r="AG137" s="499">
        <f t="shared" si="45"/>
        <v>0</v>
      </c>
      <c r="AH137" s="519">
        <f>IF($F137=0,0,((($F137/$E137)*'CRONOGRAMA ACTIVIDADES'!AD$72)*($G137/$F137)))</f>
        <v>0</v>
      </c>
      <c r="AI137" s="517">
        <f>IF($F137=0,0,((($F137/$E137)*'CRONOGRAMA ACTIVIDADES'!AE$72)*($G137/$F137)))</f>
        <v>0</v>
      </c>
      <c r="AJ137" s="517">
        <f>IF($F137=0,0,((($F137/$E137)*'CRONOGRAMA ACTIVIDADES'!AF$72)*($G137/$F137)))</f>
        <v>0</v>
      </c>
      <c r="AK137" s="517">
        <f>IF($F137=0,0,((($F137/$E137)*'CRONOGRAMA ACTIVIDADES'!AG$72)*($G137/$F137)))</f>
        <v>0</v>
      </c>
      <c r="AL137" s="517">
        <f>IF($F137=0,0,((($F137/$E137)*'CRONOGRAMA ACTIVIDADES'!AH$72)*($G137/$F137)))</f>
        <v>0</v>
      </c>
      <c r="AM137" s="517">
        <f>IF($F137=0,0,((($F137/$E137)*'CRONOGRAMA ACTIVIDADES'!AI$72)*($G137/$F137)))</f>
        <v>0</v>
      </c>
      <c r="AN137" s="517">
        <f>IF($F137=0,0,((($F137/$E137)*'CRONOGRAMA ACTIVIDADES'!AJ$72)*($G137/$F137)))</f>
        <v>0</v>
      </c>
      <c r="AO137" s="517">
        <f>IF($F137=0,0,((($F137/$E137)*'CRONOGRAMA ACTIVIDADES'!AK$72)*($G137/$F137)))</f>
        <v>0</v>
      </c>
      <c r="AP137" s="517">
        <f>IF($F137=0,0,((($F137/$E137)*'CRONOGRAMA ACTIVIDADES'!AL$72)*($G137/$F137)))</f>
        <v>0</v>
      </c>
      <c r="AQ137" s="517">
        <f>IF($F137=0,0,((($F137/$E137)*'CRONOGRAMA ACTIVIDADES'!AM$72)*($G137/$F137)))</f>
        <v>0</v>
      </c>
      <c r="AR137" s="517">
        <f>IF($F137=0,0,((($F137/$E137)*'CRONOGRAMA ACTIVIDADES'!AN$72)*($G137/$F137)))</f>
        <v>0</v>
      </c>
      <c r="AS137" s="517">
        <f>IF($F137=0,0,((($F137/$E137)*'CRONOGRAMA ACTIVIDADES'!AO$72)*($G137/$F137)))</f>
        <v>0</v>
      </c>
      <c r="AT137" s="501">
        <f t="shared" si="46"/>
        <v>0</v>
      </c>
      <c r="AU137" s="504">
        <f>AS137+AR137+AQ137+AP137+AO137+AN137+AM137+AL137+AK137+AJ137+AI137+AH137+AF137+AE137+AD137+AC137+AB137+AA137+Z137+Y137+X137+W137+V137+U137+S137+R137+Q137+P137+O137+N137+M137+L137+K137+J137+I137+H137</f>
        <v>0</v>
      </c>
      <c r="AV137" s="470">
        <f t="shared" si="36"/>
        <v>0</v>
      </c>
    </row>
    <row r="138" spans="2:48" s="60" customFormat="1" ht="13.5">
      <c r="B138" s="522" t="str">
        <f>'FORMATO COSTEO C6'!C51</f>
        <v>6.3.3</v>
      </c>
      <c r="C138" s="523" t="str">
        <f>+'FORMATO COSTEO C6'!B51</f>
        <v>Seguros</v>
      </c>
      <c r="D138" s="524"/>
      <c r="E138" s="532"/>
      <c r="F138" s="526">
        <f>+'FORMATO COSTEO C6'!G51</f>
        <v>0</v>
      </c>
      <c r="G138" s="527">
        <f>+'FORMATO COSTEO C6'!N51</f>
        <v>0</v>
      </c>
      <c r="H138" s="528">
        <f>SUM(H139:H141)</f>
        <v>0</v>
      </c>
      <c r="I138" s="526">
        <f aca="true" t="shared" si="48" ref="I138:AU138">SUM(I139:I141)</f>
        <v>0</v>
      </c>
      <c r="J138" s="526">
        <f t="shared" si="48"/>
        <v>0</v>
      </c>
      <c r="K138" s="526">
        <f t="shared" si="48"/>
        <v>0</v>
      </c>
      <c r="L138" s="526">
        <f t="shared" si="48"/>
        <v>0</v>
      </c>
      <c r="M138" s="526">
        <f t="shared" si="48"/>
        <v>0</v>
      </c>
      <c r="N138" s="526">
        <f t="shared" si="48"/>
        <v>0</v>
      </c>
      <c r="O138" s="526">
        <f t="shared" si="48"/>
        <v>0</v>
      </c>
      <c r="P138" s="526">
        <f t="shared" si="48"/>
        <v>0</v>
      </c>
      <c r="Q138" s="526">
        <f t="shared" si="48"/>
        <v>0</v>
      </c>
      <c r="R138" s="526">
        <f t="shared" si="48"/>
        <v>0</v>
      </c>
      <c r="S138" s="526">
        <f t="shared" si="48"/>
        <v>0</v>
      </c>
      <c r="T138" s="529">
        <f>SUM(T139:T141)</f>
        <v>0</v>
      </c>
      <c r="U138" s="530">
        <f t="shared" si="48"/>
        <v>0</v>
      </c>
      <c r="V138" s="526">
        <f t="shared" si="48"/>
        <v>0</v>
      </c>
      <c r="W138" s="526">
        <f t="shared" si="48"/>
        <v>0</v>
      </c>
      <c r="X138" s="526">
        <f t="shared" si="48"/>
        <v>0</v>
      </c>
      <c r="Y138" s="526">
        <f t="shared" si="48"/>
        <v>0</v>
      </c>
      <c r="Z138" s="526">
        <f t="shared" si="48"/>
        <v>0</v>
      </c>
      <c r="AA138" s="526">
        <f t="shared" si="48"/>
        <v>0</v>
      </c>
      <c r="AB138" s="526">
        <f t="shared" si="48"/>
        <v>0</v>
      </c>
      <c r="AC138" s="526">
        <f t="shared" si="48"/>
        <v>0</v>
      </c>
      <c r="AD138" s="526">
        <f t="shared" si="48"/>
        <v>0</v>
      </c>
      <c r="AE138" s="526">
        <f t="shared" si="48"/>
        <v>0</v>
      </c>
      <c r="AF138" s="526">
        <f t="shared" si="48"/>
        <v>0</v>
      </c>
      <c r="AG138" s="527">
        <f>SUM(AG139:AG141)</f>
        <v>0</v>
      </c>
      <c r="AH138" s="528">
        <f t="shared" si="48"/>
        <v>0</v>
      </c>
      <c r="AI138" s="526">
        <f t="shared" si="48"/>
        <v>0</v>
      </c>
      <c r="AJ138" s="526">
        <f t="shared" si="48"/>
        <v>0</v>
      </c>
      <c r="AK138" s="526">
        <f t="shared" si="48"/>
        <v>0</v>
      </c>
      <c r="AL138" s="526">
        <f t="shared" si="48"/>
        <v>0</v>
      </c>
      <c r="AM138" s="526">
        <f t="shared" si="48"/>
        <v>0</v>
      </c>
      <c r="AN138" s="526">
        <f t="shared" si="48"/>
        <v>0</v>
      </c>
      <c r="AO138" s="526">
        <f t="shared" si="48"/>
        <v>0</v>
      </c>
      <c r="AP138" s="526">
        <f t="shared" si="48"/>
        <v>0</v>
      </c>
      <c r="AQ138" s="526">
        <f t="shared" si="48"/>
        <v>0</v>
      </c>
      <c r="AR138" s="526">
        <f t="shared" si="48"/>
        <v>0</v>
      </c>
      <c r="AS138" s="526">
        <f t="shared" si="48"/>
        <v>0</v>
      </c>
      <c r="AT138" s="529">
        <f t="shared" si="48"/>
        <v>0</v>
      </c>
      <c r="AU138" s="531">
        <f t="shared" si="48"/>
        <v>0</v>
      </c>
      <c r="AV138" s="470">
        <f t="shared" si="36"/>
        <v>0</v>
      </c>
    </row>
    <row r="139" spans="2:48" s="60" customFormat="1" ht="13.5">
      <c r="B139" s="494" t="str">
        <f>'FORMATO COSTEO C6'!C52</f>
        <v>6.3.3.1</v>
      </c>
      <c r="C139" s="515">
        <f>'FORMATO COSTEO C6'!B52</f>
        <v>0</v>
      </c>
      <c r="D139" s="506" t="str">
        <f>'FORMATO COSTEO C6'!D52</f>
        <v>Unidad medida</v>
      </c>
      <c r="E139" s="516">
        <f>'FORMATO COSTEO C6'!E52</f>
        <v>0</v>
      </c>
      <c r="F139" s="517">
        <f>'FORMATO COSTEO C6'!G52</f>
        <v>0</v>
      </c>
      <c r="G139" s="518">
        <f>'FORMATO COSTEO C6'!N52</f>
        <v>0</v>
      </c>
      <c r="H139" s="519">
        <f>IF($F139=0,0,((($F139/$E139)*'CRONOGRAMA ACTIVIDADES'!F$74)*($G139/$F139)))</f>
        <v>0</v>
      </c>
      <c r="I139" s="517">
        <f>IF($F139=0,0,((($F139/$E139)*'CRONOGRAMA ACTIVIDADES'!G$74)*($G139/$F139)))</f>
        <v>0</v>
      </c>
      <c r="J139" s="517">
        <f>IF($F139=0,0,((($F139/$E139)*'CRONOGRAMA ACTIVIDADES'!H$74)*($G139/$F139)))</f>
        <v>0</v>
      </c>
      <c r="K139" s="517">
        <f>IF($F139=0,0,((($F139/$E139)*'CRONOGRAMA ACTIVIDADES'!I$74)*($G139/$F139)))</f>
        <v>0</v>
      </c>
      <c r="L139" s="517">
        <f>IF($F139=0,0,((($F139/$E139)*'CRONOGRAMA ACTIVIDADES'!J$74)*($G139/$F139)))</f>
        <v>0</v>
      </c>
      <c r="M139" s="517">
        <f>IF($F139=0,0,((($F139/$E139)*'CRONOGRAMA ACTIVIDADES'!K$74)*($G139/$F139)))</f>
        <v>0</v>
      </c>
      <c r="N139" s="517">
        <f>IF($F139=0,0,((($F139/$E139)*'CRONOGRAMA ACTIVIDADES'!L$74)*($G139/$F139)))</f>
        <v>0</v>
      </c>
      <c r="O139" s="517">
        <f>IF($F139=0,0,((($F139/$E139)*'CRONOGRAMA ACTIVIDADES'!M$74)*($G139/$F139)))</f>
        <v>0</v>
      </c>
      <c r="P139" s="517">
        <f>IF($F139=0,0,((($F139/$E139)*'CRONOGRAMA ACTIVIDADES'!N$74)*($G139/$F139)))</f>
        <v>0</v>
      </c>
      <c r="Q139" s="517">
        <f>IF($F139=0,0,((($F139/$E139)*'CRONOGRAMA ACTIVIDADES'!O$74)*($G139/$F139)))</f>
        <v>0</v>
      </c>
      <c r="R139" s="517">
        <f>IF($F139=0,0,((($F139/$E139)*'CRONOGRAMA ACTIVIDADES'!P$74)*($G139/$F139)))</f>
        <v>0</v>
      </c>
      <c r="S139" s="517">
        <f>IF($F139=0,0,((($F139/$E139)*'CRONOGRAMA ACTIVIDADES'!Q$74)*($G139/$F139)))</f>
        <v>0</v>
      </c>
      <c r="T139" s="501">
        <f t="shared" si="44"/>
        <v>0</v>
      </c>
      <c r="U139" s="520">
        <f>IF($F139=0,0,((($F139/$E139)*'CRONOGRAMA ACTIVIDADES'!R$74)*($G139/$F139)))</f>
        <v>0</v>
      </c>
      <c r="V139" s="517">
        <f>IF($F139=0,0,((($F139/$E139)*'CRONOGRAMA ACTIVIDADES'!S$74)*($G139/$F139)))</f>
        <v>0</v>
      </c>
      <c r="W139" s="517">
        <f>IF($F139=0,0,((($F139/$E139)*'CRONOGRAMA ACTIVIDADES'!T$74)*($G139/$F139)))</f>
        <v>0</v>
      </c>
      <c r="X139" s="517">
        <f>IF($F139=0,0,((($F139/$E139)*'CRONOGRAMA ACTIVIDADES'!U$74)*($G139/$F139)))</f>
        <v>0</v>
      </c>
      <c r="Y139" s="517">
        <f>IF($F139=0,0,((($F139/$E139)*'CRONOGRAMA ACTIVIDADES'!V$74)*($G139/$F139)))</f>
        <v>0</v>
      </c>
      <c r="Z139" s="517">
        <f>IF($F139=0,0,((($F139/$E139)*'CRONOGRAMA ACTIVIDADES'!W$74)*($G139/$F139)))</f>
        <v>0</v>
      </c>
      <c r="AA139" s="517">
        <f>IF($F139=0,0,((($F139/$E139)*'CRONOGRAMA ACTIVIDADES'!X$74)*($G139/$F139)))</f>
        <v>0</v>
      </c>
      <c r="AB139" s="517">
        <f>IF($F139=0,0,((($F139/$E139)*'CRONOGRAMA ACTIVIDADES'!Y$74)*($G139/$F139)))</f>
        <v>0</v>
      </c>
      <c r="AC139" s="517">
        <f>IF($F139=0,0,((($F139/$E139)*'CRONOGRAMA ACTIVIDADES'!Z$74)*($G139/$F139)))</f>
        <v>0</v>
      </c>
      <c r="AD139" s="517">
        <f>IF($F139=0,0,((($F139/$E139)*'CRONOGRAMA ACTIVIDADES'!AA$74)*($G139/$F139)))</f>
        <v>0</v>
      </c>
      <c r="AE139" s="517">
        <f>IF($F139=0,0,((($F139/$E139)*'CRONOGRAMA ACTIVIDADES'!AB$74)*($G139/$F139)))</f>
        <v>0</v>
      </c>
      <c r="AF139" s="517">
        <f>IF($F139=0,0,((($F139/$E139)*'CRONOGRAMA ACTIVIDADES'!AC$74)*($G139/$F139)))</f>
        <v>0</v>
      </c>
      <c r="AG139" s="499">
        <f t="shared" si="45"/>
        <v>0</v>
      </c>
      <c r="AH139" s="519">
        <f>IF($F139=0,0,((($F139/$E139)*'CRONOGRAMA ACTIVIDADES'!AD$74)*($G139/$F139)))</f>
        <v>0</v>
      </c>
      <c r="AI139" s="517">
        <f>IF($F139=0,0,((($F139/$E139)*'CRONOGRAMA ACTIVIDADES'!AE$74)*($G139/$F139)))</f>
        <v>0</v>
      </c>
      <c r="AJ139" s="517">
        <f>IF($F139=0,0,((($F139/$E139)*'CRONOGRAMA ACTIVIDADES'!AF$74)*($G139/$F139)))</f>
        <v>0</v>
      </c>
      <c r="AK139" s="517">
        <f>IF($F139=0,0,((($F139/$E139)*'CRONOGRAMA ACTIVIDADES'!AG$74)*($G139/$F139)))</f>
        <v>0</v>
      </c>
      <c r="AL139" s="517">
        <f>IF($F139=0,0,((($F139/$E139)*'CRONOGRAMA ACTIVIDADES'!AH$74)*($G139/$F139)))</f>
        <v>0</v>
      </c>
      <c r="AM139" s="517">
        <f>IF($F139=0,0,((($F139/$E139)*'CRONOGRAMA ACTIVIDADES'!AI$74)*($G139/$F139)))</f>
        <v>0</v>
      </c>
      <c r="AN139" s="517">
        <f>IF($F139=0,0,((($F139/$E139)*'CRONOGRAMA ACTIVIDADES'!AJ$74)*($G139/$F139)))</f>
        <v>0</v>
      </c>
      <c r="AO139" s="517">
        <f>IF($F139=0,0,((($F139/$E139)*'CRONOGRAMA ACTIVIDADES'!AK$74)*($G139/$F139)))</f>
        <v>0</v>
      </c>
      <c r="AP139" s="517">
        <f>IF($F139=0,0,((($F139/$E139)*'CRONOGRAMA ACTIVIDADES'!AL$74)*($G139/$F139)))</f>
        <v>0</v>
      </c>
      <c r="AQ139" s="517">
        <f>IF($F139=0,0,((($F139/$E139)*'CRONOGRAMA ACTIVIDADES'!AM$74)*($G139/$F139)))</f>
        <v>0</v>
      </c>
      <c r="AR139" s="517">
        <f>IF($F139=0,0,((($F139/$E139)*'CRONOGRAMA ACTIVIDADES'!AN$74)*($G139/$F139)))</f>
        <v>0</v>
      </c>
      <c r="AS139" s="517">
        <f>IF($F139=0,0,((($F139/$E139)*'CRONOGRAMA ACTIVIDADES'!AO$74)*($G139/$F139)))</f>
        <v>0</v>
      </c>
      <c r="AT139" s="501">
        <f t="shared" si="46"/>
        <v>0</v>
      </c>
      <c r="AU139" s="504">
        <f>AS139+AR139+AQ139+AP139+AO139+AN139+AM139+AL139+AK139+AJ139+AI139+AH139+AF139+AE139+AD139+AC139+AB139+AA139+Z139+Y139+X139+W139+V139+U139+S139+R139+Q139+P139+O139+N139+M139+L139+K139+J139+I139+H139</f>
        <v>0</v>
      </c>
      <c r="AV139" s="470">
        <f t="shared" si="36"/>
        <v>0</v>
      </c>
    </row>
    <row r="140" spans="2:48" s="60" customFormat="1" ht="13.5">
      <c r="B140" s="494" t="str">
        <f>'FORMATO COSTEO C6'!C53</f>
        <v>6.3.3.2</v>
      </c>
      <c r="C140" s="515">
        <f>'FORMATO COSTEO C6'!B53</f>
        <v>0</v>
      </c>
      <c r="D140" s="506" t="str">
        <f>'FORMATO COSTEO C6'!D53</f>
        <v>Unidad medida</v>
      </c>
      <c r="E140" s="516">
        <f>'FORMATO COSTEO C6'!E53</f>
        <v>0</v>
      </c>
      <c r="F140" s="517">
        <f>'FORMATO COSTEO C6'!G53</f>
        <v>0</v>
      </c>
      <c r="G140" s="518">
        <f>'FORMATO COSTEO C6'!N53</f>
        <v>0</v>
      </c>
      <c r="H140" s="519">
        <f>IF($F140=0,0,((($F140/$E140)*'CRONOGRAMA ACTIVIDADES'!F$75)*($G140/$F140)))</f>
        <v>0</v>
      </c>
      <c r="I140" s="517">
        <f>IF($F140=0,0,((($F140/$E140)*'CRONOGRAMA ACTIVIDADES'!G$75)*($G140/$F140)))</f>
        <v>0</v>
      </c>
      <c r="J140" s="517">
        <f>IF($F140=0,0,((($F140/$E140)*'CRONOGRAMA ACTIVIDADES'!H$75)*($G140/$F140)))</f>
        <v>0</v>
      </c>
      <c r="K140" s="517">
        <f>IF($F140=0,0,((($F140/$E140)*'CRONOGRAMA ACTIVIDADES'!I$75)*($G140/$F140)))</f>
        <v>0</v>
      </c>
      <c r="L140" s="517">
        <f>IF($F140=0,0,((($F140/$E140)*'CRONOGRAMA ACTIVIDADES'!J$75)*($G140/$F140)))</f>
        <v>0</v>
      </c>
      <c r="M140" s="517">
        <f>IF($F140=0,0,((($F140/$E140)*'CRONOGRAMA ACTIVIDADES'!K$75)*($G140/$F140)))</f>
        <v>0</v>
      </c>
      <c r="N140" s="517">
        <f>IF($F140=0,0,((($F140/$E140)*'CRONOGRAMA ACTIVIDADES'!L$75)*($G140/$F140)))</f>
        <v>0</v>
      </c>
      <c r="O140" s="517">
        <f>IF($F140=0,0,((($F140/$E140)*'CRONOGRAMA ACTIVIDADES'!M$75)*($G140/$F140)))</f>
        <v>0</v>
      </c>
      <c r="P140" s="517">
        <f>IF($F140=0,0,((($F140/$E140)*'CRONOGRAMA ACTIVIDADES'!N$75)*($G140/$F140)))</f>
        <v>0</v>
      </c>
      <c r="Q140" s="517">
        <f>IF($F140=0,0,((($F140/$E140)*'CRONOGRAMA ACTIVIDADES'!O$75)*($G140/$F140)))</f>
        <v>0</v>
      </c>
      <c r="R140" s="517">
        <f>IF($F140=0,0,((($F140/$E140)*'CRONOGRAMA ACTIVIDADES'!P$75)*($G140/$F140)))</f>
        <v>0</v>
      </c>
      <c r="S140" s="517">
        <f>IF($F140=0,0,((($F140/$E140)*'CRONOGRAMA ACTIVIDADES'!Q$75)*($G140/$F140)))</f>
        <v>0</v>
      </c>
      <c r="T140" s="501">
        <f t="shared" si="44"/>
        <v>0</v>
      </c>
      <c r="U140" s="520">
        <f>IF($F140=0,0,((($F140/$E140)*'CRONOGRAMA ACTIVIDADES'!R$75)*($G140/$F140)))</f>
        <v>0</v>
      </c>
      <c r="V140" s="517">
        <f>IF($F140=0,0,((($F140/$E140)*'CRONOGRAMA ACTIVIDADES'!S$75)*($G140/$F140)))</f>
        <v>0</v>
      </c>
      <c r="W140" s="517">
        <f>IF($F140=0,0,((($F140/$E140)*'CRONOGRAMA ACTIVIDADES'!T$75)*($G140/$F140)))</f>
        <v>0</v>
      </c>
      <c r="X140" s="517">
        <f>IF($F140=0,0,((($F140/$E140)*'CRONOGRAMA ACTIVIDADES'!U$75)*($G140/$F140)))</f>
        <v>0</v>
      </c>
      <c r="Y140" s="517">
        <f>IF($F140=0,0,((($F140/$E140)*'CRONOGRAMA ACTIVIDADES'!V$75)*($G140/$F140)))</f>
        <v>0</v>
      </c>
      <c r="Z140" s="517">
        <f>IF($F140=0,0,((($F140/$E140)*'CRONOGRAMA ACTIVIDADES'!W$75)*($G140/$F140)))</f>
        <v>0</v>
      </c>
      <c r="AA140" s="517">
        <f>IF($F140=0,0,((($F140/$E140)*'CRONOGRAMA ACTIVIDADES'!X$75)*($G140/$F140)))</f>
        <v>0</v>
      </c>
      <c r="AB140" s="517">
        <f>IF($F140=0,0,((($F140/$E140)*'CRONOGRAMA ACTIVIDADES'!Y$75)*($G140/$F140)))</f>
        <v>0</v>
      </c>
      <c r="AC140" s="517">
        <f>IF($F140=0,0,((($F140/$E140)*'CRONOGRAMA ACTIVIDADES'!Z$75)*($G140/$F140)))</f>
        <v>0</v>
      </c>
      <c r="AD140" s="517">
        <f>IF($F140=0,0,((($F140/$E140)*'CRONOGRAMA ACTIVIDADES'!AA$75)*($G140/$F140)))</f>
        <v>0</v>
      </c>
      <c r="AE140" s="517">
        <f>IF($F140=0,0,((($F140/$E140)*'CRONOGRAMA ACTIVIDADES'!AB$75)*($G140/$F140)))</f>
        <v>0</v>
      </c>
      <c r="AF140" s="517">
        <f>IF($F140=0,0,((($F140/$E140)*'CRONOGRAMA ACTIVIDADES'!AC$75)*($G140/$F140)))</f>
        <v>0</v>
      </c>
      <c r="AG140" s="499">
        <f t="shared" si="45"/>
        <v>0</v>
      </c>
      <c r="AH140" s="519">
        <f>IF($F140=0,0,((($F140/$E140)*'CRONOGRAMA ACTIVIDADES'!AD$75)*($G140/$F140)))</f>
        <v>0</v>
      </c>
      <c r="AI140" s="517">
        <f>IF($F140=0,0,((($F140/$E140)*'CRONOGRAMA ACTIVIDADES'!AE$75)*($G140/$F140)))</f>
        <v>0</v>
      </c>
      <c r="AJ140" s="517">
        <f>IF($F140=0,0,((($F140/$E140)*'CRONOGRAMA ACTIVIDADES'!AF$75)*($G140/$F140)))</f>
        <v>0</v>
      </c>
      <c r="AK140" s="517">
        <f>IF($F140=0,0,((($F140/$E140)*'CRONOGRAMA ACTIVIDADES'!AG$75)*($G140/$F140)))</f>
        <v>0</v>
      </c>
      <c r="AL140" s="517">
        <f>IF($F140=0,0,((($F140/$E140)*'CRONOGRAMA ACTIVIDADES'!AH$75)*($G140/$F140)))</f>
        <v>0</v>
      </c>
      <c r="AM140" s="517">
        <f>IF($F140=0,0,((($F140/$E140)*'CRONOGRAMA ACTIVIDADES'!AI$75)*($G140/$F140)))</f>
        <v>0</v>
      </c>
      <c r="AN140" s="517">
        <f>IF($F140=0,0,((($F140/$E140)*'CRONOGRAMA ACTIVIDADES'!AJ$75)*($G140/$F140)))</f>
        <v>0</v>
      </c>
      <c r="AO140" s="517">
        <f>IF($F140=0,0,((($F140/$E140)*'CRONOGRAMA ACTIVIDADES'!AK$75)*($G140/$F140)))</f>
        <v>0</v>
      </c>
      <c r="AP140" s="517">
        <f>IF($F140=0,0,((($F140/$E140)*'CRONOGRAMA ACTIVIDADES'!AL$75)*($G140/$F140)))</f>
        <v>0</v>
      </c>
      <c r="AQ140" s="517">
        <f>IF($F140=0,0,((($F140/$E140)*'CRONOGRAMA ACTIVIDADES'!AM$75)*($G140/$F140)))</f>
        <v>0</v>
      </c>
      <c r="AR140" s="517">
        <f>IF($F140=0,0,((($F140/$E140)*'CRONOGRAMA ACTIVIDADES'!AN$75)*($G140/$F140)))</f>
        <v>0</v>
      </c>
      <c r="AS140" s="517">
        <f>IF($F140=0,0,((($F140/$E140)*'CRONOGRAMA ACTIVIDADES'!AO$75)*($G140/$F140)))</f>
        <v>0</v>
      </c>
      <c r="AT140" s="501">
        <f t="shared" si="46"/>
        <v>0</v>
      </c>
      <c r="AU140" s="504">
        <f>AS140+AR140+AQ140+AP140+AO140+AN140+AM140+AL140+AK140+AJ140+AI140+AH140+AF140+AE140+AD140+AC140+AB140+AA140+Z140+Y140+X140+W140+V140+U140+S140+R140+Q140+P140+O140+N140+M140+L140+K140+J140+I140+H140</f>
        <v>0</v>
      </c>
      <c r="AV140" s="470">
        <f t="shared" si="36"/>
        <v>0</v>
      </c>
    </row>
    <row r="141" spans="2:48" s="60" customFormat="1" ht="13.5">
      <c r="B141" s="494" t="str">
        <f>'FORMATO COSTEO C6'!C54</f>
        <v>6.3.3.3</v>
      </c>
      <c r="C141" s="515">
        <f>'FORMATO COSTEO C6'!B54</f>
        <v>0</v>
      </c>
      <c r="D141" s="506" t="str">
        <f>'FORMATO COSTEO C6'!D54</f>
        <v>Unidad medida</v>
      </c>
      <c r="E141" s="516">
        <f>'FORMATO COSTEO C6'!E54</f>
        <v>0</v>
      </c>
      <c r="F141" s="517">
        <f>'FORMATO COSTEO C6'!G54</f>
        <v>0</v>
      </c>
      <c r="G141" s="518">
        <f>'FORMATO COSTEO C6'!N54</f>
        <v>0</v>
      </c>
      <c r="H141" s="519">
        <f>IF($F141=0,0,((($F141/$E141)*'CRONOGRAMA ACTIVIDADES'!F$76)*($G141/$F141)))</f>
        <v>0</v>
      </c>
      <c r="I141" s="517">
        <f>IF($F141=0,0,((($F141/$E141)*'CRONOGRAMA ACTIVIDADES'!G$76)*($G141/$F141)))</f>
        <v>0</v>
      </c>
      <c r="J141" s="517">
        <f>IF($F141=0,0,((($F141/$E141)*'CRONOGRAMA ACTIVIDADES'!H$76)*($G141/$F141)))</f>
        <v>0</v>
      </c>
      <c r="K141" s="517">
        <f>IF($F141=0,0,((($F141/$E141)*'CRONOGRAMA ACTIVIDADES'!I$76)*($G141/$F141)))</f>
        <v>0</v>
      </c>
      <c r="L141" s="517">
        <f>IF($F141=0,0,((($F141/$E141)*'CRONOGRAMA ACTIVIDADES'!J$76)*($G141/$F141)))</f>
        <v>0</v>
      </c>
      <c r="M141" s="517">
        <f>IF($F141=0,0,((($F141/$E141)*'CRONOGRAMA ACTIVIDADES'!K$76)*($G141/$F141)))</f>
        <v>0</v>
      </c>
      <c r="N141" s="517">
        <f>IF($F141=0,0,((($F141/$E141)*'CRONOGRAMA ACTIVIDADES'!L$76)*($G141/$F141)))</f>
        <v>0</v>
      </c>
      <c r="O141" s="517">
        <f>IF($F141=0,0,((($F141/$E141)*'CRONOGRAMA ACTIVIDADES'!M$76)*($G141/$F141)))</f>
        <v>0</v>
      </c>
      <c r="P141" s="517">
        <f>IF($F141=0,0,((($F141/$E141)*'CRONOGRAMA ACTIVIDADES'!N$76)*($G141/$F141)))</f>
        <v>0</v>
      </c>
      <c r="Q141" s="517">
        <f>IF($F141=0,0,((($F141/$E141)*'CRONOGRAMA ACTIVIDADES'!O$76)*($G141/$F141)))</f>
        <v>0</v>
      </c>
      <c r="R141" s="517">
        <f>IF($F141=0,0,((($F141/$E141)*'CRONOGRAMA ACTIVIDADES'!P$76)*($G141/$F141)))</f>
        <v>0</v>
      </c>
      <c r="S141" s="517">
        <f>IF($F141=0,0,((($F141/$E141)*'CRONOGRAMA ACTIVIDADES'!Q$76)*($G141/$F141)))</f>
        <v>0</v>
      </c>
      <c r="T141" s="501">
        <f t="shared" si="44"/>
        <v>0</v>
      </c>
      <c r="U141" s="520">
        <f>IF($F141=0,0,((($F141/$E141)*'CRONOGRAMA ACTIVIDADES'!R$76)*($G141/$F141)))</f>
        <v>0</v>
      </c>
      <c r="V141" s="517">
        <f>IF($F141=0,0,((($F141/$E141)*'CRONOGRAMA ACTIVIDADES'!S$76)*($G141/$F141)))</f>
        <v>0</v>
      </c>
      <c r="W141" s="517">
        <f>IF($F141=0,0,((($F141/$E141)*'CRONOGRAMA ACTIVIDADES'!T$76)*($G141/$F141)))</f>
        <v>0</v>
      </c>
      <c r="X141" s="517">
        <f>IF($F141=0,0,((($F141/$E141)*'CRONOGRAMA ACTIVIDADES'!U$76)*($G141/$F141)))</f>
        <v>0</v>
      </c>
      <c r="Y141" s="517">
        <f>IF($F141=0,0,((($F141/$E141)*'CRONOGRAMA ACTIVIDADES'!V$76)*($G141/$F141)))</f>
        <v>0</v>
      </c>
      <c r="Z141" s="517">
        <f>IF($F141=0,0,((($F141/$E141)*'CRONOGRAMA ACTIVIDADES'!W$76)*($G141/$F141)))</f>
        <v>0</v>
      </c>
      <c r="AA141" s="517">
        <f>IF($F141=0,0,((($F141/$E141)*'CRONOGRAMA ACTIVIDADES'!X$76)*($G141/$F141)))</f>
        <v>0</v>
      </c>
      <c r="AB141" s="517">
        <f>IF($F141=0,0,((($F141/$E141)*'CRONOGRAMA ACTIVIDADES'!Y$76)*($G141/$F141)))</f>
        <v>0</v>
      </c>
      <c r="AC141" s="517">
        <f>IF($F141=0,0,((($F141/$E141)*'CRONOGRAMA ACTIVIDADES'!Z$76)*($G141/$F141)))</f>
        <v>0</v>
      </c>
      <c r="AD141" s="517">
        <f>IF($F141=0,0,((($F141/$E141)*'CRONOGRAMA ACTIVIDADES'!AA$76)*($G141/$F141)))</f>
        <v>0</v>
      </c>
      <c r="AE141" s="517">
        <f>IF($F141=0,0,((($F141/$E141)*'CRONOGRAMA ACTIVIDADES'!AB$76)*($G141/$F141)))</f>
        <v>0</v>
      </c>
      <c r="AF141" s="517">
        <f>IF($F141=0,0,((($F141/$E141)*'CRONOGRAMA ACTIVIDADES'!AC$76)*($G141/$F141)))</f>
        <v>0</v>
      </c>
      <c r="AG141" s="499">
        <f t="shared" si="45"/>
        <v>0</v>
      </c>
      <c r="AH141" s="519">
        <f>IF($F141=0,0,((($F141/$E141)*'CRONOGRAMA ACTIVIDADES'!AD$76)*($G141/$F141)))</f>
        <v>0</v>
      </c>
      <c r="AI141" s="517">
        <f>IF($F141=0,0,((($F141/$E141)*'CRONOGRAMA ACTIVIDADES'!AE$76)*($G141/$F141)))</f>
        <v>0</v>
      </c>
      <c r="AJ141" s="517">
        <f>IF($F141=0,0,((($F141/$E141)*'CRONOGRAMA ACTIVIDADES'!AF$76)*($G141/$F141)))</f>
        <v>0</v>
      </c>
      <c r="AK141" s="517">
        <f>IF($F141=0,0,((($F141/$E141)*'CRONOGRAMA ACTIVIDADES'!AG$76)*($G141/$F141)))</f>
        <v>0</v>
      </c>
      <c r="AL141" s="517">
        <f>IF($F141=0,0,((($F141/$E141)*'CRONOGRAMA ACTIVIDADES'!AH$76)*($G141/$F141)))</f>
        <v>0</v>
      </c>
      <c r="AM141" s="517">
        <f>IF($F141=0,0,((($F141/$E141)*'CRONOGRAMA ACTIVIDADES'!AI$76)*($G141/$F141)))</f>
        <v>0</v>
      </c>
      <c r="AN141" s="517">
        <f>IF($F141=0,0,((($F141/$E141)*'CRONOGRAMA ACTIVIDADES'!AJ$76)*($G141/$F141)))</f>
        <v>0</v>
      </c>
      <c r="AO141" s="517">
        <f>IF($F141=0,0,((($F141/$E141)*'CRONOGRAMA ACTIVIDADES'!AK$76)*($G141/$F141)))</f>
        <v>0</v>
      </c>
      <c r="AP141" s="517">
        <f>IF($F141=0,0,((($F141/$E141)*'CRONOGRAMA ACTIVIDADES'!AL$76)*($G141/$F141)))</f>
        <v>0</v>
      </c>
      <c r="AQ141" s="517">
        <f>IF($F141=0,0,((($F141/$E141)*'CRONOGRAMA ACTIVIDADES'!AM$76)*($G141/$F141)))</f>
        <v>0</v>
      </c>
      <c r="AR141" s="517">
        <f>IF($F141=0,0,((($F141/$E141)*'CRONOGRAMA ACTIVIDADES'!AN$76)*($G141/$F141)))</f>
        <v>0</v>
      </c>
      <c r="AS141" s="517">
        <f>IF($F141=0,0,((($F141/$E141)*'CRONOGRAMA ACTIVIDADES'!AO$76)*($G141/$F141)))</f>
        <v>0</v>
      </c>
      <c r="AT141" s="501">
        <f t="shared" si="46"/>
        <v>0</v>
      </c>
      <c r="AU141" s="504">
        <f>AS141+AR141+AQ141+AP141+AO141+AN141+AM141+AL141+AK141+AJ141+AI141+AH141+AF141+AE141+AD141+AC141+AB141+AA141+Z141+Y141+X141+W141+V141+U141+S141+R141+Q141+P141+O141+N141+M141+L141+K141+J141+I141+H141</f>
        <v>0</v>
      </c>
      <c r="AV141" s="470">
        <f t="shared" si="36"/>
        <v>0</v>
      </c>
    </row>
    <row r="142" spans="2:48" s="60" customFormat="1" ht="13.5">
      <c r="B142" s="533" t="str">
        <f>'FORMATO COSTEO C6'!C55</f>
        <v>6.3.4</v>
      </c>
      <c r="C142" s="523" t="str">
        <f>+'FORMATO COSTEO C6'!B55</f>
        <v>Oficina de proyecto</v>
      </c>
      <c r="D142" s="534"/>
      <c r="E142" s="532"/>
      <c r="F142" s="526">
        <f>+'FORMATO COSTEO C6'!G55</f>
        <v>0</v>
      </c>
      <c r="G142" s="527">
        <f>+'FORMATO COSTEO C6'!N55</f>
        <v>0</v>
      </c>
      <c r="H142" s="528">
        <f>SUM(H143:H145)</f>
        <v>0</v>
      </c>
      <c r="I142" s="526">
        <f aca="true" t="shared" si="49" ref="I142:AU142">SUM(I143:I145)</f>
        <v>0</v>
      </c>
      <c r="J142" s="526">
        <f t="shared" si="49"/>
        <v>0</v>
      </c>
      <c r="K142" s="526">
        <f t="shared" si="49"/>
        <v>0</v>
      </c>
      <c r="L142" s="526">
        <f t="shared" si="49"/>
        <v>0</v>
      </c>
      <c r="M142" s="526">
        <f t="shared" si="49"/>
        <v>0</v>
      </c>
      <c r="N142" s="526">
        <f t="shared" si="49"/>
        <v>0</v>
      </c>
      <c r="O142" s="526">
        <f t="shared" si="49"/>
        <v>0</v>
      </c>
      <c r="P142" s="526">
        <f t="shared" si="49"/>
        <v>0</v>
      </c>
      <c r="Q142" s="526">
        <f t="shared" si="49"/>
        <v>0</v>
      </c>
      <c r="R142" s="526">
        <f t="shared" si="49"/>
        <v>0</v>
      </c>
      <c r="S142" s="526">
        <f t="shared" si="49"/>
        <v>0</v>
      </c>
      <c r="T142" s="529">
        <f>SUM(T143:T145)</f>
        <v>0</v>
      </c>
      <c r="U142" s="530">
        <f t="shared" si="49"/>
        <v>0</v>
      </c>
      <c r="V142" s="526">
        <f t="shared" si="49"/>
        <v>0</v>
      </c>
      <c r="W142" s="526">
        <f t="shared" si="49"/>
        <v>0</v>
      </c>
      <c r="X142" s="526">
        <f t="shared" si="49"/>
        <v>0</v>
      </c>
      <c r="Y142" s="526">
        <f t="shared" si="49"/>
        <v>0</v>
      </c>
      <c r="Z142" s="526">
        <f t="shared" si="49"/>
        <v>0</v>
      </c>
      <c r="AA142" s="526">
        <f t="shared" si="49"/>
        <v>0</v>
      </c>
      <c r="AB142" s="526">
        <f t="shared" si="49"/>
        <v>0</v>
      </c>
      <c r="AC142" s="526">
        <f t="shared" si="49"/>
        <v>0</v>
      </c>
      <c r="AD142" s="526">
        <f t="shared" si="49"/>
        <v>0</v>
      </c>
      <c r="AE142" s="526">
        <f t="shared" si="49"/>
        <v>0</v>
      </c>
      <c r="AF142" s="526">
        <f t="shared" si="49"/>
        <v>0</v>
      </c>
      <c r="AG142" s="527">
        <f>SUM(AG143:AG145)</f>
        <v>0</v>
      </c>
      <c r="AH142" s="528">
        <f t="shared" si="49"/>
        <v>0</v>
      </c>
      <c r="AI142" s="526">
        <f t="shared" si="49"/>
        <v>0</v>
      </c>
      <c r="AJ142" s="526">
        <f t="shared" si="49"/>
        <v>0</v>
      </c>
      <c r="AK142" s="526">
        <f t="shared" si="49"/>
        <v>0</v>
      </c>
      <c r="AL142" s="526">
        <f t="shared" si="49"/>
        <v>0</v>
      </c>
      <c r="AM142" s="526">
        <f t="shared" si="49"/>
        <v>0</v>
      </c>
      <c r="AN142" s="526">
        <f t="shared" si="49"/>
        <v>0</v>
      </c>
      <c r="AO142" s="526">
        <f t="shared" si="49"/>
        <v>0</v>
      </c>
      <c r="AP142" s="526">
        <f t="shared" si="49"/>
        <v>0</v>
      </c>
      <c r="AQ142" s="526">
        <f t="shared" si="49"/>
        <v>0</v>
      </c>
      <c r="AR142" s="526">
        <f t="shared" si="49"/>
        <v>0</v>
      </c>
      <c r="AS142" s="526">
        <f t="shared" si="49"/>
        <v>0</v>
      </c>
      <c r="AT142" s="529">
        <f t="shared" si="49"/>
        <v>0</v>
      </c>
      <c r="AU142" s="535">
        <f t="shared" si="49"/>
        <v>0</v>
      </c>
      <c r="AV142" s="470">
        <f t="shared" si="36"/>
        <v>0</v>
      </c>
    </row>
    <row r="143" spans="2:48" s="60" customFormat="1" ht="13.5">
      <c r="B143" s="494" t="str">
        <f>'FORMATO COSTEO C6'!C56</f>
        <v>6.3.4.1</v>
      </c>
      <c r="C143" s="515">
        <f>'FORMATO COSTEO C6'!B56</f>
        <v>0</v>
      </c>
      <c r="D143" s="506" t="str">
        <f>'FORMATO COSTEO C6'!D56</f>
        <v>Unidad medida</v>
      </c>
      <c r="E143" s="516">
        <f>'FORMATO COSTEO C6'!E56</f>
        <v>0</v>
      </c>
      <c r="F143" s="517">
        <f>'FORMATO COSTEO C6'!G56</f>
        <v>0</v>
      </c>
      <c r="G143" s="518">
        <f>'FORMATO COSTEO C6'!N56</f>
        <v>0</v>
      </c>
      <c r="H143" s="519">
        <f>IF($F143=0,0,((($F143/$E143)*'CRONOGRAMA ACTIVIDADES'!F$78)*($G143/$F143)))</f>
        <v>0</v>
      </c>
      <c r="I143" s="517">
        <f>IF($F143=0,0,((($F143/$E143)*'CRONOGRAMA ACTIVIDADES'!G$78)*($G143/$F143)))</f>
        <v>0</v>
      </c>
      <c r="J143" s="517">
        <f>IF($F143=0,0,((($F143/$E143)*'CRONOGRAMA ACTIVIDADES'!H$78)*($G143/$F143)))</f>
        <v>0</v>
      </c>
      <c r="K143" s="517">
        <f>IF($F143=0,0,((($F143/$E143)*'CRONOGRAMA ACTIVIDADES'!I$78)*($G143/$F143)))</f>
        <v>0</v>
      </c>
      <c r="L143" s="517">
        <f>IF($F143=0,0,((($F143/$E143)*'CRONOGRAMA ACTIVIDADES'!J$78)*($G143/$F143)))</f>
        <v>0</v>
      </c>
      <c r="M143" s="517">
        <f>IF($F143=0,0,((($F143/$E143)*'CRONOGRAMA ACTIVIDADES'!K$78)*($G143/$F143)))</f>
        <v>0</v>
      </c>
      <c r="N143" s="517">
        <f>IF($F143=0,0,((($F143/$E143)*'CRONOGRAMA ACTIVIDADES'!L$78)*($G143/$F143)))</f>
        <v>0</v>
      </c>
      <c r="O143" s="517">
        <f>IF($F143=0,0,((($F143/$E143)*'CRONOGRAMA ACTIVIDADES'!M$78)*($G143/$F143)))</f>
        <v>0</v>
      </c>
      <c r="P143" s="517">
        <f>IF($F143=0,0,((($F143/$E143)*'CRONOGRAMA ACTIVIDADES'!N$78)*($G143/$F143)))</f>
        <v>0</v>
      </c>
      <c r="Q143" s="517">
        <f>IF($F143=0,0,((($F143/$E143)*'CRONOGRAMA ACTIVIDADES'!O$78)*($G143/$F143)))</f>
        <v>0</v>
      </c>
      <c r="R143" s="517">
        <f>IF($F143=0,0,((($F143/$E143)*'CRONOGRAMA ACTIVIDADES'!P$78)*($G143/$F143)))</f>
        <v>0</v>
      </c>
      <c r="S143" s="517">
        <f>IF($F143=0,0,((($F143/$E143)*'CRONOGRAMA ACTIVIDADES'!Q$78)*($G143/$F143)))</f>
        <v>0</v>
      </c>
      <c r="T143" s="501">
        <f t="shared" si="44"/>
        <v>0</v>
      </c>
      <c r="U143" s="520">
        <f>IF($F143=0,0,((($F143/$E143)*'CRONOGRAMA ACTIVIDADES'!R$78)*($G143/$F143)))</f>
        <v>0</v>
      </c>
      <c r="V143" s="517">
        <f>IF($F143=0,0,((($F143/$E143)*'CRONOGRAMA ACTIVIDADES'!S$78)*($G143/$F143)))</f>
        <v>0</v>
      </c>
      <c r="W143" s="517">
        <f>IF($F143=0,0,((($F143/$E143)*'CRONOGRAMA ACTIVIDADES'!T$78)*($G143/$F143)))</f>
        <v>0</v>
      </c>
      <c r="X143" s="517">
        <f>IF($F143=0,0,((($F143/$E143)*'CRONOGRAMA ACTIVIDADES'!U$78)*($G143/$F143)))</f>
        <v>0</v>
      </c>
      <c r="Y143" s="517">
        <f>IF($F143=0,0,((($F143/$E143)*'CRONOGRAMA ACTIVIDADES'!V$78)*($G143/$F143)))</f>
        <v>0</v>
      </c>
      <c r="Z143" s="517">
        <f>IF($F143=0,0,((($F143/$E143)*'CRONOGRAMA ACTIVIDADES'!W$78)*($G143/$F143)))</f>
        <v>0</v>
      </c>
      <c r="AA143" s="517">
        <f>IF($F143=0,0,((($F143/$E143)*'CRONOGRAMA ACTIVIDADES'!X$78)*($G143/$F143)))</f>
        <v>0</v>
      </c>
      <c r="AB143" s="517">
        <f>IF($F143=0,0,((($F143/$E143)*'CRONOGRAMA ACTIVIDADES'!Y$78)*($G143/$F143)))</f>
        <v>0</v>
      </c>
      <c r="AC143" s="517">
        <f>IF($F143=0,0,((($F143/$E143)*'CRONOGRAMA ACTIVIDADES'!Z$78)*($G143/$F143)))</f>
        <v>0</v>
      </c>
      <c r="AD143" s="517">
        <f>IF($F143=0,0,((($F143/$E143)*'CRONOGRAMA ACTIVIDADES'!AA$78)*($G143/$F143)))</f>
        <v>0</v>
      </c>
      <c r="AE143" s="517">
        <f>IF($F143=0,0,((($F143/$E143)*'CRONOGRAMA ACTIVIDADES'!AB$78)*($G143/$F143)))</f>
        <v>0</v>
      </c>
      <c r="AF143" s="517">
        <f>IF($F143=0,0,((($F143/$E143)*'CRONOGRAMA ACTIVIDADES'!AC$78)*($G143/$F143)))</f>
        <v>0</v>
      </c>
      <c r="AG143" s="499">
        <f t="shared" si="45"/>
        <v>0</v>
      </c>
      <c r="AH143" s="519">
        <f>IF($F143=0,0,((($F143/$E143)*'CRONOGRAMA ACTIVIDADES'!AD$78)*($G143/$F143)))</f>
        <v>0</v>
      </c>
      <c r="AI143" s="517">
        <f>IF($F143=0,0,((($F143/$E143)*'CRONOGRAMA ACTIVIDADES'!AE$78)*($G143/$F143)))</f>
        <v>0</v>
      </c>
      <c r="AJ143" s="517">
        <f>IF($F143=0,0,((($F143/$E143)*'CRONOGRAMA ACTIVIDADES'!AF$78)*($G143/$F143)))</f>
        <v>0</v>
      </c>
      <c r="AK143" s="517">
        <f>IF($F143=0,0,((($F143/$E143)*'CRONOGRAMA ACTIVIDADES'!AG$78)*($G143/$F143)))</f>
        <v>0</v>
      </c>
      <c r="AL143" s="517">
        <f>IF($F143=0,0,((($F143/$E143)*'CRONOGRAMA ACTIVIDADES'!AH$78)*($G143/$F143)))</f>
        <v>0</v>
      </c>
      <c r="AM143" s="517">
        <f>IF($F143=0,0,((($F143/$E143)*'CRONOGRAMA ACTIVIDADES'!AI$78)*($G143/$F143)))</f>
        <v>0</v>
      </c>
      <c r="AN143" s="517">
        <f>IF($F143=0,0,((($F143/$E143)*'CRONOGRAMA ACTIVIDADES'!AJ$78)*($G143/$F143)))</f>
        <v>0</v>
      </c>
      <c r="AO143" s="517">
        <f>IF($F143=0,0,((($F143/$E143)*'CRONOGRAMA ACTIVIDADES'!AK$78)*($G143/$F143)))</f>
        <v>0</v>
      </c>
      <c r="AP143" s="517">
        <f>IF($F143=0,0,((($F143/$E143)*'CRONOGRAMA ACTIVIDADES'!AL$78)*($G143/$F143)))</f>
        <v>0</v>
      </c>
      <c r="AQ143" s="517">
        <f>IF($F143=0,0,((($F143/$E143)*'CRONOGRAMA ACTIVIDADES'!AM$78)*($G143/$F143)))</f>
        <v>0</v>
      </c>
      <c r="AR143" s="517">
        <f>IF($F143=0,0,((($F143/$E143)*'CRONOGRAMA ACTIVIDADES'!AN$78)*($G143/$F143)))</f>
        <v>0</v>
      </c>
      <c r="AS143" s="517">
        <f>IF($F143=0,0,((($F143/$E143)*'CRONOGRAMA ACTIVIDADES'!AO$78)*($G143/$F143)))</f>
        <v>0</v>
      </c>
      <c r="AT143" s="501">
        <f t="shared" si="46"/>
        <v>0</v>
      </c>
      <c r="AU143" s="504">
        <f>AS143+AR143+AQ143+AP143+AO143+AN143+AM143+AL143+AK143+AJ143+AI143+AH143+AF143+AE143+AD143+AC143+AB143+AA143+Z143+Y143+X143+W143+V143+U143+S143+R143+Q143+P143+O143+N143+M143+L143+K143+J143+I143+H143</f>
        <v>0</v>
      </c>
      <c r="AV143" s="470">
        <f t="shared" si="36"/>
        <v>0</v>
      </c>
    </row>
    <row r="144" spans="2:48" s="60" customFormat="1" ht="13.5">
      <c r="B144" s="494" t="str">
        <f>'FORMATO COSTEO C6'!C57</f>
        <v>6.3.4.2</v>
      </c>
      <c r="C144" s="515">
        <f>'FORMATO COSTEO C6'!B57</f>
        <v>0</v>
      </c>
      <c r="D144" s="506" t="str">
        <f>'FORMATO COSTEO C6'!D57</f>
        <v>Unidad medida</v>
      </c>
      <c r="E144" s="516">
        <f>'FORMATO COSTEO C6'!E57</f>
        <v>0</v>
      </c>
      <c r="F144" s="517">
        <f>'FORMATO COSTEO C6'!G57</f>
        <v>0</v>
      </c>
      <c r="G144" s="518">
        <f>'FORMATO COSTEO C6'!N57</f>
        <v>0</v>
      </c>
      <c r="H144" s="519">
        <f>IF($F144=0,0,((($F144/$E144)*'CRONOGRAMA ACTIVIDADES'!F$79)*($G144/$F144)))</f>
        <v>0</v>
      </c>
      <c r="I144" s="517">
        <f>IF($F144=0,0,((($F144/$E144)*'CRONOGRAMA ACTIVIDADES'!G$79)*($G144/$F144)))</f>
        <v>0</v>
      </c>
      <c r="J144" s="517">
        <f>IF($F144=0,0,((($F144/$E144)*'CRONOGRAMA ACTIVIDADES'!H$79)*($G144/$F144)))</f>
        <v>0</v>
      </c>
      <c r="K144" s="517">
        <f>IF($F144=0,0,((($F144/$E144)*'CRONOGRAMA ACTIVIDADES'!I$79)*($G144/$F144)))</f>
        <v>0</v>
      </c>
      <c r="L144" s="517">
        <f>IF($F144=0,0,((($F144/$E144)*'CRONOGRAMA ACTIVIDADES'!J$79)*($G144/$F144)))</f>
        <v>0</v>
      </c>
      <c r="M144" s="517">
        <f>IF($F144=0,0,((($F144/$E144)*'CRONOGRAMA ACTIVIDADES'!K$79)*($G144/$F144)))</f>
        <v>0</v>
      </c>
      <c r="N144" s="517">
        <f>IF($F144=0,0,((($F144/$E144)*'CRONOGRAMA ACTIVIDADES'!L$79)*($G144/$F144)))</f>
        <v>0</v>
      </c>
      <c r="O144" s="517">
        <f>IF($F144=0,0,((($F144/$E144)*'CRONOGRAMA ACTIVIDADES'!M$79)*($G144/$F144)))</f>
        <v>0</v>
      </c>
      <c r="P144" s="517">
        <f>IF($F144=0,0,((($F144/$E144)*'CRONOGRAMA ACTIVIDADES'!N$79)*($G144/$F144)))</f>
        <v>0</v>
      </c>
      <c r="Q144" s="517">
        <f>IF($F144=0,0,((($F144/$E144)*'CRONOGRAMA ACTIVIDADES'!O$79)*($G144/$F144)))</f>
        <v>0</v>
      </c>
      <c r="R144" s="517">
        <f>IF($F144=0,0,((($F144/$E144)*'CRONOGRAMA ACTIVIDADES'!P$79)*($G144/$F144)))</f>
        <v>0</v>
      </c>
      <c r="S144" s="517">
        <f>IF($F144=0,0,((($F144/$E144)*'CRONOGRAMA ACTIVIDADES'!Q$79)*($G144/$F144)))</f>
        <v>0</v>
      </c>
      <c r="T144" s="501">
        <f t="shared" si="44"/>
        <v>0</v>
      </c>
      <c r="U144" s="520">
        <f>IF($F144=0,0,((($F144/$E144)*'CRONOGRAMA ACTIVIDADES'!R$79)*($G144/$F144)))</f>
        <v>0</v>
      </c>
      <c r="V144" s="517">
        <f>IF($F144=0,0,((($F144/$E144)*'CRONOGRAMA ACTIVIDADES'!S$79)*($G144/$F144)))</f>
        <v>0</v>
      </c>
      <c r="W144" s="517">
        <f>IF($F144=0,0,((($F144/$E144)*'CRONOGRAMA ACTIVIDADES'!T$79)*($G144/$F144)))</f>
        <v>0</v>
      </c>
      <c r="X144" s="517">
        <f>IF($F144=0,0,((($F144/$E144)*'CRONOGRAMA ACTIVIDADES'!U$79)*($G144/$F144)))</f>
        <v>0</v>
      </c>
      <c r="Y144" s="517">
        <f>IF($F144=0,0,((($F144/$E144)*'CRONOGRAMA ACTIVIDADES'!V$79)*($G144/$F144)))</f>
        <v>0</v>
      </c>
      <c r="Z144" s="517">
        <f>IF($F144=0,0,((($F144/$E144)*'CRONOGRAMA ACTIVIDADES'!W$79)*($G144/$F144)))</f>
        <v>0</v>
      </c>
      <c r="AA144" s="517">
        <f>IF($F144=0,0,((($F144/$E144)*'CRONOGRAMA ACTIVIDADES'!X$79)*($G144/$F144)))</f>
        <v>0</v>
      </c>
      <c r="AB144" s="517">
        <f>IF($F144=0,0,((($F144/$E144)*'CRONOGRAMA ACTIVIDADES'!Y$79)*($G144/$F144)))</f>
        <v>0</v>
      </c>
      <c r="AC144" s="517">
        <f>IF($F144=0,0,((($F144/$E144)*'CRONOGRAMA ACTIVIDADES'!Z$79)*($G144/$F144)))</f>
        <v>0</v>
      </c>
      <c r="AD144" s="517">
        <f>IF($F144=0,0,((($F144/$E144)*'CRONOGRAMA ACTIVIDADES'!AA$79)*($G144/$F144)))</f>
        <v>0</v>
      </c>
      <c r="AE144" s="517">
        <f>IF($F144=0,0,((($F144/$E144)*'CRONOGRAMA ACTIVIDADES'!AB$79)*($G144/$F144)))</f>
        <v>0</v>
      </c>
      <c r="AF144" s="517">
        <f>IF($F144=0,0,((($F144/$E144)*'CRONOGRAMA ACTIVIDADES'!AC$79)*($G144/$F144)))</f>
        <v>0</v>
      </c>
      <c r="AG144" s="499">
        <f t="shared" si="45"/>
        <v>0</v>
      </c>
      <c r="AH144" s="519">
        <f>IF($F144=0,0,((($F144/$E144)*'CRONOGRAMA ACTIVIDADES'!AD$79)*($G144/$F144)))</f>
        <v>0</v>
      </c>
      <c r="AI144" s="517">
        <f>IF($F144=0,0,((($F144/$E144)*'CRONOGRAMA ACTIVIDADES'!AE$79)*($G144/$F144)))</f>
        <v>0</v>
      </c>
      <c r="AJ144" s="517">
        <f>IF($F144=0,0,((($F144/$E144)*'CRONOGRAMA ACTIVIDADES'!AF$79)*($G144/$F144)))</f>
        <v>0</v>
      </c>
      <c r="AK144" s="517">
        <f>IF($F144=0,0,((($F144/$E144)*'CRONOGRAMA ACTIVIDADES'!AG$79)*($G144/$F144)))</f>
        <v>0</v>
      </c>
      <c r="AL144" s="517">
        <f>IF($F144=0,0,((($F144/$E144)*'CRONOGRAMA ACTIVIDADES'!AH$79)*($G144/$F144)))</f>
        <v>0</v>
      </c>
      <c r="AM144" s="517">
        <f>IF($F144=0,0,((($F144/$E144)*'CRONOGRAMA ACTIVIDADES'!AI$79)*($G144/$F144)))</f>
        <v>0</v>
      </c>
      <c r="AN144" s="517">
        <f>IF($F144=0,0,((($F144/$E144)*'CRONOGRAMA ACTIVIDADES'!AJ$79)*($G144/$F144)))</f>
        <v>0</v>
      </c>
      <c r="AO144" s="517">
        <f>IF($F144=0,0,((($F144/$E144)*'CRONOGRAMA ACTIVIDADES'!AK$79)*($G144/$F144)))</f>
        <v>0</v>
      </c>
      <c r="AP144" s="517">
        <f>IF($F144=0,0,((($F144/$E144)*'CRONOGRAMA ACTIVIDADES'!AL$79)*($G144/$F144)))</f>
        <v>0</v>
      </c>
      <c r="AQ144" s="517">
        <f>IF($F144=0,0,((($F144/$E144)*'CRONOGRAMA ACTIVIDADES'!AM$79)*($G144/$F144)))</f>
        <v>0</v>
      </c>
      <c r="AR144" s="517">
        <f>IF($F144=0,0,((($F144/$E144)*'CRONOGRAMA ACTIVIDADES'!AN$79)*($G144/$F144)))</f>
        <v>0</v>
      </c>
      <c r="AS144" s="517">
        <f>IF($F144=0,0,((($F144/$E144)*'CRONOGRAMA ACTIVIDADES'!AO$79)*($G144/$F144)))</f>
        <v>0</v>
      </c>
      <c r="AT144" s="501">
        <f t="shared" si="46"/>
        <v>0</v>
      </c>
      <c r="AU144" s="504">
        <f>AS144+AR144+AQ144+AP144+AO144+AN144+AM144+AL144+AK144+AJ144+AI144+AH144+AF144+AE144+AD144+AC144+AB144+AA144+Z144+Y144+X144+W144+V144+U144+S144+R144+Q144+P144+O144+N144+M144+L144+K144+J144+I144+H144</f>
        <v>0</v>
      </c>
      <c r="AV144" s="470">
        <f t="shared" si="36"/>
        <v>0</v>
      </c>
    </row>
    <row r="145" spans="2:48" s="60" customFormat="1" ht="13.5">
      <c r="B145" s="494" t="str">
        <f>'FORMATO COSTEO C6'!C58</f>
        <v>6.3.4.3</v>
      </c>
      <c r="C145" s="515">
        <f>'FORMATO COSTEO C6'!B58</f>
        <v>0</v>
      </c>
      <c r="D145" s="506" t="str">
        <f>'FORMATO COSTEO C6'!D58</f>
        <v>Unidad medida</v>
      </c>
      <c r="E145" s="516">
        <f>'FORMATO COSTEO C6'!E58</f>
        <v>0</v>
      </c>
      <c r="F145" s="517">
        <f>'FORMATO COSTEO C6'!G58</f>
        <v>0</v>
      </c>
      <c r="G145" s="518">
        <f>'FORMATO COSTEO C6'!N58</f>
        <v>0</v>
      </c>
      <c r="H145" s="519">
        <f>IF($F145=0,0,((($F145/$E145)*'CRONOGRAMA ACTIVIDADES'!F$80)*($G145/$F145)))</f>
        <v>0</v>
      </c>
      <c r="I145" s="517">
        <f>IF($F145=0,0,((($F145/$E145)*'CRONOGRAMA ACTIVIDADES'!G$80)*($G145/$F145)))</f>
        <v>0</v>
      </c>
      <c r="J145" s="517">
        <f>IF($F145=0,0,((($F145/$E145)*'CRONOGRAMA ACTIVIDADES'!H$80)*($G145/$F145)))</f>
        <v>0</v>
      </c>
      <c r="K145" s="517">
        <f>IF($F145=0,0,((($F145/$E145)*'CRONOGRAMA ACTIVIDADES'!I$80)*($G145/$F145)))</f>
        <v>0</v>
      </c>
      <c r="L145" s="517">
        <f>IF($F145=0,0,((($F145/$E145)*'CRONOGRAMA ACTIVIDADES'!J$80)*($G145/$F145)))</f>
        <v>0</v>
      </c>
      <c r="M145" s="517">
        <f>IF($F145=0,0,((($F145/$E145)*'CRONOGRAMA ACTIVIDADES'!K$80)*($G145/$F145)))</f>
        <v>0</v>
      </c>
      <c r="N145" s="517">
        <f>IF($F145=0,0,((($F145/$E145)*'CRONOGRAMA ACTIVIDADES'!L$80)*($G145/$F145)))</f>
        <v>0</v>
      </c>
      <c r="O145" s="517">
        <f>IF($F145=0,0,((($F145/$E145)*'CRONOGRAMA ACTIVIDADES'!M$80)*($G145/$F145)))</f>
        <v>0</v>
      </c>
      <c r="P145" s="517">
        <f>IF($F145=0,0,((($F145/$E145)*'CRONOGRAMA ACTIVIDADES'!N$80)*($G145/$F145)))</f>
        <v>0</v>
      </c>
      <c r="Q145" s="517">
        <f>IF($F145=0,0,((($F145/$E145)*'CRONOGRAMA ACTIVIDADES'!O$80)*($G145/$F145)))</f>
        <v>0</v>
      </c>
      <c r="R145" s="517">
        <f>IF($F145=0,0,((($F145/$E145)*'CRONOGRAMA ACTIVIDADES'!P$80)*($G145/$F145)))</f>
        <v>0</v>
      </c>
      <c r="S145" s="517">
        <f>IF($F145=0,0,((($F145/$E145)*'CRONOGRAMA ACTIVIDADES'!Q$80)*($G145/$F145)))</f>
        <v>0</v>
      </c>
      <c r="T145" s="501">
        <f t="shared" si="44"/>
        <v>0</v>
      </c>
      <c r="U145" s="520">
        <f>IF($F145=0,0,((($F145/$E145)*'CRONOGRAMA ACTIVIDADES'!R$80)*($G145/$F145)))</f>
        <v>0</v>
      </c>
      <c r="V145" s="517">
        <f>IF($F145=0,0,((($F145/$E145)*'CRONOGRAMA ACTIVIDADES'!S$80)*($G145/$F145)))</f>
        <v>0</v>
      </c>
      <c r="W145" s="517">
        <f>IF($F145=0,0,((($F145/$E145)*'CRONOGRAMA ACTIVIDADES'!T$80)*($G145/$F145)))</f>
        <v>0</v>
      </c>
      <c r="X145" s="517">
        <f>IF($F145=0,0,((($F145/$E145)*'CRONOGRAMA ACTIVIDADES'!U$80)*($G145/$F145)))</f>
        <v>0</v>
      </c>
      <c r="Y145" s="517">
        <f>IF($F145=0,0,((($F145/$E145)*'CRONOGRAMA ACTIVIDADES'!V$80)*($G145/$F145)))</f>
        <v>0</v>
      </c>
      <c r="Z145" s="517">
        <f>IF($F145=0,0,((($F145/$E145)*'CRONOGRAMA ACTIVIDADES'!W$80)*($G145/$F145)))</f>
        <v>0</v>
      </c>
      <c r="AA145" s="517">
        <f>IF($F145=0,0,((($F145/$E145)*'CRONOGRAMA ACTIVIDADES'!X$80)*($G145/$F145)))</f>
        <v>0</v>
      </c>
      <c r="AB145" s="517">
        <f>IF($F145=0,0,((($F145/$E145)*'CRONOGRAMA ACTIVIDADES'!Y$80)*($G145/$F145)))</f>
        <v>0</v>
      </c>
      <c r="AC145" s="517">
        <f>IF($F145=0,0,((($F145/$E145)*'CRONOGRAMA ACTIVIDADES'!Z$80)*($G145/$F145)))</f>
        <v>0</v>
      </c>
      <c r="AD145" s="517">
        <f>IF($F145=0,0,((($F145/$E145)*'CRONOGRAMA ACTIVIDADES'!AA$80)*($G145/$F145)))</f>
        <v>0</v>
      </c>
      <c r="AE145" s="517">
        <f>IF($F145=0,0,((($F145/$E145)*'CRONOGRAMA ACTIVIDADES'!AB$80)*($G145/$F145)))</f>
        <v>0</v>
      </c>
      <c r="AF145" s="517">
        <f>IF($F145=0,0,((($F145/$E145)*'CRONOGRAMA ACTIVIDADES'!AC$80)*($G145/$F145)))</f>
        <v>0</v>
      </c>
      <c r="AG145" s="499">
        <f t="shared" si="45"/>
        <v>0</v>
      </c>
      <c r="AH145" s="519">
        <f>IF($F145=0,0,((($F145/$E145)*'CRONOGRAMA ACTIVIDADES'!AD$80)*($G145/$F145)))</f>
        <v>0</v>
      </c>
      <c r="AI145" s="517">
        <f>IF($F145=0,0,((($F145/$E145)*'CRONOGRAMA ACTIVIDADES'!AE$80)*($G145/$F145)))</f>
        <v>0</v>
      </c>
      <c r="AJ145" s="517">
        <f>IF($F145=0,0,((($F145/$E145)*'CRONOGRAMA ACTIVIDADES'!AF$80)*($G145/$F145)))</f>
        <v>0</v>
      </c>
      <c r="AK145" s="517">
        <f>IF($F145=0,0,((($F145/$E145)*'CRONOGRAMA ACTIVIDADES'!AG$80)*($G145/$F145)))</f>
        <v>0</v>
      </c>
      <c r="AL145" s="517">
        <f>IF($F145=0,0,((($F145/$E145)*'CRONOGRAMA ACTIVIDADES'!AH$80)*($G145/$F145)))</f>
        <v>0</v>
      </c>
      <c r="AM145" s="517">
        <f>IF($F145=0,0,((($F145/$E145)*'CRONOGRAMA ACTIVIDADES'!AI$80)*($G145/$F145)))</f>
        <v>0</v>
      </c>
      <c r="AN145" s="517">
        <f>IF($F145=0,0,((($F145/$E145)*'CRONOGRAMA ACTIVIDADES'!AJ$80)*($G145/$F145)))</f>
        <v>0</v>
      </c>
      <c r="AO145" s="517">
        <f>IF($F145=0,0,((($F145/$E145)*'CRONOGRAMA ACTIVIDADES'!AK$80)*($G145/$F145)))</f>
        <v>0</v>
      </c>
      <c r="AP145" s="517">
        <f>IF($F145=0,0,((($F145/$E145)*'CRONOGRAMA ACTIVIDADES'!AL$80)*($G145/$F145)))</f>
        <v>0</v>
      </c>
      <c r="AQ145" s="517">
        <f>IF($F145=0,0,((($F145/$E145)*'CRONOGRAMA ACTIVIDADES'!AM$80)*($G145/$F145)))</f>
        <v>0</v>
      </c>
      <c r="AR145" s="517">
        <f>IF($F145=0,0,((($F145/$E145)*'CRONOGRAMA ACTIVIDADES'!AN$80)*($G145/$F145)))</f>
        <v>0</v>
      </c>
      <c r="AS145" s="517">
        <f>IF($F145=0,0,((($F145/$E145)*'CRONOGRAMA ACTIVIDADES'!AO$80)*($G145/$F145)))</f>
        <v>0</v>
      </c>
      <c r="AT145" s="501">
        <f t="shared" si="46"/>
        <v>0</v>
      </c>
      <c r="AU145" s="504">
        <f>AS145+AR145+AQ145+AP145+AO145+AN145+AM145+AL145+AK145+AJ145+AI145+AH145+AF145+AE145+AD145+AC145+AB145+AA145+Z145+Y145+X145+W145+V145+U145+S145+R145+Q145+P145+O145+N145+M145+L145+K145+J145+I145+H145</f>
        <v>0</v>
      </c>
      <c r="AV145" s="470">
        <f t="shared" si="36"/>
        <v>0</v>
      </c>
    </row>
    <row r="146" spans="2:48" s="60" customFormat="1" ht="13.5">
      <c r="B146" s="536" t="str">
        <f>+'FORMATO COSTEO C6'!C59</f>
        <v>6.3.5</v>
      </c>
      <c r="C146" s="523" t="str">
        <f>+'FORMATO COSTEO C6'!B59</f>
        <v xml:space="preserve">Servicios básicos para oficina </v>
      </c>
      <c r="D146" s="534"/>
      <c r="E146" s="532"/>
      <c r="F146" s="526">
        <f>+'FORMATO COSTEO C6'!G59</f>
        <v>0</v>
      </c>
      <c r="G146" s="527">
        <f>+'FORMATO COSTEO C6'!N59</f>
        <v>0</v>
      </c>
      <c r="H146" s="528">
        <f>SUM(H147:H149)</f>
        <v>0</v>
      </c>
      <c r="I146" s="526">
        <f aca="true" t="shared" si="50" ref="I146:AU146">SUM(I147:I149)</f>
        <v>0</v>
      </c>
      <c r="J146" s="526">
        <f t="shared" si="50"/>
        <v>0</v>
      </c>
      <c r="K146" s="526">
        <f t="shared" si="50"/>
        <v>0</v>
      </c>
      <c r="L146" s="526">
        <f t="shared" si="50"/>
        <v>0</v>
      </c>
      <c r="M146" s="526">
        <f t="shared" si="50"/>
        <v>0</v>
      </c>
      <c r="N146" s="526">
        <f t="shared" si="50"/>
        <v>0</v>
      </c>
      <c r="O146" s="526">
        <f t="shared" si="50"/>
        <v>0</v>
      </c>
      <c r="P146" s="526">
        <f t="shared" si="50"/>
        <v>0</v>
      </c>
      <c r="Q146" s="526">
        <f t="shared" si="50"/>
        <v>0</v>
      </c>
      <c r="R146" s="526">
        <f t="shared" si="50"/>
        <v>0</v>
      </c>
      <c r="S146" s="526">
        <f t="shared" si="50"/>
        <v>0</v>
      </c>
      <c r="T146" s="529">
        <f>SUM(T147:T149)</f>
        <v>0</v>
      </c>
      <c r="U146" s="530">
        <f t="shared" si="50"/>
        <v>0</v>
      </c>
      <c r="V146" s="526">
        <f t="shared" si="50"/>
        <v>0</v>
      </c>
      <c r="W146" s="526">
        <f t="shared" si="50"/>
        <v>0</v>
      </c>
      <c r="X146" s="526">
        <f t="shared" si="50"/>
        <v>0</v>
      </c>
      <c r="Y146" s="526">
        <f t="shared" si="50"/>
        <v>0</v>
      </c>
      <c r="Z146" s="526">
        <f t="shared" si="50"/>
        <v>0</v>
      </c>
      <c r="AA146" s="526">
        <f t="shared" si="50"/>
        <v>0</v>
      </c>
      <c r="AB146" s="526">
        <f t="shared" si="50"/>
        <v>0</v>
      </c>
      <c r="AC146" s="526">
        <f t="shared" si="50"/>
        <v>0</v>
      </c>
      <c r="AD146" s="526">
        <f t="shared" si="50"/>
        <v>0</v>
      </c>
      <c r="AE146" s="526">
        <f t="shared" si="50"/>
        <v>0</v>
      </c>
      <c r="AF146" s="526">
        <f t="shared" si="50"/>
        <v>0</v>
      </c>
      <c r="AG146" s="527">
        <f>SUM(AG147:AG149)</f>
        <v>0</v>
      </c>
      <c r="AH146" s="528">
        <f t="shared" si="50"/>
        <v>0</v>
      </c>
      <c r="AI146" s="526">
        <f t="shared" si="50"/>
        <v>0</v>
      </c>
      <c r="AJ146" s="526">
        <f t="shared" si="50"/>
        <v>0</v>
      </c>
      <c r="AK146" s="526">
        <f t="shared" si="50"/>
        <v>0</v>
      </c>
      <c r="AL146" s="526">
        <f t="shared" si="50"/>
        <v>0</v>
      </c>
      <c r="AM146" s="526">
        <f t="shared" si="50"/>
        <v>0</v>
      </c>
      <c r="AN146" s="526">
        <f t="shared" si="50"/>
        <v>0</v>
      </c>
      <c r="AO146" s="526">
        <f t="shared" si="50"/>
        <v>0</v>
      </c>
      <c r="AP146" s="526">
        <f t="shared" si="50"/>
        <v>0</v>
      </c>
      <c r="AQ146" s="526">
        <f t="shared" si="50"/>
        <v>0</v>
      </c>
      <c r="AR146" s="526">
        <f t="shared" si="50"/>
        <v>0</v>
      </c>
      <c r="AS146" s="526">
        <f t="shared" si="50"/>
        <v>0</v>
      </c>
      <c r="AT146" s="529">
        <f t="shared" si="50"/>
        <v>0</v>
      </c>
      <c r="AU146" s="531">
        <f t="shared" si="50"/>
        <v>0</v>
      </c>
      <c r="AV146" s="470">
        <f t="shared" si="36"/>
        <v>0</v>
      </c>
    </row>
    <row r="147" spans="2:48" s="60" customFormat="1" ht="13.5">
      <c r="B147" s="494" t="str">
        <f>'FORMATO COSTEO C6'!C60</f>
        <v>6.3.5.1</v>
      </c>
      <c r="C147" s="515">
        <f>'FORMATO COSTEO C6'!B60</f>
        <v>0</v>
      </c>
      <c r="D147" s="506" t="str">
        <f>'FORMATO COSTEO C6'!D60</f>
        <v>Unidad medida</v>
      </c>
      <c r="E147" s="516">
        <f>'FORMATO COSTEO C6'!E60</f>
        <v>0</v>
      </c>
      <c r="F147" s="517">
        <f>'FORMATO COSTEO C6'!G60</f>
        <v>0</v>
      </c>
      <c r="G147" s="518">
        <f>'FORMATO COSTEO C6'!N60</f>
        <v>0</v>
      </c>
      <c r="H147" s="519">
        <f>IF($F147=0,0,((($F147/$E147)*'CRONOGRAMA ACTIVIDADES'!F$82)*($G147/$F147)))</f>
        <v>0</v>
      </c>
      <c r="I147" s="517">
        <f>IF($F147=0,0,((($F147/$E147)*'CRONOGRAMA ACTIVIDADES'!G$82)*($G147/$F147)))</f>
        <v>0</v>
      </c>
      <c r="J147" s="517">
        <f>IF($F147=0,0,((($F147/$E147)*'CRONOGRAMA ACTIVIDADES'!H$82)*($G147/$F147)))</f>
        <v>0</v>
      </c>
      <c r="K147" s="517">
        <f>IF($F147=0,0,((($F147/$E147)*'CRONOGRAMA ACTIVIDADES'!I$82)*($G147/$F147)))</f>
        <v>0</v>
      </c>
      <c r="L147" s="517">
        <f>IF($F147=0,0,((($F147/$E147)*'CRONOGRAMA ACTIVIDADES'!J$82)*($G147/$F147)))</f>
        <v>0</v>
      </c>
      <c r="M147" s="517">
        <f>IF($F147=0,0,((($F147/$E147)*'CRONOGRAMA ACTIVIDADES'!K$82)*($G147/$F147)))</f>
        <v>0</v>
      </c>
      <c r="N147" s="517">
        <f>IF($F147=0,0,((($F147/$E147)*'CRONOGRAMA ACTIVIDADES'!L$82)*($G147/$F147)))</f>
        <v>0</v>
      </c>
      <c r="O147" s="517">
        <f>IF($F147=0,0,((($F147/$E147)*'CRONOGRAMA ACTIVIDADES'!M$82)*($G147/$F147)))</f>
        <v>0</v>
      </c>
      <c r="P147" s="517">
        <f>IF($F147=0,0,((($F147/$E147)*'CRONOGRAMA ACTIVIDADES'!N$82)*($G147/$F147)))</f>
        <v>0</v>
      </c>
      <c r="Q147" s="517">
        <f>IF($F147=0,0,((($F147/$E147)*'CRONOGRAMA ACTIVIDADES'!O$82)*($G147/$F147)))</f>
        <v>0</v>
      </c>
      <c r="R147" s="517">
        <f>IF($F147=0,0,((($F147/$E147)*'CRONOGRAMA ACTIVIDADES'!P$82)*($G147/$F147)))</f>
        <v>0</v>
      </c>
      <c r="S147" s="517">
        <f>IF($F147=0,0,((($F147/$E147)*'CRONOGRAMA ACTIVIDADES'!Q$82)*($G147/$F147)))</f>
        <v>0</v>
      </c>
      <c r="T147" s="501">
        <f t="shared" si="44"/>
        <v>0</v>
      </c>
      <c r="U147" s="520">
        <f>IF($F147=0,0,((($F147/$E147)*'CRONOGRAMA ACTIVIDADES'!R$82)*($G147/$F147)))</f>
        <v>0</v>
      </c>
      <c r="V147" s="517">
        <f>IF($F147=0,0,((($F147/$E147)*'CRONOGRAMA ACTIVIDADES'!S$82)*($G147/$F147)))</f>
        <v>0</v>
      </c>
      <c r="W147" s="517">
        <f>IF($F147=0,0,((($F147/$E147)*'CRONOGRAMA ACTIVIDADES'!T$82)*($G147/$F147)))</f>
        <v>0</v>
      </c>
      <c r="X147" s="517">
        <f>IF($F147=0,0,((($F147/$E147)*'CRONOGRAMA ACTIVIDADES'!U$82)*($G147/$F147)))</f>
        <v>0</v>
      </c>
      <c r="Y147" s="517">
        <f>IF($F147=0,0,((($F147/$E147)*'CRONOGRAMA ACTIVIDADES'!V$82)*($G147/$F147)))</f>
        <v>0</v>
      </c>
      <c r="Z147" s="517">
        <f>IF($F147=0,0,((($F147/$E147)*'CRONOGRAMA ACTIVIDADES'!W$82)*($G147/$F147)))</f>
        <v>0</v>
      </c>
      <c r="AA147" s="517">
        <f>IF($F147=0,0,((($F147/$E147)*'CRONOGRAMA ACTIVIDADES'!X$82)*($G147/$F147)))</f>
        <v>0</v>
      </c>
      <c r="AB147" s="517">
        <f>IF($F147=0,0,((($F147/$E147)*'CRONOGRAMA ACTIVIDADES'!Y$82)*($G147/$F147)))</f>
        <v>0</v>
      </c>
      <c r="AC147" s="517">
        <f>IF($F147=0,0,((($F147/$E147)*'CRONOGRAMA ACTIVIDADES'!Z$82)*($G147/$F147)))</f>
        <v>0</v>
      </c>
      <c r="AD147" s="517">
        <f>IF($F147=0,0,((($F147/$E147)*'CRONOGRAMA ACTIVIDADES'!AA$82)*($G147/$F147)))</f>
        <v>0</v>
      </c>
      <c r="AE147" s="517">
        <f>IF($F147=0,0,((($F147/$E147)*'CRONOGRAMA ACTIVIDADES'!AB$82)*($G147/$F147)))</f>
        <v>0</v>
      </c>
      <c r="AF147" s="517">
        <f>IF($F147=0,0,((($F147/$E147)*'CRONOGRAMA ACTIVIDADES'!AC$82)*($G147/$F147)))</f>
        <v>0</v>
      </c>
      <c r="AG147" s="499">
        <f t="shared" si="45"/>
        <v>0</v>
      </c>
      <c r="AH147" s="519">
        <f>IF($F147=0,0,((($F147/$E147)*'CRONOGRAMA ACTIVIDADES'!AD$82)*($G147/$F147)))</f>
        <v>0</v>
      </c>
      <c r="AI147" s="517">
        <f>IF($F147=0,0,((($F147/$E147)*'CRONOGRAMA ACTIVIDADES'!AE$82)*($G147/$F147)))</f>
        <v>0</v>
      </c>
      <c r="AJ147" s="517">
        <f>IF($F147=0,0,((($F147/$E147)*'CRONOGRAMA ACTIVIDADES'!AF$82)*($G147/$F147)))</f>
        <v>0</v>
      </c>
      <c r="AK147" s="517">
        <f>IF($F147=0,0,((($F147/$E147)*'CRONOGRAMA ACTIVIDADES'!AG$82)*($G147/$F147)))</f>
        <v>0</v>
      </c>
      <c r="AL147" s="517">
        <f>IF($F147=0,0,((($F147/$E147)*'CRONOGRAMA ACTIVIDADES'!AH$82)*($G147/$F147)))</f>
        <v>0</v>
      </c>
      <c r="AM147" s="517">
        <f>IF($F147=0,0,((($F147/$E147)*'CRONOGRAMA ACTIVIDADES'!AI$82)*($G147/$F147)))</f>
        <v>0</v>
      </c>
      <c r="AN147" s="517">
        <f>IF($F147=0,0,((($F147/$E147)*'CRONOGRAMA ACTIVIDADES'!AJ$82)*($G147/$F147)))</f>
        <v>0</v>
      </c>
      <c r="AO147" s="517">
        <f>IF($F147=0,0,((($F147/$E147)*'CRONOGRAMA ACTIVIDADES'!AK$82)*($G147/$F147)))</f>
        <v>0</v>
      </c>
      <c r="AP147" s="517">
        <f>IF($F147=0,0,((($F147/$E147)*'CRONOGRAMA ACTIVIDADES'!AL$82)*($G147/$F147)))</f>
        <v>0</v>
      </c>
      <c r="AQ147" s="517">
        <f>IF($F147=0,0,((($F147/$E147)*'CRONOGRAMA ACTIVIDADES'!AM$82)*($G147/$F147)))</f>
        <v>0</v>
      </c>
      <c r="AR147" s="517">
        <f>IF($F147=0,0,((($F147/$E147)*'CRONOGRAMA ACTIVIDADES'!AN$82)*($G147/$F147)))</f>
        <v>0</v>
      </c>
      <c r="AS147" s="517">
        <f>IF($F147=0,0,((($F147/$E147)*'CRONOGRAMA ACTIVIDADES'!AO$82)*($G147/$F147)))</f>
        <v>0</v>
      </c>
      <c r="AT147" s="501">
        <f t="shared" si="46"/>
        <v>0</v>
      </c>
      <c r="AU147" s="504">
        <f>AS147+AR147+AQ147+AP147+AO147+AN147+AM147+AL147+AK147+AJ147+AI147+AH147+AF147+AE147+AD147+AC147+AB147+AA147+Z147+Y147+X147+W147+V147+U147+S147+R147+Q147+P147+O147+N147+M147+L147+K147+J147+I147+H147</f>
        <v>0</v>
      </c>
      <c r="AV147" s="470">
        <f t="shared" si="36"/>
        <v>0</v>
      </c>
    </row>
    <row r="148" spans="2:48" s="60" customFormat="1" ht="13.5">
      <c r="B148" s="494" t="str">
        <f>'FORMATO COSTEO C6'!C61</f>
        <v>6.3.5.2</v>
      </c>
      <c r="C148" s="515">
        <f>'FORMATO COSTEO C6'!B61</f>
        <v>0</v>
      </c>
      <c r="D148" s="506" t="str">
        <f>'FORMATO COSTEO C6'!D61</f>
        <v>Unidad medida</v>
      </c>
      <c r="E148" s="516">
        <f>'FORMATO COSTEO C6'!E61</f>
        <v>0</v>
      </c>
      <c r="F148" s="517">
        <f>'FORMATO COSTEO C6'!G61</f>
        <v>0</v>
      </c>
      <c r="G148" s="518">
        <f>'FORMATO COSTEO C6'!N61</f>
        <v>0</v>
      </c>
      <c r="H148" s="519">
        <f>IF($F148=0,0,((($F148/$E148)*'CRONOGRAMA ACTIVIDADES'!F$83)*($G148/$F148)))</f>
        <v>0</v>
      </c>
      <c r="I148" s="517">
        <f>IF($F148=0,0,((($F148/$E148)*'CRONOGRAMA ACTIVIDADES'!G$83)*($G148/$F148)))</f>
        <v>0</v>
      </c>
      <c r="J148" s="517">
        <f>IF($F148=0,0,((($F148/$E148)*'CRONOGRAMA ACTIVIDADES'!H$83)*($G148/$F148)))</f>
        <v>0</v>
      </c>
      <c r="K148" s="517">
        <f>IF($F148=0,0,((($F148/$E148)*'CRONOGRAMA ACTIVIDADES'!I$83)*($G148/$F148)))</f>
        <v>0</v>
      </c>
      <c r="L148" s="517">
        <f>IF($F148=0,0,((($F148/$E148)*'CRONOGRAMA ACTIVIDADES'!J$83)*($G148/$F148)))</f>
        <v>0</v>
      </c>
      <c r="M148" s="517">
        <f>IF($F148=0,0,((($F148/$E148)*'CRONOGRAMA ACTIVIDADES'!K$83)*($G148/$F148)))</f>
        <v>0</v>
      </c>
      <c r="N148" s="517">
        <f>IF($F148=0,0,((($F148/$E148)*'CRONOGRAMA ACTIVIDADES'!L$83)*($G148/$F148)))</f>
        <v>0</v>
      </c>
      <c r="O148" s="517">
        <f>IF($F148=0,0,((($F148/$E148)*'CRONOGRAMA ACTIVIDADES'!M$83)*($G148/$F148)))</f>
        <v>0</v>
      </c>
      <c r="P148" s="517">
        <f>IF($F148=0,0,((($F148/$E148)*'CRONOGRAMA ACTIVIDADES'!N$83)*($G148/$F148)))</f>
        <v>0</v>
      </c>
      <c r="Q148" s="517">
        <f>IF($F148=0,0,((($F148/$E148)*'CRONOGRAMA ACTIVIDADES'!O$83)*($G148/$F148)))</f>
        <v>0</v>
      </c>
      <c r="R148" s="517">
        <f>IF($F148=0,0,((($F148/$E148)*'CRONOGRAMA ACTIVIDADES'!P$83)*($G148/$F148)))</f>
        <v>0</v>
      </c>
      <c r="S148" s="517">
        <f>IF($F148=0,0,((($F148/$E148)*'CRONOGRAMA ACTIVIDADES'!Q$83)*($G148/$F148)))</f>
        <v>0</v>
      </c>
      <c r="T148" s="501">
        <f t="shared" si="44"/>
        <v>0</v>
      </c>
      <c r="U148" s="520">
        <f>IF($F148=0,0,((($F148/$E148)*'CRONOGRAMA ACTIVIDADES'!R$83)*($G148/$F148)))</f>
        <v>0</v>
      </c>
      <c r="V148" s="517">
        <f>IF($F148=0,0,((($F148/$E148)*'CRONOGRAMA ACTIVIDADES'!S$83)*($G148/$F148)))</f>
        <v>0</v>
      </c>
      <c r="W148" s="517">
        <f>IF($F148=0,0,((($F148/$E148)*'CRONOGRAMA ACTIVIDADES'!T$83)*($G148/$F148)))</f>
        <v>0</v>
      </c>
      <c r="X148" s="517">
        <f>IF($F148=0,0,((($F148/$E148)*'CRONOGRAMA ACTIVIDADES'!U$83)*($G148/$F148)))</f>
        <v>0</v>
      </c>
      <c r="Y148" s="517">
        <f>IF($F148=0,0,((($F148/$E148)*'CRONOGRAMA ACTIVIDADES'!V$83)*($G148/$F148)))</f>
        <v>0</v>
      </c>
      <c r="Z148" s="517">
        <f>IF($F148=0,0,((($F148/$E148)*'CRONOGRAMA ACTIVIDADES'!W$83)*($G148/$F148)))</f>
        <v>0</v>
      </c>
      <c r="AA148" s="517">
        <f>IF($F148=0,0,((($F148/$E148)*'CRONOGRAMA ACTIVIDADES'!X$83)*($G148/$F148)))</f>
        <v>0</v>
      </c>
      <c r="AB148" s="517">
        <f>IF($F148=0,0,((($F148/$E148)*'CRONOGRAMA ACTIVIDADES'!Y$83)*($G148/$F148)))</f>
        <v>0</v>
      </c>
      <c r="AC148" s="517">
        <f>IF($F148=0,0,((($F148/$E148)*'CRONOGRAMA ACTIVIDADES'!Z$83)*($G148/$F148)))</f>
        <v>0</v>
      </c>
      <c r="AD148" s="517">
        <f>IF($F148=0,0,((($F148/$E148)*'CRONOGRAMA ACTIVIDADES'!AA$83)*($G148/$F148)))</f>
        <v>0</v>
      </c>
      <c r="AE148" s="517">
        <f>IF($F148=0,0,((($F148/$E148)*'CRONOGRAMA ACTIVIDADES'!AB$83)*($G148/$F148)))</f>
        <v>0</v>
      </c>
      <c r="AF148" s="517">
        <f>IF($F148=0,0,((($F148/$E148)*'CRONOGRAMA ACTIVIDADES'!AC$83)*($G148/$F148)))</f>
        <v>0</v>
      </c>
      <c r="AG148" s="499">
        <f t="shared" si="45"/>
        <v>0</v>
      </c>
      <c r="AH148" s="519">
        <f>IF($F148=0,0,((($F148/$E148)*'CRONOGRAMA ACTIVIDADES'!AD$83)*($G148/$F148)))</f>
        <v>0</v>
      </c>
      <c r="AI148" s="517">
        <f>IF($F148=0,0,((($F148/$E148)*'CRONOGRAMA ACTIVIDADES'!AE$83)*($G148/$F148)))</f>
        <v>0</v>
      </c>
      <c r="AJ148" s="517">
        <f>IF($F148=0,0,((($F148/$E148)*'CRONOGRAMA ACTIVIDADES'!AF$83)*($G148/$F148)))</f>
        <v>0</v>
      </c>
      <c r="AK148" s="517">
        <f>IF($F148=0,0,((($F148/$E148)*'CRONOGRAMA ACTIVIDADES'!AG$83)*($G148/$F148)))</f>
        <v>0</v>
      </c>
      <c r="AL148" s="517">
        <f>IF($F148=0,0,((($F148/$E148)*'CRONOGRAMA ACTIVIDADES'!AH$83)*($G148/$F148)))</f>
        <v>0</v>
      </c>
      <c r="AM148" s="517">
        <f>IF($F148=0,0,((($F148/$E148)*'CRONOGRAMA ACTIVIDADES'!AI$83)*($G148/$F148)))</f>
        <v>0</v>
      </c>
      <c r="AN148" s="517">
        <f>IF($F148=0,0,((($F148/$E148)*'CRONOGRAMA ACTIVIDADES'!AJ$83)*($G148/$F148)))</f>
        <v>0</v>
      </c>
      <c r="AO148" s="517">
        <f>IF($F148=0,0,((($F148/$E148)*'CRONOGRAMA ACTIVIDADES'!AK$83)*($G148/$F148)))</f>
        <v>0</v>
      </c>
      <c r="AP148" s="517">
        <f>IF($F148=0,0,((($F148/$E148)*'CRONOGRAMA ACTIVIDADES'!AL$83)*($G148/$F148)))</f>
        <v>0</v>
      </c>
      <c r="AQ148" s="517">
        <f>IF($F148=0,0,((($F148/$E148)*'CRONOGRAMA ACTIVIDADES'!AM$83)*($G148/$F148)))</f>
        <v>0</v>
      </c>
      <c r="AR148" s="517">
        <f>IF($F148=0,0,((($F148/$E148)*'CRONOGRAMA ACTIVIDADES'!AN$83)*($G148/$F148)))</f>
        <v>0</v>
      </c>
      <c r="AS148" s="517">
        <f>IF($F148=0,0,((($F148/$E148)*'CRONOGRAMA ACTIVIDADES'!AO$83)*($G148/$F148)))</f>
        <v>0</v>
      </c>
      <c r="AT148" s="501">
        <f t="shared" si="46"/>
        <v>0</v>
      </c>
      <c r="AU148" s="504">
        <f>AS148+AR148+AQ148+AP148+AO148+AN148+AM148+AL148+AK148+AJ148+AI148+AH148+AF148+AE148+AD148+AC148+AB148+AA148+Z148+Y148+X148+W148+V148+U148+S148+R148+Q148+P148+O148+N148+M148+L148+K148+J148+I148+H148</f>
        <v>0</v>
      </c>
      <c r="AV148" s="470">
        <f t="shared" si="36"/>
        <v>0</v>
      </c>
    </row>
    <row r="149" spans="2:48" s="60" customFormat="1" ht="13.5">
      <c r="B149" s="494" t="str">
        <f>'FORMATO COSTEO C6'!C62</f>
        <v>6.3.5.3</v>
      </c>
      <c r="C149" s="515">
        <f>'FORMATO COSTEO C6'!B62</f>
        <v>0</v>
      </c>
      <c r="D149" s="506" t="str">
        <f>'FORMATO COSTEO C6'!D62</f>
        <v>Unidad medida</v>
      </c>
      <c r="E149" s="516">
        <f>'FORMATO COSTEO C6'!E62</f>
        <v>0</v>
      </c>
      <c r="F149" s="517">
        <f>'FORMATO COSTEO C6'!G62</f>
        <v>0</v>
      </c>
      <c r="G149" s="518">
        <f>'FORMATO COSTEO C6'!N62</f>
        <v>0</v>
      </c>
      <c r="H149" s="519">
        <f>IF($F149=0,0,((($F149/$E149)*'CRONOGRAMA ACTIVIDADES'!F$84)*($G149/$F149)))</f>
        <v>0</v>
      </c>
      <c r="I149" s="517">
        <f>IF($F149=0,0,((($F149/$E149)*'CRONOGRAMA ACTIVIDADES'!G$84)*($G149/$F149)))</f>
        <v>0</v>
      </c>
      <c r="J149" s="517">
        <f>IF($F149=0,0,((($F149/$E149)*'CRONOGRAMA ACTIVIDADES'!H$84)*($G149/$F149)))</f>
        <v>0</v>
      </c>
      <c r="K149" s="517">
        <f>IF($F149=0,0,((($F149/$E149)*'CRONOGRAMA ACTIVIDADES'!I$84)*($G149/$F149)))</f>
        <v>0</v>
      </c>
      <c r="L149" s="517">
        <f>IF($F149=0,0,((($F149/$E149)*'CRONOGRAMA ACTIVIDADES'!J$84)*($G149/$F149)))</f>
        <v>0</v>
      </c>
      <c r="M149" s="517">
        <f>IF($F149=0,0,((($F149/$E149)*'CRONOGRAMA ACTIVIDADES'!K$84)*($G149/$F149)))</f>
        <v>0</v>
      </c>
      <c r="N149" s="517">
        <f>IF($F149=0,0,((($F149/$E149)*'CRONOGRAMA ACTIVIDADES'!L$84)*($G149/$F149)))</f>
        <v>0</v>
      </c>
      <c r="O149" s="517">
        <f>IF($F149=0,0,((($F149/$E149)*'CRONOGRAMA ACTIVIDADES'!M$84)*($G149/$F149)))</f>
        <v>0</v>
      </c>
      <c r="P149" s="517">
        <f>IF($F149=0,0,((($F149/$E149)*'CRONOGRAMA ACTIVIDADES'!N$84)*($G149/$F149)))</f>
        <v>0</v>
      </c>
      <c r="Q149" s="517">
        <f>IF($F149=0,0,((($F149/$E149)*'CRONOGRAMA ACTIVIDADES'!O$84)*($G149/$F149)))</f>
        <v>0</v>
      </c>
      <c r="R149" s="517">
        <f>IF($F149=0,0,((($F149/$E149)*'CRONOGRAMA ACTIVIDADES'!P$84)*($G149/$F149)))</f>
        <v>0</v>
      </c>
      <c r="S149" s="517">
        <f>IF($F149=0,0,((($F149/$E149)*'CRONOGRAMA ACTIVIDADES'!Q$84)*($G149/$F149)))</f>
        <v>0</v>
      </c>
      <c r="T149" s="501">
        <f t="shared" si="44"/>
        <v>0</v>
      </c>
      <c r="U149" s="520">
        <f>IF($F149=0,0,((($F149/$E149)*'CRONOGRAMA ACTIVIDADES'!R$84)*($G149/$F149)))</f>
        <v>0</v>
      </c>
      <c r="V149" s="517">
        <f>IF($F149=0,0,((($F149/$E149)*'CRONOGRAMA ACTIVIDADES'!S$84)*($G149/$F149)))</f>
        <v>0</v>
      </c>
      <c r="W149" s="517">
        <f>IF($F149=0,0,((($F149/$E149)*'CRONOGRAMA ACTIVIDADES'!T$84)*($G149/$F149)))</f>
        <v>0</v>
      </c>
      <c r="X149" s="517">
        <f>IF($F149=0,0,((($F149/$E149)*'CRONOGRAMA ACTIVIDADES'!U$84)*($G149/$F149)))</f>
        <v>0</v>
      </c>
      <c r="Y149" s="517">
        <f>IF($F149=0,0,((($F149/$E149)*'CRONOGRAMA ACTIVIDADES'!V$84)*($G149/$F149)))</f>
        <v>0</v>
      </c>
      <c r="Z149" s="517">
        <f>IF($F149=0,0,((($F149/$E149)*'CRONOGRAMA ACTIVIDADES'!W$84)*($G149/$F149)))</f>
        <v>0</v>
      </c>
      <c r="AA149" s="517">
        <f>IF($F149=0,0,((($F149/$E149)*'CRONOGRAMA ACTIVIDADES'!X$84)*($G149/$F149)))</f>
        <v>0</v>
      </c>
      <c r="AB149" s="517">
        <f>IF($F149=0,0,((($F149/$E149)*'CRONOGRAMA ACTIVIDADES'!Y$84)*($G149/$F149)))</f>
        <v>0</v>
      </c>
      <c r="AC149" s="517">
        <f>IF($F149=0,0,((($F149/$E149)*'CRONOGRAMA ACTIVIDADES'!Z$84)*($G149/$F149)))</f>
        <v>0</v>
      </c>
      <c r="AD149" s="517">
        <f>IF($F149=0,0,((($F149/$E149)*'CRONOGRAMA ACTIVIDADES'!AA$84)*($G149/$F149)))</f>
        <v>0</v>
      </c>
      <c r="AE149" s="517">
        <f>IF($F149=0,0,((($F149/$E149)*'CRONOGRAMA ACTIVIDADES'!AB$84)*($G149/$F149)))</f>
        <v>0</v>
      </c>
      <c r="AF149" s="517">
        <f>IF($F149=0,0,((($F149/$E149)*'CRONOGRAMA ACTIVIDADES'!AC$84)*($G149/$F149)))</f>
        <v>0</v>
      </c>
      <c r="AG149" s="499">
        <f t="shared" si="45"/>
        <v>0</v>
      </c>
      <c r="AH149" s="519">
        <f>IF($F149=0,0,((($F149/$E149)*'CRONOGRAMA ACTIVIDADES'!AD$84)*($G149/$F149)))</f>
        <v>0</v>
      </c>
      <c r="AI149" s="517">
        <f>IF($F149=0,0,((($F149/$E149)*'CRONOGRAMA ACTIVIDADES'!AE$84)*($G149/$F149)))</f>
        <v>0</v>
      </c>
      <c r="AJ149" s="517">
        <f>IF($F149=0,0,((($F149/$E149)*'CRONOGRAMA ACTIVIDADES'!AF$84)*($G149/$F149)))</f>
        <v>0</v>
      </c>
      <c r="AK149" s="517">
        <f>IF($F149=0,0,((($F149/$E149)*'CRONOGRAMA ACTIVIDADES'!AG$84)*($G149/$F149)))</f>
        <v>0</v>
      </c>
      <c r="AL149" s="517">
        <f>IF($F149=0,0,((($F149/$E149)*'CRONOGRAMA ACTIVIDADES'!AH$84)*($G149/$F149)))</f>
        <v>0</v>
      </c>
      <c r="AM149" s="517">
        <f>IF($F149=0,0,((($F149/$E149)*'CRONOGRAMA ACTIVIDADES'!AI$84)*($G149/$F149)))</f>
        <v>0</v>
      </c>
      <c r="AN149" s="517">
        <f>IF($F149=0,0,((($F149/$E149)*'CRONOGRAMA ACTIVIDADES'!AJ$84)*($G149/$F149)))</f>
        <v>0</v>
      </c>
      <c r="AO149" s="517">
        <f>IF($F149=0,0,((($F149/$E149)*'CRONOGRAMA ACTIVIDADES'!AK$84)*($G149/$F149)))</f>
        <v>0</v>
      </c>
      <c r="AP149" s="517">
        <f>IF($F149=0,0,((($F149/$E149)*'CRONOGRAMA ACTIVIDADES'!AL$84)*($G149/$F149)))</f>
        <v>0</v>
      </c>
      <c r="AQ149" s="517">
        <f>IF($F149=0,0,((($F149/$E149)*'CRONOGRAMA ACTIVIDADES'!AM$84)*($G149/$F149)))</f>
        <v>0</v>
      </c>
      <c r="AR149" s="517">
        <f>IF($F149=0,0,((($F149/$E149)*'CRONOGRAMA ACTIVIDADES'!AN$84)*($G149/$F149)))</f>
        <v>0</v>
      </c>
      <c r="AS149" s="517">
        <f>IF($F149=0,0,((($F149/$E149)*'CRONOGRAMA ACTIVIDADES'!AO$84)*($G149/$F149)))</f>
        <v>0</v>
      </c>
      <c r="AT149" s="501">
        <f t="shared" si="46"/>
        <v>0</v>
      </c>
      <c r="AU149" s="504">
        <f>AS149+AR149+AQ149+AP149+AO149+AN149+AM149+AL149+AK149+AJ149+AI149+AH149+AF149+AE149+AD149+AC149+AB149+AA149+Z149+Y149+X149+W149+V149+U149+S149+R149+Q149+P149+O149+N149+M149+L149+K149+J149+I149+H149</f>
        <v>0</v>
      </c>
      <c r="AV149" s="470">
        <f t="shared" si="36"/>
        <v>0</v>
      </c>
    </row>
    <row r="150" spans="2:48" s="60" customFormat="1" ht="13.5">
      <c r="B150" s="537" t="str">
        <f>+'FORMATO COSTEO C6'!C63</f>
        <v>6.3.6</v>
      </c>
      <c r="C150" s="523" t="str">
        <f>+'FORMATO COSTEO C6'!B63</f>
        <v>Materiales y suministros de oficina</v>
      </c>
      <c r="D150" s="534"/>
      <c r="E150" s="532"/>
      <c r="F150" s="526">
        <f>+'FORMATO COSTEO C6'!G63</f>
        <v>0</v>
      </c>
      <c r="G150" s="527">
        <f>+'FORMATO COSTEO C6'!N63</f>
        <v>0</v>
      </c>
      <c r="H150" s="528">
        <f>SUM(H151:H153)</f>
        <v>0</v>
      </c>
      <c r="I150" s="526">
        <f aca="true" t="shared" si="51" ref="I150:AU150">SUM(I151:I153)</f>
        <v>0</v>
      </c>
      <c r="J150" s="526">
        <f t="shared" si="51"/>
        <v>0</v>
      </c>
      <c r="K150" s="526">
        <f t="shared" si="51"/>
        <v>0</v>
      </c>
      <c r="L150" s="526">
        <f t="shared" si="51"/>
        <v>0</v>
      </c>
      <c r="M150" s="526">
        <f t="shared" si="51"/>
        <v>0</v>
      </c>
      <c r="N150" s="526">
        <f t="shared" si="51"/>
        <v>0</v>
      </c>
      <c r="O150" s="526">
        <f t="shared" si="51"/>
        <v>0</v>
      </c>
      <c r="P150" s="526">
        <f t="shared" si="51"/>
        <v>0</v>
      </c>
      <c r="Q150" s="526">
        <f t="shared" si="51"/>
        <v>0</v>
      </c>
      <c r="R150" s="526">
        <f t="shared" si="51"/>
        <v>0</v>
      </c>
      <c r="S150" s="526">
        <f t="shared" si="51"/>
        <v>0</v>
      </c>
      <c r="T150" s="529">
        <f>SUM(T151:T153)</f>
        <v>0</v>
      </c>
      <c r="U150" s="530">
        <f t="shared" si="51"/>
        <v>0</v>
      </c>
      <c r="V150" s="526">
        <f t="shared" si="51"/>
        <v>0</v>
      </c>
      <c r="W150" s="526">
        <f t="shared" si="51"/>
        <v>0</v>
      </c>
      <c r="X150" s="526">
        <f t="shared" si="51"/>
        <v>0</v>
      </c>
      <c r="Y150" s="526">
        <f t="shared" si="51"/>
        <v>0</v>
      </c>
      <c r="Z150" s="526">
        <f t="shared" si="51"/>
        <v>0</v>
      </c>
      <c r="AA150" s="526">
        <f t="shared" si="51"/>
        <v>0</v>
      </c>
      <c r="AB150" s="526">
        <f t="shared" si="51"/>
        <v>0</v>
      </c>
      <c r="AC150" s="526">
        <f t="shared" si="51"/>
        <v>0</v>
      </c>
      <c r="AD150" s="526">
        <f t="shared" si="51"/>
        <v>0</v>
      </c>
      <c r="AE150" s="526">
        <f t="shared" si="51"/>
        <v>0</v>
      </c>
      <c r="AF150" s="526">
        <f t="shared" si="51"/>
        <v>0</v>
      </c>
      <c r="AG150" s="527">
        <f>SUM(AG151:AG153)</f>
        <v>0</v>
      </c>
      <c r="AH150" s="528">
        <f t="shared" si="51"/>
        <v>0</v>
      </c>
      <c r="AI150" s="526">
        <f t="shared" si="51"/>
        <v>0</v>
      </c>
      <c r="AJ150" s="526">
        <f t="shared" si="51"/>
        <v>0</v>
      </c>
      <c r="AK150" s="526">
        <f t="shared" si="51"/>
        <v>0</v>
      </c>
      <c r="AL150" s="526">
        <f t="shared" si="51"/>
        <v>0</v>
      </c>
      <c r="AM150" s="526">
        <f t="shared" si="51"/>
        <v>0</v>
      </c>
      <c r="AN150" s="526">
        <f t="shared" si="51"/>
        <v>0</v>
      </c>
      <c r="AO150" s="526">
        <f t="shared" si="51"/>
        <v>0</v>
      </c>
      <c r="AP150" s="526">
        <f t="shared" si="51"/>
        <v>0</v>
      </c>
      <c r="AQ150" s="526">
        <f t="shared" si="51"/>
        <v>0</v>
      </c>
      <c r="AR150" s="526">
        <f t="shared" si="51"/>
        <v>0</v>
      </c>
      <c r="AS150" s="526">
        <f t="shared" si="51"/>
        <v>0</v>
      </c>
      <c r="AT150" s="529">
        <f t="shared" si="51"/>
        <v>0</v>
      </c>
      <c r="AU150" s="531">
        <f t="shared" si="51"/>
        <v>0</v>
      </c>
      <c r="AV150" s="470">
        <f t="shared" si="36"/>
        <v>0</v>
      </c>
    </row>
    <row r="151" spans="2:48" s="60" customFormat="1" ht="13.5">
      <c r="B151" s="494" t="str">
        <f>'FORMATO COSTEO C6'!C64</f>
        <v>6.3.6.1</v>
      </c>
      <c r="C151" s="515">
        <f>'FORMATO COSTEO C6'!B64</f>
        <v>0</v>
      </c>
      <c r="D151" s="506" t="str">
        <f>'FORMATO COSTEO C6'!D64</f>
        <v>Unidad medida</v>
      </c>
      <c r="E151" s="516">
        <f>'FORMATO COSTEO C6'!E64</f>
        <v>0</v>
      </c>
      <c r="F151" s="517">
        <f>'FORMATO COSTEO C6'!G64</f>
        <v>0</v>
      </c>
      <c r="G151" s="518">
        <f>'FORMATO COSTEO C6'!N64</f>
        <v>0</v>
      </c>
      <c r="H151" s="519">
        <f>IF($F151=0,0,((($F151/$E151)*'CRONOGRAMA ACTIVIDADES'!F$86)*($G151/$F151)))</f>
        <v>0</v>
      </c>
      <c r="I151" s="517">
        <f>IF($F151=0,0,((($F151/$E151)*'CRONOGRAMA ACTIVIDADES'!G$86)*($G151/$F151)))</f>
        <v>0</v>
      </c>
      <c r="J151" s="517">
        <f>IF($F151=0,0,((($F151/$E151)*'CRONOGRAMA ACTIVIDADES'!H$86)*($G151/$F151)))</f>
        <v>0</v>
      </c>
      <c r="K151" s="517">
        <f>IF($F151=0,0,((($F151/$E151)*'CRONOGRAMA ACTIVIDADES'!I$86)*($G151/$F151)))</f>
        <v>0</v>
      </c>
      <c r="L151" s="517">
        <f>IF($F151=0,0,((($F151/$E151)*'CRONOGRAMA ACTIVIDADES'!J$86)*($G151/$F151)))</f>
        <v>0</v>
      </c>
      <c r="M151" s="517">
        <f>IF($F151=0,0,((($F151/$E151)*'CRONOGRAMA ACTIVIDADES'!K$86)*($G151/$F151)))</f>
        <v>0</v>
      </c>
      <c r="N151" s="517">
        <f>IF($F151=0,0,((($F151/$E151)*'CRONOGRAMA ACTIVIDADES'!L$86)*($G151/$F151)))</f>
        <v>0</v>
      </c>
      <c r="O151" s="517">
        <f>IF($F151=0,0,((($F151/$E151)*'CRONOGRAMA ACTIVIDADES'!M$86)*($G151/$F151)))</f>
        <v>0</v>
      </c>
      <c r="P151" s="517">
        <f>IF($F151=0,0,((($F151/$E151)*'CRONOGRAMA ACTIVIDADES'!N$86)*($G151/$F151)))</f>
        <v>0</v>
      </c>
      <c r="Q151" s="517">
        <f>IF($F151=0,0,((($F151/$E151)*'CRONOGRAMA ACTIVIDADES'!O$86)*($G151/$F151)))</f>
        <v>0</v>
      </c>
      <c r="R151" s="517">
        <f>IF($F151=0,0,((($F151/$E151)*'CRONOGRAMA ACTIVIDADES'!P$86)*($G151/$F151)))</f>
        <v>0</v>
      </c>
      <c r="S151" s="517">
        <f>IF($F151=0,0,((($F151/$E151)*'CRONOGRAMA ACTIVIDADES'!Q$86)*($G151/$F151)))</f>
        <v>0</v>
      </c>
      <c r="T151" s="501">
        <f t="shared" si="44"/>
        <v>0</v>
      </c>
      <c r="U151" s="520">
        <f>IF($F151=0,0,((($F151/$E151)*'CRONOGRAMA ACTIVIDADES'!R$86)*($G151/$F151)))</f>
        <v>0</v>
      </c>
      <c r="V151" s="517">
        <f>IF($F151=0,0,((($F151/$E151)*'CRONOGRAMA ACTIVIDADES'!S$86)*($G151/$F151)))</f>
        <v>0</v>
      </c>
      <c r="W151" s="517">
        <f>IF($F151=0,0,((($F151/$E151)*'CRONOGRAMA ACTIVIDADES'!T$86)*($G151/$F151)))</f>
        <v>0</v>
      </c>
      <c r="X151" s="517">
        <f>IF($F151=0,0,((($F151/$E151)*'CRONOGRAMA ACTIVIDADES'!U$86)*($G151/$F151)))</f>
        <v>0</v>
      </c>
      <c r="Y151" s="517">
        <f>IF($F151=0,0,((($F151/$E151)*'CRONOGRAMA ACTIVIDADES'!V$86)*($G151/$F151)))</f>
        <v>0</v>
      </c>
      <c r="Z151" s="517">
        <f>IF($F151=0,0,((($F151/$E151)*'CRONOGRAMA ACTIVIDADES'!W$86)*($G151/$F151)))</f>
        <v>0</v>
      </c>
      <c r="AA151" s="517">
        <f>IF($F151=0,0,((($F151/$E151)*'CRONOGRAMA ACTIVIDADES'!X$86)*($G151/$F151)))</f>
        <v>0</v>
      </c>
      <c r="AB151" s="517">
        <f>IF($F151=0,0,((($F151/$E151)*'CRONOGRAMA ACTIVIDADES'!Y$86)*($G151/$F151)))</f>
        <v>0</v>
      </c>
      <c r="AC151" s="517">
        <f>IF($F151=0,0,((($F151/$E151)*'CRONOGRAMA ACTIVIDADES'!Z$86)*($G151/$F151)))</f>
        <v>0</v>
      </c>
      <c r="AD151" s="517">
        <f>IF($F151=0,0,((($F151/$E151)*'CRONOGRAMA ACTIVIDADES'!AA$86)*($G151/$F151)))</f>
        <v>0</v>
      </c>
      <c r="AE151" s="517">
        <f>IF($F151=0,0,((($F151/$E151)*'CRONOGRAMA ACTIVIDADES'!AB$86)*($G151/$F151)))</f>
        <v>0</v>
      </c>
      <c r="AF151" s="517">
        <f>IF($F151=0,0,((($F151/$E151)*'CRONOGRAMA ACTIVIDADES'!AC$86)*($G151/$F151)))</f>
        <v>0</v>
      </c>
      <c r="AG151" s="499">
        <f t="shared" si="45"/>
        <v>0</v>
      </c>
      <c r="AH151" s="519">
        <f>IF($F151=0,0,((($F151/$E151)*'CRONOGRAMA ACTIVIDADES'!AD$86)*($G151/$F151)))</f>
        <v>0</v>
      </c>
      <c r="AI151" s="517">
        <f>IF($F151=0,0,((($F151/$E151)*'CRONOGRAMA ACTIVIDADES'!AE$86)*($G151/$F151)))</f>
        <v>0</v>
      </c>
      <c r="AJ151" s="517">
        <f>IF($F151=0,0,((($F151/$E151)*'CRONOGRAMA ACTIVIDADES'!AF$86)*($G151/$F151)))</f>
        <v>0</v>
      </c>
      <c r="AK151" s="517">
        <f>IF($F151=0,0,((($F151/$E151)*'CRONOGRAMA ACTIVIDADES'!AG$86)*($G151/$F151)))</f>
        <v>0</v>
      </c>
      <c r="AL151" s="517">
        <f>IF($F151=0,0,((($F151/$E151)*'CRONOGRAMA ACTIVIDADES'!AH$86)*($G151/$F151)))</f>
        <v>0</v>
      </c>
      <c r="AM151" s="517">
        <f>IF($F151=0,0,((($F151/$E151)*'CRONOGRAMA ACTIVIDADES'!AI$86)*($G151/$F151)))</f>
        <v>0</v>
      </c>
      <c r="AN151" s="517">
        <f>IF($F151=0,0,((($F151/$E151)*'CRONOGRAMA ACTIVIDADES'!AJ$86)*($G151/$F151)))</f>
        <v>0</v>
      </c>
      <c r="AO151" s="517">
        <f>IF($F151=0,0,((($F151/$E151)*'CRONOGRAMA ACTIVIDADES'!AK$86)*($G151/$F151)))</f>
        <v>0</v>
      </c>
      <c r="AP151" s="517">
        <f>IF($F151=0,0,((($F151/$E151)*'CRONOGRAMA ACTIVIDADES'!AL$86)*($G151/$F151)))</f>
        <v>0</v>
      </c>
      <c r="AQ151" s="517">
        <f>IF($F151=0,0,((($F151/$E151)*'CRONOGRAMA ACTIVIDADES'!AM$86)*($G151/$F151)))</f>
        <v>0</v>
      </c>
      <c r="AR151" s="517">
        <f>IF($F151=0,0,((($F151/$E151)*'CRONOGRAMA ACTIVIDADES'!AN$86)*($G151/$F151)))</f>
        <v>0</v>
      </c>
      <c r="AS151" s="517">
        <f>IF($F151=0,0,((($F151/$E151)*'CRONOGRAMA ACTIVIDADES'!AO$86)*($G151/$F151)))</f>
        <v>0</v>
      </c>
      <c r="AT151" s="501">
        <f t="shared" si="46"/>
        <v>0</v>
      </c>
      <c r="AU151" s="504">
        <f>AS151+AR151+AQ151+AP151+AO151+AN151+AM151+AL151+AK151+AJ151+AI151+AH151+AF151+AE151+AD151+AC151+AB151+AA151+Z151+Y151+X151+W151+V151+U151+S151+R151+Q151+P151+O151+N151+M151+L151+K151+J151+I151+H151</f>
        <v>0</v>
      </c>
      <c r="AV151" s="470">
        <f t="shared" si="36"/>
        <v>0</v>
      </c>
    </row>
    <row r="152" spans="2:48" s="60" customFormat="1" ht="13.5">
      <c r="B152" s="494" t="str">
        <f>'FORMATO COSTEO C6'!C65</f>
        <v>6.3.6.2</v>
      </c>
      <c r="C152" s="515">
        <f>'FORMATO COSTEO C6'!B65</f>
        <v>0</v>
      </c>
      <c r="D152" s="506" t="str">
        <f>'FORMATO COSTEO C6'!D65</f>
        <v>Unidad medida</v>
      </c>
      <c r="E152" s="516">
        <f>'FORMATO COSTEO C6'!E65</f>
        <v>0</v>
      </c>
      <c r="F152" s="517">
        <f>'FORMATO COSTEO C6'!G65</f>
        <v>0</v>
      </c>
      <c r="G152" s="518">
        <f>'FORMATO COSTEO C6'!N65</f>
        <v>0</v>
      </c>
      <c r="H152" s="519">
        <f>IF($F152=0,0,((($F152/$E152)*'CRONOGRAMA ACTIVIDADES'!F$87)*($G152/$F152)))</f>
        <v>0</v>
      </c>
      <c r="I152" s="517">
        <f>IF($F152=0,0,((($F152/$E152)*'CRONOGRAMA ACTIVIDADES'!G$87)*($G152/$F152)))</f>
        <v>0</v>
      </c>
      <c r="J152" s="517">
        <f>IF($F152=0,0,((($F152/$E152)*'CRONOGRAMA ACTIVIDADES'!H$87)*($G152/$F152)))</f>
        <v>0</v>
      </c>
      <c r="K152" s="517">
        <f>IF($F152=0,0,((($F152/$E152)*'CRONOGRAMA ACTIVIDADES'!I$87)*($G152/$F152)))</f>
        <v>0</v>
      </c>
      <c r="L152" s="517">
        <f>IF($F152=0,0,((($F152/$E152)*'CRONOGRAMA ACTIVIDADES'!J$87)*($G152/$F152)))</f>
        <v>0</v>
      </c>
      <c r="M152" s="517">
        <f>IF($F152=0,0,((($F152/$E152)*'CRONOGRAMA ACTIVIDADES'!K$87)*($G152/$F152)))</f>
        <v>0</v>
      </c>
      <c r="N152" s="517">
        <f>IF($F152=0,0,((($F152/$E152)*'CRONOGRAMA ACTIVIDADES'!L$87)*($G152/$F152)))</f>
        <v>0</v>
      </c>
      <c r="O152" s="517">
        <f>IF($F152=0,0,((($F152/$E152)*'CRONOGRAMA ACTIVIDADES'!M$87)*($G152/$F152)))</f>
        <v>0</v>
      </c>
      <c r="P152" s="517">
        <f>IF($F152=0,0,((($F152/$E152)*'CRONOGRAMA ACTIVIDADES'!N$87)*($G152/$F152)))</f>
        <v>0</v>
      </c>
      <c r="Q152" s="517">
        <f>IF($F152=0,0,((($F152/$E152)*'CRONOGRAMA ACTIVIDADES'!O$87)*($G152/$F152)))</f>
        <v>0</v>
      </c>
      <c r="R152" s="517">
        <f>IF($F152=0,0,((($F152/$E152)*'CRONOGRAMA ACTIVIDADES'!P$87)*($G152/$F152)))</f>
        <v>0</v>
      </c>
      <c r="S152" s="517">
        <f>IF($F152=0,0,((($F152/$E152)*'CRONOGRAMA ACTIVIDADES'!Q$87)*($G152/$F152)))</f>
        <v>0</v>
      </c>
      <c r="T152" s="501">
        <f t="shared" si="44"/>
        <v>0</v>
      </c>
      <c r="U152" s="520">
        <f>IF($F152=0,0,((($F152/$E152)*'CRONOGRAMA ACTIVIDADES'!R$87)*($G152/$F152)))</f>
        <v>0</v>
      </c>
      <c r="V152" s="517">
        <f>IF($F152=0,0,((($F152/$E152)*'CRONOGRAMA ACTIVIDADES'!S$87)*($G152/$F152)))</f>
        <v>0</v>
      </c>
      <c r="W152" s="517">
        <f>IF($F152=0,0,((($F152/$E152)*'CRONOGRAMA ACTIVIDADES'!T$87)*($G152/$F152)))</f>
        <v>0</v>
      </c>
      <c r="X152" s="517">
        <f>IF($F152=0,0,((($F152/$E152)*'CRONOGRAMA ACTIVIDADES'!U$87)*($G152/$F152)))</f>
        <v>0</v>
      </c>
      <c r="Y152" s="517">
        <f>IF($F152=0,0,((($F152/$E152)*'CRONOGRAMA ACTIVIDADES'!V$87)*($G152/$F152)))</f>
        <v>0</v>
      </c>
      <c r="Z152" s="517">
        <f>IF($F152=0,0,((($F152/$E152)*'CRONOGRAMA ACTIVIDADES'!W$87)*($G152/$F152)))</f>
        <v>0</v>
      </c>
      <c r="AA152" s="517">
        <f>IF($F152=0,0,((($F152/$E152)*'CRONOGRAMA ACTIVIDADES'!X$87)*($G152/$F152)))</f>
        <v>0</v>
      </c>
      <c r="AB152" s="517">
        <f>IF($F152=0,0,((($F152/$E152)*'CRONOGRAMA ACTIVIDADES'!Y$87)*($G152/$F152)))</f>
        <v>0</v>
      </c>
      <c r="AC152" s="517">
        <f>IF($F152=0,0,((($F152/$E152)*'CRONOGRAMA ACTIVIDADES'!Z$87)*($G152/$F152)))</f>
        <v>0</v>
      </c>
      <c r="AD152" s="517">
        <f>IF($F152=0,0,((($F152/$E152)*'CRONOGRAMA ACTIVIDADES'!AA$87)*($G152/$F152)))</f>
        <v>0</v>
      </c>
      <c r="AE152" s="517">
        <f>IF($F152=0,0,((($F152/$E152)*'CRONOGRAMA ACTIVIDADES'!AB$87)*($G152/$F152)))</f>
        <v>0</v>
      </c>
      <c r="AF152" s="517">
        <f>IF($F152=0,0,((($F152/$E152)*'CRONOGRAMA ACTIVIDADES'!AC$87)*($G152/$F152)))</f>
        <v>0</v>
      </c>
      <c r="AG152" s="499">
        <f t="shared" si="45"/>
        <v>0</v>
      </c>
      <c r="AH152" s="519">
        <f>IF($F152=0,0,((($F152/$E152)*'CRONOGRAMA ACTIVIDADES'!AD$87)*($G152/$F152)))</f>
        <v>0</v>
      </c>
      <c r="AI152" s="517">
        <f>IF($F152=0,0,((($F152/$E152)*'CRONOGRAMA ACTIVIDADES'!AE$87)*($G152/$F152)))</f>
        <v>0</v>
      </c>
      <c r="AJ152" s="517">
        <f>IF($F152=0,0,((($F152/$E152)*'CRONOGRAMA ACTIVIDADES'!AF$87)*($G152/$F152)))</f>
        <v>0</v>
      </c>
      <c r="AK152" s="517">
        <f>IF($F152=0,0,((($F152/$E152)*'CRONOGRAMA ACTIVIDADES'!AG$87)*($G152/$F152)))</f>
        <v>0</v>
      </c>
      <c r="AL152" s="517">
        <f>IF($F152=0,0,((($F152/$E152)*'CRONOGRAMA ACTIVIDADES'!AH$87)*($G152/$F152)))</f>
        <v>0</v>
      </c>
      <c r="AM152" s="517">
        <f>IF($F152=0,0,((($F152/$E152)*'CRONOGRAMA ACTIVIDADES'!AI$87)*($G152/$F152)))</f>
        <v>0</v>
      </c>
      <c r="AN152" s="517">
        <f>IF($F152=0,0,((($F152/$E152)*'CRONOGRAMA ACTIVIDADES'!AJ$87)*($G152/$F152)))</f>
        <v>0</v>
      </c>
      <c r="AO152" s="517">
        <f>IF($F152=0,0,((($F152/$E152)*'CRONOGRAMA ACTIVIDADES'!AK$87)*($G152/$F152)))</f>
        <v>0</v>
      </c>
      <c r="AP152" s="517">
        <f>IF($F152=0,0,((($F152/$E152)*'CRONOGRAMA ACTIVIDADES'!AL$87)*($G152/$F152)))</f>
        <v>0</v>
      </c>
      <c r="AQ152" s="517">
        <f>IF($F152=0,0,((($F152/$E152)*'CRONOGRAMA ACTIVIDADES'!AM$87)*($G152/$F152)))</f>
        <v>0</v>
      </c>
      <c r="AR152" s="517">
        <f>IF($F152=0,0,((($F152/$E152)*'CRONOGRAMA ACTIVIDADES'!AN$87)*($G152/$F152)))</f>
        <v>0</v>
      </c>
      <c r="AS152" s="517">
        <f>IF($F152=0,0,((($F152/$E152)*'CRONOGRAMA ACTIVIDADES'!AO$87)*($G152/$F152)))</f>
        <v>0</v>
      </c>
      <c r="AT152" s="501">
        <f t="shared" si="46"/>
        <v>0</v>
      </c>
      <c r="AU152" s="504">
        <f>AS152+AR152+AQ152+AP152+AO152+AN152+AM152+AL152+AK152+AJ152+AI152+AH152+AF152+AE152+AD152+AC152+AB152+AA152+Z152+Y152+X152+W152+V152+U152+S152+R152+Q152+P152+O152+N152+M152+L152+K152+J152+I152+H152</f>
        <v>0</v>
      </c>
      <c r="AV152" s="470">
        <f t="shared" si="36"/>
        <v>0</v>
      </c>
    </row>
    <row r="153" spans="2:48" s="60" customFormat="1" ht="13.5">
      <c r="B153" s="494" t="str">
        <f>'FORMATO COSTEO C6'!C66</f>
        <v>6.3.6.3</v>
      </c>
      <c r="C153" s="515">
        <f>'FORMATO COSTEO C6'!B66</f>
        <v>0</v>
      </c>
      <c r="D153" s="506" t="str">
        <f>'FORMATO COSTEO C6'!D66</f>
        <v>Unidad medida</v>
      </c>
      <c r="E153" s="516">
        <f>'FORMATO COSTEO C6'!E66</f>
        <v>0</v>
      </c>
      <c r="F153" s="517">
        <f>'FORMATO COSTEO C6'!G66</f>
        <v>0</v>
      </c>
      <c r="G153" s="518">
        <f>'FORMATO COSTEO C6'!N66</f>
        <v>0</v>
      </c>
      <c r="H153" s="519">
        <f>IF($F153=0,0,((($F153/$E153)*'CRONOGRAMA ACTIVIDADES'!F$88)*($G153/$F153)))</f>
        <v>0</v>
      </c>
      <c r="I153" s="517">
        <f>IF($F153=0,0,((($F153/$E153)*'CRONOGRAMA ACTIVIDADES'!G$88)*($G153/$F153)))</f>
        <v>0</v>
      </c>
      <c r="J153" s="517">
        <f>IF($F153=0,0,((($F153/$E153)*'CRONOGRAMA ACTIVIDADES'!H$88)*($G153/$F153)))</f>
        <v>0</v>
      </c>
      <c r="K153" s="517">
        <f>IF($F153=0,0,((($F153/$E153)*'CRONOGRAMA ACTIVIDADES'!I$88)*($G153/$F153)))</f>
        <v>0</v>
      </c>
      <c r="L153" s="517">
        <f>IF($F153=0,0,((($F153/$E153)*'CRONOGRAMA ACTIVIDADES'!J$88)*($G153/$F153)))</f>
        <v>0</v>
      </c>
      <c r="M153" s="517">
        <f>IF($F153=0,0,((($F153/$E153)*'CRONOGRAMA ACTIVIDADES'!K$88)*($G153/$F153)))</f>
        <v>0</v>
      </c>
      <c r="N153" s="517">
        <f>IF($F153=0,0,((($F153/$E153)*'CRONOGRAMA ACTIVIDADES'!L$88)*($G153/$F153)))</f>
        <v>0</v>
      </c>
      <c r="O153" s="517">
        <f>IF($F153=0,0,((($F153/$E153)*'CRONOGRAMA ACTIVIDADES'!M$88)*($G153/$F153)))</f>
        <v>0</v>
      </c>
      <c r="P153" s="517">
        <f>IF($F153=0,0,((($F153/$E153)*'CRONOGRAMA ACTIVIDADES'!N$88)*($G153/$F153)))</f>
        <v>0</v>
      </c>
      <c r="Q153" s="517">
        <f>IF($F153=0,0,((($F153/$E153)*'CRONOGRAMA ACTIVIDADES'!O$88)*($G153/$F153)))</f>
        <v>0</v>
      </c>
      <c r="R153" s="517">
        <f>IF($F153=0,0,((($F153/$E153)*'CRONOGRAMA ACTIVIDADES'!P$88)*($G153/$F153)))</f>
        <v>0</v>
      </c>
      <c r="S153" s="517">
        <f>IF($F153=0,0,((($F153/$E153)*'CRONOGRAMA ACTIVIDADES'!Q$88)*($G153/$F153)))</f>
        <v>0</v>
      </c>
      <c r="T153" s="501">
        <f t="shared" si="44"/>
        <v>0</v>
      </c>
      <c r="U153" s="520">
        <f>IF($F153=0,0,((($F153/$E153)*'CRONOGRAMA ACTIVIDADES'!R$88)*($G153/$F153)))</f>
        <v>0</v>
      </c>
      <c r="V153" s="517">
        <f>IF($F153=0,0,((($F153/$E153)*'CRONOGRAMA ACTIVIDADES'!S$88)*($G153/$F153)))</f>
        <v>0</v>
      </c>
      <c r="W153" s="517">
        <f>IF($F153=0,0,((($F153/$E153)*'CRONOGRAMA ACTIVIDADES'!T$88)*($G153/$F153)))</f>
        <v>0</v>
      </c>
      <c r="X153" s="517">
        <f>IF($F153=0,0,((($F153/$E153)*'CRONOGRAMA ACTIVIDADES'!U$88)*($G153/$F153)))</f>
        <v>0</v>
      </c>
      <c r="Y153" s="517">
        <f>IF($F153=0,0,((($F153/$E153)*'CRONOGRAMA ACTIVIDADES'!V$88)*($G153/$F153)))</f>
        <v>0</v>
      </c>
      <c r="Z153" s="517">
        <f>IF($F153=0,0,((($F153/$E153)*'CRONOGRAMA ACTIVIDADES'!W$88)*($G153/$F153)))</f>
        <v>0</v>
      </c>
      <c r="AA153" s="517">
        <f>IF($F153=0,0,((($F153/$E153)*'CRONOGRAMA ACTIVIDADES'!X$88)*($G153/$F153)))</f>
        <v>0</v>
      </c>
      <c r="AB153" s="517">
        <f>IF($F153=0,0,((($F153/$E153)*'CRONOGRAMA ACTIVIDADES'!Y$88)*($G153/$F153)))</f>
        <v>0</v>
      </c>
      <c r="AC153" s="517">
        <f>IF($F153=0,0,((($F153/$E153)*'CRONOGRAMA ACTIVIDADES'!Z$88)*($G153/$F153)))</f>
        <v>0</v>
      </c>
      <c r="AD153" s="517">
        <f>IF($F153=0,0,((($F153/$E153)*'CRONOGRAMA ACTIVIDADES'!AA$88)*($G153/$F153)))</f>
        <v>0</v>
      </c>
      <c r="AE153" s="517">
        <f>IF($F153=0,0,((($F153/$E153)*'CRONOGRAMA ACTIVIDADES'!AB$88)*($G153/$F153)))</f>
        <v>0</v>
      </c>
      <c r="AF153" s="517">
        <f>IF($F153=0,0,((($F153/$E153)*'CRONOGRAMA ACTIVIDADES'!AC$88)*($G153/$F153)))</f>
        <v>0</v>
      </c>
      <c r="AG153" s="499">
        <f t="shared" si="45"/>
        <v>0</v>
      </c>
      <c r="AH153" s="519">
        <f>IF($F153=0,0,((($F153/$E153)*'CRONOGRAMA ACTIVIDADES'!AD$88)*($G153/$F153)))</f>
        <v>0</v>
      </c>
      <c r="AI153" s="517">
        <f>IF($F153=0,0,((($F153/$E153)*'CRONOGRAMA ACTIVIDADES'!AE$88)*($G153/$F153)))</f>
        <v>0</v>
      </c>
      <c r="AJ153" s="517">
        <f>IF($F153=0,0,((($F153/$E153)*'CRONOGRAMA ACTIVIDADES'!AF$88)*($G153/$F153)))</f>
        <v>0</v>
      </c>
      <c r="AK153" s="517">
        <f>IF($F153=0,0,((($F153/$E153)*'CRONOGRAMA ACTIVIDADES'!AG$88)*($G153/$F153)))</f>
        <v>0</v>
      </c>
      <c r="AL153" s="517">
        <f>IF($F153=0,0,((($F153/$E153)*'CRONOGRAMA ACTIVIDADES'!AH$88)*($G153/$F153)))</f>
        <v>0</v>
      </c>
      <c r="AM153" s="517">
        <f>IF($F153=0,0,((($F153/$E153)*'CRONOGRAMA ACTIVIDADES'!AI$88)*($G153/$F153)))</f>
        <v>0</v>
      </c>
      <c r="AN153" s="517">
        <f>IF($F153=0,0,((($F153/$E153)*'CRONOGRAMA ACTIVIDADES'!AJ$88)*($G153/$F153)))</f>
        <v>0</v>
      </c>
      <c r="AO153" s="517">
        <f>IF($F153=0,0,((($F153/$E153)*'CRONOGRAMA ACTIVIDADES'!AK$88)*($G153/$F153)))</f>
        <v>0</v>
      </c>
      <c r="AP153" s="517">
        <f>IF($F153=0,0,((($F153/$E153)*'CRONOGRAMA ACTIVIDADES'!AL$88)*($G153/$F153)))</f>
        <v>0</v>
      </c>
      <c r="AQ153" s="517">
        <f>IF($F153=0,0,((($F153/$E153)*'CRONOGRAMA ACTIVIDADES'!AM$88)*($G153/$F153)))</f>
        <v>0</v>
      </c>
      <c r="AR153" s="517">
        <f>IF($F153=0,0,((($F153/$E153)*'CRONOGRAMA ACTIVIDADES'!AN$88)*($G153/$F153)))</f>
        <v>0</v>
      </c>
      <c r="AS153" s="517">
        <f>IF($F153=0,0,((($F153/$E153)*'CRONOGRAMA ACTIVIDADES'!AO$88)*($G153/$F153)))</f>
        <v>0</v>
      </c>
      <c r="AT153" s="501">
        <f t="shared" si="46"/>
        <v>0</v>
      </c>
      <c r="AU153" s="504">
        <f>AS153+AR153+AQ153+AP153+AO153+AN153+AM153+AL153+AK153+AJ153+AI153+AH153+AF153+AE153+AD153+AC153+AB153+AA153+Z153+Y153+X153+W153+V153+U153+S153+R153+Q153+P153+O153+N153+M153+L153+K153+J153+I153+H153</f>
        <v>0</v>
      </c>
      <c r="AV153" s="470">
        <f t="shared" si="36"/>
        <v>0</v>
      </c>
    </row>
    <row r="154" spans="2:48" s="60" customFormat="1" ht="13.5">
      <c r="B154" s="537" t="str">
        <f>+'FORMATO COSTEO C6'!C67</f>
        <v>6.3.7</v>
      </c>
      <c r="C154" s="523" t="str">
        <f>+'FORMATO COSTEO C6'!B67</f>
        <v>Coordinaciones con FONDOEMPLEO</v>
      </c>
      <c r="D154" s="534"/>
      <c r="E154" s="532"/>
      <c r="F154" s="526">
        <f>+'FORMATO COSTEO C6'!G67</f>
        <v>0</v>
      </c>
      <c r="G154" s="527">
        <f>+'FORMATO COSTEO C6'!N67</f>
        <v>0</v>
      </c>
      <c r="H154" s="528">
        <f>SUM(H155:H157)</f>
        <v>0</v>
      </c>
      <c r="I154" s="526">
        <f aca="true" t="shared" si="52" ref="I154:AU154">SUM(I155:I157)</f>
        <v>0</v>
      </c>
      <c r="J154" s="526">
        <f t="shared" si="52"/>
        <v>0</v>
      </c>
      <c r="K154" s="526">
        <f t="shared" si="52"/>
        <v>0</v>
      </c>
      <c r="L154" s="526">
        <f t="shared" si="52"/>
        <v>0</v>
      </c>
      <c r="M154" s="526">
        <f t="shared" si="52"/>
        <v>0</v>
      </c>
      <c r="N154" s="526">
        <f t="shared" si="52"/>
        <v>0</v>
      </c>
      <c r="O154" s="526">
        <f t="shared" si="52"/>
        <v>0</v>
      </c>
      <c r="P154" s="526">
        <f t="shared" si="52"/>
        <v>0</v>
      </c>
      <c r="Q154" s="526">
        <f t="shared" si="52"/>
        <v>0</v>
      </c>
      <c r="R154" s="526">
        <f t="shared" si="52"/>
        <v>0</v>
      </c>
      <c r="S154" s="526">
        <f t="shared" si="52"/>
        <v>0</v>
      </c>
      <c r="T154" s="529">
        <f>SUM(T155:T157)</f>
        <v>0</v>
      </c>
      <c r="U154" s="530">
        <f t="shared" si="52"/>
        <v>0</v>
      </c>
      <c r="V154" s="526">
        <f t="shared" si="52"/>
        <v>0</v>
      </c>
      <c r="W154" s="526">
        <f t="shared" si="52"/>
        <v>0</v>
      </c>
      <c r="X154" s="526">
        <f t="shared" si="52"/>
        <v>0</v>
      </c>
      <c r="Y154" s="526">
        <f t="shared" si="52"/>
        <v>0</v>
      </c>
      <c r="Z154" s="526">
        <f t="shared" si="52"/>
        <v>0</v>
      </c>
      <c r="AA154" s="526">
        <f t="shared" si="52"/>
        <v>0</v>
      </c>
      <c r="AB154" s="526">
        <f t="shared" si="52"/>
        <v>0</v>
      </c>
      <c r="AC154" s="526">
        <f t="shared" si="52"/>
        <v>0</v>
      </c>
      <c r="AD154" s="526">
        <f t="shared" si="52"/>
        <v>0</v>
      </c>
      <c r="AE154" s="526">
        <f t="shared" si="52"/>
        <v>0</v>
      </c>
      <c r="AF154" s="526">
        <f t="shared" si="52"/>
        <v>0</v>
      </c>
      <c r="AG154" s="527">
        <f>SUM(AG155:AG157)</f>
        <v>0</v>
      </c>
      <c r="AH154" s="528">
        <f t="shared" si="52"/>
        <v>0</v>
      </c>
      <c r="AI154" s="526">
        <f t="shared" si="52"/>
        <v>0</v>
      </c>
      <c r="AJ154" s="526">
        <f t="shared" si="52"/>
        <v>0</v>
      </c>
      <c r="AK154" s="526">
        <f t="shared" si="52"/>
        <v>0</v>
      </c>
      <c r="AL154" s="526">
        <f t="shared" si="52"/>
        <v>0</v>
      </c>
      <c r="AM154" s="526">
        <f t="shared" si="52"/>
        <v>0</v>
      </c>
      <c r="AN154" s="526">
        <f t="shared" si="52"/>
        <v>0</v>
      </c>
      <c r="AO154" s="526">
        <f t="shared" si="52"/>
        <v>0</v>
      </c>
      <c r="AP154" s="526">
        <f t="shared" si="52"/>
        <v>0</v>
      </c>
      <c r="AQ154" s="526">
        <f t="shared" si="52"/>
        <v>0</v>
      </c>
      <c r="AR154" s="526">
        <f t="shared" si="52"/>
        <v>0</v>
      </c>
      <c r="AS154" s="526">
        <f t="shared" si="52"/>
        <v>0</v>
      </c>
      <c r="AT154" s="529">
        <f t="shared" si="52"/>
        <v>0</v>
      </c>
      <c r="AU154" s="531">
        <f t="shared" si="52"/>
        <v>0</v>
      </c>
      <c r="AV154" s="470">
        <f t="shared" si="36"/>
        <v>0</v>
      </c>
    </row>
    <row r="155" spans="2:48" s="60" customFormat="1" ht="13.5">
      <c r="B155" s="494" t="str">
        <f>'FORMATO COSTEO C6'!C68</f>
        <v>6.3.7.1</v>
      </c>
      <c r="C155" s="515">
        <f>'FORMATO COSTEO C6'!B68</f>
        <v>0</v>
      </c>
      <c r="D155" s="506" t="str">
        <f>'FORMATO COSTEO C6'!D68</f>
        <v>Unidad medida</v>
      </c>
      <c r="E155" s="516">
        <f>'FORMATO COSTEO C6'!E68</f>
        <v>0</v>
      </c>
      <c r="F155" s="517">
        <f>'FORMATO COSTEO C6'!G68</f>
        <v>0</v>
      </c>
      <c r="G155" s="518">
        <f>'FORMATO COSTEO C6'!N68</f>
        <v>0</v>
      </c>
      <c r="H155" s="519">
        <f>IF($F155=0,0,((($F155/$E155)*'CRONOGRAMA ACTIVIDADES'!F$90)*($G155/$F155)))</f>
        <v>0</v>
      </c>
      <c r="I155" s="517">
        <f>IF($F155=0,0,((($F155/$E155)*'CRONOGRAMA ACTIVIDADES'!G$90)*($G155/$F155)))</f>
        <v>0</v>
      </c>
      <c r="J155" s="517">
        <f>IF($F155=0,0,((($F155/$E155)*'CRONOGRAMA ACTIVIDADES'!H$90)*($G155/$F155)))</f>
        <v>0</v>
      </c>
      <c r="K155" s="517">
        <f>IF($F155=0,0,((($F155/$E155)*'CRONOGRAMA ACTIVIDADES'!I$90)*($G155/$F155)))</f>
        <v>0</v>
      </c>
      <c r="L155" s="517">
        <f>IF($F155=0,0,((($F155/$E155)*'CRONOGRAMA ACTIVIDADES'!J$90)*($G155/$F155)))</f>
        <v>0</v>
      </c>
      <c r="M155" s="517">
        <f>IF($F155=0,0,((($F155/$E155)*'CRONOGRAMA ACTIVIDADES'!K$90)*($G155/$F155)))</f>
        <v>0</v>
      </c>
      <c r="N155" s="517">
        <f>IF($F155=0,0,((($F155/$E155)*'CRONOGRAMA ACTIVIDADES'!L$90)*($G155/$F155)))</f>
        <v>0</v>
      </c>
      <c r="O155" s="517">
        <f>IF($F155=0,0,((($F155/$E155)*'CRONOGRAMA ACTIVIDADES'!M$90)*($G155/$F155)))</f>
        <v>0</v>
      </c>
      <c r="P155" s="517">
        <f>IF($F155=0,0,((($F155/$E155)*'CRONOGRAMA ACTIVIDADES'!N$90)*($G155/$F155)))</f>
        <v>0</v>
      </c>
      <c r="Q155" s="517">
        <f>IF($F155=0,0,((($F155/$E155)*'CRONOGRAMA ACTIVIDADES'!O$90)*($G155/$F155)))</f>
        <v>0</v>
      </c>
      <c r="R155" s="517">
        <f>IF($F155=0,0,((($F155/$E155)*'CRONOGRAMA ACTIVIDADES'!P$90)*($G155/$F155)))</f>
        <v>0</v>
      </c>
      <c r="S155" s="517">
        <f>IF($F155=0,0,((($F155/$E155)*'CRONOGRAMA ACTIVIDADES'!Q$90)*($G155/$F155)))</f>
        <v>0</v>
      </c>
      <c r="T155" s="501">
        <f t="shared" si="44"/>
        <v>0</v>
      </c>
      <c r="U155" s="520">
        <f>IF($F155=0,0,((($F155/$E155)*'CRONOGRAMA ACTIVIDADES'!R$90)*($G155/$F155)))</f>
        <v>0</v>
      </c>
      <c r="V155" s="517">
        <f>IF($F155=0,0,((($F155/$E155)*'CRONOGRAMA ACTIVIDADES'!S$90)*($G155/$F155)))</f>
        <v>0</v>
      </c>
      <c r="W155" s="517">
        <f>IF($F155=0,0,((($F155/$E155)*'CRONOGRAMA ACTIVIDADES'!T$90)*($G155/$F155)))</f>
        <v>0</v>
      </c>
      <c r="X155" s="517">
        <f>IF($F155=0,0,((($F155/$E155)*'CRONOGRAMA ACTIVIDADES'!U$90)*($G155/$F155)))</f>
        <v>0</v>
      </c>
      <c r="Y155" s="517">
        <f>IF($F155=0,0,((($F155/$E155)*'CRONOGRAMA ACTIVIDADES'!V$90)*($G155/$F155)))</f>
        <v>0</v>
      </c>
      <c r="Z155" s="517">
        <f>IF($F155=0,0,((($F155/$E155)*'CRONOGRAMA ACTIVIDADES'!W$90)*($G155/$F155)))</f>
        <v>0</v>
      </c>
      <c r="AA155" s="517">
        <f>IF($F155=0,0,((($F155/$E155)*'CRONOGRAMA ACTIVIDADES'!X$90)*($G155/$F155)))</f>
        <v>0</v>
      </c>
      <c r="AB155" s="517">
        <f>IF($F155=0,0,((($F155/$E155)*'CRONOGRAMA ACTIVIDADES'!Y$90)*($G155/$F155)))</f>
        <v>0</v>
      </c>
      <c r="AC155" s="517">
        <f>IF($F155=0,0,((($F155/$E155)*'CRONOGRAMA ACTIVIDADES'!Z$90)*($G155/$F155)))</f>
        <v>0</v>
      </c>
      <c r="AD155" s="517">
        <f>IF($F155=0,0,((($F155/$E155)*'CRONOGRAMA ACTIVIDADES'!AA$90)*($G155/$F155)))</f>
        <v>0</v>
      </c>
      <c r="AE155" s="517">
        <f>IF($F155=0,0,((($F155/$E155)*'CRONOGRAMA ACTIVIDADES'!AB$90)*($G155/$F155)))</f>
        <v>0</v>
      </c>
      <c r="AF155" s="517">
        <f>IF($F155=0,0,((($F155/$E155)*'CRONOGRAMA ACTIVIDADES'!AC$90)*($G155/$F155)))</f>
        <v>0</v>
      </c>
      <c r="AG155" s="499">
        <f t="shared" si="45"/>
        <v>0</v>
      </c>
      <c r="AH155" s="519">
        <f>IF($F155=0,0,((($F155/$E155)*'CRONOGRAMA ACTIVIDADES'!AD$90)*($G155/$F155)))</f>
        <v>0</v>
      </c>
      <c r="AI155" s="517">
        <f>IF($F155=0,0,((($F155/$E155)*'CRONOGRAMA ACTIVIDADES'!AE$90)*($G155/$F155)))</f>
        <v>0</v>
      </c>
      <c r="AJ155" s="517">
        <f>IF($F155=0,0,((($F155/$E155)*'CRONOGRAMA ACTIVIDADES'!AF$90)*($G155/$F155)))</f>
        <v>0</v>
      </c>
      <c r="AK155" s="517">
        <f>IF($F155=0,0,((($F155/$E155)*'CRONOGRAMA ACTIVIDADES'!AG$90)*($G155/$F155)))</f>
        <v>0</v>
      </c>
      <c r="AL155" s="517">
        <f>IF($F155=0,0,((($F155/$E155)*'CRONOGRAMA ACTIVIDADES'!AH$90)*($G155/$F155)))</f>
        <v>0</v>
      </c>
      <c r="AM155" s="517">
        <f>IF($F155=0,0,((($F155/$E155)*'CRONOGRAMA ACTIVIDADES'!AI$90)*($G155/$F155)))</f>
        <v>0</v>
      </c>
      <c r="AN155" s="517">
        <f>IF($F155=0,0,((($F155/$E155)*'CRONOGRAMA ACTIVIDADES'!AJ$90)*($G155/$F155)))</f>
        <v>0</v>
      </c>
      <c r="AO155" s="517">
        <f>IF($F155=0,0,((($F155/$E155)*'CRONOGRAMA ACTIVIDADES'!AK$90)*($G155/$F155)))</f>
        <v>0</v>
      </c>
      <c r="AP155" s="517">
        <f>IF($F155=0,0,((($F155/$E155)*'CRONOGRAMA ACTIVIDADES'!AL$90)*($G155/$F155)))</f>
        <v>0</v>
      </c>
      <c r="AQ155" s="517">
        <f>IF($F155=0,0,((($F155/$E155)*'CRONOGRAMA ACTIVIDADES'!AM$90)*($G155/$F155)))</f>
        <v>0</v>
      </c>
      <c r="AR155" s="517">
        <f>IF($F155=0,0,((($F155/$E155)*'CRONOGRAMA ACTIVIDADES'!AN$90)*($G155/$F155)))</f>
        <v>0</v>
      </c>
      <c r="AS155" s="517">
        <f>IF($F155=0,0,((($F155/$E155)*'CRONOGRAMA ACTIVIDADES'!AO$90)*($G155/$F155)))</f>
        <v>0</v>
      </c>
      <c r="AT155" s="501">
        <f t="shared" si="46"/>
        <v>0</v>
      </c>
      <c r="AU155" s="504">
        <f>AS155+AR155+AQ155+AP155+AO155+AN155+AM155+AL155+AK155+AJ155+AI155+AH155+AF155+AE155+AD155+AC155+AB155+AA155+Z155+Y155+X155+W155+V155+U155+S155+R155+Q155+P155+O155+N155+M155+L155+K155+J155+I155+H155</f>
        <v>0</v>
      </c>
      <c r="AV155" s="470">
        <f t="shared" si="36"/>
        <v>0</v>
      </c>
    </row>
    <row r="156" spans="2:48" s="60" customFormat="1" ht="13.5">
      <c r="B156" s="494" t="str">
        <f>'FORMATO COSTEO C6'!C69</f>
        <v>6.3.7.2</v>
      </c>
      <c r="C156" s="515">
        <f>'FORMATO COSTEO C6'!B69</f>
        <v>0</v>
      </c>
      <c r="D156" s="506" t="str">
        <f>'FORMATO COSTEO C6'!D69</f>
        <v>Unidad medida</v>
      </c>
      <c r="E156" s="516">
        <f>'FORMATO COSTEO C6'!E69</f>
        <v>0</v>
      </c>
      <c r="F156" s="517">
        <f>'FORMATO COSTEO C6'!G69</f>
        <v>0</v>
      </c>
      <c r="G156" s="518">
        <f>'FORMATO COSTEO C6'!N69</f>
        <v>0</v>
      </c>
      <c r="H156" s="519">
        <f>IF($F156=0,0,((($F156/$E156)*'CRONOGRAMA ACTIVIDADES'!F$91)*($G156/$F156)))</f>
        <v>0</v>
      </c>
      <c r="I156" s="517">
        <f>IF($F156=0,0,((($F156/$E156)*'CRONOGRAMA ACTIVIDADES'!G$91)*($G156/$F156)))</f>
        <v>0</v>
      </c>
      <c r="J156" s="517">
        <f>IF($F156=0,0,((($F156/$E156)*'CRONOGRAMA ACTIVIDADES'!H$91)*($G156/$F156)))</f>
        <v>0</v>
      </c>
      <c r="K156" s="517">
        <f>IF($F156=0,0,((($F156/$E156)*'CRONOGRAMA ACTIVIDADES'!I$91)*($G156/$F156)))</f>
        <v>0</v>
      </c>
      <c r="L156" s="517">
        <f>IF($F156=0,0,((($F156/$E156)*'CRONOGRAMA ACTIVIDADES'!J$91)*($G156/$F156)))</f>
        <v>0</v>
      </c>
      <c r="M156" s="517">
        <f>IF($F156=0,0,((($F156/$E156)*'CRONOGRAMA ACTIVIDADES'!K$91)*($G156/$F156)))</f>
        <v>0</v>
      </c>
      <c r="N156" s="517">
        <f>IF($F156=0,0,((($F156/$E156)*'CRONOGRAMA ACTIVIDADES'!L$91)*($G156/$F156)))</f>
        <v>0</v>
      </c>
      <c r="O156" s="517">
        <f>IF($F156=0,0,((($F156/$E156)*'CRONOGRAMA ACTIVIDADES'!M$91)*($G156/$F156)))</f>
        <v>0</v>
      </c>
      <c r="P156" s="517">
        <f>IF($F156=0,0,((($F156/$E156)*'CRONOGRAMA ACTIVIDADES'!N$91)*($G156/$F156)))</f>
        <v>0</v>
      </c>
      <c r="Q156" s="517">
        <f>IF($F156=0,0,((($F156/$E156)*'CRONOGRAMA ACTIVIDADES'!O$91)*($G156/$F156)))</f>
        <v>0</v>
      </c>
      <c r="R156" s="517">
        <f>IF($F156=0,0,((($F156/$E156)*'CRONOGRAMA ACTIVIDADES'!P$91)*($G156/$F156)))</f>
        <v>0</v>
      </c>
      <c r="S156" s="517">
        <f>IF($F156=0,0,((($F156/$E156)*'CRONOGRAMA ACTIVIDADES'!Q$91)*($G156/$F156)))</f>
        <v>0</v>
      </c>
      <c r="T156" s="501">
        <f t="shared" si="44"/>
        <v>0</v>
      </c>
      <c r="U156" s="520">
        <f>IF($F156=0,0,((($F156/$E156)*'CRONOGRAMA ACTIVIDADES'!R$91)*($G156/$F156)))</f>
        <v>0</v>
      </c>
      <c r="V156" s="517">
        <f>IF($F156=0,0,((($F156/$E156)*'CRONOGRAMA ACTIVIDADES'!S$91)*($G156/$F156)))</f>
        <v>0</v>
      </c>
      <c r="W156" s="517">
        <f>IF($F156=0,0,((($F156/$E156)*'CRONOGRAMA ACTIVIDADES'!T$91)*($G156/$F156)))</f>
        <v>0</v>
      </c>
      <c r="X156" s="517">
        <f>IF($F156=0,0,((($F156/$E156)*'CRONOGRAMA ACTIVIDADES'!U$91)*($G156/$F156)))</f>
        <v>0</v>
      </c>
      <c r="Y156" s="517">
        <f>IF($F156=0,0,((($F156/$E156)*'CRONOGRAMA ACTIVIDADES'!V$91)*($G156/$F156)))</f>
        <v>0</v>
      </c>
      <c r="Z156" s="517">
        <f>IF($F156=0,0,((($F156/$E156)*'CRONOGRAMA ACTIVIDADES'!W$91)*($G156/$F156)))</f>
        <v>0</v>
      </c>
      <c r="AA156" s="517">
        <f>IF($F156=0,0,((($F156/$E156)*'CRONOGRAMA ACTIVIDADES'!X$91)*($G156/$F156)))</f>
        <v>0</v>
      </c>
      <c r="AB156" s="517">
        <f>IF($F156=0,0,((($F156/$E156)*'CRONOGRAMA ACTIVIDADES'!Y$91)*($G156/$F156)))</f>
        <v>0</v>
      </c>
      <c r="AC156" s="517">
        <f>IF($F156=0,0,((($F156/$E156)*'CRONOGRAMA ACTIVIDADES'!Z$91)*($G156/$F156)))</f>
        <v>0</v>
      </c>
      <c r="AD156" s="517">
        <f>IF($F156=0,0,((($F156/$E156)*'CRONOGRAMA ACTIVIDADES'!AA$91)*($G156/$F156)))</f>
        <v>0</v>
      </c>
      <c r="AE156" s="517">
        <f>IF($F156=0,0,((($F156/$E156)*'CRONOGRAMA ACTIVIDADES'!AB$91)*($G156/$F156)))</f>
        <v>0</v>
      </c>
      <c r="AF156" s="517">
        <f>IF($F156=0,0,((($F156/$E156)*'CRONOGRAMA ACTIVIDADES'!AC$91)*($G156/$F156)))</f>
        <v>0</v>
      </c>
      <c r="AG156" s="499">
        <f t="shared" si="45"/>
        <v>0</v>
      </c>
      <c r="AH156" s="519">
        <f>IF($F156=0,0,((($F156/$E156)*'CRONOGRAMA ACTIVIDADES'!AD$91)*($G156/$F156)))</f>
        <v>0</v>
      </c>
      <c r="AI156" s="517">
        <f>IF($F156=0,0,((($F156/$E156)*'CRONOGRAMA ACTIVIDADES'!AE$91)*($G156/$F156)))</f>
        <v>0</v>
      </c>
      <c r="AJ156" s="517">
        <f>IF($F156=0,0,((($F156/$E156)*'CRONOGRAMA ACTIVIDADES'!AF$91)*($G156/$F156)))</f>
        <v>0</v>
      </c>
      <c r="AK156" s="517">
        <f>IF($F156=0,0,((($F156/$E156)*'CRONOGRAMA ACTIVIDADES'!AG$91)*($G156/$F156)))</f>
        <v>0</v>
      </c>
      <c r="AL156" s="517">
        <f>IF($F156=0,0,((($F156/$E156)*'CRONOGRAMA ACTIVIDADES'!AH$91)*($G156/$F156)))</f>
        <v>0</v>
      </c>
      <c r="AM156" s="517">
        <f>IF($F156=0,0,((($F156/$E156)*'CRONOGRAMA ACTIVIDADES'!AI$91)*($G156/$F156)))</f>
        <v>0</v>
      </c>
      <c r="AN156" s="517">
        <f>IF($F156=0,0,((($F156/$E156)*'CRONOGRAMA ACTIVIDADES'!AJ$91)*($G156/$F156)))</f>
        <v>0</v>
      </c>
      <c r="AO156" s="517">
        <f>IF($F156=0,0,((($F156/$E156)*'CRONOGRAMA ACTIVIDADES'!AK$91)*($G156/$F156)))</f>
        <v>0</v>
      </c>
      <c r="AP156" s="517">
        <f>IF($F156=0,0,((($F156/$E156)*'CRONOGRAMA ACTIVIDADES'!AL$91)*($G156/$F156)))</f>
        <v>0</v>
      </c>
      <c r="AQ156" s="517">
        <f>IF($F156=0,0,((($F156/$E156)*'CRONOGRAMA ACTIVIDADES'!AM$91)*($G156/$F156)))</f>
        <v>0</v>
      </c>
      <c r="AR156" s="517">
        <f>IF($F156=0,0,((($F156/$E156)*'CRONOGRAMA ACTIVIDADES'!AN$91)*($G156/$F156)))</f>
        <v>0</v>
      </c>
      <c r="AS156" s="517">
        <f>IF($F156=0,0,((($F156/$E156)*'CRONOGRAMA ACTIVIDADES'!AO$91)*($G156/$F156)))</f>
        <v>0</v>
      </c>
      <c r="AT156" s="501">
        <f t="shared" si="46"/>
        <v>0</v>
      </c>
      <c r="AU156" s="504">
        <f>AS156+AR156+AQ156+AP156+AO156+AN156+AM156+AL156+AK156+AJ156+AI156+AH156+AF156+AE156+AD156+AC156+AB156+AA156+Z156+Y156+X156+W156+V156+U156+S156+R156+Q156+P156+O156+N156+M156+L156+K156+J156+I156+H156</f>
        <v>0</v>
      </c>
      <c r="AV156" s="470">
        <f t="shared" si="36"/>
        <v>0</v>
      </c>
    </row>
    <row r="157" spans="2:48" s="60" customFormat="1" ht="13.5">
      <c r="B157" s="494" t="str">
        <f>'FORMATO COSTEO C6'!C70</f>
        <v>6.3.7.3</v>
      </c>
      <c r="C157" s="515">
        <f>'FORMATO COSTEO C6'!B70</f>
        <v>0</v>
      </c>
      <c r="D157" s="506" t="str">
        <f>'FORMATO COSTEO C6'!D70</f>
        <v>Unidad medida</v>
      </c>
      <c r="E157" s="516">
        <f>'FORMATO COSTEO C6'!E70</f>
        <v>0</v>
      </c>
      <c r="F157" s="517">
        <f>'FORMATO COSTEO C6'!G70</f>
        <v>0</v>
      </c>
      <c r="G157" s="518">
        <f>'FORMATO COSTEO C6'!N70</f>
        <v>0</v>
      </c>
      <c r="H157" s="519">
        <f>IF($F157=0,0,((($F157/$E157)*'CRONOGRAMA ACTIVIDADES'!F$92)*($G157/$F157)))</f>
        <v>0</v>
      </c>
      <c r="I157" s="517">
        <f>IF($F157=0,0,((($F157/$E157)*'CRONOGRAMA ACTIVIDADES'!G$92)*($G157/$F157)))</f>
        <v>0</v>
      </c>
      <c r="J157" s="517">
        <f>IF($F157=0,0,((($F157/$E157)*'CRONOGRAMA ACTIVIDADES'!H$92)*($G157/$F157)))</f>
        <v>0</v>
      </c>
      <c r="K157" s="517">
        <f>IF($F157=0,0,((($F157/$E157)*'CRONOGRAMA ACTIVIDADES'!I$92)*($G157/$F157)))</f>
        <v>0</v>
      </c>
      <c r="L157" s="517">
        <f>IF($F157=0,0,((($F157/$E157)*'CRONOGRAMA ACTIVIDADES'!J$92)*($G157/$F157)))</f>
        <v>0</v>
      </c>
      <c r="M157" s="517">
        <f>IF($F157=0,0,((($F157/$E157)*'CRONOGRAMA ACTIVIDADES'!K$92)*($G157/$F157)))</f>
        <v>0</v>
      </c>
      <c r="N157" s="517">
        <f>IF($F157=0,0,((($F157/$E157)*'CRONOGRAMA ACTIVIDADES'!L$92)*($G157/$F157)))</f>
        <v>0</v>
      </c>
      <c r="O157" s="517">
        <f>IF($F157=0,0,((($F157/$E157)*'CRONOGRAMA ACTIVIDADES'!M$92)*($G157/$F157)))</f>
        <v>0</v>
      </c>
      <c r="P157" s="517">
        <f>IF($F157=0,0,((($F157/$E157)*'CRONOGRAMA ACTIVIDADES'!N$92)*($G157/$F157)))</f>
        <v>0</v>
      </c>
      <c r="Q157" s="517">
        <f>IF($F157=0,0,((($F157/$E157)*'CRONOGRAMA ACTIVIDADES'!O$92)*($G157/$F157)))</f>
        <v>0</v>
      </c>
      <c r="R157" s="517">
        <f>IF($F157=0,0,((($F157/$E157)*'CRONOGRAMA ACTIVIDADES'!P$92)*($G157/$F157)))</f>
        <v>0</v>
      </c>
      <c r="S157" s="517">
        <f>IF($F157=0,0,((($F157/$E157)*'CRONOGRAMA ACTIVIDADES'!Q$92)*($G157/$F157)))</f>
        <v>0</v>
      </c>
      <c r="T157" s="501">
        <f t="shared" si="44"/>
        <v>0</v>
      </c>
      <c r="U157" s="520">
        <f>IF($F157=0,0,((($F157/$E157)*'CRONOGRAMA ACTIVIDADES'!R$92)*($G157/$F157)))</f>
        <v>0</v>
      </c>
      <c r="V157" s="517">
        <f>IF($F157=0,0,((($F157/$E157)*'CRONOGRAMA ACTIVIDADES'!S$92)*($G157/$F157)))</f>
        <v>0</v>
      </c>
      <c r="W157" s="517">
        <f>IF($F157=0,0,((($F157/$E157)*'CRONOGRAMA ACTIVIDADES'!T$92)*($G157/$F157)))</f>
        <v>0</v>
      </c>
      <c r="X157" s="517">
        <f>IF($F157=0,0,((($F157/$E157)*'CRONOGRAMA ACTIVIDADES'!U$92)*($G157/$F157)))</f>
        <v>0</v>
      </c>
      <c r="Y157" s="517">
        <f>IF($F157=0,0,((($F157/$E157)*'CRONOGRAMA ACTIVIDADES'!V$92)*($G157/$F157)))</f>
        <v>0</v>
      </c>
      <c r="Z157" s="517">
        <f>IF($F157=0,0,((($F157/$E157)*'CRONOGRAMA ACTIVIDADES'!W$92)*($G157/$F157)))</f>
        <v>0</v>
      </c>
      <c r="AA157" s="517">
        <f>IF($F157=0,0,((($F157/$E157)*'CRONOGRAMA ACTIVIDADES'!X$92)*($G157/$F157)))</f>
        <v>0</v>
      </c>
      <c r="AB157" s="517">
        <f>IF($F157=0,0,((($F157/$E157)*'CRONOGRAMA ACTIVIDADES'!Y$92)*($G157/$F157)))</f>
        <v>0</v>
      </c>
      <c r="AC157" s="517">
        <f>IF($F157=0,0,((($F157/$E157)*'CRONOGRAMA ACTIVIDADES'!Z$92)*($G157/$F157)))</f>
        <v>0</v>
      </c>
      <c r="AD157" s="517">
        <f>IF($F157=0,0,((($F157/$E157)*'CRONOGRAMA ACTIVIDADES'!AA$92)*($G157/$F157)))</f>
        <v>0</v>
      </c>
      <c r="AE157" s="517">
        <f>IF($F157=0,0,((($F157/$E157)*'CRONOGRAMA ACTIVIDADES'!AB$92)*($G157/$F157)))</f>
        <v>0</v>
      </c>
      <c r="AF157" s="517">
        <f>IF($F157=0,0,((($F157/$E157)*'CRONOGRAMA ACTIVIDADES'!AC$92)*($G157/$F157)))</f>
        <v>0</v>
      </c>
      <c r="AG157" s="499">
        <f t="shared" si="45"/>
        <v>0</v>
      </c>
      <c r="AH157" s="519">
        <f>IF($F157=0,0,((($F157/$E157)*'CRONOGRAMA ACTIVIDADES'!AD$92)*($G157/$F157)))</f>
        <v>0</v>
      </c>
      <c r="AI157" s="517">
        <f>IF($F157=0,0,((($F157/$E157)*'CRONOGRAMA ACTIVIDADES'!AE$92)*($G157/$F157)))</f>
        <v>0</v>
      </c>
      <c r="AJ157" s="517">
        <f>IF($F157=0,0,((($F157/$E157)*'CRONOGRAMA ACTIVIDADES'!AF$92)*($G157/$F157)))</f>
        <v>0</v>
      </c>
      <c r="AK157" s="517">
        <f>IF($F157=0,0,((($F157/$E157)*'CRONOGRAMA ACTIVIDADES'!AG$92)*($G157/$F157)))</f>
        <v>0</v>
      </c>
      <c r="AL157" s="517">
        <f>IF($F157=0,0,((($F157/$E157)*'CRONOGRAMA ACTIVIDADES'!AH$92)*($G157/$F157)))</f>
        <v>0</v>
      </c>
      <c r="AM157" s="517">
        <f>IF($F157=0,0,((($F157/$E157)*'CRONOGRAMA ACTIVIDADES'!AI$92)*($G157/$F157)))</f>
        <v>0</v>
      </c>
      <c r="AN157" s="517">
        <f>IF($F157=0,0,((($F157/$E157)*'CRONOGRAMA ACTIVIDADES'!AJ$92)*($G157/$F157)))</f>
        <v>0</v>
      </c>
      <c r="AO157" s="517">
        <f>IF($F157=0,0,((($F157/$E157)*'CRONOGRAMA ACTIVIDADES'!AK$92)*($G157/$F157)))</f>
        <v>0</v>
      </c>
      <c r="AP157" s="517">
        <f>IF($F157=0,0,((($F157/$E157)*'CRONOGRAMA ACTIVIDADES'!AL$92)*($G157/$F157)))</f>
        <v>0</v>
      </c>
      <c r="AQ157" s="517">
        <f>IF($F157=0,0,((($F157/$E157)*'CRONOGRAMA ACTIVIDADES'!AM$92)*($G157/$F157)))</f>
        <v>0</v>
      </c>
      <c r="AR157" s="517">
        <f>IF($F157=0,0,((($F157/$E157)*'CRONOGRAMA ACTIVIDADES'!AN$92)*($G157/$F157)))</f>
        <v>0</v>
      </c>
      <c r="AS157" s="517">
        <f>IF($F157=0,0,((($F157/$E157)*'CRONOGRAMA ACTIVIDADES'!AO$92)*($G157/$F157)))</f>
        <v>0</v>
      </c>
      <c r="AT157" s="501">
        <f t="shared" si="46"/>
        <v>0</v>
      </c>
      <c r="AU157" s="504">
        <f>AS157+AR157+AQ157+AP157+AO157+AN157+AM157+AL157+AK157+AJ157+AI157+AH157+AF157+AE157+AD157+AC157+AB157+AA157+Z157+Y157+X157+W157+V157+U157+S157+R157+Q157+P157+O157+N157+M157+L157+K157+J157+I157+H157</f>
        <v>0</v>
      </c>
      <c r="AV157" s="470">
        <f t="shared" si="36"/>
        <v>0</v>
      </c>
    </row>
    <row r="158" spans="2:48" s="60" customFormat="1" ht="30" customHeight="1" thickBot="1">
      <c r="B158" s="1849" t="s">
        <v>197</v>
      </c>
      <c r="C158" s="1850"/>
      <c r="D158" s="1850"/>
      <c r="E158" s="1850"/>
      <c r="F158" s="539">
        <f>+F12+F106</f>
        <v>0</v>
      </c>
      <c r="G158" s="540">
        <f aca="true" t="shared" si="53" ref="G158:AT158">+G12+G106</f>
        <v>0</v>
      </c>
      <c r="H158" s="541">
        <f t="shared" si="53"/>
        <v>0</v>
      </c>
      <c r="I158" s="539">
        <f t="shared" si="53"/>
        <v>0</v>
      </c>
      <c r="J158" s="539">
        <f t="shared" si="53"/>
        <v>0</v>
      </c>
      <c r="K158" s="539">
        <f t="shared" si="53"/>
        <v>0</v>
      </c>
      <c r="L158" s="539">
        <f t="shared" si="53"/>
        <v>0</v>
      </c>
      <c r="M158" s="539">
        <f t="shared" si="53"/>
        <v>0</v>
      </c>
      <c r="N158" s="539">
        <f t="shared" si="53"/>
        <v>0</v>
      </c>
      <c r="O158" s="539">
        <f t="shared" si="53"/>
        <v>0</v>
      </c>
      <c r="P158" s="539">
        <f t="shared" si="53"/>
        <v>0</v>
      </c>
      <c r="Q158" s="539">
        <f t="shared" si="53"/>
        <v>0</v>
      </c>
      <c r="R158" s="539">
        <f t="shared" si="53"/>
        <v>0</v>
      </c>
      <c r="S158" s="539">
        <f t="shared" si="53"/>
        <v>0</v>
      </c>
      <c r="T158" s="542">
        <f t="shared" si="53"/>
        <v>0</v>
      </c>
      <c r="U158" s="543">
        <f t="shared" si="53"/>
        <v>0</v>
      </c>
      <c r="V158" s="539">
        <f t="shared" si="53"/>
        <v>0</v>
      </c>
      <c r="W158" s="539">
        <f t="shared" si="53"/>
        <v>0</v>
      </c>
      <c r="X158" s="539">
        <f t="shared" si="53"/>
        <v>0</v>
      </c>
      <c r="Y158" s="539">
        <f t="shared" si="53"/>
        <v>0</v>
      </c>
      <c r="Z158" s="539">
        <f t="shared" si="53"/>
        <v>0</v>
      </c>
      <c r="AA158" s="539">
        <f t="shared" si="53"/>
        <v>0</v>
      </c>
      <c r="AB158" s="539">
        <f t="shared" si="53"/>
        <v>0</v>
      </c>
      <c r="AC158" s="539">
        <f t="shared" si="53"/>
        <v>0</v>
      </c>
      <c r="AD158" s="539">
        <f t="shared" si="53"/>
        <v>0</v>
      </c>
      <c r="AE158" s="539">
        <f t="shared" si="53"/>
        <v>0</v>
      </c>
      <c r="AF158" s="539">
        <f t="shared" si="53"/>
        <v>0</v>
      </c>
      <c r="AG158" s="540">
        <f t="shared" si="53"/>
        <v>0</v>
      </c>
      <c r="AH158" s="541">
        <f t="shared" si="53"/>
        <v>0</v>
      </c>
      <c r="AI158" s="539">
        <f t="shared" si="53"/>
        <v>0</v>
      </c>
      <c r="AJ158" s="539">
        <f t="shared" si="53"/>
        <v>0</v>
      </c>
      <c r="AK158" s="539">
        <f t="shared" si="53"/>
        <v>0</v>
      </c>
      <c r="AL158" s="539">
        <f t="shared" si="53"/>
        <v>0</v>
      </c>
      <c r="AM158" s="539">
        <f t="shared" si="53"/>
        <v>0</v>
      </c>
      <c r="AN158" s="539">
        <f t="shared" si="53"/>
        <v>0</v>
      </c>
      <c r="AO158" s="539">
        <f t="shared" si="53"/>
        <v>0</v>
      </c>
      <c r="AP158" s="539">
        <f t="shared" si="53"/>
        <v>0</v>
      </c>
      <c r="AQ158" s="539">
        <f t="shared" si="53"/>
        <v>0</v>
      </c>
      <c r="AR158" s="539">
        <f t="shared" si="53"/>
        <v>0</v>
      </c>
      <c r="AS158" s="539">
        <f t="shared" si="53"/>
        <v>0</v>
      </c>
      <c r="AT158" s="542">
        <f t="shared" si="53"/>
        <v>0</v>
      </c>
      <c r="AU158" s="544">
        <f>+AU12+AU106</f>
        <v>0</v>
      </c>
      <c r="AV158" s="470">
        <f>+G158-AU158</f>
        <v>0</v>
      </c>
    </row>
    <row r="159" spans="2:48" s="60" customFormat="1" ht="10.5" customHeight="1" thickBot="1">
      <c r="B159" s="545"/>
      <c r="C159" s="545"/>
      <c r="D159" s="545"/>
      <c r="E159" s="545"/>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7"/>
      <c r="AV159" s="470"/>
    </row>
    <row r="160" spans="2:48" s="60" customFormat="1" ht="13.5" customHeight="1">
      <c r="B160" s="548">
        <f>+'FORMATO COSTEO C6'!C78</f>
        <v>6.4</v>
      </c>
      <c r="C160" s="549" t="str">
        <f>+'FORMATO COSTEO C6'!D78</f>
        <v>Gastos administrativos del proyecto</v>
      </c>
      <c r="D160" s="550" t="str">
        <f>+'FORMATO COSTEO C6'!D80</f>
        <v>Mes</v>
      </c>
      <c r="E160" s="551">
        <f>+'FORMATO COSTEO C6'!E80</f>
        <v>0</v>
      </c>
      <c r="F160" s="552">
        <f>+'FORMATO COSTEO C6'!G81</f>
        <v>0</v>
      </c>
      <c r="G160" s="552">
        <f>+'FORMATO COSTEO C6'!N81</f>
        <v>0</v>
      </c>
      <c r="H160" s="477">
        <f>IF($F160=0,0,((($F160/$E160)*'CRONOGRAMA ACTIVIDADES'!F$93)*($G160/$F160)))</f>
        <v>0</v>
      </c>
      <c r="I160" s="553">
        <f>IF($F160=0,0,((($F160/$E160)*'CRONOGRAMA ACTIVIDADES'!G$93)*($G160/$F160)))</f>
        <v>0</v>
      </c>
      <c r="J160" s="477">
        <f>IF($F160=0,0,((($F160/$E160)*'CRONOGRAMA ACTIVIDADES'!H$93)*($G160/$F160)))</f>
        <v>0</v>
      </c>
      <c r="K160" s="477">
        <f>IF($F160=0,0,((($F160/$E160)*'CRONOGRAMA ACTIVIDADES'!I$93)*($G160/$F160)))</f>
        <v>0</v>
      </c>
      <c r="L160" s="477">
        <f>IF($F160=0,0,((($F160/$E160)*'CRONOGRAMA ACTIVIDADES'!J$93)*($G160/$F160)))</f>
        <v>0</v>
      </c>
      <c r="M160" s="477">
        <f>IF($F160=0,0,((($F160/$E160)*'CRONOGRAMA ACTIVIDADES'!K$93)*($G160/$F160)))</f>
        <v>0</v>
      </c>
      <c r="N160" s="477">
        <f>IF($F160=0,0,((($F160/$E160)*'CRONOGRAMA ACTIVIDADES'!L$93)*($G160/$F160)))</f>
        <v>0</v>
      </c>
      <c r="O160" s="554">
        <f>IF($F160=0,0,((($F160/$E160)*'CRONOGRAMA ACTIVIDADES'!M$93)*($G160/$F160)))</f>
        <v>0</v>
      </c>
      <c r="P160" s="555">
        <f>IF($F160=0,0,((($F160/$E160)*'CRONOGRAMA ACTIVIDADES'!N$93)*($G160/$F160)))</f>
        <v>0</v>
      </c>
      <c r="Q160" s="477">
        <f>IF($F160=0,0,((($F160/$E160)*'CRONOGRAMA ACTIVIDADES'!O$93)*($G160/$F160)))</f>
        <v>0</v>
      </c>
      <c r="R160" s="477">
        <f>IF($F160=0,0,((($F160/$E160)*'CRONOGRAMA ACTIVIDADES'!P$93)*($G160/$F160)))</f>
        <v>0</v>
      </c>
      <c r="S160" s="478">
        <f>IF($F160=0,0,((($F160/$E160)*'CRONOGRAMA ACTIVIDADES'!Q$93)*($G160/$F160)))</f>
        <v>0</v>
      </c>
      <c r="T160" s="556">
        <f>H160+I160+J160+K160+L160+M160+N160+O160+P160+Q160+R160+S160</f>
        <v>0</v>
      </c>
      <c r="U160" s="481">
        <f>IF($F160=0,0,((($F160/$E160)*'CRONOGRAMA ACTIVIDADES'!R$93)*($G160/$F160)))</f>
        <v>0</v>
      </c>
      <c r="V160" s="553">
        <f>IF($F160=0,0,((($F160/$E160)*'CRONOGRAMA ACTIVIDADES'!S$93)*($G160/$F160)))</f>
        <v>0</v>
      </c>
      <c r="W160" s="477">
        <f>IF($F160=0,0,((($F160/$E160)*'CRONOGRAMA ACTIVIDADES'!T$93)*($G160/$F160)))</f>
        <v>0</v>
      </c>
      <c r="X160" s="477">
        <f>IF($F160=0,0,((($F160/$E160)*'CRONOGRAMA ACTIVIDADES'!U$93)*($G160/$F160)))</f>
        <v>0</v>
      </c>
      <c r="Y160" s="477">
        <f>IF($F160=0,0,((($F160/$E160)*'CRONOGRAMA ACTIVIDADES'!V$93)*($G160/$F160)))</f>
        <v>0</v>
      </c>
      <c r="Z160" s="477">
        <f>IF($F160=0,0,((($F160/$E160)*'CRONOGRAMA ACTIVIDADES'!W$93)*($G160/$F160)))</f>
        <v>0</v>
      </c>
      <c r="AA160" s="477">
        <f>IF($F160=0,0,((($F160/$E160)*'CRONOGRAMA ACTIVIDADES'!X$93)*($G160/$F160)))</f>
        <v>0</v>
      </c>
      <c r="AB160" s="554">
        <f>IF($F160=0,0,((($F160/$E160)*'CRONOGRAMA ACTIVIDADES'!Y$93)*($G160/$F160)))</f>
        <v>0</v>
      </c>
      <c r="AC160" s="555">
        <f>IF($F160=0,0,((($F160/$E160)*'CRONOGRAMA ACTIVIDADES'!Z$93)*($G160/$F160)))</f>
        <v>0</v>
      </c>
      <c r="AD160" s="477">
        <f>IF($F160=0,0,((($F160/$E160)*'CRONOGRAMA ACTIVIDADES'!AA$93)*($G160/$F160)))</f>
        <v>0</v>
      </c>
      <c r="AE160" s="477">
        <f>IF($F160=0,0,((($F160/$E160)*'CRONOGRAMA ACTIVIDADES'!AB$93)*($G160/$F160)))</f>
        <v>0</v>
      </c>
      <c r="AF160" s="477">
        <f>IF($F160=0,0,((($F160/$E160)*'CRONOGRAMA ACTIVIDADES'!AC$93)*($G160/$F160)))</f>
        <v>0</v>
      </c>
      <c r="AG160" s="556">
        <f>U160+V160+W160+X160+Y160+Z160+AA160+AB160+AC160+AD160+AE160+AF160</f>
        <v>0</v>
      </c>
      <c r="AH160" s="477">
        <f>IF($F160=0,0,((($F160/$E160)*'CRONOGRAMA ACTIVIDADES'!AD$93)*($G160/$F160)))</f>
        <v>0</v>
      </c>
      <c r="AI160" s="553">
        <f>IF($F160=0,0,((($F160/$E160)*'CRONOGRAMA ACTIVIDADES'!AE$93)*($G160/$F160)))</f>
        <v>0</v>
      </c>
      <c r="AJ160" s="477">
        <f>IF($F160=0,0,((($F160/$E160)*'CRONOGRAMA ACTIVIDADES'!AF$93)*($G160/$F160)))</f>
        <v>0</v>
      </c>
      <c r="AK160" s="477">
        <f>IF($F160=0,0,((($F160/$E160)*'CRONOGRAMA ACTIVIDADES'!AG$93)*($G160/$F160)))</f>
        <v>0</v>
      </c>
      <c r="AL160" s="477">
        <f>IF($F160=0,0,((($F160/$E160)*'CRONOGRAMA ACTIVIDADES'!AH$93)*($G160/$F160)))</f>
        <v>0</v>
      </c>
      <c r="AM160" s="477">
        <f>IF($F160=0,0,((($F160/$E160)*'CRONOGRAMA ACTIVIDADES'!AI$93)*($G160/$F160)))</f>
        <v>0</v>
      </c>
      <c r="AN160" s="477">
        <f>IF($F160=0,0,((($F160/$E160)*'CRONOGRAMA ACTIVIDADES'!AJ$93)*($G160/$F160)))</f>
        <v>0</v>
      </c>
      <c r="AO160" s="554">
        <f>IF($F160=0,0,((($F160/$E160)*'CRONOGRAMA ACTIVIDADES'!AK$93)*($G160/$F160)))</f>
        <v>0</v>
      </c>
      <c r="AP160" s="555">
        <f>IF($F160=0,0,((($F160/$E160)*'CRONOGRAMA ACTIVIDADES'!AL$93)*($G160/$F160)))</f>
        <v>0</v>
      </c>
      <c r="AQ160" s="477">
        <f>IF($F160=0,0,((($F160/$E160)*'CRONOGRAMA ACTIVIDADES'!AM$93)*($G160/$F160)))</f>
        <v>0</v>
      </c>
      <c r="AR160" s="477">
        <f>IF($F160=0,0,((($F160/$E160)*'CRONOGRAMA ACTIVIDADES'!AN$93)*($G160/$F160)))</f>
        <v>0</v>
      </c>
      <c r="AS160" s="478">
        <f>IF($F160=0,0,((($F160/$E160)*'CRONOGRAMA ACTIVIDADES'!AO$93)*($G160/$F160)))</f>
        <v>0</v>
      </c>
      <c r="AT160" s="556">
        <f>AH160+AI160+AJ160+AK160+AL160+AM160+AN160+AO160+AP160+AQ160+AR160+AS160</f>
        <v>0</v>
      </c>
      <c r="AU160" s="556">
        <f>AS160+AR160+AQ160+AP160+AO160+AN160+AM160+AL160+AK160+AJ160+AI160+AH160+AF160+AE160+AD160+AC160+AB160+AA160+Z160+Y160+X160+W160+V160+U160+S160+R160+Q160+P160+O160+N160+M160+L160+K160+J160+I160+H160</f>
        <v>0</v>
      </c>
      <c r="AV160" s="470">
        <f aca="true" t="shared" si="54" ref="AV160:AV165">+G160-AU160</f>
        <v>0</v>
      </c>
    </row>
    <row r="161" spans="2:48" s="60" customFormat="1" ht="13.5">
      <c r="B161" s="473">
        <f>'FORMATO COSTEO C6'!C82</f>
        <v>6.5</v>
      </c>
      <c r="C161" s="474" t="str">
        <f>'FORMATO COSTEO C6'!D82</f>
        <v>Línea de base y evaluaciones del proyecto</v>
      </c>
      <c r="D161" s="475" t="str">
        <f>+'FORMATO COSTEO C6'!D84</f>
        <v>Documento</v>
      </c>
      <c r="E161" s="476">
        <f>+'FORMATO COSTEO C6'!E84</f>
        <v>0</v>
      </c>
      <c r="F161" s="477">
        <f>+'FORMATO COSTEO C6'!G85</f>
        <v>0</v>
      </c>
      <c r="G161" s="477">
        <f>+'FORMATO COSTEO C6'!N85</f>
        <v>0</v>
      </c>
      <c r="H161" s="477"/>
      <c r="I161" s="553">
        <v>0</v>
      </c>
      <c r="J161" s="477"/>
      <c r="K161" s="477"/>
      <c r="L161" s="477"/>
      <c r="M161" s="477"/>
      <c r="N161" s="477"/>
      <c r="O161" s="554"/>
      <c r="P161" s="555"/>
      <c r="Q161" s="477"/>
      <c r="R161" s="477"/>
      <c r="S161" s="478"/>
      <c r="T161" s="557">
        <f>H161+I161+J161+K161+L161+M161+N161+O161+P161+Q161+R161+S161</f>
        <v>0</v>
      </c>
      <c r="U161" s="481"/>
      <c r="V161" s="553"/>
      <c r="W161" s="477"/>
      <c r="X161" s="477"/>
      <c r="Y161" s="477"/>
      <c r="Z161" s="477"/>
      <c r="AA161" s="477"/>
      <c r="AB161" s="554"/>
      <c r="AC161" s="555"/>
      <c r="AD161" s="477"/>
      <c r="AE161" s="477"/>
      <c r="AF161" s="477"/>
      <c r="AG161" s="557">
        <f>U161+V161+W161+X161+Y161+Z161+AA161+AB161+AC161+AD161+AE161+AF161</f>
        <v>0</v>
      </c>
      <c r="AH161" s="477"/>
      <c r="AI161" s="553"/>
      <c r="AJ161" s="477"/>
      <c r="AK161" s="477"/>
      <c r="AL161" s="477"/>
      <c r="AM161" s="477"/>
      <c r="AN161" s="477"/>
      <c r="AO161" s="554"/>
      <c r="AP161" s="555"/>
      <c r="AQ161" s="477"/>
      <c r="AR161" s="477">
        <v>0</v>
      </c>
      <c r="AS161" s="478"/>
      <c r="AT161" s="557">
        <f>AH161+AI161+AJ161+AK161+AL161+AM161+AN161+AO161+AP161+AQ161+AR161+AS161</f>
        <v>0</v>
      </c>
      <c r="AU161" s="557">
        <f>+G161</f>
        <v>0</v>
      </c>
      <c r="AV161" s="470">
        <f t="shared" si="54"/>
        <v>0</v>
      </c>
    </row>
    <row r="162" spans="2:48" s="60" customFormat="1" ht="13.5">
      <c r="B162" s="473">
        <f>'FORMATO COSTEO C6'!C86</f>
        <v>6.6</v>
      </c>
      <c r="C162" s="474" t="str">
        <f>'FORMATO COSTEO C6'!D86</f>
        <v>Imprevistos</v>
      </c>
      <c r="D162" s="558" t="str">
        <f>+'FORMATO COSTEO C6'!D88</f>
        <v>Mes</v>
      </c>
      <c r="E162" s="476">
        <f>+'FORMATO COSTEO C6'!E88</f>
        <v>0</v>
      </c>
      <c r="F162" s="477">
        <f>+'FORMATO COSTEO C6'!G89</f>
        <v>0</v>
      </c>
      <c r="G162" s="477">
        <f>+'FORMATO COSTEO C6'!N89</f>
        <v>0</v>
      </c>
      <c r="H162" s="477">
        <f>IF($F162=0,0,((($F162/$E162)*'CRONOGRAMA ACTIVIDADES'!F$95)*($G162/$F162)))</f>
        <v>0</v>
      </c>
      <c r="I162" s="553">
        <f>IF($F162=0,0,((($F162/$E162)*'CRONOGRAMA ACTIVIDADES'!G$95)*($G162/$F162)))</f>
        <v>0</v>
      </c>
      <c r="J162" s="477">
        <f>IF($F162=0,0,((($F162/$E162)*'CRONOGRAMA ACTIVIDADES'!H$95)*($G162/$F162)))</f>
        <v>0</v>
      </c>
      <c r="K162" s="477">
        <f>IF($F162=0,0,((($F162/$E162)*'CRONOGRAMA ACTIVIDADES'!I$95)*($G162/$F162)))</f>
        <v>0</v>
      </c>
      <c r="L162" s="477">
        <f>IF($F162=0,0,((($F162/$E162)*'CRONOGRAMA ACTIVIDADES'!J$95)*($G162/$F162)))</f>
        <v>0</v>
      </c>
      <c r="M162" s="477">
        <f>IF($F162=0,0,((($F162/$E162)*'CRONOGRAMA ACTIVIDADES'!K$95)*($G162/$F162)))</f>
        <v>0</v>
      </c>
      <c r="N162" s="477">
        <f>IF($F162=0,0,((($F162/$E162)*'CRONOGRAMA ACTIVIDADES'!L$95)*($G162/$F162)))</f>
        <v>0</v>
      </c>
      <c r="O162" s="554">
        <f>IF($F162=0,0,((($F162/$E162)*'CRONOGRAMA ACTIVIDADES'!M$95)*($G162/$F162)))</f>
        <v>0</v>
      </c>
      <c r="P162" s="555">
        <f>IF($F162=0,0,((($F162/$E162)*'CRONOGRAMA ACTIVIDADES'!N$95)*($G162/$F162)))</f>
        <v>0</v>
      </c>
      <c r="Q162" s="477">
        <f>IF($F162=0,0,((($F162/$E162)*'CRONOGRAMA ACTIVIDADES'!O$95)*($G162/$F162)))</f>
        <v>0</v>
      </c>
      <c r="R162" s="477">
        <f>IF($F162=0,0,((($F162/$E162)*'CRONOGRAMA ACTIVIDADES'!P$95)*($G162/$F162)))</f>
        <v>0</v>
      </c>
      <c r="S162" s="478">
        <f>IF($F162=0,0,((($F162/$E162)*'CRONOGRAMA ACTIVIDADES'!Q$95)*($G162/$F162)))</f>
        <v>0</v>
      </c>
      <c r="T162" s="557">
        <f>H162+I162+J162+K162+L162+M162+N162+O162+P162+Q162+R162+S162</f>
        <v>0</v>
      </c>
      <c r="U162" s="481">
        <f>IF($F162=0,0,((($F162/$E162)*'CRONOGRAMA ACTIVIDADES'!R$95)*($G162/$F162)))</f>
        <v>0</v>
      </c>
      <c r="V162" s="553">
        <f>IF($F162=0,0,((($F162/$E162)*'CRONOGRAMA ACTIVIDADES'!S$95)*($G162/$F162)))</f>
        <v>0</v>
      </c>
      <c r="W162" s="477">
        <f>IF($F162=0,0,((($F162/$E162)*'CRONOGRAMA ACTIVIDADES'!T$95)*($G162/$F162)))</f>
        <v>0</v>
      </c>
      <c r="X162" s="477">
        <f>IF($F162=0,0,((($F162/$E162)*'CRONOGRAMA ACTIVIDADES'!U$95)*($G162/$F162)))</f>
        <v>0</v>
      </c>
      <c r="Y162" s="477">
        <f>IF($F162=0,0,((($F162/$E162)*'CRONOGRAMA ACTIVIDADES'!V$95)*($G162/$F162)))</f>
        <v>0</v>
      </c>
      <c r="Z162" s="477">
        <f>IF($F162=0,0,((($F162/$E162)*'CRONOGRAMA ACTIVIDADES'!W$95)*($G162/$F162)))</f>
        <v>0</v>
      </c>
      <c r="AA162" s="477">
        <f>IF($F162=0,0,((($F162/$E162)*'CRONOGRAMA ACTIVIDADES'!X$95)*($G162/$F162)))</f>
        <v>0</v>
      </c>
      <c r="AB162" s="554">
        <f>IF($F162=0,0,((($F162/$E162)*'CRONOGRAMA ACTIVIDADES'!Y$95)*($G162/$F162)))</f>
        <v>0</v>
      </c>
      <c r="AC162" s="555">
        <f>IF($F162=0,0,((($F162/$E162)*'CRONOGRAMA ACTIVIDADES'!Z$95)*($G162/$F162)))</f>
        <v>0</v>
      </c>
      <c r="AD162" s="477">
        <f>IF($F162=0,0,((($F162/$E162)*'CRONOGRAMA ACTIVIDADES'!AA$95)*($G162/$F162)))</f>
        <v>0</v>
      </c>
      <c r="AE162" s="477">
        <f>IF($F162=0,0,((($F162/$E162)*'CRONOGRAMA ACTIVIDADES'!AB$95)*($G162/$F162)))</f>
        <v>0</v>
      </c>
      <c r="AF162" s="477">
        <f>IF($F162=0,0,((($F162/$E162)*'CRONOGRAMA ACTIVIDADES'!AC$95)*($G162/$F162)))</f>
        <v>0</v>
      </c>
      <c r="AG162" s="557">
        <f>U162+V162+W162+X162+Y162+Z162+AA162+AB162+AC162+AD162+AE162+AF162</f>
        <v>0</v>
      </c>
      <c r="AH162" s="477">
        <f>IF($F162=0,0,((($F162/$E162)*'CRONOGRAMA ACTIVIDADES'!AD$95)*($G162/$F162)))</f>
        <v>0</v>
      </c>
      <c r="AI162" s="553">
        <f>IF($F162=0,0,((($F162/$E162)*'CRONOGRAMA ACTIVIDADES'!AE$95)*($G162/$F162)))</f>
        <v>0</v>
      </c>
      <c r="AJ162" s="477">
        <f>IF($F162=0,0,((($F162/$E162)*'CRONOGRAMA ACTIVIDADES'!AF$95)*($G162/$F162)))</f>
        <v>0</v>
      </c>
      <c r="AK162" s="477">
        <f>IF($F162=0,0,((($F162/$E162)*'CRONOGRAMA ACTIVIDADES'!AG$95)*($G162/$F162)))</f>
        <v>0</v>
      </c>
      <c r="AL162" s="477">
        <f>IF($F162=0,0,((($F162/$E162)*'CRONOGRAMA ACTIVIDADES'!AH$95)*($G162/$F162)))</f>
        <v>0</v>
      </c>
      <c r="AM162" s="477">
        <f>IF($F162=0,0,((($F162/$E162)*'CRONOGRAMA ACTIVIDADES'!AI$95)*($G162/$F162)))</f>
        <v>0</v>
      </c>
      <c r="AN162" s="477">
        <f>IF($F162=0,0,((($F162/$E162)*'CRONOGRAMA ACTIVIDADES'!AJ$95)*($G162/$F162)))</f>
        <v>0</v>
      </c>
      <c r="AO162" s="554">
        <f>IF($F162=0,0,((($F162/$E162)*'CRONOGRAMA ACTIVIDADES'!AK$95)*($G162/$F162)))</f>
        <v>0</v>
      </c>
      <c r="AP162" s="555">
        <f>IF($F162=0,0,((($F162/$E162)*'CRONOGRAMA ACTIVIDADES'!AL$95)*($G162/$F162)))</f>
        <v>0</v>
      </c>
      <c r="AQ162" s="477">
        <f>IF($F162=0,0,((($F162/$E162)*'CRONOGRAMA ACTIVIDADES'!AM$95)*($G162/$F162)))</f>
        <v>0</v>
      </c>
      <c r="AR162" s="477">
        <f>IF($F162=0,0,((($F162/$E162)*'CRONOGRAMA ACTIVIDADES'!AN$95)*($G162/$F162)))</f>
        <v>0</v>
      </c>
      <c r="AS162" s="478">
        <f>IF($F162=0,0,((($F162/$E162)*'CRONOGRAMA ACTIVIDADES'!AO$95)*($G162/$F162)))</f>
        <v>0</v>
      </c>
      <c r="AT162" s="557">
        <f>AH162+AI162+AJ162+AK162+AL162+AM162+AN162+AO162+AP162+AQ162+AR162+AS162</f>
        <v>0</v>
      </c>
      <c r="AU162" s="557">
        <f>AS162+AR162+AQ162+AP162+AO162+AN162+AM162+AL162+AK162+AJ162+AI162+AH162+AF162+AE162+AD162+AC162+AB162+AA162+Z162+Y162+X162+W162+V162+U162+S162+R162+Q162+P162+O162+N162+M162+L162+K162+J162+I162+H162</f>
        <v>0</v>
      </c>
      <c r="AV162" s="470">
        <f t="shared" si="54"/>
        <v>0</v>
      </c>
    </row>
    <row r="163" spans="2:48" s="60" customFormat="1" ht="13.5">
      <c r="B163" s="473">
        <f>'FORMATO COSTEO C6'!C90</f>
        <v>6.7</v>
      </c>
      <c r="C163" s="474" t="str">
        <f>'FORMATO COSTEO C6'!D90</f>
        <v>Supervisión interna</v>
      </c>
      <c r="D163" s="558" t="str">
        <f>+'FORMATO COSTEO C6'!D92</f>
        <v>Visita</v>
      </c>
      <c r="E163" s="476">
        <f>+'FORMATO COSTEO C6'!E92</f>
        <v>0</v>
      </c>
      <c r="F163" s="477">
        <f>+'FORMATO COSTEO C6'!G93</f>
        <v>0</v>
      </c>
      <c r="G163" s="477">
        <f>+'FORMATO COSTEO C6'!N93</f>
        <v>0</v>
      </c>
      <c r="H163" s="477">
        <f>IF($F163=0,0,((($F163/$E163)*'CRONOGRAMA ACTIVIDADES'!F$96)*($G163/$F163)))</f>
        <v>0</v>
      </c>
      <c r="I163" s="553">
        <f>IF($F163=0,0,((($F163/$E163)*'CRONOGRAMA ACTIVIDADES'!G$96)*($G163/$F163)))</f>
        <v>0</v>
      </c>
      <c r="J163" s="477">
        <f>IF($F163=0,0,((($F163/$E163)*'CRONOGRAMA ACTIVIDADES'!H$96)*($G163/$F163)))</f>
        <v>0</v>
      </c>
      <c r="K163" s="477">
        <f>IF($F163=0,0,((($F163/$E163)*'CRONOGRAMA ACTIVIDADES'!I$96)*($G163/$F163)))</f>
        <v>0</v>
      </c>
      <c r="L163" s="477">
        <f>IF($F163=0,0,((($F163/$E163)*'CRONOGRAMA ACTIVIDADES'!J$96)*($G163/$F163)))</f>
        <v>0</v>
      </c>
      <c r="M163" s="477">
        <f>IF($F163=0,0,((($F163/$E163)*'CRONOGRAMA ACTIVIDADES'!K$96)*($G163/$F163)))</f>
        <v>0</v>
      </c>
      <c r="N163" s="477">
        <f>IF($F163=0,0,((($F163/$E163)*'CRONOGRAMA ACTIVIDADES'!L$96)*($G163/$F163)))</f>
        <v>0</v>
      </c>
      <c r="O163" s="554">
        <f>IF($F163=0,0,((($F163/$E163)*'CRONOGRAMA ACTIVIDADES'!M$96)*($G163/$F163)))</f>
        <v>0</v>
      </c>
      <c r="P163" s="555">
        <f>IF($F163=0,0,((($F163/$E163)*'CRONOGRAMA ACTIVIDADES'!N$96)*($G163/$F163)))</f>
        <v>0</v>
      </c>
      <c r="Q163" s="477">
        <f>IF($F163=0,0,((($F163/$E163)*'CRONOGRAMA ACTIVIDADES'!O$96)*($G163/$F163)))</f>
        <v>0</v>
      </c>
      <c r="R163" s="477">
        <f>IF($F163=0,0,((($F163/$E163)*'CRONOGRAMA ACTIVIDADES'!P$96)*($G163/$F163)))</f>
        <v>0</v>
      </c>
      <c r="S163" s="478">
        <f>IF($F163=0,0,((($F163/$E163)*'CRONOGRAMA ACTIVIDADES'!Q$96)*($G163/$F163)))</f>
        <v>0</v>
      </c>
      <c r="T163" s="557">
        <f>H163+I163+J163+K163+L163+M163+N163+O163+P163+Q163+R163+S163</f>
        <v>0</v>
      </c>
      <c r="U163" s="481">
        <f>IF($F163=0,0,((($F163/$E163)*'CRONOGRAMA ACTIVIDADES'!R$96)*($G163/$F163)))</f>
        <v>0</v>
      </c>
      <c r="V163" s="553">
        <f>IF($F163=0,0,((($F163/$E163)*'CRONOGRAMA ACTIVIDADES'!S$96)*($G163/$F163)))</f>
        <v>0</v>
      </c>
      <c r="W163" s="477">
        <f>IF($F163=0,0,((($F163/$E163)*'CRONOGRAMA ACTIVIDADES'!T$96)*($G163/$F163)))</f>
        <v>0</v>
      </c>
      <c r="X163" s="477">
        <f>IF($F163=0,0,((($F163/$E163)*'CRONOGRAMA ACTIVIDADES'!U$96)*($G163/$F163)))</f>
        <v>0</v>
      </c>
      <c r="Y163" s="477">
        <f>IF($F163=0,0,((($F163/$E163)*'CRONOGRAMA ACTIVIDADES'!V$96)*($G163/$F163)))</f>
        <v>0</v>
      </c>
      <c r="Z163" s="477">
        <f>IF($F163=0,0,((($F163/$E163)*'CRONOGRAMA ACTIVIDADES'!W$96)*($G163/$F163)))</f>
        <v>0</v>
      </c>
      <c r="AA163" s="477">
        <f>IF($F163=0,0,((($F163/$E163)*'CRONOGRAMA ACTIVIDADES'!X$96)*($G163/$F163)))</f>
        <v>0</v>
      </c>
      <c r="AB163" s="554">
        <f>IF($F163=0,0,((($F163/$E163)*'CRONOGRAMA ACTIVIDADES'!Y$96)*($G163/$F163)))</f>
        <v>0</v>
      </c>
      <c r="AC163" s="555">
        <f>IF($F163=0,0,((($F163/$E163)*'CRONOGRAMA ACTIVIDADES'!Z$96)*($G163/$F163)))</f>
        <v>0</v>
      </c>
      <c r="AD163" s="477">
        <f>IF($F163=0,0,((($F163/$E163)*'CRONOGRAMA ACTIVIDADES'!AA$96)*($G163/$F163)))</f>
        <v>0</v>
      </c>
      <c r="AE163" s="477">
        <f>IF($F163=0,0,((($F163/$E163)*'CRONOGRAMA ACTIVIDADES'!AB$96)*($G163/$F163)))</f>
        <v>0</v>
      </c>
      <c r="AF163" s="477">
        <f>IF($F163=0,0,((($F163/$E163)*'CRONOGRAMA ACTIVIDADES'!AC$96)*($G163/$F163)))</f>
        <v>0</v>
      </c>
      <c r="AG163" s="557">
        <f>U163+V163+W163+X163+Y163+Z163+AA163+AB163+AC163+AD163+AE163+AF163</f>
        <v>0</v>
      </c>
      <c r="AH163" s="477">
        <f>IF($F163=0,0,((($F163/$E163)*'CRONOGRAMA ACTIVIDADES'!AD$96)*($G163/$F163)))</f>
        <v>0</v>
      </c>
      <c r="AI163" s="553">
        <f>IF($F163=0,0,((($F163/$E163)*'CRONOGRAMA ACTIVIDADES'!AE$96)*($G163/$F163)))</f>
        <v>0</v>
      </c>
      <c r="AJ163" s="477">
        <f>IF($F163=0,0,((($F163/$E163)*'CRONOGRAMA ACTIVIDADES'!AF$96)*($G163/$F163)))</f>
        <v>0</v>
      </c>
      <c r="AK163" s="477">
        <f>IF($F163=0,0,((($F163/$E163)*'CRONOGRAMA ACTIVIDADES'!AG$96)*($G163/$F163)))</f>
        <v>0</v>
      </c>
      <c r="AL163" s="477">
        <f>IF($F163=0,0,((($F163/$E163)*'CRONOGRAMA ACTIVIDADES'!AH$96)*($G163/$F163)))</f>
        <v>0</v>
      </c>
      <c r="AM163" s="477">
        <f>IF($F163=0,0,((($F163/$E163)*'CRONOGRAMA ACTIVIDADES'!AI$96)*($G163/$F163)))</f>
        <v>0</v>
      </c>
      <c r="AN163" s="477">
        <f>IF($F163=0,0,((($F163/$E163)*'CRONOGRAMA ACTIVIDADES'!AJ$96)*($G163/$F163)))</f>
        <v>0</v>
      </c>
      <c r="AO163" s="554">
        <f>IF($F163=0,0,((($F163/$E163)*'CRONOGRAMA ACTIVIDADES'!AK$96)*($G163/$F163)))</f>
        <v>0</v>
      </c>
      <c r="AP163" s="555">
        <f>IF($F163=0,0,((($F163/$E163)*'CRONOGRAMA ACTIVIDADES'!AL$96)*($G163/$F163)))</f>
        <v>0</v>
      </c>
      <c r="AQ163" s="477">
        <f>IF($F163=0,0,((($F163/$E163)*'CRONOGRAMA ACTIVIDADES'!AM$96)*($G163/$F163)))</f>
        <v>0</v>
      </c>
      <c r="AR163" s="477">
        <f>IF($F163=0,0,((($F163/$E163)*'CRONOGRAMA ACTIVIDADES'!AN$96)*($G163/$F163)))</f>
        <v>0</v>
      </c>
      <c r="AS163" s="478">
        <f>IF($F163=0,0,((($F163/$E163)*'CRONOGRAMA ACTIVIDADES'!AO$96)*($G163/$F163)))</f>
        <v>0</v>
      </c>
      <c r="AT163" s="557">
        <f>AH163+AI163+AJ163+AK163+AL163+AM163+AN163+AO163+AP163+AQ163+AR163+AS163</f>
        <v>0</v>
      </c>
      <c r="AU163" s="557">
        <f>AS163+AR163+AQ163+AP163+AO163+AN163+AM163+AL163+AK163+AJ163+AI163+AH163+AF163+AE163+AD163+AC163+AB163+AA163+Z163+Y163+X163+W163+V163+U163+S163+R163+Q163+P163+O163+N163+M163+L163+K163+J163+I163+H163</f>
        <v>0</v>
      </c>
      <c r="AV163" s="470">
        <f t="shared" si="54"/>
        <v>0</v>
      </c>
    </row>
    <row r="164" spans="2:48" s="60" customFormat="1" ht="30" customHeight="1">
      <c r="B164" s="1853" t="s">
        <v>201</v>
      </c>
      <c r="C164" s="1854"/>
      <c r="D164" s="1854"/>
      <c r="E164" s="1854"/>
      <c r="F164" s="559">
        <f aca="true" t="shared" si="55" ref="F164:AS164">+F160+F161+F162+F163</f>
        <v>0</v>
      </c>
      <c r="G164" s="559">
        <f t="shared" si="55"/>
        <v>0</v>
      </c>
      <c r="H164" s="559">
        <f t="shared" si="55"/>
        <v>0</v>
      </c>
      <c r="I164" s="559">
        <f t="shared" si="55"/>
        <v>0</v>
      </c>
      <c r="J164" s="559">
        <f t="shared" si="55"/>
        <v>0</v>
      </c>
      <c r="K164" s="559">
        <f t="shared" si="55"/>
        <v>0</v>
      </c>
      <c r="L164" s="559">
        <f t="shared" si="55"/>
        <v>0</v>
      </c>
      <c r="M164" s="559">
        <f t="shared" si="55"/>
        <v>0</v>
      </c>
      <c r="N164" s="559">
        <f t="shared" si="55"/>
        <v>0</v>
      </c>
      <c r="O164" s="559">
        <f t="shared" si="55"/>
        <v>0</v>
      </c>
      <c r="P164" s="559">
        <f t="shared" si="55"/>
        <v>0</v>
      </c>
      <c r="Q164" s="559">
        <f t="shared" si="55"/>
        <v>0</v>
      </c>
      <c r="R164" s="559">
        <f t="shared" si="55"/>
        <v>0</v>
      </c>
      <c r="S164" s="560">
        <f t="shared" si="55"/>
        <v>0</v>
      </c>
      <c r="T164" s="561">
        <f>T160+T161+T162+T163</f>
        <v>0</v>
      </c>
      <c r="U164" s="562">
        <f t="shared" si="55"/>
        <v>0</v>
      </c>
      <c r="V164" s="559">
        <f t="shared" si="55"/>
        <v>0</v>
      </c>
      <c r="W164" s="559">
        <f t="shared" si="55"/>
        <v>0</v>
      </c>
      <c r="X164" s="559">
        <f t="shared" si="55"/>
        <v>0</v>
      </c>
      <c r="Y164" s="559">
        <f t="shared" si="55"/>
        <v>0</v>
      </c>
      <c r="Z164" s="559">
        <f t="shared" si="55"/>
        <v>0</v>
      </c>
      <c r="AA164" s="559">
        <f t="shared" si="55"/>
        <v>0</v>
      </c>
      <c r="AB164" s="559">
        <f t="shared" si="55"/>
        <v>0</v>
      </c>
      <c r="AC164" s="559">
        <f t="shared" si="55"/>
        <v>0</v>
      </c>
      <c r="AD164" s="559">
        <f t="shared" si="55"/>
        <v>0</v>
      </c>
      <c r="AE164" s="559">
        <f t="shared" si="55"/>
        <v>0</v>
      </c>
      <c r="AF164" s="559">
        <f t="shared" si="55"/>
        <v>0</v>
      </c>
      <c r="AG164" s="561">
        <f>AG160+AG161+AG162+AG163</f>
        <v>0</v>
      </c>
      <c r="AH164" s="559">
        <f t="shared" si="55"/>
        <v>0</v>
      </c>
      <c r="AI164" s="559">
        <f t="shared" si="55"/>
        <v>0</v>
      </c>
      <c r="AJ164" s="559">
        <f t="shared" si="55"/>
        <v>0</v>
      </c>
      <c r="AK164" s="559">
        <f t="shared" si="55"/>
        <v>0</v>
      </c>
      <c r="AL164" s="559">
        <f t="shared" si="55"/>
        <v>0</v>
      </c>
      <c r="AM164" s="559">
        <f t="shared" si="55"/>
        <v>0</v>
      </c>
      <c r="AN164" s="559">
        <f t="shared" si="55"/>
        <v>0</v>
      </c>
      <c r="AO164" s="559">
        <f t="shared" si="55"/>
        <v>0</v>
      </c>
      <c r="AP164" s="559">
        <f t="shared" si="55"/>
        <v>0</v>
      </c>
      <c r="AQ164" s="559">
        <f t="shared" si="55"/>
        <v>0</v>
      </c>
      <c r="AR164" s="559">
        <f t="shared" si="55"/>
        <v>0</v>
      </c>
      <c r="AS164" s="560">
        <f t="shared" si="55"/>
        <v>0</v>
      </c>
      <c r="AT164" s="561">
        <f>AT160+AT161+AT162+AT163</f>
        <v>0</v>
      </c>
      <c r="AU164" s="561">
        <f>AU160+AU161+AU162+AU163</f>
        <v>0</v>
      </c>
      <c r="AV164" s="470">
        <f t="shared" si="54"/>
        <v>0</v>
      </c>
    </row>
    <row r="165" spans="2:48" s="60" customFormat="1" ht="30" customHeight="1" thickBot="1">
      <c r="B165" s="1847" t="s">
        <v>202</v>
      </c>
      <c r="C165" s="1848"/>
      <c r="D165" s="1848"/>
      <c r="E165" s="1848"/>
      <c r="F165" s="563">
        <f aca="true" t="shared" si="56" ref="F165:AS165">+F164+F158</f>
        <v>0</v>
      </c>
      <c r="G165" s="563">
        <f t="shared" si="56"/>
        <v>0</v>
      </c>
      <c r="H165" s="563">
        <f t="shared" si="56"/>
        <v>0</v>
      </c>
      <c r="I165" s="563">
        <f t="shared" si="56"/>
        <v>0</v>
      </c>
      <c r="J165" s="563">
        <f t="shared" si="56"/>
        <v>0</v>
      </c>
      <c r="K165" s="563">
        <f t="shared" si="56"/>
        <v>0</v>
      </c>
      <c r="L165" s="563">
        <f t="shared" si="56"/>
        <v>0</v>
      </c>
      <c r="M165" s="563">
        <f t="shared" si="56"/>
        <v>0</v>
      </c>
      <c r="N165" s="563">
        <f t="shared" si="56"/>
        <v>0</v>
      </c>
      <c r="O165" s="563">
        <f t="shared" si="56"/>
        <v>0</v>
      </c>
      <c r="P165" s="563">
        <f t="shared" si="56"/>
        <v>0</v>
      </c>
      <c r="Q165" s="563">
        <f t="shared" si="56"/>
        <v>0</v>
      </c>
      <c r="R165" s="563">
        <f t="shared" si="56"/>
        <v>0</v>
      </c>
      <c r="S165" s="564">
        <f t="shared" si="56"/>
        <v>0</v>
      </c>
      <c r="T165" s="565">
        <f>T164+T158</f>
        <v>0</v>
      </c>
      <c r="U165" s="566">
        <f t="shared" si="56"/>
        <v>0</v>
      </c>
      <c r="V165" s="563">
        <f t="shared" si="56"/>
        <v>0</v>
      </c>
      <c r="W165" s="563">
        <f t="shared" si="56"/>
        <v>0</v>
      </c>
      <c r="X165" s="563">
        <f t="shared" si="56"/>
        <v>0</v>
      </c>
      <c r="Y165" s="563">
        <f t="shared" si="56"/>
        <v>0</v>
      </c>
      <c r="Z165" s="563">
        <f t="shared" si="56"/>
        <v>0</v>
      </c>
      <c r="AA165" s="563">
        <f t="shared" si="56"/>
        <v>0</v>
      </c>
      <c r="AB165" s="563">
        <f t="shared" si="56"/>
        <v>0</v>
      </c>
      <c r="AC165" s="563">
        <f t="shared" si="56"/>
        <v>0</v>
      </c>
      <c r="AD165" s="563">
        <f t="shared" si="56"/>
        <v>0</v>
      </c>
      <c r="AE165" s="563">
        <f t="shared" si="56"/>
        <v>0</v>
      </c>
      <c r="AF165" s="563">
        <f t="shared" si="56"/>
        <v>0</v>
      </c>
      <c r="AG165" s="565">
        <f>AG164+AG158</f>
        <v>0</v>
      </c>
      <c r="AH165" s="563">
        <f t="shared" si="56"/>
        <v>0</v>
      </c>
      <c r="AI165" s="563">
        <f t="shared" si="56"/>
        <v>0</v>
      </c>
      <c r="AJ165" s="563">
        <f t="shared" si="56"/>
        <v>0</v>
      </c>
      <c r="AK165" s="563">
        <f t="shared" si="56"/>
        <v>0</v>
      </c>
      <c r="AL165" s="563">
        <f t="shared" si="56"/>
        <v>0</v>
      </c>
      <c r="AM165" s="563">
        <f t="shared" si="56"/>
        <v>0</v>
      </c>
      <c r="AN165" s="563">
        <f t="shared" si="56"/>
        <v>0</v>
      </c>
      <c r="AO165" s="563">
        <f t="shared" si="56"/>
        <v>0</v>
      </c>
      <c r="AP165" s="563">
        <f t="shared" si="56"/>
        <v>0</v>
      </c>
      <c r="AQ165" s="563">
        <f t="shared" si="56"/>
        <v>0</v>
      </c>
      <c r="AR165" s="563">
        <f t="shared" si="56"/>
        <v>0</v>
      </c>
      <c r="AS165" s="564">
        <f t="shared" si="56"/>
        <v>0</v>
      </c>
      <c r="AT165" s="565">
        <f>AT164+AT158</f>
        <v>0</v>
      </c>
      <c r="AU165" s="565">
        <f>AU164+AU158</f>
        <v>0</v>
      </c>
      <c r="AV165" s="470">
        <f t="shared" si="54"/>
        <v>0</v>
      </c>
    </row>
    <row r="166" spans="2:48" ht="10.5">
      <c r="B166" s="351"/>
      <c r="C166" s="352"/>
      <c r="D166" s="353"/>
      <c r="E166" s="359"/>
      <c r="F166" s="354"/>
      <c r="AV166" s="348"/>
    </row>
    <row r="167" spans="3:48" ht="10.5">
      <c r="C167" s="1"/>
      <c r="F167" s="356"/>
      <c r="G167" s="5">
        <f>+G165-G161</f>
        <v>0</v>
      </c>
      <c r="AV167" s="348"/>
    </row>
    <row r="168" spans="3:48" ht="10.5">
      <c r="C168" s="1"/>
      <c r="F168" s="356"/>
      <c r="T168" s="5" t="e">
        <f>+#REF!+#REF!+#REF!+#REF!</f>
        <v>#REF!</v>
      </c>
      <c r="AG168" s="5" t="e">
        <f>+#REF!+#REF!+#REF!+#REF!</f>
        <v>#REF!</v>
      </c>
      <c r="AT168" s="5" t="e">
        <f>+#REF!+#REF!+#REF!+#REF!</f>
        <v>#REF!</v>
      </c>
      <c r="AV168" s="348"/>
    </row>
    <row r="169" spans="3:48" ht="10.5">
      <c r="C169" s="1"/>
      <c r="F169" s="356"/>
      <c r="AU169" s="5" t="e">
        <f>+#REF!+#REF!+AT168</f>
        <v>#REF!</v>
      </c>
      <c r="AV169" s="348"/>
    </row>
    <row r="170" spans="3:48" ht="10.5">
      <c r="C170" s="1"/>
      <c r="F170" s="356"/>
      <c r="AV170" s="348"/>
    </row>
    <row r="171" spans="3:48" ht="10.5">
      <c r="C171" s="1"/>
      <c r="AV171" s="348"/>
    </row>
    <row r="172" spans="3:48" ht="10.5">
      <c r="C172" s="1"/>
      <c r="F172" s="356"/>
      <c r="AV172" s="348"/>
    </row>
    <row r="173" spans="3:48" ht="10.5">
      <c r="C173" s="1"/>
      <c r="F173" s="356"/>
      <c r="AV173" s="348"/>
    </row>
    <row r="174" spans="3:48" ht="10.5">
      <c r="C174" s="1"/>
      <c r="F174" s="356"/>
      <c r="AV174" s="348"/>
    </row>
    <row r="175" spans="3:48" ht="10.5">
      <c r="C175" s="1"/>
      <c r="F175" s="356"/>
      <c r="AV175" s="348"/>
    </row>
    <row r="176" spans="3:48" ht="10.5">
      <c r="C176" s="1"/>
      <c r="F176" s="356"/>
      <c r="AV176" s="348"/>
    </row>
    <row r="177" spans="3:48" ht="10.5">
      <c r="C177" s="1"/>
      <c r="F177" s="356"/>
      <c r="AV177" s="348"/>
    </row>
    <row r="178" ht="10.5">
      <c r="AV178" s="348"/>
    </row>
    <row r="179" ht="10.5">
      <c r="AV179" s="348"/>
    </row>
    <row r="180" ht="10.5">
      <c r="AV180" s="348"/>
    </row>
    <row r="181" ht="10.5">
      <c r="AV181" s="348"/>
    </row>
    <row r="182" ht="10.5">
      <c r="AV182" s="348"/>
    </row>
    <row r="183" ht="10.5">
      <c r="AV183" s="348"/>
    </row>
    <row r="184" ht="10.5">
      <c r="AV184" s="348"/>
    </row>
    <row r="185" ht="10.5">
      <c r="AV185" s="348"/>
    </row>
    <row r="186" ht="10.5">
      <c r="AV186" s="348"/>
    </row>
    <row r="187" ht="10.5">
      <c r="AV187" s="348"/>
    </row>
    <row r="188" ht="10.5">
      <c r="AV188" s="348"/>
    </row>
    <row r="189" ht="10.5">
      <c r="AV189" s="348"/>
    </row>
    <row r="190" ht="10.5">
      <c r="AV190" s="348"/>
    </row>
    <row r="191" ht="10.5">
      <c r="AV191" s="348"/>
    </row>
    <row r="192" ht="10.5">
      <c r="AV192" s="348"/>
    </row>
    <row r="193" ht="10.5">
      <c r="AV193" s="348"/>
    </row>
    <row r="194" ht="10.5">
      <c r="AV194" s="348"/>
    </row>
    <row r="195" ht="10.5">
      <c r="AV195" s="348"/>
    </row>
    <row r="196" ht="10.5">
      <c r="AV196" s="348"/>
    </row>
    <row r="197" ht="10.5">
      <c r="AV197" s="348"/>
    </row>
    <row r="198" ht="10.5">
      <c r="AV198" s="348"/>
    </row>
    <row r="199" ht="10.5">
      <c r="AV199" s="348"/>
    </row>
    <row r="200" ht="10.5">
      <c r="AV200" s="348"/>
    </row>
    <row r="201" ht="10.5">
      <c r="AV201" s="348"/>
    </row>
    <row r="202" ht="10.5">
      <c r="AV202" s="348"/>
    </row>
    <row r="203" ht="10.5">
      <c r="AV203" s="348"/>
    </row>
    <row r="204" ht="10.5">
      <c r="AV204" s="348"/>
    </row>
    <row r="205" ht="10.5">
      <c r="AV205" s="348"/>
    </row>
    <row r="206" ht="10.5">
      <c r="AV206" s="348"/>
    </row>
    <row r="207" ht="10.5">
      <c r="AV207" s="348"/>
    </row>
    <row r="208" ht="10.5">
      <c r="AV208" s="348"/>
    </row>
    <row r="209" ht="10.5">
      <c r="AV209" s="348"/>
    </row>
    <row r="210" ht="10.5">
      <c r="AV210" s="348"/>
    </row>
    <row r="211" ht="10.5">
      <c r="AV211" s="348"/>
    </row>
    <row r="212" ht="10.5">
      <c r="AV212" s="348"/>
    </row>
    <row r="213" ht="10.5">
      <c r="AV213" s="348"/>
    </row>
    <row r="214" ht="10.5">
      <c r="AV214" s="348"/>
    </row>
    <row r="215" ht="10.5">
      <c r="AV215" s="348"/>
    </row>
    <row r="216" ht="10.5">
      <c r="AV216" s="348"/>
    </row>
    <row r="217" ht="10.5">
      <c r="AV217" s="348"/>
    </row>
    <row r="218" ht="10.5">
      <c r="AV218" s="348"/>
    </row>
    <row r="219" ht="10.5">
      <c r="AV219" s="348"/>
    </row>
    <row r="220" ht="10.5">
      <c r="AV220" s="348"/>
    </row>
    <row r="221" ht="10.5">
      <c r="AV221" s="348"/>
    </row>
    <row r="222" ht="10.5">
      <c r="AV222" s="348"/>
    </row>
    <row r="223" ht="10.5">
      <c r="AV223" s="348"/>
    </row>
    <row r="224" ht="10.5">
      <c r="AV224" s="348"/>
    </row>
    <row r="225" ht="10.5">
      <c r="AV225" s="348"/>
    </row>
    <row r="226" ht="10.5">
      <c r="AV226" s="348"/>
    </row>
    <row r="227" ht="10.5">
      <c r="AV227" s="348"/>
    </row>
    <row r="228" ht="10.5">
      <c r="AV228" s="348"/>
    </row>
    <row r="229" ht="10.5">
      <c r="AV229" s="348"/>
    </row>
    <row r="230" ht="10.5">
      <c r="AV230" s="348"/>
    </row>
    <row r="231" ht="10.5">
      <c r="AV231" s="348"/>
    </row>
    <row r="232" ht="10.5">
      <c r="AV232" s="348"/>
    </row>
    <row r="233" ht="10.5">
      <c r="AV233" s="348"/>
    </row>
    <row r="234" ht="10.5">
      <c r="AV234" s="348"/>
    </row>
    <row r="235" ht="10.5">
      <c r="AV235" s="348"/>
    </row>
    <row r="236" ht="10.5">
      <c r="AV236" s="348"/>
    </row>
    <row r="237" ht="10.5">
      <c r="AV237" s="348"/>
    </row>
    <row r="238" ht="10.5">
      <c r="AV238" s="348"/>
    </row>
    <row r="239" ht="10.5">
      <c r="AV239" s="348"/>
    </row>
    <row r="240" ht="10.5">
      <c r="AV240" s="348"/>
    </row>
    <row r="241" ht="10.5">
      <c r="AV241" s="348"/>
    </row>
    <row r="242" ht="10.5">
      <c r="AV242" s="348"/>
    </row>
    <row r="243" ht="10.5">
      <c r="AV243" s="348"/>
    </row>
    <row r="244" ht="10.5">
      <c r="AV244" s="348"/>
    </row>
    <row r="245" ht="10.5">
      <c r="AV245" s="348"/>
    </row>
    <row r="246" ht="10.5">
      <c r="AV246" s="348"/>
    </row>
    <row r="247" ht="10.5">
      <c r="AV247" s="348"/>
    </row>
    <row r="248" ht="10.5">
      <c r="AV248" s="348"/>
    </row>
    <row r="249" ht="10.5">
      <c r="AV249" s="348"/>
    </row>
    <row r="250" ht="10.5">
      <c r="AV250" s="348"/>
    </row>
    <row r="251" ht="10.5">
      <c r="AV251" s="348"/>
    </row>
    <row r="252" ht="10.5">
      <c r="AV252" s="348"/>
    </row>
    <row r="253" ht="10.5">
      <c r="AV253" s="348"/>
    </row>
    <row r="254" ht="10.5">
      <c r="AV254" s="348"/>
    </row>
    <row r="255" ht="10.5">
      <c r="AV255" s="348"/>
    </row>
  </sheetData>
  <sheetProtection password="C553" sheet="1" objects="1" scenarios="1" formatColumns="0" formatRows="0"/>
  <mergeCells count="23">
    <mergeCell ref="K8:M8"/>
    <mergeCell ref="B1:AU1"/>
    <mergeCell ref="B4:J4"/>
    <mergeCell ref="B6:C6"/>
    <mergeCell ref="B7:C7"/>
    <mergeCell ref="D6:M6"/>
    <mergeCell ref="D7:M7"/>
    <mergeCell ref="B164:E164"/>
    <mergeCell ref="B165:E165"/>
    <mergeCell ref="AU10:AU11"/>
    <mergeCell ref="B158:E158"/>
    <mergeCell ref="B8:C8"/>
    <mergeCell ref="D8:F8"/>
    <mergeCell ref="B9:AU9"/>
    <mergeCell ref="B10:C11"/>
    <mergeCell ref="D10:D11"/>
    <mergeCell ref="E10:E11"/>
    <mergeCell ref="F10:F11"/>
    <mergeCell ref="G10:G11"/>
    <mergeCell ref="U10:AG10"/>
    <mergeCell ref="H10:T10"/>
    <mergeCell ref="AH10:AT10"/>
    <mergeCell ref="G8:J8"/>
  </mergeCells>
  <conditionalFormatting sqref="AV12:AV157 AV159:AV165">
    <cfRule type="cellIs" priority="2" dxfId="0" operator="notEqual">
      <formula>0</formula>
    </cfRule>
  </conditionalFormatting>
  <conditionalFormatting sqref="AV158">
    <cfRule type="cellIs" priority="1" dxfId="0" operator="notEqual">
      <formula>0</formula>
    </cfRule>
  </conditionalFormatting>
  <printOptions horizontalCentered="1"/>
  <pageMargins left="0.3937007874015748" right="0.1968503937007874" top="0.5905511811023623" bottom="0.5905511811023623" header="0" footer="0.1968503937007874"/>
  <pageSetup firstPageNumber="1" useFirstPageNumber="1" fitToHeight="3" horizontalDpi="600" verticalDpi="600" orientation="landscape" paperSize="9" scale="60" r:id="rId1"/>
  <headerFooter alignWithMargins="0">
    <oddFooter>&amp;C&amp;"Arial,Normal"&amp;10C -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13"/>
  <sheetViews>
    <sheetView workbookViewId="0" topLeftCell="A1">
      <selection activeCell="F35" sqref="F35"/>
    </sheetView>
  </sheetViews>
  <sheetFormatPr defaultColWidth="11.421875" defaultRowHeight="10.5"/>
  <cols>
    <col min="1" max="1" width="40.421875" style="3" customWidth="1"/>
    <col min="2" max="3" width="12.8515625" style="3" bestFit="1" customWidth="1"/>
    <col min="4" max="8" width="11.421875" style="3" customWidth="1"/>
    <col min="9" max="10" width="12.8515625" style="3" bestFit="1" customWidth="1"/>
    <col min="11" max="16384" width="11.421875" style="3" customWidth="1"/>
  </cols>
  <sheetData>
    <row r="2" ht="16.5">
      <c r="A2" s="371" t="s">
        <v>440</v>
      </c>
    </row>
    <row r="3" ht="13.5" thickBot="1"/>
    <row r="4" spans="2:9" ht="10.5">
      <c r="B4" s="1898" t="s">
        <v>60</v>
      </c>
      <c r="C4" s="1900" t="s">
        <v>368</v>
      </c>
      <c r="D4" s="1901"/>
      <c r="E4" s="1901"/>
      <c r="F4" s="1901"/>
      <c r="G4" s="1901"/>
      <c r="H4" s="1901"/>
      <c r="I4" s="1902"/>
    </row>
    <row r="5" spans="2:9" ht="25.5">
      <c r="B5" s="1899"/>
      <c r="C5" s="12" t="str">
        <f>+'INFORMACION GENERAL PROYECTO'!B11</f>
        <v>APORTE FONDOEMPLEO</v>
      </c>
      <c r="D5" s="12" t="str">
        <f>+'INFORMACION GENERAL PROYECTO'!C12</f>
        <v>[INSTITUCIÓN EJECUTORA]</v>
      </c>
      <c r="E5" s="26" t="str">
        <f>+'INFORMACION GENERAL PROYECTO'!C13</f>
        <v>[INSTITUCIÓN APORTANTE 1]</v>
      </c>
      <c r="F5" s="26" t="str">
        <f>+'INFORMACION GENERAL PROYECTO'!C14</f>
        <v>[INSTITUCIÓN APORTANTE 2]</v>
      </c>
      <c r="G5" s="26" t="str">
        <f>+'INFORMACION GENERAL PROYECTO'!C15</f>
        <v>[INSTITUCIÓN APORTANTE 3]</v>
      </c>
      <c r="H5" s="26" t="str">
        <f>+'INFORMACION GENERAL PROYECTO'!C16</f>
        <v>[INSTITUCIÓN APORTANTE 4]</v>
      </c>
      <c r="I5" s="13" t="str">
        <f>+'INFORMACION GENERAL PROYECTO'!C17</f>
        <v>[BENEFICIARIOS]</v>
      </c>
    </row>
    <row r="6" spans="1:9" ht="10.5">
      <c r="A6" s="51" t="s">
        <v>241</v>
      </c>
      <c r="B6" s="52">
        <f>+'PRESUPUESTO ANALITICO'!F124</f>
        <v>0</v>
      </c>
      <c r="C6" s="52">
        <f>+'PRESUPUESTO ANALITICO'!G124</f>
        <v>0</v>
      </c>
      <c r="D6" s="52">
        <f>+'PRESUPUESTO ANALITICO'!H124</f>
        <v>0</v>
      </c>
      <c r="E6" s="52">
        <f>+'PRESUPUESTO ANALITICO'!I124</f>
        <v>0</v>
      </c>
      <c r="F6" s="52">
        <f>+'PRESUPUESTO ANALITICO'!J124</f>
        <v>0</v>
      </c>
      <c r="G6" s="52">
        <f>+'PRESUPUESTO ANALITICO'!K124</f>
        <v>0</v>
      </c>
      <c r="H6" s="52">
        <f>+'PRESUPUESTO ANALITICO'!L124</f>
        <v>0</v>
      </c>
      <c r="I6" s="52">
        <f>+'PRESUPUESTO ANALITICO'!M124</f>
        <v>0</v>
      </c>
    </row>
    <row r="7" spans="1:9" ht="10.5">
      <c r="A7" s="53" t="s">
        <v>242</v>
      </c>
      <c r="B7" s="54">
        <f>+'FORMATO COSTEO C6'!G98</f>
        <v>0</v>
      </c>
      <c r="C7" s="54">
        <f>+'FORMATO COSTEO C6'!H98</f>
        <v>0</v>
      </c>
      <c r="D7" s="54">
        <f>+'FORMATO COSTEO C6'!I98</f>
        <v>0</v>
      </c>
      <c r="E7" s="54">
        <f>+'FORMATO COSTEO C6'!J98</f>
        <v>0</v>
      </c>
      <c r="F7" s="54">
        <f>+'FORMATO COSTEO C6'!K98</f>
        <v>0</v>
      </c>
      <c r="G7" s="54">
        <f>+'FORMATO COSTEO C6'!L98</f>
        <v>0</v>
      </c>
      <c r="H7" s="54">
        <f>+'FORMATO COSTEO C6'!M98</f>
        <v>0</v>
      </c>
      <c r="I7" s="54">
        <f>+'FORMATO COSTEO C6'!N98</f>
        <v>0</v>
      </c>
    </row>
    <row r="8" spans="1:10" ht="10.5">
      <c r="A8" s="53" t="s">
        <v>243</v>
      </c>
      <c r="B8" s="54">
        <f>+'PRESUPUESTO CATEGORIA GASTO'!R31</f>
        <v>0</v>
      </c>
      <c r="C8" s="54">
        <f>+'PRESUPUESTO CATEGORIA GASTO'!D31</f>
        <v>0</v>
      </c>
      <c r="D8" s="54">
        <f>+'PRESUPUESTO CATEGORIA GASTO'!F31</f>
        <v>0</v>
      </c>
      <c r="E8" s="54">
        <f>+'PRESUPUESTO CATEGORIA GASTO'!H31</f>
        <v>0</v>
      </c>
      <c r="F8" s="54">
        <f>+'PRESUPUESTO CATEGORIA GASTO'!J31</f>
        <v>0</v>
      </c>
      <c r="G8" s="54">
        <f>+'PRESUPUESTO CATEGORIA GASTO'!L31</f>
        <v>0</v>
      </c>
      <c r="H8" s="54">
        <f>+'PRESUPUESTO CATEGORIA GASTO'!N31</f>
        <v>0</v>
      </c>
      <c r="I8" s="54">
        <f>+'PRESUPUESTO CATEGORIA GASTO'!P31</f>
        <v>0</v>
      </c>
      <c r="J8" s="55"/>
    </row>
    <row r="9" spans="1:9" ht="10.5">
      <c r="A9" s="56" t="s">
        <v>245</v>
      </c>
      <c r="B9" s="57">
        <f>+'PRESUPUESTO COMPONENTE FUENTES'!AP18</f>
        <v>0</v>
      </c>
      <c r="C9" s="57">
        <f>+'PRESUPUESTO COMPONENTE FUENTES'!G18</f>
        <v>0</v>
      </c>
      <c r="D9" s="57">
        <f>+'PRESUPUESTO COMPONENTE FUENTES'!L18</f>
        <v>0</v>
      </c>
      <c r="E9" s="57">
        <f>+'PRESUPUESTO COMPONENTE FUENTES'!Q18</f>
        <v>0</v>
      </c>
      <c r="F9" s="57">
        <f>+'PRESUPUESTO COMPONENTE FUENTES'!V18</f>
        <v>0</v>
      </c>
      <c r="G9" s="57">
        <f>+'PRESUPUESTO COMPONENTE FUENTES'!AA18</f>
        <v>0</v>
      </c>
      <c r="H9" s="57">
        <f>+'PRESUPUESTO COMPONENTE FUENTES'!AF18</f>
        <v>0</v>
      </c>
      <c r="I9" s="57">
        <f>+'PRESUPUESTO COMPONENTE FUENTES'!AK18</f>
        <v>0</v>
      </c>
    </row>
    <row r="13" ht="10.5">
      <c r="B13" s="6"/>
    </row>
  </sheetData>
  <sheetProtection algorithmName="SHA-512" hashValue="h6puBqR2Cmq4cc80Raj1lhAqsBCzuWIwOtN5HOdW0F0jtbuN6KoQtyaRIs8u1Vblmoxhx/DZMvy/DC08ms1Z4A==" saltValue="cmAom3/wcMPHrdi/x9sGEA==" spinCount="100000" sheet="1" objects="1" scenarios="1" formatColumns="0" formatRows="0"/>
  <mergeCells count="2">
    <mergeCell ref="B4:B5"/>
    <mergeCell ref="C4:I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82"/>
  <sheetViews>
    <sheetView zoomScale="80" zoomScaleNormal="80" workbookViewId="0" topLeftCell="A1">
      <selection activeCell="I20" sqref="I20"/>
    </sheetView>
  </sheetViews>
  <sheetFormatPr defaultColWidth="12.8515625" defaultRowHeight="10.5" outlineLevelRow="1"/>
  <cols>
    <col min="1" max="1" width="1.1484375" style="76" customWidth="1"/>
    <col min="2" max="2" width="30.00390625" style="76" customWidth="1"/>
    <col min="3" max="3" width="6.00390625" style="76" customWidth="1"/>
    <col min="4" max="4" width="30.8515625" style="76" customWidth="1"/>
    <col min="5" max="5" width="12.421875" style="76" customWidth="1"/>
    <col min="6" max="6" width="15.140625" style="100" customWidth="1"/>
    <col min="7" max="14" width="17.140625" style="100" customWidth="1"/>
    <col min="15" max="18" width="17.140625" style="76" customWidth="1"/>
    <col min="19" max="16384" width="12.8515625" style="76" customWidth="1"/>
  </cols>
  <sheetData>
    <row r="1" spans="1:18" ht="24" thickBot="1">
      <c r="A1" s="104"/>
      <c r="B1" s="1911" t="s">
        <v>577</v>
      </c>
      <c r="C1" s="1911"/>
      <c r="D1" s="1911"/>
      <c r="E1" s="1911"/>
      <c r="F1" s="1911"/>
      <c r="G1" s="1911"/>
      <c r="H1" s="1911"/>
      <c r="I1" s="1911"/>
      <c r="J1" s="1911"/>
      <c r="K1" s="1911"/>
      <c r="L1" s="1911"/>
      <c r="M1" s="1911"/>
      <c r="N1" s="1911"/>
      <c r="O1" s="1911"/>
      <c r="P1" s="1911"/>
      <c r="Q1" s="1911"/>
      <c r="R1" s="1911"/>
    </row>
    <row r="2" spans="1:18" s="116" customFormat="1" ht="25.9" customHeight="1">
      <c r="A2" s="115"/>
      <c r="B2" s="1106" t="s">
        <v>300</v>
      </c>
      <c r="C2" s="1107">
        <f>'INFORMACION GENERAL PROYECTO'!H8</f>
        <v>0</v>
      </c>
      <c r="D2" s="1107"/>
      <c r="E2" s="1108"/>
      <c r="F2" s="1109" t="s">
        <v>301</v>
      </c>
      <c r="G2" s="1279" t="s">
        <v>579</v>
      </c>
      <c r="H2" s="1279" t="s">
        <v>579</v>
      </c>
      <c r="I2" s="1279" t="s">
        <v>580</v>
      </c>
      <c r="J2" s="1279" t="s">
        <v>580</v>
      </c>
      <c r="K2" s="1279" t="s">
        <v>581</v>
      </c>
      <c r="L2" s="1279" t="s">
        <v>581</v>
      </c>
      <c r="M2" s="1279" t="s">
        <v>326</v>
      </c>
      <c r="N2" s="1279" t="s">
        <v>326</v>
      </c>
      <c r="O2" s="1279" t="s">
        <v>326</v>
      </c>
      <c r="P2" s="1279" t="s">
        <v>326</v>
      </c>
      <c r="Q2" s="1279" t="s">
        <v>326</v>
      </c>
      <c r="R2" s="1280" t="s">
        <v>326</v>
      </c>
    </row>
    <row r="3" spans="1:18" ht="15.6" customHeight="1">
      <c r="A3" s="104"/>
      <c r="B3" s="1110" t="s">
        <v>302</v>
      </c>
      <c r="C3" s="78" t="str">
        <f>'INFORMACION GENERAL PROYECTO'!D7</f>
        <v>[INSTITUCIÓN EJECUTORA]</v>
      </c>
      <c r="D3" s="78"/>
      <c r="E3" s="83"/>
      <c r="F3" s="80" t="s">
        <v>236</v>
      </c>
      <c r="G3" s="1278">
        <v>42216</v>
      </c>
      <c r="H3" s="1278">
        <v>42369</v>
      </c>
      <c r="I3" s="1278">
        <v>42582</v>
      </c>
      <c r="J3" s="1278">
        <v>42735</v>
      </c>
      <c r="K3" s="1278">
        <v>42947</v>
      </c>
      <c r="L3" s="1278">
        <v>43100</v>
      </c>
      <c r="M3" s="1278" t="s">
        <v>326</v>
      </c>
      <c r="N3" s="1278" t="s">
        <v>326</v>
      </c>
      <c r="O3" s="1278" t="s">
        <v>326</v>
      </c>
      <c r="P3" s="1278" t="s">
        <v>326</v>
      </c>
      <c r="Q3" s="1278" t="s">
        <v>326</v>
      </c>
      <c r="R3" s="1281" t="s">
        <v>326</v>
      </c>
    </row>
    <row r="4" spans="1:18" s="118" customFormat="1" ht="10.5">
      <c r="A4" s="117"/>
      <c r="B4" s="1914" t="s">
        <v>303</v>
      </c>
      <c r="C4" s="1915"/>
      <c r="D4" s="1915"/>
      <c r="E4" s="1915"/>
      <c r="F4" s="84" t="s">
        <v>304</v>
      </c>
      <c r="G4" s="1100" t="s">
        <v>305</v>
      </c>
      <c r="H4" s="1100" t="s">
        <v>306</v>
      </c>
      <c r="I4" s="1100" t="s">
        <v>307</v>
      </c>
      <c r="J4" s="1100" t="s">
        <v>308</v>
      </c>
      <c r="K4" s="1100" t="s">
        <v>309</v>
      </c>
      <c r="L4" s="1100" t="s">
        <v>310</v>
      </c>
      <c r="M4" s="1100" t="s">
        <v>311</v>
      </c>
      <c r="N4" s="1100" t="s">
        <v>312</v>
      </c>
      <c r="O4" s="1100" t="s">
        <v>313</v>
      </c>
      <c r="P4" s="1100" t="s">
        <v>314</v>
      </c>
      <c r="Q4" s="1100" t="s">
        <v>315</v>
      </c>
      <c r="R4" s="1101" t="s">
        <v>316</v>
      </c>
    </row>
    <row r="5" spans="1:18" ht="32.25" customHeight="1" hidden="1">
      <c r="A5" s="104"/>
      <c r="B5" s="1111"/>
      <c r="C5" s="1002"/>
      <c r="D5" s="1002"/>
      <c r="E5" s="1003"/>
      <c r="F5" s="91" t="s">
        <v>327</v>
      </c>
      <c r="G5" s="90">
        <f aca="true" t="shared" si="0" ref="G5:R5">G3</f>
        <v>42216</v>
      </c>
      <c r="H5" s="90">
        <f t="shared" si="0"/>
        <v>42369</v>
      </c>
      <c r="I5" s="90">
        <f t="shared" si="0"/>
        <v>42582</v>
      </c>
      <c r="J5" s="90">
        <f t="shared" si="0"/>
        <v>42735</v>
      </c>
      <c r="K5" s="90">
        <f t="shared" si="0"/>
        <v>42947</v>
      </c>
      <c r="L5" s="90">
        <f t="shared" si="0"/>
        <v>43100</v>
      </c>
      <c r="M5" s="90" t="str">
        <f t="shared" si="0"/>
        <v>No programado</v>
      </c>
      <c r="N5" s="90" t="str">
        <f t="shared" si="0"/>
        <v>No programado</v>
      </c>
      <c r="O5" s="90" t="str">
        <f t="shared" si="0"/>
        <v>No programado</v>
      </c>
      <c r="P5" s="90" t="str">
        <f t="shared" si="0"/>
        <v>No programado</v>
      </c>
      <c r="Q5" s="90" t="str">
        <f t="shared" si="0"/>
        <v>No programado</v>
      </c>
      <c r="R5" s="1102" t="str">
        <f t="shared" si="0"/>
        <v>No programado</v>
      </c>
    </row>
    <row r="6" spans="1:18" s="118" customFormat="1" ht="62.45" customHeight="1" thickBot="1">
      <c r="A6" s="117"/>
      <c r="B6" s="1112" t="s">
        <v>317</v>
      </c>
      <c r="C6" s="1912" t="s">
        <v>318</v>
      </c>
      <c r="D6" s="1913"/>
      <c r="E6" s="1113" t="s">
        <v>319</v>
      </c>
      <c r="F6" s="1113" t="s">
        <v>327</v>
      </c>
      <c r="G6" s="1103" t="s">
        <v>321</v>
      </c>
      <c r="H6" s="1103" t="s">
        <v>321</v>
      </c>
      <c r="I6" s="1103" t="s">
        <v>321</v>
      </c>
      <c r="J6" s="1103" t="s">
        <v>321</v>
      </c>
      <c r="K6" s="1103" t="s">
        <v>321</v>
      </c>
      <c r="L6" s="1103" t="s">
        <v>321</v>
      </c>
      <c r="M6" s="1103" t="s">
        <v>321</v>
      </c>
      <c r="N6" s="1103" t="s">
        <v>321</v>
      </c>
      <c r="O6" s="1103" t="s">
        <v>321</v>
      </c>
      <c r="P6" s="1103" t="s">
        <v>321</v>
      </c>
      <c r="Q6" s="1103" t="s">
        <v>321</v>
      </c>
      <c r="R6" s="1104" t="s">
        <v>321</v>
      </c>
    </row>
    <row r="7" spans="1:18" ht="15" customHeight="1">
      <c r="A7" s="104"/>
      <c r="B7" s="1293" t="s">
        <v>324</v>
      </c>
      <c r="C7" s="1297">
        <f>'[1]05 Avance de actividades '!C13</f>
        <v>1</v>
      </c>
      <c r="D7" s="1294">
        <f>'CRONOGRAMA ACTIVIDADES'!C13</f>
        <v>0</v>
      </c>
      <c r="E7" s="1295"/>
      <c r="F7" s="1295"/>
      <c r="G7" s="1114"/>
      <c r="H7" s="1114"/>
      <c r="I7" s="1114"/>
      <c r="J7" s="1114"/>
      <c r="K7" s="1114"/>
      <c r="L7" s="1114"/>
      <c r="M7" s="1114"/>
      <c r="N7" s="1114"/>
      <c r="O7" s="1114"/>
      <c r="P7" s="1114"/>
      <c r="Q7" s="1114"/>
      <c r="R7" s="1115"/>
    </row>
    <row r="8" spans="1:18" ht="13.5" customHeight="1" thickBot="1">
      <c r="A8" s="104"/>
      <c r="B8" s="1298" t="s">
        <v>325</v>
      </c>
      <c r="C8" s="1299">
        <f>'[1]05 Avance de actividades '!C14</f>
        <v>1.1</v>
      </c>
      <c r="D8" s="1300">
        <f>'CRONOGRAMA ACTIVIDADES'!C14</f>
        <v>0</v>
      </c>
      <c r="E8" s="1301"/>
      <c r="F8" s="1282"/>
      <c r="G8" s="1116"/>
      <c r="H8" s="1116"/>
      <c r="I8" s="1116"/>
      <c r="J8" s="1116"/>
      <c r="K8" s="1116"/>
      <c r="L8" s="1116"/>
      <c r="M8" s="1116"/>
      <c r="N8" s="1116"/>
      <c r="O8" s="1116"/>
      <c r="P8" s="1116"/>
      <c r="Q8" s="1116"/>
      <c r="R8" s="1117"/>
    </row>
    <row r="9" spans="1:18" ht="13.15" customHeight="1">
      <c r="A9" s="104"/>
      <c r="B9" s="1906" t="s">
        <v>328</v>
      </c>
      <c r="C9" s="1302" t="str">
        <f>'[1]05 Avance de actividades '!C15</f>
        <v>I. 1.1.1</v>
      </c>
      <c r="D9" s="1303">
        <f>'CRONOGRAMA ACTIVIDADES'!C15</f>
        <v>0</v>
      </c>
      <c r="E9" s="1304" t="str">
        <f>'CRONOGRAMA ACTIVIDADES'!D15</f>
        <v>Unidad medida</v>
      </c>
      <c r="F9" s="1286">
        <f>'CRONOGRAMA ACTIVIDADES'!E15</f>
        <v>0</v>
      </c>
      <c r="G9" s="1118"/>
      <c r="H9" s="1118"/>
      <c r="I9" s="1118"/>
      <c r="J9" s="1118"/>
      <c r="K9" s="1118"/>
      <c r="L9" s="1118"/>
      <c r="M9" s="1118"/>
      <c r="N9" s="1118"/>
      <c r="O9" s="1118"/>
      <c r="P9" s="1118"/>
      <c r="Q9" s="1118"/>
      <c r="R9" s="1119"/>
    </row>
    <row r="10" spans="1:18" ht="13.15" customHeight="1">
      <c r="A10" s="104"/>
      <c r="B10" s="1907"/>
      <c r="C10" s="1305" t="str">
        <f>'[1]05 Avance de actividades '!C16</f>
        <v>I. 1.1.2</v>
      </c>
      <c r="D10" s="1306">
        <f>'CRONOGRAMA ACTIVIDADES'!C16</f>
        <v>0</v>
      </c>
      <c r="E10" s="1307" t="str">
        <f>'CRONOGRAMA ACTIVIDADES'!D16</f>
        <v>Unidad medida</v>
      </c>
      <c r="F10" s="120">
        <f>'CRONOGRAMA ACTIVIDADES'!E16</f>
        <v>0</v>
      </c>
      <c r="G10" s="1120"/>
      <c r="H10" s="1120"/>
      <c r="I10" s="1120"/>
      <c r="J10" s="1120"/>
      <c r="K10" s="1120"/>
      <c r="L10" s="1120"/>
      <c r="M10" s="1120"/>
      <c r="N10" s="1120"/>
      <c r="O10" s="1120"/>
      <c r="P10" s="1120"/>
      <c r="Q10" s="1120"/>
      <c r="R10" s="1121"/>
    </row>
    <row r="11" spans="1:18" ht="13.15" customHeight="1" thickBot="1">
      <c r="A11" s="104"/>
      <c r="B11" s="1908"/>
      <c r="C11" s="1308" t="str">
        <f>'[1]05 Avance de actividades '!C17</f>
        <v>I. 1.1.3</v>
      </c>
      <c r="D11" s="1309">
        <f>'CRONOGRAMA ACTIVIDADES'!C17</f>
        <v>0</v>
      </c>
      <c r="E11" s="1310" t="str">
        <f>'CRONOGRAMA ACTIVIDADES'!D17</f>
        <v>Unidad medida</v>
      </c>
      <c r="F11" s="1287">
        <f>'CRONOGRAMA ACTIVIDADES'!E17</f>
        <v>0</v>
      </c>
      <c r="G11" s="1122"/>
      <c r="H11" s="1122"/>
      <c r="I11" s="1122"/>
      <c r="J11" s="1122"/>
      <c r="K11" s="1122"/>
      <c r="L11" s="1122"/>
      <c r="M11" s="1122"/>
      <c r="N11" s="1122"/>
      <c r="O11" s="1122"/>
      <c r="P11" s="1122"/>
      <c r="Q11" s="1122"/>
      <c r="R11" s="1123"/>
    </row>
    <row r="12" spans="1:18" ht="13.15" customHeight="1" outlineLevel="1">
      <c r="A12" s="104"/>
      <c r="B12" s="1904" t="s">
        <v>329</v>
      </c>
      <c r="C12" s="1311" t="str">
        <f>'[1]05 Avance de actividades '!C18</f>
        <v>1.1.1</v>
      </c>
      <c r="D12" s="1312">
        <f>'CRONOGRAMA ACTIVIDADES'!C18</f>
        <v>0</v>
      </c>
      <c r="E12" s="1313" t="str">
        <f>'CRONOGRAMA ACTIVIDADES'!D18</f>
        <v>Unidad medida</v>
      </c>
      <c r="F12" s="1283">
        <f>'CRONOGRAMA ACTIVIDADES'!E18</f>
        <v>0</v>
      </c>
      <c r="G12" s="1284"/>
      <c r="H12" s="1284"/>
      <c r="I12" s="1284"/>
      <c r="J12" s="1284"/>
      <c r="K12" s="1284"/>
      <c r="L12" s="1284"/>
      <c r="M12" s="1284"/>
      <c r="N12" s="1284"/>
      <c r="O12" s="1284"/>
      <c r="P12" s="1284"/>
      <c r="Q12" s="1284"/>
      <c r="R12" s="1285"/>
    </row>
    <row r="13" spans="1:18" ht="13.15" customHeight="1" outlineLevel="1">
      <c r="A13" s="104"/>
      <c r="B13" s="1904"/>
      <c r="C13" s="1314" t="str">
        <f>'[1]05 Avance de actividades '!C19</f>
        <v>1.1.2</v>
      </c>
      <c r="D13" s="1315">
        <f>'CRONOGRAMA ACTIVIDADES'!C19</f>
        <v>0</v>
      </c>
      <c r="E13" s="1316" t="str">
        <f>'CRONOGRAMA ACTIVIDADES'!D19</f>
        <v>Unidad medida</v>
      </c>
      <c r="F13" s="1099">
        <f>'CRONOGRAMA ACTIVIDADES'!E19</f>
        <v>0</v>
      </c>
      <c r="G13" s="1126"/>
      <c r="H13" s="1126"/>
      <c r="I13" s="1126"/>
      <c r="J13" s="1126"/>
      <c r="K13" s="1126"/>
      <c r="L13" s="1126"/>
      <c r="M13" s="1126"/>
      <c r="N13" s="1126"/>
      <c r="O13" s="1126"/>
      <c r="P13" s="1126"/>
      <c r="Q13" s="1126"/>
      <c r="R13" s="1127"/>
    </row>
    <row r="14" spans="1:18" ht="13.15" customHeight="1" outlineLevel="1">
      <c r="A14" s="104"/>
      <c r="B14" s="1904"/>
      <c r="C14" s="1314" t="str">
        <f>'[1]05 Avance de actividades '!C20</f>
        <v>1.1.3</v>
      </c>
      <c r="D14" s="1315">
        <f>'CRONOGRAMA ACTIVIDADES'!C20</f>
        <v>0</v>
      </c>
      <c r="E14" s="1316" t="str">
        <f>'CRONOGRAMA ACTIVIDADES'!D20</f>
        <v>Unidad medida</v>
      </c>
      <c r="F14" s="1099">
        <f>'CRONOGRAMA ACTIVIDADES'!E20</f>
        <v>0</v>
      </c>
      <c r="G14" s="1126"/>
      <c r="H14" s="1126"/>
      <c r="I14" s="1126"/>
      <c r="J14" s="1126"/>
      <c r="K14" s="1126"/>
      <c r="L14" s="1126"/>
      <c r="M14" s="1126"/>
      <c r="N14" s="1126"/>
      <c r="O14" s="1126"/>
      <c r="P14" s="1126"/>
      <c r="Q14" s="1126"/>
      <c r="R14" s="1127"/>
    </row>
    <row r="15" spans="1:18" ht="13.15" customHeight="1" outlineLevel="1">
      <c r="A15" s="104"/>
      <c r="B15" s="1904"/>
      <c r="C15" s="1314" t="str">
        <f>'[1]05 Avance de actividades '!C21</f>
        <v>1.1.4</v>
      </c>
      <c r="D15" s="1315">
        <f>'CRONOGRAMA ACTIVIDADES'!C21</f>
        <v>0</v>
      </c>
      <c r="E15" s="1316" t="str">
        <f>'CRONOGRAMA ACTIVIDADES'!D21</f>
        <v>Unidad medida</v>
      </c>
      <c r="F15" s="1099">
        <f>'CRONOGRAMA ACTIVIDADES'!E21</f>
        <v>0</v>
      </c>
      <c r="G15" s="1126"/>
      <c r="H15" s="1126"/>
      <c r="I15" s="1126"/>
      <c r="J15" s="1126"/>
      <c r="K15" s="1126"/>
      <c r="L15" s="1126"/>
      <c r="M15" s="1126"/>
      <c r="N15" s="1126"/>
      <c r="O15" s="1126"/>
      <c r="P15" s="1126"/>
      <c r="Q15" s="1126"/>
      <c r="R15" s="1127"/>
    </row>
    <row r="16" spans="1:18" ht="13.15" customHeight="1" outlineLevel="1" thickBot="1">
      <c r="A16" s="104"/>
      <c r="B16" s="1905"/>
      <c r="C16" s="1314" t="str">
        <f>'[1]05 Avance de actividades '!C22</f>
        <v>1.1.5</v>
      </c>
      <c r="D16" s="1315">
        <f>'CRONOGRAMA ACTIVIDADES'!C22</f>
        <v>0</v>
      </c>
      <c r="E16" s="1316" t="str">
        <f>'CRONOGRAMA ACTIVIDADES'!D22</f>
        <v>Unidad medida</v>
      </c>
      <c r="F16" s="1099">
        <f>'CRONOGRAMA ACTIVIDADES'!E22</f>
        <v>0</v>
      </c>
      <c r="G16" s="1128"/>
      <c r="H16" s="1128"/>
      <c r="I16" s="1128"/>
      <c r="J16" s="1128"/>
      <c r="K16" s="1128"/>
      <c r="L16" s="1128"/>
      <c r="M16" s="1128"/>
      <c r="N16" s="1128"/>
      <c r="O16" s="1128"/>
      <c r="P16" s="1128"/>
      <c r="Q16" s="1128"/>
      <c r="R16" s="1129"/>
    </row>
    <row r="17" spans="1:18" ht="14.25" thickBot="1">
      <c r="A17" s="104"/>
      <c r="B17" s="1317" t="s">
        <v>325</v>
      </c>
      <c r="C17" s="1318">
        <f>'[1]05 Avance de actividades '!C23</f>
        <v>1.2</v>
      </c>
      <c r="D17" s="1319">
        <f>'CRONOGRAMA ACTIVIDADES'!C23</f>
        <v>0</v>
      </c>
      <c r="E17" s="1320"/>
      <c r="F17" s="1098"/>
      <c r="G17" s="1130"/>
      <c r="H17" s="1130"/>
      <c r="I17" s="1130"/>
      <c r="J17" s="1130"/>
      <c r="K17" s="1130"/>
      <c r="L17" s="1130"/>
      <c r="M17" s="1130"/>
      <c r="N17" s="1130"/>
      <c r="O17" s="1130"/>
      <c r="P17" s="1130"/>
      <c r="Q17" s="1130"/>
      <c r="R17" s="1131"/>
    </row>
    <row r="18" spans="1:18" ht="13.15" customHeight="1">
      <c r="A18" s="104"/>
      <c r="B18" s="1906" t="s">
        <v>328</v>
      </c>
      <c r="C18" s="1302" t="str">
        <f>'[1]05 Avance de actividades '!C24</f>
        <v>I. 1.2.1</v>
      </c>
      <c r="D18" s="1303">
        <f>'CRONOGRAMA ACTIVIDADES'!C24</f>
        <v>0</v>
      </c>
      <c r="E18" s="1304" t="str">
        <f>'CRONOGRAMA ACTIVIDADES'!D24</f>
        <v>Unidad medida</v>
      </c>
      <c r="F18" s="1286">
        <f>'CRONOGRAMA ACTIVIDADES'!E24</f>
        <v>0</v>
      </c>
      <c r="G18" s="1118"/>
      <c r="H18" s="1118"/>
      <c r="I18" s="1118"/>
      <c r="J18" s="1118"/>
      <c r="K18" s="1118"/>
      <c r="L18" s="1118"/>
      <c r="M18" s="1118"/>
      <c r="N18" s="1118"/>
      <c r="O18" s="1118"/>
      <c r="P18" s="1118"/>
      <c r="Q18" s="1118"/>
      <c r="R18" s="1119"/>
    </row>
    <row r="19" spans="1:18" ht="13.15" customHeight="1">
      <c r="A19" s="104"/>
      <c r="B19" s="1907"/>
      <c r="C19" s="1305" t="str">
        <f>'[1]05 Avance de actividades '!C25</f>
        <v>I. 1.2.2</v>
      </c>
      <c r="D19" s="1306">
        <f>'CRONOGRAMA ACTIVIDADES'!C25</f>
        <v>0</v>
      </c>
      <c r="E19" s="1307" t="str">
        <f>'CRONOGRAMA ACTIVIDADES'!D25</f>
        <v>Unidad medida</v>
      </c>
      <c r="F19" s="120">
        <f>'CRONOGRAMA ACTIVIDADES'!E25</f>
        <v>0</v>
      </c>
      <c r="G19" s="1120"/>
      <c r="H19" s="1120"/>
      <c r="I19" s="1120"/>
      <c r="J19" s="1120"/>
      <c r="K19" s="1120"/>
      <c r="L19" s="1120"/>
      <c r="M19" s="1120"/>
      <c r="N19" s="1120"/>
      <c r="O19" s="1120"/>
      <c r="P19" s="1120"/>
      <c r="Q19" s="1120"/>
      <c r="R19" s="1121"/>
    </row>
    <row r="20" spans="1:18" ht="13.15" customHeight="1" thickBot="1">
      <c r="A20" s="104"/>
      <c r="B20" s="1908"/>
      <c r="C20" s="1308" t="str">
        <f>'[1]05 Avance de actividades '!C26</f>
        <v>I. 1.2.3</v>
      </c>
      <c r="D20" s="1309">
        <f>'CRONOGRAMA ACTIVIDADES'!C26</f>
        <v>0</v>
      </c>
      <c r="E20" s="1310" t="str">
        <f>'CRONOGRAMA ACTIVIDADES'!D26</f>
        <v>Unidad medida</v>
      </c>
      <c r="F20" s="1287">
        <f>'CRONOGRAMA ACTIVIDADES'!E26</f>
        <v>0</v>
      </c>
      <c r="G20" s="1122"/>
      <c r="H20" s="1122"/>
      <c r="I20" s="1122"/>
      <c r="J20" s="1122"/>
      <c r="K20" s="1122"/>
      <c r="L20" s="1122"/>
      <c r="M20" s="1122"/>
      <c r="N20" s="1122"/>
      <c r="O20" s="1122"/>
      <c r="P20" s="1122"/>
      <c r="Q20" s="1122"/>
      <c r="R20" s="1123"/>
    </row>
    <row r="21" spans="1:18" ht="13.15" customHeight="1" outlineLevel="1">
      <c r="A21" s="104"/>
      <c r="B21" s="1903" t="s">
        <v>329</v>
      </c>
      <c r="C21" s="1314" t="str">
        <f>'[1]05 Avance de actividades '!C27</f>
        <v>1.2.1</v>
      </c>
      <c r="D21" s="1315">
        <f>'CRONOGRAMA ACTIVIDADES'!C27</f>
        <v>0</v>
      </c>
      <c r="E21" s="1316" t="str">
        <f>'CRONOGRAMA ACTIVIDADES'!D27</f>
        <v>Unidad medida</v>
      </c>
      <c r="F21" s="1099">
        <f>'CRONOGRAMA ACTIVIDADES'!E27</f>
        <v>0</v>
      </c>
      <c r="G21" s="1124"/>
      <c r="H21" s="1124"/>
      <c r="I21" s="1124"/>
      <c r="J21" s="1124"/>
      <c r="K21" s="1124"/>
      <c r="L21" s="1124"/>
      <c r="M21" s="1124"/>
      <c r="N21" s="1124"/>
      <c r="O21" s="1124"/>
      <c r="P21" s="1124"/>
      <c r="Q21" s="1124"/>
      <c r="R21" s="1125"/>
    </row>
    <row r="22" spans="1:18" ht="13.15" customHeight="1" outlineLevel="1">
      <c r="A22" s="104"/>
      <c r="B22" s="1904"/>
      <c r="C22" s="1314" t="str">
        <f>'[1]05 Avance de actividades '!C28</f>
        <v>1.2.2</v>
      </c>
      <c r="D22" s="1315">
        <f>'CRONOGRAMA ACTIVIDADES'!C28</f>
        <v>0</v>
      </c>
      <c r="E22" s="1316" t="str">
        <f>'CRONOGRAMA ACTIVIDADES'!D28</f>
        <v>Unidad medida</v>
      </c>
      <c r="F22" s="1099">
        <f>'CRONOGRAMA ACTIVIDADES'!E28</f>
        <v>0</v>
      </c>
      <c r="G22" s="1126"/>
      <c r="H22" s="1126"/>
      <c r="I22" s="1126"/>
      <c r="J22" s="1126"/>
      <c r="K22" s="1126"/>
      <c r="L22" s="1126"/>
      <c r="M22" s="1126"/>
      <c r="N22" s="1126"/>
      <c r="O22" s="1126"/>
      <c r="P22" s="1126"/>
      <c r="Q22" s="1126"/>
      <c r="R22" s="1127"/>
    </row>
    <row r="23" spans="1:18" ht="13.15" customHeight="1" outlineLevel="1">
      <c r="A23" s="104"/>
      <c r="B23" s="1904"/>
      <c r="C23" s="1314" t="str">
        <f>'[1]05 Avance de actividades '!C29</f>
        <v>1.2.3</v>
      </c>
      <c r="D23" s="1315">
        <f>'CRONOGRAMA ACTIVIDADES'!C29</f>
        <v>0</v>
      </c>
      <c r="E23" s="1316" t="str">
        <f>'CRONOGRAMA ACTIVIDADES'!D29</f>
        <v>Unidad medida</v>
      </c>
      <c r="F23" s="1099">
        <f>'CRONOGRAMA ACTIVIDADES'!E29</f>
        <v>0</v>
      </c>
      <c r="G23" s="1126"/>
      <c r="H23" s="1126"/>
      <c r="I23" s="1126"/>
      <c r="J23" s="1126"/>
      <c r="K23" s="1126"/>
      <c r="L23" s="1126"/>
      <c r="M23" s="1126"/>
      <c r="N23" s="1126"/>
      <c r="O23" s="1126"/>
      <c r="P23" s="1126"/>
      <c r="Q23" s="1126"/>
      <c r="R23" s="1127"/>
    </row>
    <row r="24" spans="1:18" ht="13.15" customHeight="1" outlineLevel="1">
      <c r="A24" s="104"/>
      <c r="B24" s="1904"/>
      <c r="C24" s="1314" t="str">
        <f>'[1]05 Avance de actividades '!C30</f>
        <v>1.2.4</v>
      </c>
      <c r="D24" s="1315">
        <f>'CRONOGRAMA ACTIVIDADES'!C30</f>
        <v>0</v>
      </c>
      <c r="E24" s="1316" t="str">
        <f>'CRONOGRAMA ACTIVIDADES'!D30</f>
        <v>Unidad medida</v>
      </c>
      <c r="F24" s="1099">
        <f>'CRONOGRAMA ACTIVIDADES'!E30</f>
        <v>0</v>
      </c>
      <c r="G24" s="1126"/>
      <c r="H24" s="1126"/>
      <c r="I24" s="1126"/>
      <c r="J24" s="1126"/>
      <c r="K24" s="1126"/>
      <c r="L24" s="1126"/>
      <c r="M24" s="1126"/>
      <c r="N24" s="1126"/>
      <c r="O24" s="1126"/>
      <c r="P24" s="1126"/>
      <c r="Q24" s="1126"/>
      <c r="R24" s="1127"/>
    </row>
    <row r="25" spans="1:18" ht="13.15" customHeight="1" outlineLevel="1" thickBot="1">
      <c r="A25" s="104"/>
      <c r="B25" s="1905"/>
      <c r="C25" s="1314" t="str">
        <f>'[1]05 Avance de actividades '!C31</f>
        <v>1.2.5</v>
      </c>
      <c r="D25" s="1315">
        <f>'CRONOGRAMA ACTIVIDADES'!C31</f>
        <v>0</v>
      </c>
      <c r="E25" s="1316" t="str">
        <f>'CRONOGRAMA ACTIVIDADES'!D31</f>
        <v>Unidad medida</v>
      </c>
      <c r="F25" s="1099">
        <f>'CRONOGRAMA ACTIVIDADES'!E31</f>
        <v>0</v>
      </c>
      <c r="G25" s="1128"/>
      <c r="H25" s="1128"/>
      <c r="I25" s="1128"/>
      <c r="J25" s="1128"/>
      <c r="K25" s="1128"/>
      <c r="L25" s="1128"/>
      <c r="M25" s="1128"/>
      <c r="N25" s="1128"/>
      <c r="O25" s="1128"/>
      <c r="P25" s="1128"/>
      <c r="Q25" s="1128"/>
      <c r="R25" s="1129"/>
    </row>
    <row r="26" spans="1:18" ht="14.25" thickBot="1">
      <c r="A26" s="104"/>
      <c r="B26" s="1317" t="s">
        <v>325</v>
      </c>
      <c r="C26" s="1318">
        <f>'[1]05 Avance de actividades '!C32</f>
        <v>1.3</v>
      </c>
      <c r="D26" s="1319">
        <f>'CRONOGRAMA ACTIVIDADES'!C32</f>
        <v>0</v>
      </c>
      <c r="E26" s="1320"/>
      <c r="F26" s="1098"/>
      <c r="G26" s="119"/>
      <c r="H26" s="119"/>
      <c r="I26" s="119"/>
      <c r="J26" s="119"/>
      <c r="K26" s="119"/>
      <c r="L26" s="119"/>
      <c r="M26" s="119"/>
      <c r="N26" s="119"/>
      <c r="O26" s="119"/>
      <c r="P26" s="119"/>
      <c r="Q26" s="119"/>
      <c r="R26" s="1132"/>
    </row>
    <row r="27" spans="1:18" ht="13.15" customHeight="1">
      <c r="A27" s="104"/>
      <c r="B27" s="1906" t="s">
        <v>328</v>
      </c>
      <c r="C27" s="1302" t="str">
        <f>'[1]05 Avance de actividades '!C33</f>
        <v>I. 1.3.1</v>
      </c>
      <c r="D27" s="1303">
        <f>'CRONOGRAMA ACTIVIDADES'!C33</f>
        <v>0</v>
      </c>
      <c r="E27" s="1304" t="str">
        <f>'CRONOGRAMA ACTIVIDADES'!D33</f>
        <v>Unidad medida</v>
      </c>
      <c r="F27" s="1286">
        <f>'CRONOGRAMA ACTIVIDADES'!E33</f>
        <v>0</v>
      </c>
      <c r="G27" s="1118"/>
      <c r="H27" s="1118"/>
      <c r="I27" s="1118"/>
      <c r="J27" s="1118"/>
      <c r="K27" s="1118"/>
      <c r="L27" s="1118"/>
      <c r="M27" s="1118"/>
      <c r="N27" s="1118"/>
      <c r="O27" s="1118"/>
      <c r="P27" s="1118"/>
      <c r="Q27" s="1118"/>
      <c r="R27" s="1119"/>
    </row>
    <row r="28" spans="1:18" ht="13.15" customHeight="1">
      <c r="A28" s="104"/>
      <c r="B28" s="1907"/>
      <c r="C28" s="1305" t="str">
        <f>'[1]05 Avance de actividades '!C34</f>
        <v>I. 1.3.2</v>
      </c>
      <c r="D28" s="1306">
        <f>'CRONOGRAMA ACTIVIDADES'!C34</f>
        <v>0</v>
      </c>
      <c r="E28" s="1307" t="str">
        <f>'CRONOGRAMA ACTIVIDADES'!D34</f>
        <v>Unidad medida</v>
      </c>
      <c r="F28" s="120">
        <f>'CRONOGRAMA ACTIVIDADES'!E34</f>
        <v>0</v>
      </c>
      <c r="G28" s="1120"/>
      <c r="H28" s="1120"/>
      <c r="I28" s="1120"/>
      <c r="J28" s="1120"/>
      <c r="K28" s="1120"/>
      <c r="L28" s="1120"/>
      <c r="M28" s="1120"/>
      <c r="N28" s="1120"/>
      <c r="O28" s="1120"/>
      <c r="P28" s="1120"/>
      <c r="Q28" s="1120"/>
      <c r="R28" s="1121"/>
    </row>
    <row r="29" spans="1:18" ht="13.15" customHeight="1" thickBot="1">
      <c r="A29" s="104"/>
      <c r="B29" s="1908"/>
      <c r="C29" s="1308" t="str">
        <f>'[1]05 Avance de actividades '!C35</f>
        <v>I. 1.3.3</v>
      </c>
      <c r="D29" s="1309">
        <f>'CRONOGRAMA ACTIVIDADES'!C35</f>
        <v>0</v>
      </c>
      <c r="E29" s="1310" t="str">
        <f>'CRONOGRAMA ACTIVIDADES'!D35</f>
        <v>Unidad medida</v>
      </c>
      <c r="F29" s="1287">
        <f>'CRONOGRAMA ACTIVIDADES'!E35</f>
        <v>0</v>
      </c>
      <c r="G29" s="1122"/>
      <c r="H29" s="1122"/>
      <c r="I29" s="1122"/>
      <c r="J29" s="1122"/>
      <c r="K29" s="1122"/>
      <c r="L29" s="1122"/>
      <c r="M29" s="1122"/>
      <c r="N29" s="1122"/>
      <c r="O29" s="1122"/>
      <c r="P29" s="1122"/>
      <c r="Q29" s="1122"/>
      <c r="R29" s="1123"/>
    </row>
    <row r="30" spans="1:18" ht="13.15" customHeight="1" outlineLevel="1">
      <c r="A30" s="104"/>
      <c r="B30" s="1903" t="s">
        <v>329</v>
      </c>
      <c r="C30" s="1314" t="str">
        <f>'[1]05 Avance de actividades '!C36</f>
        <v>1.3.1</v>
      </c>
      <c r="D30" s="1315">
        <f>'CRONOGRAMA ACTIVIDADES'!C36</f>
        <v>0</v>
      </c>
      <c r="E30" s="1316" t="str">
        <f>'CRONOGRAMA ACTIVIDADES'!D36</f>
        <v>Unidad medida</v>
      </c>
      <c r="F30" s="1099">
        <f>'CRONOGRAMA ACTIVIDADES'!E36</f>
        <v>0</v>
      </c>
      <c r="G30" s="1124"/>
      <c r="H30" s="1124"/>
      <c r="I30" s="1124"/>
      <c r="J30" s="1124"/>
      <c r="K30" s="1124"/>
      <c r="L30" s="1124"/>
      <c r="M30" s="1124"/>
      <c r="N30" s="1124"/>
      <c r="O30" s="1124"/>
      <c r="P30" s="1124"/>
      <c r="Q30" s="1124"/>
      <c r="R30" s="1125"/>
    </row>
    <row r="31" spans="1:18" ht="13.15" customHeight="1" outlineLevel="1">
      <c r="A31" s="104"/>
      <c r="B31" s="1904"/>
      <c r="C31" s="1314" t="str">
        <f>'[1]05 Avance de actividades '!C37</f>
        <v>1.3.2</v>
      </c>
      <c r="D31" s="1315">
        <f>'CRONOGRAMA ACTIVIDADES'!C37</f>
        <v>0</v>
      </c>
      <c r="E31" s="1316" t="str">
        <f>'CRONOGRAMA ACTIVIDADES'!D37</f>
        <v>Unidad medida</v>
      </c>
      <c r="F31" s="1099">
        <f>'CRONOGRAMA ACTIVIDADES'!E37</f>
        <v>0</v>
      </c>
      <c r="G31" s="1126"/>
      <c r="H31" s="1126"/>
      <c r="I31" s="1126"/>
      <c r="J31" s="1126"/>
      <c r="K31" s="1126"/>
      <c r="L31" s="1126"/>
      <c r="M31" s="1126"/>
      <c r="N31" s="1126"/>
      <c r="O31" s="1126"/>
      <c r="P31" s="1126"/>
      <c r="Q31" s="1126"/>
      <c r="R31" s="1127"/>
    </row>
    <row r="32" spans="1:18" ht="13.15" customHeight="1" outlineLevel="1">
      <c r="A32" s="104"/>
      <c r="B32" s="1904"/>
      <c r="C32" s="1314" t="str">
        <f>'[1]05 Avance de actividades '!C38</f>
        <v>1.3.3</v>
      </c>
      <c r="D32" s="1315">
        <f>'CRONOGRAMA ACTIVIDADES'!C38</f>
        <v>0</v>
      </c>
      <c r="E32" s="1316" t="str">
        <f>'CRONOGRAMA ACTIVIDADES'!D38</f>
        <v>Unidad medida</v>
      </c>
      <c r="F32" s="1099">
        <f>'CRONOGRAMA ACTIVIDADES'!E38</f>
        <v>0</v>
      </c>
      <c r="G32" s="1126"/>
      <c r="H32" s="1126"/>
      <c r="I32" s="1126"/>
      <c r="J32" s="1126"/>
      <c r="K32" s="1126"/>
      <c r="L32" s="1126"/>
      <c r="M32" s="1126"/>
      <c r="N32" s="1126"/>
      <c r="O32" s="1126"/>
      <c r="P32" s="1126"/>
      <c r="Q32" s="1126"/>
      <c r="R32" s="1127"/>
    </row>
    <row r="33" spans="1:18" ht="13.15" customHeight="1" outlineLevel="1">
      <c r="A33" s="104"/>
      <c r="B33" s="1904"/>
      <c r="C33" s="1314" t="str">
        <f>'[1]05 Avance de actividades '!C39</f>
        <v>1.3.4</v>
      </c>
      <c r="D33" s="1315">
        <f>'CRONOGRAMA ACTIVIDADES'!C39</f>
        <v>0</v>
      </c>
      <c r="E33" s="1316" t="str">
        <f>'CRONOGRAMA ACTIVIDADES'!D39</f>
        <v>Unidad medida</v>
      </c>
      <c r="F33" s="1099">
        <f>'CRONOGRAMA ACTIVIDADES'!E39</f>
        <v>0</v>
      </c>
      <c r="G33" s="1126"/>
      <c r="H33" s="1126"/>
      <c r="I33" s="1126"/>
      <c r="J33" s="1126"/>
      <c r="K33" s="1126"/>
      <c r="L33" s="1126"/>
      <c r="M33" s="1126"/>
      <c r="N33" s="1126"/>
      <c r="O33" s="1126"/>
      <c r="P33" s="1126"/>
      <c r="Q33" s="1126"/>
      <c r="R33" s="1127"/>
    </row>
    <row r="34" spans="1:18" ht="13.15" customHeight="1" outlineLevel="1" thickBot="1">
      <c r="A34" s="104"/>
      <c r="B34" s="1909"/>
      <c r="C34" s="1321" t="str">
        <f>'[1]05 Avance de actividades '!C40</f>
        <v>1.3.5</v>
      </c>
      <c r="D34" s="1322">
        <f>'CRONOGRAMA ACTIVIDADES'!C40</f>
        <v>0</v>
      </c>
      <c r="E34" s="1323" t="str">
        <f>'CRONOGRAMA ACTIVIDADES'!D40</f>
        <v>Unidad medida</v>
      </c>
      <c r="F34" s="1296">
        <f>'CRONOGRAMA ACTIVIDADES'!E40</f>
        <v>0</v>
      </c>
      <c r="G34" s="1128"/>
      <c r="H34" s="1128"/>
      <c r="I34" s="1128"/>
      <c r="J34" s="1128"/>
      <c r="K34" s="1128"/>
      <c r="L34" s="1128"/>
      <c r="M34" s="1128"/>
      <c r="N34" s="1128"/>
      <c r="O34" s="1128"/>
      <c r="P34" s="1128"/>
      <c r="Q34" s="1128"/>
      <c r="R34" s="1129"/>
    </row>
    <row r="35" spans="1:18" ht="13.15" customHeight="1" outlineLevel="1">
      <c r="A35" s="104"/>
      <c r="B35" s="1288" t="s">
        <v>258</v>
      </c>
      <c r="C35" s="1289">
        <v>6</v>
      </c>
      <c r="D35" s="1290" t="str">
        <f>'CRONOGRAMA ACTIVIDADES'!C41</f>
        <v>MANEJO DEL PROYECTO</v>
      </c>
      <c r="E35" s="1105"/>
      <c r="F35" s="1105"/>
      <c r="G35" s="1291"/>
      <c r="H35" s="1291"/>
      <c r="I35" s="1291"/>
      <c r="J35" s="1291"/>
      <c r="K35" s="1291"/>
      <c r="L35" s="1291"/>
      <c r="M35" s="1291"/>
      <c r="N35" s="1291"/>
      <c r="O35" s="1291"/>
      <c r="P35" s="1291"/>
      <c r="Q35" s="1291"/>
      <c r="R35" s="1292"/>
    </row>
    <row r="36" spans="1:18" ht="13.15" customHeight="1" outlineLevel="1" thickBot="1">
      <c r="A36" s="104"/>
      <c r="B36" s="1298" t="s">
        <v>330</v>
      </c>
      <c r="C36" s="1299">
        <v>6.1</v>
      </c>
      <c r="D36" s="1324" t="str">
        <f>'CRONOGRAMA ACTIVIDADES'!C42</f>
        <v>Equipo técnico del proyecto</v>
      </c>
      <c r="E36" s="1325"/>
      <c r="F36" s="1089"/>
      <c r="G36" s="1116"/>
      <c r="H36" s="1116"/>
      <c r="I36" s="1116"/>
      <c r="J36" s="1116"/>
      <c r="K36" s="1116"/>
      <c r="L36" s="1116"/>
      <c r="M36" s="1116"/>
      <c r="N36" s="1116"/>
      <c r="O36" s="1116"/>
      <c r="P36" s="1116"/>
      <c r="Q36" s="1116"/>
      <c r="R36" s="1117"/>
    </row>
    <row r="37" spans="1:18" ht="13.9" customHeight="1" outlineLevel="1">
      <c r="A37" s="104"/>
      <c r="B37" s="1326" t="s">
        <v>331</v>
      </c>
      <c r="C37" s="1327" t="s">
        <v>556</v>
      </c>
      <c r="D37" s="1328">
        <f>'CRONOGRAMA ACTIVIDADES'!C43</f>
        <v>0</v>
      </c>
      <c r="E37" s="1090" t="str">
        <f>'CRONOGRAMA ACTIVIDADES'!D43</f>
        <v>Unidad medida</v>
      </c>
      <c r="F37" s="1090">
        <f>'CRONOGRAMA ACTIVIDADES'!E43</f>
        <v>0</v>
      </c>
      <c r="G37" s="1124"/>
      <c r="H37" s="1124"/>
      <c r="I37" s="1124"/>
      <c r="J37" s="1124"/>
      <c r="K37" s="1124"/>
      <c r="L37" s="1124"/>
      <c r="M37" s="1124"/>
      <c r="N37" s="1124"/>
      <c r="O37" s="1124"/>
      <c r="P37" s="1124"/>
      <c r="Q37" s="1124"/>
      <c r="R37" s="1125"/>
    </row>
    <row r="38" spans="1:18" ht="13.15" customHeight="1" outlineLevel="1">
      <c r="A38" s="104"/>
      <c r="B38" s="1329"/>
      <c r="C38" s="1330" t="s">
        <v>557</v>
      </c>
      <c r="D38" s="1330">
        <f>'CRONOGRAMA ACTIVIDADES'!C44</f>
        <v>0</v>
      </c>
      <c r="E38" s="1091" t="str">
        <f>'CRONOGRAMA ACTIVIDADES'!D44</f>
        <v>Unidad medida</v>
      </c>
      <c r="F38" s="122">
        <f>'CRONOGRAMA ACTIVIDADES'!E44</f>
        <v>0</v>
      </c>
      <c r="G38" s="1126"/>
      <c r="H38" s="1126"/>
      <c r="I38" s="1126"/>
      <c r="J38" s="1126"/>
      <c r="K38" s="1126"/>
      <c r="L38" s="1126"/>
      <c r="M38" s="1126"/>
      <c r="N38" s="1126"/>
      <c r="O38" s="1126"/>
      <c r="P38" s="1126"/>
      <c r="Q38" s="1126"/>
      <c r="R38" s="1127"/>
    </row>
    <row r="39" spans="1:18" ht="13.15" customHeight="1" outlineLevel="1">
      <c r="A39" s="104"/>
      <c r="B39" s="1329"/>
      <c r="C39" s="1330" t="s">
        <v>558</v>
      </c>
      <c r="D39" s="1330">
        <f>'CRONOGRAMA ACTIVIDADES'!C45</f>
        <v>0</v>
      </c>
      <c r="E39" s="1091" t="str">
        <f>'CRONOGRAMA ACTIVIDADES'!D45</f>
        <v>Unidad medida</v>
      </c>
      <c r="F39" s="122">
        <f>'CRONOGRAMA ACTIVIDADES'!E45</f>
        <v>0</v>
      </c>
      <c r="G39" s="1126"/>
      <c r="H39" s="1126"/>
      <c r="I39" s="1126"/>
      <c r="J39" s="1126"/>
      <c r="K39" s="1126"/>
      <c r="L39" s="1126"/>
      <c r="M39" s="1126"/>
      <c r="N39" s="1126"/>
      <c r="O39" s="1126"/>
      <c r="P39" s="1126"/>
      <c r="Q39" s="1126"/>
      <c r="R39" s="1127"/>
    </row>
    <row r="40" spans="1:18" ht="13.15" customHeight="1" outlineLevel="1">
      <c r="A40" s="104"/>
      <c r="B40" s="1329"/>
      <c r="C40" s="1330" t="s">
        <v>559</v>
      </c>
      <c r="D40" s="1330">
        <f>'CRONOGRAMA ACTIVIDADES'!C46</f>
        <v>0</v>
      </c>
      <c r="E40" s="1091" t="str">
        <f>'CRONOGRAMA ACTIVIDADES'!D46</f>
        <v>Unidad medida</v>
      </c>
      <c r="F40" s="122">
        <f>'CRONOGRAMA ACTIVIDADES'!E46</f>
        <v>0</v>
      </c>
      <c r="G40" s="1126"/>
      <c r="H40" s="1126"/>
      <c r="I40" s="1126"/>
      <c r="J40" s="1126"/>
      <c r="K40" s="1126"/>
      <c r="L40" s="1126"/>
      <c r="M40" s="1126"/>
      <c r="N40" s="1126"/>
      <c r="O40" s="1126"/>
      <c r="P40" s="1126"/>
      <c r="Q40" s="1126"/>
      <c r="R40" s="1127"/>
    </row>
    <row r="41" spans="1:18" ht="13.15" customHeight="1" outlineLevel="1">
      <c r="A41" s="104"/>
      <c r="B41" s="1329"/>
      <c r="C41" s="1330" t="s">
        <v>560</v>
      </c>
      <c r="D41" s="1330">
        <f>'CRONOGRAMA ACTIVIDADES'!C47</f>
        <v>0</v>
      </c>
      <c r="E41" s="1091" t="str">
        <f>'CRONOGRAMA ACTIVIDADES'!D47</f>
        <v>Unidad medida</v>
      </c>
      <c r="F41" s="122">
        <f>'CRONOGRAMA ACTIVIDADES'!E47</f>
        <v>0</v>
      </c>
      <c r="G41" s="1126"/>
      <c r="H41" s="1126"/>
      <c r="I41" s="1126"/>
      <c r="J41" s="1126"/>
      <c r="K41" s="1126"/>
      <c r="L41" s="1126"/>
      <c r="M41" s="1126"/>
      <c r="N41" s="1126"/>
      <c r="O41" s="1126"/>
      <c r="P41" s="1126"/>
      <c r="Q41" s="1126"/>
      <c r="R41" s="1127"/>
    </row>
    <row r="42" spans="1:18" ht="13.15" customHeight="1" outlineLevel="1">
      <c r="A42" s="104"/>
      <c r="B42" s="1329"/>
      <c r="C42" s="1330" t="s">
        <v>561</v>
      </c>
      <c r="D42" s="1331">
        <f>'CRONOGRAMA ACTIVIDADES'!C48</f>
        <v>0</v>
      </c>
      <c r="E42" s="1091" t="str">
        <f>'CRONOGRAMA ACTIVIDADES'!D48</f>
        <v>Unidad medida</v>
      </c>
      <c r="F42" s="1091">
        <f>'CRONOGRAMA ACTIVIDADES'!E48</f>
        <v>0</v>
      </c>
      <c r="G42" s="1126"/>
      <c r="H42" s="1126"/>
      <c r="I42" s="1126"/>
      <c r="J42" s="1126"/>
      <c r="K42" s="1126"/>
      <c r="L42" s="1126"/>
      <c r="M42" s="1126"/>
      <c r="N42" s="1126"/>
      <c r="O42" s="1126"/>
      <c r="P42" s="1126"/>
      <c r="Q42" s="1126"/>
      <c r="R42" s="1127"/>
    </row>
    <row r="43" spans="1:18" ht="13.15" customHeight="1" outlineLevel="1">
      <c r="A43" s="104"/>
      <c r="B43" s="1329"/>
      <c r="C43" s="1330" t="s">
        <v>562</v>
      </c>
      <c r="D43" s="1331">
        <f>'CRONOGRAMA ACTIVIDADES'!C49</f>
        <v>0</v>
      </c>
      <c r="E43" s="1091" t="str">
        <f>'CRONOGRAMA ACTIVIDADES'!D49</f>
        <v>Unidad medida</v>
      </c>
      <c r="F43" s="1091">
        <f>'CRONOGRAMA ACTIVIDADES'!E49</f>
        <v>0</v>
      </c>
      <c r="G43" s="1126"/>
      <c r="H43" s="1126"/>
      <c r="I43" s="1126"/>
      <c r="J43" s="1126"/>
      <c r="K43" s="1126"/>
      <c r="L43" s="1126"/>
      <c r="M43" s="1126"/>
      <c r="N43" s="1126"/>
      <c r="O43" s="1126"/>
      <c r="P43" s="1126"/>
      <c r="Q43" s="1126"/>
      <c r="R43" s="1127"/>
    </row>
    <row r="44" spans="1:18" ht="13.15" customHeight="1" outlineLevel="1">
      <c r="A44" s="104"/>
      <c r="B44" s="1329"/>
      <c r="C44" s="1330" t="s">
        <v>563</v>
      </c>
      <c r="D44" s="1331">
        <f>'CRONOGRAMA ACTIVIDADES'!C50</f>
        <v>0</v>
      </c>
      <c r="E44" s="1091" t="str">
        <f>'CRONOGRAMA ACTIVIDADES'!D50</f>
        <v>Unidad medida</v>
      </c>
      <c r="F44" s="1091">
        <f>'CRONOGRAMA ACTIVIDADES'!E50</f>
        <v>0</v>
      </c>
      <c r="G44" s="1126"/>
      <c r="H44" s="1126"/>
      <c r="I44" s="1126"/>
      <c r="J44" s="1126"/>
      <c r="K44" s="1126"/>
      <c r="L44" s="1126"/>
      <c r="M44" s="1126"/>
      <c r="N44" s="1126"/>
      <c r="O44" s="1126"/>
      <c r="P44" s="1126"/>
      <c r="Q44" s="1126"/>
      <c r="R44" s="1127"/>
    </row>
    <row r="45" spans="1:18" ht="13.15" customHeight="1" outlineLevel="1">
      <c r="A45" s="104"/>
      <c r="B45" s="1329"/>
      <c r="C45" s="1330" t="s">
        <v>564</v>
      </c>
      <c r="D45" s="1331">
        <f>'CRONOGRAMA ACTIVIDADES'!C51</f>
        <v>0</v>
      </c>
      <c r="E45" s="1091" t="str">
        <f>'CRONOGRAMA ACTIVIDADES'!D51</f>
        <v>Unidad medida</v>
      </c>
      <c r="F45" s="1091">
        <f>'CRONOGRAMA ACTIVIDADES'!E51</f>
        <v>0</v>
      </c>
      <c r="G45" s="1126"/>
      <c r="H45" s="1126"/>
      <c r="I45" s="1126"/>
      <c r="J45" s="1126"/>
      <c r="K45" s="1126"/>
      <c r="L45" s="1126"/>
      <c r="M45" s="1126"/>
      <c r="N45" s="1126"/>
      <c r="O45" s="1126"/>
      <c r="P45" s="1126"/>
      <c r="Q45" s="1126"/>
      <c r="R45" s="1127"/>
    </row>
    <row r="46" spans="1:18" ht="13.15" customHeight="1" outlineLevel="1" thickBot="1">
      <c r="A46" s="104"/>
      <c r="B46" s="1332"/>
      <c r="C46" s="1333" t="s">
        <v>565</v>
      </c>
      <c r="D46" s="1334">
        <f>'CRONOGRAMA ACTIVIDADES'!C52</f>
        <v>0</v>
      </c>
      <c r="E46" s="1092" t="str">
        <f>'CRONOGRAMA ACTIVIDADES'!D52</f>
        <v>Unidad medida</v>
      </c>
      <c r="F46" s="1092">
        <f>'CRONOGRAMA ACTIVIDADES'!E52</f>
        <v>0</v>
      </c>
      <c r="G46" s="1128"/>
      <c r="H46" s="1128"/>
      <c r="I46" s="1128"/>
      <c r="J46" s="1128"/>
      <c r="K46" s="1128"/>
      <c r="L46" s="1128"/>
      <c r="M46" s="1128"/>
      <c r="N46" s="1128"/>
      <c r="O46" s="1128"/>
      <c r="P46" s="1128"/>
      <c r="Q46" s="1128"/>
      <c r="R46" s="1129"/>
    </row>
    <row r="47" spans="1:18" ht="13.15" customHeight="1" outlineLevel="1" thickBot="1">
      <c r="A47" s="104"/>
      <c r="B47" s="1335" t="s">
        <v>330</v>
      </c>
      <c r="C47" s="1336">
        <v>6.2</v>
      </c>
      <c r="D47" s="1337" t="str">
        <f>'CRONOGRAMA ACTIVIDADES'!C53</f>
        <v>Equipamiento para gestión del proyecto</v>
      </c>
      <c r="E47" s="1338"/>
      <c r="F47" s="1093"/>
      <c r="G47" s="1133"/>
      <c r="H47" s="1133"/>
      <c r="I47" s="1133"/>
      <c r="J47" s="1133"/>
      <c r="K47" s="1133"/>
      <c r="L47" s="1133"/>
      <c r="M47" s="1133"/>
      <c r="N47" s="1133"/>
      <c r="O47" s="1133"/>
      <c r="P47" s="1133"/>
      <c r="Q47" s="1133"/>
      <c r="R47" s="1134"/>
    </row>
    <row r="48" spans="1:18" ht="13.15" customHeight="1" outlineLevel="1">
      <c r="A48" s="104"/>
      <c r="B48" s="1326" t="s">
        <v>332</v>
      </c>
      <c r="C48" s="1327" t="s">
        <v>566</v>
      </c>
      <c r="D48" s="1327">
        <f>'CRONOGRAMA ACTIVIDADES'!C54</f>
        <v>0</v>
      </c>
      <c r="E48" s="1090" t="str">
        <f>'CRONOGRAMA ACTIVIDADES'!D54</f>
        <v>Unidad medida</v>
      </c>
      <c r="F48" s="1094">
        <f>'CRONOGRAMA ACTIVIDADES'!E54</f>
        <v>0</v>
      </c>
      <c r="G48" s="1124"/>
      <c r="H48" s="1124"/>
      <c r="I48" s="1124"/>
      <c r="J48" s="1124"/>
      <c r="K48" s="1124"/>
      <c r="L48" s="1124"/>
      <c r="M48" s="1124"/>
      <c r="N48" s="1124"/>
      <c r="O48" s="1124"/>
      <c r="P48" s="1124"/>
      <c r="Q48" s="1124"/>
      <c r="R48" s="1125"/>
    </row>
    <row r="49" spans="1:18" ht="13.15" customHeight="1" outlineLevel="1">
      <c r="A49" s="104"/>
      <c r="B49" s="1329"/>
      <c r="C49" s="1330" t="s">
        <v>567</v>
      </c>
      <c r="D49" s="1330">
        <f>'CRONOGRAMA ACTIVIDADES'!C55</f>
        <v>0</v>
      </c>
      <c r="E49" s="1091" t="str">
        <f>'CRONOGRAMA ACTIVIDADES'!D55</f>
        <v>Unidad medida</v>
      </c>
      <c r="F49" s="122">
        <f>'CRONOGRAMA ACTIVIDADES'!E55</f>
        <v>0</v>
      </c>
      <c r="G49" s="1126"/>
      <c r="H49" s="1126"/>
      <c r="I49" s="1126"/>
      <c r="J49" s="1126"/>
      <c r="K49" s="1126"/>
      <c r="L49" s="1126"/>
      <c r="M49" s="1126"/>
      <c r="N49" s="1126"/>
      <c r="O49" s="1126"/>
      <c r="P49" s="1126"/>
      <c r="Q49" s="1126"/>
      <c r="R49" s="1127"/>
    </row>
    <row r="50" spans="1:18" ht="13.15" customHeight="1" outlineLevel="1">
      <c r="A50" s="104"/>
      <c r="B50" s="1329"/>
      <c r="C50" s="1330" t="s">
        <v>568</v>
      </c>
      <c r="D50" s="1330">
        <f>'CRONOGRAMA ACTIVIDADES'!C56</f>
        <v>0</v>
      </c>
      <c r="E50" s="1091" t="str">
        <f>'CRONOGRAMA ACTIVIDADES'!D56</f>
        <v>Unidad medida</v>
      </c>
      <c r="F50" s="122">
        <f>'CRONOGRAMA ACTIVIDADES'!E56</f>
        <v>0</v>
      </c>
      <c r="G50" s="1126"/>
      <c r="H50" s="1126"/>
      <c r="I50" s="1126"/>
      <c r="J50" s="1126"/>
      <c r="K50" s="1126"/>
      <c r="L50" s="1126"/>
      <c r="M50" s="1126"/>
      <c r="N50" s="1126"/>
      <c r="O50" s="1126"/>
      <c r="P50" s="1126"/>
      <c r="Q50" s="1126"/>
      <c r="R50" s="1127"/>
    </row>
    <row r="51" spans="1:18" ht="13.15" customHeight="1" outlineLevel="1">
      <c r="A51" s="104"/>
      <c r="B51" s="1329"/>
      <c r="C51" s="1330" t="s">
        <v>569</v>
      </c>
      <c r="D51" s="1330">
        <f>'CRONOGRAMA ACTIVIDADES'!C57</f>
        <v>0</v>
      </c>
      <c r="E51" s="1091" t="str">
        <f>'CRONOGRAMA ACTIVIDADES'!D57</f>
        <v>Unidad medida</v>
      </c>
      <c r="F51" s="122">
        <f>'CRONOGRAMA ACTIVIDADES'!E57</f>
        <v>0</v>
      </c>
      <c r="G51" s="1126"/>
      <c r="H51" s="1126"/>
      <c r="I51" s="1126"/>
      <c r="J51" s="1126"/>
      <c r="K51" s="1126"/>
      <c r="L51" s="1126"/>
      <c r="M51" s="1126"/>
      <c r="N51" s="1126"/>
      <c r="O51" s="1126"/>
      <c r="P51" s="1126"/>
      <c r="Q51" s="1126"/>
      <c r="R51" s="1127"/>
    </row>
    <row r="52" spans="1:18" ht="13.15" customHeight="1" outlineLevel="1">
      <c r="A52" s="104"/>
      <c r="B52" s="1329"/>
      <c r="C52" s="1330" t="s">
        <v>570</v>
      </c>
      <c r="D52" s="1330">
        <f>'CRONOGRAMA ACTIVIDADES'!C58</f>
        <v>0</v>
      </c>
      <c r="E52" s="1091" t="str">
        <f>'CRONOGRAMA ACTIVIDADES'!D58</f>
        <v>Unidad medida</v>
      </c>
      <c r="F52" s="122">
        <f>'CRONOGRAMA ACTIVIDADES'!E58</f>
        <v>0</v>
      </c>
      <c r="G52" s="1126"/>
      <c r="H52" s="1126"/>
      <c r="I52" s="1126"/>
      <c r="J52" s="1126"/>
      <c r="K52" s="1126"/>
      <c r="L52" s="1126"/>
      <c r="M52" s="1126"/>
      <c r="N52" s="1126"/>
      <c r="O52" s="1126"/>
      <c r="P52" s="1126"/>
      <c r="Q52" s="1126"/>
      <c r="R52" s="1127"/>
    </row>
    <row r="53" spans="1:18" ht="13.15" customHeight="1" outlineLevel="1">
      <c r="A53" s="104"/>
      <c r="B53" s="1329"/>
      <c r="C53" s="1330" t="s">
        <v>571</v>
      </c>
      <c r="D53" s="1330">
        <f>'CRONOGRAMA ACTIVIDADES'!C59</f>
        <v>0</v>
      </c>
      <c r="E53" s="1091" t="str">
        <f>'CRONOGRAMA ACTIVIDADES'!D59</f>
        <v>Unidad medida</v>
      </c>
      <c r="F53" s="122">
        <f>'CRONOGRAMA ACTIVIDADES'!E59</f>
        <v>0</v>
      </c>
      <c r="G53" s="1126"/>
      <c r="H53" s="1126"/>
      <c r="I53" s="1126"/>
      <c r="J53" s="1126"/>
      <c r="K53" s="1126"/>
      <c r="L53" s="1126"/>
      <c r="M53" s="1126"/>
      <c r="N53" s="1126"/>
      <c r="O53" s="1126"/>
      <c r="P53" s="1126"/>
      <c r="Q53" s="1126"/>
      <c r="R53" s="1127"/>
    </row>
    <row r="54" spans="1:18" ht="13.9" customHeight="1" outlineLevel="1">
      <c r="A54" s="104"/>
      <c r="B54" s="1329"/>
      <c r="C54" s="1330" t="s">
        <v>572</v>
      </c>
      <c r="D54" s="1330">
        <f>'CRONOGRAMA ACTIVIDADES'!C60</f>
        <v>0</v>
      </c>
      <c r="E54" s="1091" t="str">
        <f>'CRONOGRAMA ACTIVIDADES'!D60</f>
        <v>Unidad medida</v>
      </c>
      <c r="F54" s="122">
        <f>'CRONOGRAMA ACTIVIDADES'!E60</f>
        <v>0</v>
      </c>
      <c r="G54" s="1126"/>
      <c r="H54" s="1126"/>
      <c r="I54" s="1126"/>
      <c r="J54" s="1126"/>
      <c r="K54" s="1126"/>
      <c r="L54" s="1126"/>
      <c r="M54" s="1126"/>
      <c r="N54" s="1126"/>
      <c r="O54" s="1126"/>
      <c r="P54" s="1126"/>
      <c r="Q54" s="1126"/>
      <c r="R54" s="1127"/>
    </row>
    <row r="55" spans="1:18" ht="13.15" customHeight="1" outlineLevel="1">
      <c r="A55" s="104"/>
      <c r="B55" s="1329"/>
      <c r="C55" s="1330" t="s">
        <v>573</v>
      </c>
      <c r="D55" s="1330">
        <f>'CRONOGRAMA ACTIVIDADES'!C61</f>
        <v>0</v>
      </c>
      <c r="E55" s="1091" t="str">
        <f>'CRONOGRAMA ACTIVIDADES'!D61</f>
        <v>Unidad medida</v>
      </c>
      <c r="F55" s="122">
        <f>'CRONOGRAMA ACTIVIDADES'!E61</f>
        <v>0</v>
      </c>
      <c r="G55" s="1126"/>
      <c r="H55" s="1126"/>
      <c r="I55" s="1126"/>
      <c r="J55" s="1126"/>
      <c r="K55" s="1126"/>
      <c r="L55" s="1126"/>
      <c r="M55" s="1126"/>
      <c r="N55" s="1126"/>
      <c r="O55" s="1126"/>
      <c r="P55" s="1126"/>
      <c r="Q55" s="1126"/>
      <c r="R55" s="1127"/>
    </row>
    <row r="56" spans="1:18" ht="13.15" customHeight="1" outlineLevel="1">
      <c r="A56" s="104"/>
      <c r="B56" s="1329"/>
      <c r="C56" s="1330" t="s">
        <v>574</v>
      </c>
      <c r="D56" s="1330">
        <f>'CRONOGRAMA ACTIVIDADES'!C62</f>
        <v>0</v>
      </c>
      <c r="E56" s="1091" t="str">
        <f>'CRONOGRAMA ACTIVIDADES'!D62</f>
        <v>Unidad medida</v>
      </c>
      <c r="F56" s="122">
        <f>'CRONOGRAMA ACTIVIDADES'!E62</f>
        <v>0</v>
      </c>
      <c r="G56" s="1126"/>
      <c r="H56" s="1126"/>
      <c r="I56" s="1126"/>
      <c r="J56" s="1126"/>
      <c r="K56" s="1126"/>
      <c r="L56" s="1126"/>
      <c r="M56" s="1126"/>
      <c r="N56" s="1126"/>
      <c r="O56" s="1126"/>
      <c r="P56" s="1126"/>
      <c r="Q56" s="1126"/>
      <c r="R56" s="1127"/>
    </row>
    <row r="57" spans="1:18" ht="13.15" customHeight="1" outlineLevel="1" thickBot="1">
      <c r="A57" s="104"/>
      <c r="B57" s="1332"/>
      <c r="C57" s="1333" t="s">
        <v>575</v>
      </c>
      <c r="D57" s="1333">
        <f>'CRONOGRAMA ACTIVIDADES'!C63</f>
        <v>0</v>
      </c>
      <c r="E57" s="1092" t="str">
        <f>'CRONOGRAMA ACTIVIDADES'!D63</f>
        <v>Unidad medida</v>
      </c>
      <c r="F57" s="1095">
        <f>'CRONOGRAMA ACTIVIDADES'!E63</f>
        <v>0</v>
      </c>
      <c r="G57" s="1128"/>
      <c r="H57" s="1128"/>
      <c r="I57" s="1128"/>
      <c r="J57" s="1128"/>
      <c r="K57" s="1128"/>
      <c r="L57" s="1128"/>
      <c r="M57" s="1128"/>
      <c r="N57" s="1128"/>
      <c r="O57" s="1128"/>
      <c r="P57" s="1128"/>
      <c r="Q57" s="1128"/>
      <c r="R57" s="1129"/>
    </row>
    <row r="58" spans="1:18" ht="13.15" customHeight="1" outlineLevel="1" thickBot="1">
      <c r="A58" s="104"/>
      <c r="B58" s="1335" t="s">
        <v>329</v>
      </c>
      <c r="C58" s="1336">
        <v>6.3</v>
      </c>
      <c r="D58" s="1337" t="str">
        <f>'CRONOGRAMA ACTIVIDADES'!C64</f>
        <v>GASTOS DE FUNCIONAMIENTO</v>
      </c>
      <c r="E58" s="1338"/>
      <c r="F58" s="1093"/>
      <c r="G58" s="1133"/>
      <c r="H58" s="1133"/>
      <c r="I58" s="1133"/>
      <c r="J58" s="1133"/>
      <c r="K58" s="1133"/>
      <c r="L58" s="1133"/>
      <c r="M58" s="1133"/>
      <c r="N58" s="1133"/>
      <c r="O58" s="1133"/>
      <c r="P58" s="1133"/>
      <c r="Q58" s="1133"/>
      <c r="R58" s="1134"/>
    </row>
    <row r="59" spans="1:18" ht="13.15" customHeight="1" outlineLevel="1">
      <c r="A59" s="104"/>
      <c r="B59" s="1326" t="s">
        <v>330</v>
      </c>
      <c r="C59" s="1327" t="s">
        <v>64</v>
      </c>
      <c r="D59" s="1328" t="str">
        <f>'CRONOGRAMA ACTIVIDADES'!C65</f>
        <v>Combustibles y lubricantes</v>
      </c>
      <c r="E59" s="1090">
        <f>'CRONOGRAMA ACTIVIDADES'!D65</f>
        <v>0</v>
      </c>
      <c r="F59" s="1090">
        <f>'CRONOGRAMA ACTIVIDADES'!E65</f>
        <v>0</v>
      </c>
      <c r="G59" s="1124"/>
      <c r="H59" s="1124"/>
      <c r="I59" s="1124"/>
      <c r="J59" s="1124"/>
      <c r="K59" s="1124"/>
      <c r="L59" s="1124"/>
      <c r="M59" s="1124"/>
      <c r="N59" s="1124"/>
      <c r="O59" s="1124"/>
      <c r="P59" s="1124"/>
      <c r="Q59" s="1124"/>
      <c r="R59" s="1125"/>
    </row>
    <row r="60" spans="1:18" ht="13.15" customHeight="1" outlineLevel="1">
      <c r="A60" s="104"/>
      <c r="B60" s="1329"/>
      <c r="C60" s="1330" t="s">
        <v>65</v>
      </c>
      <c r="D60" s="1331" t="str">
        <f>'CRONOGRAMA ACTIVIDADES'!C69</f>
        <v>Mantenimiento y reparaciones</v>
      </c>
      <c r="E60" s="1091">
        <f>'CRONOGRAMA ACTIVIDADES'!D69</f>
        <v>0</v>
      </c>
      <c r="F60" s="1091">
        <f>'CRONOGRAMA ACTIVIDADES'!E69</f>
        <v>0</v>
      </c>
      <c r="G60" s="1126"/>
      <c r="H60" s="1126"/>
      <c r="I60" s="1126"/>
      <c r="J60" s="1126"/>
      <c r="K60" s="1126"/>
      <c r="L60" s="1126"/>
      <c r="M60" s="1126"/>
      <c r="N60" s="1126"/>
      <c r="O60" s="1126"/>
      <c r="P60" s="1126"/>
      <c r="Q60" s="1126"/>
      <c r="R60" s="1127"/>
    </row>
    <row r="61" spans="1:18" ht="13.15" customHeight="1" outlineLevel="1">
      <c r="A61" s="104"/>
      <c r="B61" s="1329"/>
      <c r="C61" s="1330" t="s">
        <v>66</v>
      </c>
      <c r="D61" s="1331" t="str">
        <f>'CRONOGRAMA ACTIVIDADES'!C73</f>
        <v>Seguros</v>
      </c>
      <c r="E61" s="1091">
        <f>'CRONOGRAMA ACTIVIDADES'!D73</f>
        <v>0</v>
      </c>
      <c r="F61" s="1091">
        <f>'CRONOGRAMA ACTIVIDADES'!E73</f>
        <v>0</v>
      </c>
      <c r="G61" s="1126"/>
      <c r="H61" s="1126"/>
      <c r="I61" s="1126"/>
      <c r="J61" s="1126"/>
      <c r="K61" s="1126"/>
      <c r="L61" s="1126"/>
      <c r="M61" s="1126"/>
      <c r="N61" s="1126"/>
      <c r="O61" s="1126"/>
      <c r="P61" s="1126"/>
      <c r="Q61" s="1126"/>
      <c r="R61" s="1127"/>
    </row>
    <row r="62" spans="1:18" ht="13.15" customHeight="1" outlineLevel="1">
      <c r="A62" s="104"/>
      <c r="B62" s="1329"/>
      <c r="C62" s="1330" t="s">
        <v>67</v>
      </c>
      <c r="D62" s="1331" t="str">
        <f>'CRONOGRAMA ACTIVIDADES'!C77</f>
        <v>Oficina de proyecto</v>
      </c>
      <c r="E62" s="1091">
        <f>'CRONOGRAMA ACTIVIDADES'!D77</f>
        <v>0</v>
      </c>
      <c r="F62" s="1091">
        <f>'CRONOGRAMA ACTIVIDADES'!E77</f>
        <v>0</v>
      </c>
      <c r="G62" s="1126"/>
      <c r="H62" s="1126"/>
      <c r="I62" s="1126"/>
      <c r="J62" s="1126"/>
      <c r="K62" s="1126"/>
      <c r="L62" s="1126"/>
      <c r="M62" s="1126"/>
      <c r="N62" s="1126"/>
      <c r="O62" s="1126"/>
      <c r="P62" s="1126"/>
      <c r="Q62" s="1126"/>
      <c r="R62" s="1127"/>
    </row>
    <row r="63" spans="1:18" ht="13.15" customHeight="1" outlineLevel="1">
      <c r="A63" s="104"/>
      <c r="B63" s="1329"/>
      <c r="C63" s="1330" t="s">
        <v>200</v>
      </c>
      <c r="D63" s="1331" t="str">
        <f>'CRONOGRAMA ACTIVIDADES'!C81</f>
        <v xml:space="preserve">Servicios básicos para oficina </v>
      </c>
      <c r="E63" s="1091">
        <f>'CRONOGRAMA ACTIVIDADES'!D81</f>
        <v>0</v>
      </c>
      <c r="F63" s="1091">
        <f>'CRONOGRAMA ACTIVIDADES'!E81</f>
        <v>0</v>
      </c>
      <c r="G63" s="1126"/>
      <c r="H63" s="1126"/>
      <c r="I63" s="1126"/>
      <c r="J63" s="1126"/>
      <c r="K63" s="1126"/>
      <c r="L63" s="1126"/>
      <c r="M63" s="1126"/>
      <c r="N63" s="1126"/>
      <c r="O63" s="1126"/>
      <c r="P63" s="1126"/>
      <c r="Q63" s="1126"/>
      <c r="R63" s="1127"/>
    </row>
    <row r="64" spans="1:18" ht="13.15" customHeight="1" outlineLevel="1">
      <c r="A64" s="104"/>
      <c r="B64" s="1329"/>
      <c r="C64" s="1330" t="s">
        <v>205</v>
      </c>
      <c r="D64" s="1331" t="str">
        <f>'CRONOGRAMA ACTIVIDADES'!C85</f>
        <v>Materiales y suministros de oficina</v>
      </c>
      <c r="E64" s="1091">
        <f>'CRONOGRAMA ACTIVIDADES'!D85</f>
        <v>0</v>
      </c>
      <c r="F64" s="1091">
        <f>'CRONOGRAMA ACTIVIDADES'!E85</f>
        <v>0</v>
      </c>
      <c r="G64" s="1126"/>
      <c r="H64" s="1126"/>
      <c r="I64" s="1126"/>
      <c r="J64" s="1126"/>
      <c r="K64" s="1126"/>
      <c r="L64" s="1126"/>
      <c r="M64" s="1126"/>
      <c r="N64" s="1126"/>
      <c r="O64" s="1126"/>
      <c r="P64" s="1126"/>
      <c r="Q64" s="1126"/>
      <c r="R64" s="1127"/>
    </row>
    <row r="65" spans="1:18" ht="13.15" customHeight="1" outlineLevel="1" thickBot="1">
      <c r="A65" s="104"/>
      <c r="B65" s="1332"/>
      <c r="C65" s="1333" t="s">
        <v>206</v>
      </c>
      <c r="D65" s="1331" t="str">
        <f>'CRONOGRAMA ACTIVIDADES'!C89</f>
        <v>Coordinaciones con FONDOEMPLEO</v>
      </c>
      <c r="E65" s="1091">
        <f>'CRONOGRAMA ACTIVIDADES'!D89</f>
        <v>0</v>
      </c>
      <c r="F65" s="1091">
        <f>'CRONOGRAMA ACTIVIDADES'!E89</f>
        <v>0</v>
      </c>
      <c r="G65" s="1128"/>
      <c r="H65" s="1128"/>
      <c r="I65" s="1128"/>
      <c r="J65" s="1128"/>
      <c r="K65" s="1128"/>
      <c r="L65" s="1128"/>
      <c r="M65" s="1128"/>
      <c r="N65" s="1128"/>
      <c r="O65" s="1128"/>
      <c r="P65" s="1128"/>
      <c r="Q65" s="1128"/>
      <c r="R65" s="1129"/>
    </row>
    <row r="66" spans="1:18" ht="13.15" customHeight="1" outlineLevel="1">
      <c r="A66" s="104"/>
      <c r="B66" s="1339" t="s">
        <v>329</v>
      </c>
      <c r="C66" s="1340">
        <v>6.4</v>
      </c>
      <c r="D66" s="1341" t="str">
        <f>'CRONOGRAMA ACTIVIDADES'!C93</f>
        <v>Gastos administrativos del proyecto</v>
      </c>
      <c r="E66" s="1342" t="str">
        <f>'CRONOGRAMA ACTIVIDADES'!D93</f>
        <v>Mes</v>
      </c>
      <c r="F66" s="1096">
        <f>'CRONOGRAMA ACTIVIDADES'!E93</f>
        <v>0</v>
      </c>
      <c r="G66" s="1135"/>
      <c r="H66" s="1135"/>
      <c r="I66" s="1135"/>
      <c r="J66" s="1135"/>
      <c r="K66" s="1135"/>
      <c r="L66" s="1135"/>
      <c r="M66" s="1135"/>
      <c r="N66" s="1135"/>
      <c r="O66" s="1135"/>
      <c r="P66" s="1135"/>
      <c r="Q66" s="1135"/>
      <c r="R66" s="1136"/>
    </row>
    <row r="67" spans="1:18" ht="13.15" customHeight="1" outlineLevel="1">
      <c r="A67" s="104"/>
      <c r="B67" s="1343"/>
      <c r="C67" s="1318">
        <v>6.5</v>
      </c>
      <c r="D67" s="1344" t="str">
        <f>'CRONOGRAMA ACTIVIDADES'!C94</f>
        <v>Línea de base y evaluaciones del proyecto</v>
      </c>
      <c r="E67" s="1345" t="str">
        <f>'CRONOGRAMA ACTIVIDADES'!D94</f>
        <v>Documento</v>
      </c>
      <c r="F67" s="121">
        <f>'CRONOGRAMA ACTIVIDADES'!E94</f>
        <v>0</v>
      </c>
      <c r="G67" s="1137"/>
      <c r="H67" s="1137"/>
      <c r="I67" s="1137"/>
      <c r="J67" s="1137"/>
      <c r="K67" s="1137"/>
      <c r="L67" s="1137"/>
      <c r="M67" s="1137"/>
      <c r="N67" s="1137"/>
      <c r="O67" s="1137"/>
      <c r="P67" s="1137"/>
      <c r="Q67" s="1137"/>
      <c r="R67" s="1138"/>
    </row>
    <row r="68" spans="1:18" ht="13.15" customHeight="1" outlineLevel="1">
      <c r="A68" s="104"/>
      <c r="B68" s="1343"/>
      <c r="C68" s="1318">
        <v>6.6</v>
      </c>
      <c r="D68" s="1344" t="str">
        <f>'CRONOGRAMA ACTIVIDADES'!C95</f>
        <v>Imprevistos</v>
      </c>
      <c r="E68" s="1345" t="str">
        <f>'CRONOGRAMA ACTIVIDADES'!D95</f>
        <v>Mes</v>
      </c>
      <c r="F68" s="121">
        <f>'CRONOGRAMA ACTIVIDADES'!E95</f>
        <v>0</v>
      </c>
      <c r="G68" s="1137"/>
      <c r="H68" s="1137"/>
      <c r="I68" s="1137"/>
      <c r="J68" s="1137"/>
      <c r="K68" s="1137"/>
      <c r="L68" s="1137"/>
      <c r="M68" s="1137"/>
      <c r="N68" s="1137"/>
      <c r="O68" s="1137"/>
      <c r="P68" s="1137"/>
      <c r="Q68" s="1137"/>
      <c r="R68" s="1138"/>
    </row>
    <row r="69" spans="1:18" ht="13.15" customHeight="1" outlineLevel="1" thickBot="1">
      <c r="A69" s="104"/>
      <c r="B69" s="1346"/>
      <c r="C69" s="1347">
        <v>6.7</v>
      </c>
      <c r="D69" s="1348" t="str">
        <f>'CRONOGRAMA ACTIVIDADES'!C96</f>
        <v>Supervisión interna</v>
      </c>
      <c r="E69" s="1349" t="str">
        <f>'CRONOGRAMA ACTIVIDADES'!D96</f>
        <v>Visita</v>
      </c>
      <c r="F69" s="1097">
        <f>'CRONOGRAMA ACTIVIDADES'!E96</f>
        <v>0</v>
      </c>
      <c r="G69" s="1139"/>
      <c r="H69" s="1139"/>
      <c r="I69" s="1139"/>
      <c r="J69" s="1139"/>
      <c r="K69" s="1139"/>
      <c r="L69" s="1139"/>
      <c r="M69" s="1139"/>
      <c r="N69" s="1139"/>
      <c r="O69" s="1139"/>
      <c r="P69" s="1139"/>
      <c r="Q69" s="1139"/>
      <c r="R69" s="1140"/>
    </row>
    <row r="70" spans="1:18" ht="10.5">
      <c r="A70" s="104"/>
      <c r="B70" s="104"/>
      <c r="C70" s="104"/>
      <c r="D70" s="104"/>
      <c r="E70" s="104"/>
      <c r="F70" s="106"/>
      <c r="G70" s="106"/>
      <c r="H70" s="106"/>
      <c r="I70" s="106"/>
      <c r="J70" s="106"/>
      <c r="K70" s="106"/>
      <c r="L70" s="106"/>
      <c r="M70" s="106"/>
      <c r="N70" s="106"/>
      <c r="O70" s="104"/>
      <c r="P70" s="104"/>
      <c r="Q70" s="104"/>
      <c r="R70" s="104"/>
    </row>
    <row r="71" spans="1:18" ht="13.15" customHeight="1">
      <c r="A71" s="104"/>
      <c r="B71" s="1910" t="s">
        <v>333</v>
      </c>
      <c r="C71" s="1910"/>
      <c r="D71" s="1910"/>
      <c r="E71" s="1910"/>
      <c r="F71" s="1910"/>
      <c r="G71" s="1910"/>
      <c r="H71" s="1910"/>
      <c r="I71" s="1910"/>
      <c r="J71" s="1910"/>
      <c r="K71" s="1910"/>
      <c r="L71" s="1910"/>
      <c r="M71" s="1910"/>
      <c r="N71" s="1910"/>
      <c r="O71" s="1910"/>
      <c r="P71" s="1910"/>
      <c r="Q71" s="1910"/>
      <c r="R71" s="1910"/>
    </row>
    <row r="72" spans="1:18" ht="13.15" customHeight="1">
      <c r="A72" s="104"/>
      <c r="B72" s="1910"/>
      <c r="C72" s="1910"/>
      <c r="D72" s="1910"/>
      <c r="E72" s="1910"/>
      <c r="F72" s="1910"/>
      <c r="G72" s="1910"/>
      <c r="H72" s="1910"/>
      <c r="I72" s="1910"/>
      <c r="J72" s="1910"/>
      <c r="K72" s="1910"/>
      <c r="L72" s="1910"/>
      <c r="M72" s="1910"/>
      <c r="N72" s="1910"/>
      <c r="O72" s="1910"/>
      <c r="P72" s="1910"/>
      <c r="Q72" s="1910"/>
      <c r="R72" s="1910"/>
    </row>
    <row r="73" spans="1:18" ht="13.15" customHeight="1">
      <c r="A73" s="104"/>
      <c r="B73" s="1910"/>
      <c r="C73" s="1910"/>
      <c r="D73" s="1910"/>
      <c r="E73" s="1910"/>
      <c r="F73" s="1910"/>
      <c r="G73" s="1910"/>
      <c r="H73" s="1910"/>
      <c r="I73" s="1910"/>
      <c r="J73" s="1910"/>
      <c r="K73" s="1910"/>
      <c r="L73" s="1910"/>
      <c r="M73" s="1910"/>
      <c r="N73" s="1910"/>
      <c r="O73" s="1910"/>
      <c r="P73" s="1910"/>
      <c r="Q73" s="1910"/>
      <c r="R73" s="1910"/>
    </row>
    <row r="74" spans="1:18" ht="13.15" customHeight="1">
      <c r="A74" s="104"/>
      <c r="B74" s="1910"/>
      <c r="C74" s="1910"/>
      <c r="D74" s="1910"/>
      <c r="E74" s="1910"/>
      <c r="F74" s="1910"/>
      <c r="G74" s="1910"/>
      <c r="H74" s="1910"/>
      <c r="I74" s="1910"/>
      <c r="J74" s="1910"/>
      <c r="K74" s="1910"/>
      <c r="L74" s="1910"/>
      <c r="M74" s="1910"/>
      <c r="N74" s="1910"/>
      <c r="O74" s="1910"/>
      <c r="P74" s="1910"/>
      <c r="Q74" s="1910"/>
      <c r="R74" s="1910"/>
    </row>
    <row r="75" spans="1:18" ht="13.15" customHeight="1">
      <c r="A75" s="104"/>
      <c r="B75" s="1910"/>
      <c r="C75" s="1910"/>
      <c r="D75" s="1910"/>
      <c r="E75" s="1910"/>
      <c r="F75" s="1910"/>
      <c r="G75" s="1910"/>
      <c r="H75" s="1910"/>
      <c r="I75" s="1910"/>
      <c r="J75" s="1910"/>
      <c r="K75" s="1910"/>
      <c r="L75" s="1910"/>
      <c r="M75" s="1910"/>
      <c r="N75" s="1910"/>
      <c r="O75" s="1910"/>
      <c r="P75" s="1910"/>
      <c r="Q75" s="1910"/>
      <c r="R75" s="1910"/>
    </row>
    <row r="76" spans="1:18" ht="13.15" customHeight="1">
      <c r="A76" s="104"/>
      <c r="B76" s="1910"/>
      <c r="C76" s="1910"/>
      <c r="D76" s="1910"/>
      <c r="E76" s="1910"/>
      <c r="F76" s="1910"/>
      <c r="G76" s="1910"/>
      <c r="H76" s="1910"/>
      <c r="I76" s="1910"/>
      <c r="J76" s="1910"/>
      <c r="K76" s="1910"/>
      <c r="L76" s="1910"/>
      <c r="M76" s="1910"/>
      <c r="N76" s="1910"/>
      <c r="O76" s="1910"/>
      <c r="P76" s="1910"/>
      <c r="Q76" s="1910"/>
      <c r="R76" s="1910"/>
    </row>
    <row r="77" spans="1:18" ht="13.15" customHeight="1">
      <c r="A77" s="104"/>
      <c r="B77" s="1910" t="s">
        <v>578</v>
      </c>
      <c r="C77" s="1910"/>
      <c r="D77" s="1910"/>
      <c r="E77" s="1910"/>
      <c r="F77" s="1910"/>
      <c r="G77" s="1910"/>
      <c r="H77" s="1910"/>
      <c r="I77" s="1910"/>
      <c r="J77" s="1910"/>
      <c r="K77" s="1910"/>
      <c r="L77" s="1910"/>
      <c r="M77" s="1910"/>
      <c r="N77" s="1910"/>
      <c r="O77" s="1910"/>
      <c r="P77" s="1910"/>
      <c r="Q77" s="1910"/>
      <c r="R77" s="1910"/>
    </row>
    <row r="78" spans="1:18" ht="10.5">
      <c r="A78" s="104"/>
      <c r="B78" s="1910"/>
      <c r="C78" s="1910"/>
      <c r="D78" s="1910"/>
      <c r="E78" s="1910"/>
      <c r="F78" s="1910"/>
      <c r="G78" s="1910"/>
      <c r="H78" s="1910"/>
      <c r="I78" s="1910"/>
      <c r="J78" s="1910"/>
      <c r="K78" s="1910"/>
      <c r="L78" s="1910"/>
      <c r="M78" s="1910"/>
      <c r="N78" s="1910"/>
      <c r="O78" s="1910"/>
      <c r="P78" s="1910"/>
      <c r="Q78" s="1910"/>
      <c r="R78" s="1910"/>
    </row>
    <row r="79" spans="1:18" ht="10.5">
      <c r="A79" s="104"/>
      <c r="B79" s="1910"/>
      <c r="C79" s="1910"/>
      <c r="D79" s="1910"/>
      <c r="E79" s="1910"/>
      <c r="F79" s="1910"/>
      <c r="G79" s="1910"/>
      <c r="H79" s="1910"/>
      <c r="I79" s="1910"/>
      <c r="J79" s="1910"/>
      <c r="K79" s="1910"/>
      <c r="L79" s="1910"/>
      <c r="M79" s="1910"/>
      <c r="N79" s="1910"/>
      <c r="O79" s="1910"/>
      <c r="P79" s="1910"/>
      <c r="Q79" s="1910"/>
      <c r="R79" s="1910"/>
    </row>
    <row r="80" spans="1:18" ht="10.5">
      <c r="A80" s="104"/>
      <c r="B80" s="1910"/>
      <c r="C80" s="1910"/>
      <c r="D80" s="1910"/>
      <c r="E80" s="1910"/>
      <c r="F80" s="1910"/>
      <c r="G80" s="1910"/>
      <c r="H80" s="1910"/>
      <c r="I80" s="1910"/>
      <c r="J80" s="1910"/>
      <c r="K80" s="1910"/>
      <c r="L80" s="1910"/>
      <c r="M80" s="1910"/>
      <c r="N80" s="1910"/>
      <c r="O80" s="1910"/>
      <c r="P80" s="1910"/>
      <c r="Q80" s="1910"/>
      <c r="R80" s="1910"/>
    </row>
    <row r="81" spans="1:18" ht="10.5">
      <c r="A81" s="104"/>
      <c r="B81" s="1910"/>
      <c r="C81" s="1910"/>
      <c r="D81" s="1910"/>
      <c r="E81" s="1910"/>
      <c r="F81" s="1910"/>
      <c r="G81" s="1910"/>
      <c r="H81" s="1910"/>
      <c r="I81" s="1910"/>
      <c r="J81" s="1910"/>
      <c r="K81" s="1910"/>
      <c r="L81" s="1910"/>
      <c r="M81" s="1910"/>
      <c r="N81" s="1910"/>
      <c r="O81" s="1910"/>
      <c r="P81" s="1910"/>
      <c r="Q81" s="1910"/>
      <c r="R81" s="1910"/>
    </row>
    <row r="82" spans="1:18" ht="10.5">
      <c r="A82" s="104"/>
      <c r="B82" s="1910"/>
      <c r="C82" s="1910"/>
      <c r="D82" s="1910"/>
      <c r="E82" s="1910"/>
      <c r="F82" s="1910"/>
      <c r="G82" s="1910"/>
      <c r="H82" s="1910"/>
      <c r="I82" s="1910"/>
      <c r="J82" s="1910"/>
      <c r="K82" s="1910"/>
      <c r="L82" s="1910"/>
      <c r="M82" s="1910"/>
      <c r="N82" s="1910"/>
      <c r="O82" s="1910"/>
      <c r="P82" s="1910"/>
      <c r="Q82" s="1910"/>
      <c r="R82" s="1910"/>
    </row>
  </sheetData>
  <sheetProtection password="C553" sheet="1" objects="1" scenarios="1" formatColumns="0" formatRows="0"/>
  <protectedRanges>
    <protectedRange sqref="G37:R69" name="Rango3"/>
    <protectedRange sqref="G9:R34" name="Rango2"/>
    <protectedRange sqref="G2:R3" name="Rango1"/>
  </protectedRanges>
  <mergeCells count="11">
    <mergeCell ref="B1:R1"/>
    <mergeCell ref="C6:D6"/>
    <mergeCell ref="B9:B11"/>
    <mergeCell ref="B12:B16"/>
    <mergeCell ref="B18:B20"/>
    <mergeCell ref="B4:E4"/>
    <mergeCell ref="B21:B25"/>
    <mergeCell ref="B27:B29"/>
    <mergeCell ref="B30:B34"/>
    <mergeCell ref="B71:R76"/>
    <mergeCell ref="B77:R82"/>
  </mergeCells>
  <dataValidations count="1">
    <dataValidation type="list" allowBlank="1" showInputMessage="1" showErrorMessage="1" promptTitle="Categorías" sqref="D54:F54 D37:F37">
      <formula1>Categorías</formula1>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7"/>
  <sheetViews>
    <sheetView zoomScale="80" zoomScaleNormal="80" workbookViewId="0" topLeftCell="A1">
      <selection activeCell="D9" sqref="D9"/>
    </sheetView>
  </sheetViews>
  <sheetFormatPr defaultColWidth="11.421875" defaultRowHeight="10.5"/>
  <cols>
    <col min="1" max="1" width="3.00390625" style="81" customWidth="1"/>
    <col min="2" max="2" width="18.00390625" style="81" customWidth="1"/>
    <col min="3" max="3" width="4.140625" style="81" customWidth="1"/>
    <col min="4" max="4" width="23.140625" style="81" customWidth="1"/>
    <col min="5" max="5" width="32.421875" style="81" customWidth="1"/>
    <col min="6" max="6" width="15.140625" style="100" customWidth="1"/>
    <col min="7" max="14" width="11.57421875" style="100" customWidth="1"/>
    <col min="15" max="18" width="11.57421875" style="76" customWidth="1"/>
    <col min="19" max="224" width="11.00390625" style="81" customWidth="1"/>
    <col min="225" max="225" width="13.140625" style="81" customWidth="1"/>
    <col min="226" max="226" width="4.140625" style="81" customWidth="1"/>
    <col min="227" max="227" width="21.00390625" style="81" customWidth="1"/>
    <col min="228" max="228" width="17.57421875" style="81" customWidth="1"/>
    <col min="229" max="229" width="20.7109375" style="81" customWidth="1"/>
    <col min="230" max="230" width="14.28125" style="81" customWidth="1"/>
    <col min="231" max="480" width="11.00390625" style="81" customWidth="1"/>
    <col min="481" max="481" width="13.140625" style="81" customWidth="1"/>
    <col min="482" max="482" width="4.140625" style="81" customWidth="1"/>
    <col min="483" max="483" width="21.00390625" style="81" customWidth="1"/>
    <col min="484" max="484" width="17.57421875" style="81" customWidth="1"/>
    <col min="485" max="485" width="20.7109375" style="81" customWidth="1"/>
    <col min="486" max="486" width="14.28125" style="81" customWidth="1"/>
    <col min="487" max="736" width="11.00390625" style="81" customWidth="1"/>
    <col min="737" max="737" width="13.140625" style="81" customWidth="1"/>
    <col min="738" max="738" width="4.140625" style="81" customWidth="1"/>
    <col min="739" max="739" width="21.00390625" style="81" customWidth="1"/>
    <col min="740" max="740" width="17.57421875" style="81" customWidth="1"/>
    <col min="741" max="741" width="20.7109375" style="81" customWidth="1"/>
    <col min="742" max="742" width="14.28125" style="81" customWidth="1"/>
    <col min="743" max="992" width="11.00390625" style="81" customWidth="1"/>
    <col min="993" max="993" width="13.140625" style="81" customWidth="1"/>
    <col min="994" max="994" width="4.140625" style="81" customWidth="1"/>
    <col min="995" max="995" width="21.00390625" style="81" customWidth="1"/>
    <col min="996" max="996" width="17.57421875" style="81" customWidth="1"/>
    <col min="997" max="997" width="20.7109375" style="81" customWidth="1"/>
    <col min="998" max="998" width="14.28125" style="81" customWidth="1"/>
    <col min="999" max="1248" width="11.00390625" style="81" customWidth="1"/>
    <col min="1249" max="1249" width="13.140625" style="81" customWidth="1"/>
    <col min="1250" max="1250" width="4.140625" style="81" customWidth="1"/>
    <col min="1251" max="1251" width="21.00390625" style="81" customWidth="1"/>
    <col min="1252" max="1252" width="17.57421875" style="81" customWidth="1"/>
    <col min="1253" max="1253" width="20.7109375" style="81" customWidth="1"/>
    <col min="1254" max="1254" width="14.28125" style="81" customWidth="1"/>
    <col min="1255" max="1504" width="11.00390625" style="81" customWidth="1"/>
    <col min="1505" max="1505" width="13.140625" style="81" customWidth="1"/>
    <col min="1506" max="1506" width="4.140625" style="81" customWidth="1"/>
    <col min="1507" max="1507" width="21.00390625" style="81" customWidth="1"/>
    <col min="1508" max="1508" width="17.57421875" style="81" customWidth="1"/>
    <col min="1509" max="1509" width="20.7109375" style="81" customWidth="1"/>
    <col min="1510" max="1510" width="14.28125" style="81" customWidth="1"/>
    <col min="1511" max="1760" width="11.00390625" style="81" customWidth="1"/>
    <col min="1761" max="1761" width="13.140625" style="81" customWidth="1"/>
    <col min="1762" max="1762" width="4.140625" style="81" customWidth="1"/>
    <col min="1763" max="1763" width="21.00390625" style="81" customWidth="1"/>
    <col min="1764" max="1764" width="17.57421875" style="81" customWidth="1"/>
    <col min="1765" max="1765" width="20.7109375" style="81" customWidth="1"/>
    <col min="1766" max="1766" width="14.28125" style="81" customWidth="1"/>
    <col min="1767" max="2016" width="11.00390625" style="81" customWidth="1"/>
    <col min="2017" max="2017" width="13.140625" style="81" customWidth="1"/>
    <col min="2018" max="2018" width="4.140625" style="81" customWidth="1"/>
    <col min="2019" max="2019" width="21.00390625" style="81" customWidth="1"/>
    <col min="2020" max="2020" width="17.57421875" style="81" customWidth="1"/>
    <col min="2021" max="2021" width="20.7109375" style="81" customWidth="1"/>
    <col min="2022" max="2022" width="14.28125" style="81" customWidth="1"/>
    <col min="2023" max="2272" width="11.00390625" style="81" customWidth="1"/>
    <col min="2273" max="2273" width="13.140625" style="81" customWidth="1"/>
    <col min="2274" max="2274" width="4.140625" style="81" customWidth="1"/>
    <col min="2275" max="2275" width="21.00390625" style="81" customWidth="1"/>
    <col min="2276" max="2276" width="17.57421875" style="81" customWidth="1"/>
    <col min="2277" max="2277" width="20.7109375" style="81" customWidth="1"/>
    <col min="2278" max="2278" width="14.28125" style="81" customWidth="1"/>
    <col min="2279" max="2528" width="11.00390625" style="81" customWidth="1"/>
    <col min="2529" max="2529" width="13.140625" style="81" customWidth="1"/>
    <col min="2530" max="2530" width="4.140625" style="81" customWidth="1"/>
    <col min="2531" max="2531" width="21.00390625" style="81" customWidth="1"/>
    <col min="2532" max="2532" width="17.57421875" style="81" customWidth="1"/>
    <col min="2533" max="2533" width="20.7109375" style="81" customWidth="1"/>
    <col min="2534" max="2534" width="14.28125" style="81" customWidth="1"/>
    <col min="2535" max="2784" width="11.00390625" style="81" customWidth="1"/>
    <col min="2785" max="2785" width="13.140625" style="81" customWidth="1"/>
    <col min="2786" max="2786" width="4.140625" style="81" customWidth="1"/>
    <col min="2787" max="2787" width="21.00390625" style="81" customWidth="1"/>
    <col min="2788" max="2788" width="17.57421875" style="81" customWidth="1"/>
    <col min="2789" max="2789" width="20.7109375" style="81" customWidth="1"/>
    <col min="2790" max="2790" width="14.28125" style="81" customWidth="1"/>
    <col min="2791" max="3040" width="11.00390625" style="81" customWidth="1"/>
    <col min="3041" max="3041" width="13.140625" style="81" customWidth="1"/>
    <col min="3042" max="3042" width="4.140625" style="81" customWidth="1"/>
    <col min="3043" max="3043" width="21.00390625" style="81" customWidth="1"/>
    <col min="3044" max="3044" width="17.57421875" style="81" customWidth="1"/>
    <col min="3045" max="3045" width="20.7109375" style="81" customWidth="1"/>
    <col min="3046" max="3046" width="14.28125" style="81" customWidth="1"/>
    <col min="3047" max="3296" width="11.00390625" style="81" customWidth="1"/>
    <col min="3297" max="3297" width="13.140625" style="81" customWidth="1"/>
    <col min="3298" max="3298" width="4.140625" style="81" customWidth="1"/>
    <col min="3299" max="3299" width="21.00390625" style="81" customWidth="1"/>
    <col min="3300" max="3300" width="17.57421875" style="81" customWidth="1"/>
    <col min="3301" max="3301" width="20.7109375" style="81" customWidth="1"/>
    <col min="3302" max="3302" width="14.28125" style="81" customWidth="1"/>
    <col min="3303" max="3552" width="11.00390625" style="81" customWidth="1"/>
    <col min="3553" max="3553" width="13.140625" style="81" customWidth="1"/>
    <col min="3554" max="3554" width="4.140625" style="81" customWidth="1"/>
    <col min="3555" max="3555" width="21.00390625" style="81" customWidth="1"/>
    <col min="3556" max="3556" width="17.57421875" style="81" customWidth="1"/>
    <col min="3557" max="3557" width="20.7109375" style="81" customWidth="1"/>
    <col min="3558" max="3558" width="14.28125" style="81" customWidth="1"/>
    <col min="3559" max="3808" width="11.00390625" style="81" customWidth="1"/>
    <col min="3809" max="3809" width="13.140625" style="81" customWidth="1"/>
    <col min="3810" max="3810" width="4.140625" style="81" customWidth="1"/>
    <col min="3811" max="3811" width="21.00390625" style="81" customWidth="1"/>
    <col min="3812" max="3812" width="17.57421875" style="81" customWidth="1"/>
    <col min="3813" max="3813" width="20.7109375" style="81" customWidth="1"/>
    <col min="3814" max="3814" width="14.28125" style="81" customWidth="1"/>
    <col min="3815" max="4064" width="11.00390625" style="81" customWidth="1"/>
    <col min="4065" max="4065" width="13.140625" style="81" customWidth="1"/>
    <col min="4066" max="4066" width="4.140625" style="81" customWidth="1"/>
    <col min="4067" max="4067" width="21.00390625" style="81" customWidth="1"/>
    <col min="4068" max="4068" width="17.57421875" style="81" customWidth="1"/>
    <col min="4069" max="4069" width="20.7109375" style="81" customWidth="1"/>
    <col min="4070" max="4070" width="14.28125" style="81" customWidth="1"/>
    <col min="4071" max="4320" width="11.00390625" style="81" customWidth="1"/>
    <col min="4321" max="4321" width="13.140625" style="81" customWidth="1"/>
    <col min="4322" max="4322" width="4.140625" style="81" customWidth="1"/>
    <col min="4323" max="4323" width="21.00390625" style="81" customWidth="1"/>
    <col min="4324" max="4324" width="17.57421875" style="81" customWidth="1"/>
    <col min="4325" max="4325" width="20.7109375" style="81" customWidth="1"/>
    <col min="4326" max="4326" width="14.28125" style="81" customWidth="1"/>
    <col min="4327" max="4576" width="11.00390625" style="81" customWidth="1"/>
    <col min="4577" max="4577" width="13.140625" style="81" customWidth="1"/>
    <col min="4578" max="4578" width="4.140625" style="81" customWidth="1"/>
    <col min="4579" max="4579" width="21.00390625" style="81" customWidth="1"/>
    <col min="4580" max="4580" width="17.57421875" style="81" customWidth="1"/>
    <col min="4581" max="4581" width="20.7109375" style="81" customWidth="1"/>
    <col min="4582" max="4582" width="14.28125" style="81" customWidth="1"/>
    <col min="4583" max="4832" width="11.00390625" style="81" customWidth="1"/>
    <col min="4833" max="4833" width="13.140625" style="81" customWidth="1"/>
    <col min="4834" max="4834" width="4.140625" style="81" customWidth="1"/>
    <col min="4835" max="4835" width="21.00390625" style="81" customWidth="1"/>
    <col min="4836" max="4836" width="17.57421875" style="81" customWidth="1"/>
    <col min="4837" max="4837" width="20.7109375" style="81" customWidth="1"/>
    <col min="4838" max="4838" width="14.28125" style="81" customWidth="1"/>
    <col min="4839" max="5088" width="11.00390625" style="81" customWidth="1"/>
    <col min="5089" max="5089" width="13.140625" style="81" customWidth="1"/>
    <col min="5090" max="5090" width="4.140625" style="81" customWidth="1"/>
    <col min="5091" max="5091" width="21.00390625" style="81" customWidth="1"/>
    <col min="5092" max="5092" width="17.57421875" style="81" customWidth="1"/>
    <col min="5093" max="5093" width="20.7109375" style="81" customWidth="1"/>
    <col min="5094" max="5094" width="14.28125" style="81" customWidth="1"/>
    <col min="5095" max="5344" width="11.00390625" style="81" customWidth="1"/>
    <col min="5345" max="5345" width="13.140625" style="81" customWidth="1"/>
    <col min="5346" max="5346" width="4.140625" style="81" customWidth="1"/>
    <col min="5347" max="5347" width="21.00390625" style="81" customWidth="1"/>
    <col min="5348" max="5348" width="17.57421875" style="81" customWidth="1"/>
    <col min="5349" max="5349" width="20.7109375" style="81" customWidth="1"/>
    <col min="5350" max="5350" width="14.28125" style="81" customWidth="1"/>
    <col min="5351" max="5600" width="11.00390625" style="81" customWidth="1"/>
    <col min="5601" max="5601" width="13.140625" style="81" customWidth="1"/>
    <col min="5602" max="5602" width="4.140625" style="81" customWidth="1"/>
    <col min="5603" max="5603" width="21.00390625" style="81" customWidth="1"/>
    <col min="5604" max="5604" width="17.57421875" style="81" customWidth="1"/>
    <col min="5605" max="5605" width="20.7109375" style="81" customWidth="1"/>
    <col min="5606" max="5606" width="14.28125" style="81" customWidth="1"/>
    <col min="5607" max="5856" width="11.00390625" style="81" customWidth="1"/>
    <col min="5857" max="5857" width="13.140625" style="81" customWidth="1"/>
    <col min="5858" max="5858" width="4.140625" style="81" customWidth="1"/>
    <col min="5859" max="5859" width="21.00390625" style="81" customWidth="1"/>
    <col min="5860" max="5860" width="17.57421875" style="81" customWidth="1"/>
    <col min="5861" max="5861" width="20.7109375" style="81" customWidth="1"/>
    <col min="5862" max="5862" width="14.28125" style="81" customWidth="1"/>
    <col min="5863" max="6112" width="11.00390625" style="81" customWidth="1"/>
    <col min="6113" max="6113" width="13.140625" style="81" customWidth="1"/>
    <col min="6114" max="6114" width="4.140625" style="81" customWidth="1"/>
    <col min="6115" max="6115" width="21.00390625" style="81" customWidth="1"/>
    <col min="6116" max="6116" width="17.57421875" style="81" customWidth="1"/>
    <col min="6117" max="6117" width="20.7109375" style="81" customWidth="1"/>
    <col min="6118" max="6118" width="14.28125" style="81" customWidth="1"/>
    <col min="6119" max="6368" width="11.00390625" style="81" customWidth="1"/>
    <col min="6369" max="6369" width="13.140625" style="81" customWidth="1"/>
    <col min="6370" max="6370" width="4.140625" style="81" customWidth="1"/>
    <col min="6371" max="6371" width="21.00390625" style="81" customWidth="1"/>
    <col min="6372" max="6372" width="17.57421875" style="81" customWidth="1"/>
    <col min="6373" max="6373" width="20.7109375" style="81" customWidth="1"/>
    <col min="6374" max="6374" width="14.28125" style="81" customWidth="1"/>
    <col min="6375" max="6624" width="11.00390625" style="81" customWidth="1"/>
    <col min="6625" max="6625" width="13.140625" style="81" customWidth="1"/>
    <col min="6626" max="6626" width="4.140625" style="81" customWidth="1"/>
    <col min="6627" max="6627" width="21.00390625" style="81" customWidth="1"/>
    <col min="6628" max="6628" width="17.57421875" style="81" customWidth="1"/>
    <col min="6629" max="6629" width="20.7109375" style="81" customWidth="1"/>
    <col min="6630" max="6630" width="14.28125" style="81" customWidth="1"/>
    <col min="6631" max="6880" width="11.00390625" style="81" customWidth="1"/>
    <col min="6881" max="6881" width="13.140625" style="81" customWidth="1"/>
    <col min="6882" max="6882" width="4.140625" style="81" customWidth="1"/>
    <col min="6883" max="6883" width="21.00390625" style="81" customWidth="1"/>
    <col min="6884" max="6884" width="17.57421875" style="81" customWidth="1"/>
    <col min="6885" max="6885" width="20.7109375" style="81" customWidth="1"/>
    <col min="6886" max="6886" width="14.28125" style="81" customWidth="1"/>
    <col min="6887" max="7136" width="11.00390625" style="81" customWidth="1"/>
    <col min="7137" max="7137" width="13.140625" style="81" customWidth="1"/>
    <col min="7138" max="7138" width="4.140625" style="81" customWidth="1"/>
    <col min="7139" max="7139" width="21.00390625" style="81" customWidth="1"/>
    <col min="7140" max="7140" width="17.57421875" style="81" customWidth="1"/>
    <col min="7141" max="7141" width="20.7109375" style="81" customWidth="1"/>
    <col min="7142" max="7142" width="14.28125" style="81" customWidth="1"/>
    <col min="7143" max="7392" width="11.00390625" style="81" customWidth="1"/>
    <col min="7393" max="7393" width="13.140625" style="81" customWidth="1"/>
    <col min="7394" max="7394" width="4.140625" style="81" customWidth="1"/>
    <col min="7395" max="7395" width="21.00390625" style="81" customWidth="1"/>
    <col min="7396" max="7396" width="17.57421875" style="81" customWidth="1"/>
    <col min="7397" max="7397" width="20.7109375" style="81" customWidth="1"/>
    <col min="7398" max="7398" width="14.28125" style="81" customWidth="1"/>
    <col min="7399" max="7648" width="11.00390625" style="81" customWidth="1"/>
    <col min="7649" max="7649" width="13.140625" style="81" customWidth="1"/>
    <col min="7650" max="7650" width="4.140625" style="81" customWidth="1"/>
    <col min="7651" max="7651" width="21.00390625" style="81" customWidth="1"/>
    <col min="7652" max="7652" width="17.57421875" style="81" customWidth="1"/>
    <col min="7653" max="7653" width="20.7109375" style="81" customWidth="1"/>
    <col min="7654" max="7654" width="14.28125" style="81" customWidth="1"/>
    <col min="7655" max="7904" width="11.00390625" style="81" customWidth="1"/>
    <col min="7905" max="7905" width="13.140625" style="81" customWidth="1"/>
    <col min="7906" max="7906" width="4.140625" style="81" customWidth="1"/>
    <col min="7907" max="7907" width="21.00390625" style="81" customWidth="1"/>
    <col min="7908" max="7908" width="17.57421875" style="81" customWidth="1"/>
    <col min="7909" max="7909" width="20.7109375" style="81" customWidth="1"/>
    <col min="7910" max="7910" width="14.28125" style="81" customWidth="1"/>
    <col min="7911" max="8160" width="11.00390625" style="81" customWidth="1"/>
    <col min="8161" max="8161" width="13.140625" style="81" customWidth="1"/>
    <col min="8162" max="8162" width="4.140625" style="81" customWidth="1"/>
    <col min="8163" max="8163" width="21.00390625" style="81" customWidth="1"/>
    <col min="8164" max="8164" width="17.57421875" style="81" customWidth="1"/>
    <col min="8165" max="8165" width="20.7109375" style="81" customWidth="1"/>
    <col min="8166" max="8166" width="14.28125" style="81" customWidth="1"/>
    <col min="8167" max="8416" width="11.00390625" style="81" customWidth="1"/>
    <col min="8417" max="8417" width="13.140625" style="81" customWidth="1"/>
    <col min="8418" max="8418" width="4.140625" style="81" customWidth="1"/>
    <col min="8419" max="8419" width="21.00390625" style="81" customWidth="1"/>
    <col min="8420" max="8420" width="17.57421875" style="81" customWidth="1"/>
    <col min="8421" max="8421" width="20.7109375" style="81" customWidth="1"/>
    <col min="8422" max="8422" width="14.28125" style="81" customWidth="1"/>
    <col min="8423" max="8672" width="11.00390625" style="81" customWidth="1"/>
    <col min="8673" max="8673" width="13.140625" style="81" customWidth="1"/>
    <col min="8674" max="8674" width="4.140625" style="81" customWidth="1"/>
    <col min="8675" max="8675" width="21.00390625" style="81" customWidth="1"/>
    <col min="8676" max="8676" width="17.57421875" style="81" customWidth="1"/>
    <col min="8677" max="8677" width="20.7109375" style="81" customWidth="1"/>
    <col min="8678" max="8678" width="14.28125" style="81" customWidth="1"/>
    <col min="8679" max="8928" width="11.00390625" style="81" customWidth="1"/>
    <col min="8929" max="8929" width="13.140625" style="81" customWidth="1"/>
    <col min="8930" max="8930" width="4.140625" style="81" customWidth="1"/>
    <col min="8931" max="8931" width="21.00390625" style="81" customWidth="1"/>
    <col min="8932" max="8932" width="17.57421875" style="81" customWidth="1"/>
    <col min="8933" max="8933" width="20.7109375" style="81" customWidth="1"/>
    <col min="8934" max="8934" width="14.28125" style="81" customWidth="1"/>
    <col min="8935" max="9184" width="11.00390625" style="81" customWidth="1"/>
    <col min="9185" max="9185" width="13.140625" style="81" customWidth="1"/>
    <col min="9186" max="9186" width="4.140625" style="81" customWidth="1"/>
    <col min="9187" max="9187" width="21.00390625" style="81" customWidth="1"/>
    <col min="9188" max="9188" width="17.57421875" style="81" customWidth="1"/>
    <col min="9189" max="9189" width="20.7109375" style="81" customWidth="1"/>
    <col min="9190" max="9190" width="14.28125" style="81" customWidth="1"/>
    <col min="9191" max="9440" width="11.00390625" style="81" customWidth="1"/>
    <col min="9441" max="9441" width="13.140625" style="81" customWidth="1"/>
    <col min="9442" max="9442" width="4.140625" style="81" customWidth="1"/>
    <col min="9443" max="9443" width="21.00390625" style="81" customWidth="1"/>
    <col min="9444" max="9444" width="17.57421875" style="81" customWidth="1"/>
    <col min="9445" max="9445" width="20.7109375" style="81" customWidth="1"/>
    <col min="9446" max="9446" width="14.28125" style="81" customWidth="1"/>
    <col min="9447" max="9696" width="11.00390625" style="81" customWidth="1"/>
    <col min="9697" max="9697" width="13.140625" style="81" customWidth="1"/>
    <col min="9698" max="9698" width="4.140625" style="81" customWidth="1"/>
    <col min="9699" max="9699" width="21.00390625" style="81" customWidth="1"/>
    <col min="9700" max="9700" width="17.57421875" style="81" customWidth="1"/>
    <col min="9701" max="9701" width="20.7109375" style="81" customWidth="1"/>
    <col min="9702" max="9702" width="14.28125" style="81" customWidth="1"/>
    <col min="9703" max="9952" width="11.00390625" style="81" customWidth="1"/>
    <col min="9953" max="9953" width="13.140625" style="81" customWidth="1"/>
    <col min="9954" max="9954" width="4.140625" style="81" customWidth="1"/>
    <col min="9955" max="9955" width="21.00390625" style="81" customWidth="1"/>
    <col min="9956" max="9956" width="17.57421875" style="81" customWidth="1"/>
    <col min="9957" max="9957" width="20.7109375" style="81" customWidth="1"/>
    <col min="9958" max="9958" width="14.28125" style="81" customWidth="1"/>
    <col min="9959" max="10208" width="11.00390625" style="81" customWidth="1"/>
    <col min="10209" max="10209" width="13.140625" style="81" customWidth="1"/>
    <col min="10210" max="10210" width="4.140625" style="81" customWidth="1"/>
    <col min="10211" max="10211" width="21.00390625" style="81" customWidth="1"/>
    <col min="10212" max="10212" width="17.57421875" style="81" customWidth="1"/>
    <col min="10213" max="10213" width="20.7109375" style="81" customWidth="1"/>
    <col min="10214" max="10214" width="14.28125" style="81" customWidth="1"/>
    <col min="10215" max="10464" width="11.00390625" style="81" customWidth="1"/>
    <col min="10465" max="10465" width="13.140625" style="81" customWidth="1"/>
    <col min="10466" max="10466" width="4.140625" style="81" customWidth="1"/>
    <col min="10467" max="10467" width="21.00390625" style="81" customWidth="1"/>
    <col min="10468" max="10468" width="17.57421875" style="81" customWidth="1"/>
    <col min="10469" max="10469" width="20.7109375" style="81" customWidth="1"/>
    <col min="10470" max="10470" width="14.28125" style="81" customWidth="1"/>
    <col min="10471" max="10720" width="11.00390625" style="81" customWidth="1"/>
    <col min="10721" max="10721" width="13.140625" style="81" customWidth="1"/>
    <col min="10722" max="10722" width="4.140625" style="81" customWidth="1"/>
    <col min="10723" max="10723" width="21.00390625" style="81" customWidth="1"/>
    <col min="10724" max="10724" width="17.57421875" style="81" customWidth="1"/>
    <col min="10725" max="10725" width="20.7109375" style="81" customWidth="1"/>
    <col min="10726" max="10726" width="14.28125" style="81" customWidth="1"/>
    <col min="10727" max="10976" width="11.00390625" style="81" customWidth="1"/>
    <col min="10977" max="10977" width="13.140625" style="81" customWidth="1"/>
    <col min="10978" max="10978" width="4.140625" style="81" customWidth="1"/>
    <col min="10979" max="10979" width="21.00390625" style="81" customWidth="1"/>
    <col min="10980" max="10980" width="17.57421875" style="81" customWidth="1"/>
    <col min="10981" max="10981" width="20.7109375" style="81" customWidth="1"/>
    <col min="10982" max="10982" width="14.28125" style="81" customWidth="1"/>
    <col min="10983" max="11232" width="11.00390625" style="81" customWidth="1"/>
    <col min="11233" max="11233" width="13.140625" style="81" customWidth="1"/>
    <col min="11234" max="11234" width="4.140625" style="81" customWidth="1"/>
    <col min="11235" max="11235" width="21.00390625" style="81" customWidth="1"/>
    <col min="11236" max="11236" width="17.57421875" style="81" customWidth="1"/>
    <col min="11237" max="11237" width="20.7109375" style="81" customWidth="1"/>
    <col min="11238" max="11238" width="14.28125" style="81" customWidth="1"/>
    <col min="11239" max="11488" width="11.00390625" style="81" customWidth="1"/>
    <col min="11489" max="11489" width="13.140625" style="81" customWidth="1"/>
    <col min="11490" max="11490" width="4.140625" style="81" customWidth="1"/>
    <col min="11491" max="11491" width="21.00390625" style="81" customWidth="1"/>
    <col min="11492" max="11492" width="17.57421875" style="81" customWidth="1"/>
    <col min="11493" max="11493" width="20.7109375" style="81" customWidth="1"/>
    <col min="11494" max="11494" width="14.28125" style="81" customWidth="1"/>
    <col min="11495" max="11744" width="11.00390625" style="81" customWidth="1"/>
    <col min="11745" max="11745" width="13.140625" style="81" customWidth="1"/>
    <col min="11746" max="11746" width="4.140625" style="81" customWidth="1"/>
    <col min="11747" max="11747" width="21.00390625" style="81" customWidth="1"/>
    <col min="11748" max="11748" width="17.57421875" style="81" customWidth="1"/>
    <col min="11749" max="11749" width="20.7109375" style="81" customWidth="1"/>
    <col min="11750" max="11750" width="14.28125" style="81" customWidth="1"/>
    <col min="11751" max="12000" width="11.00390625" style="81" customWidth="1"/>
    <col min="12001" max="12001" width="13.140625" style="81" customWidth="1"/>
    <col min="12002" max="12002" width="4.140625" style="81" customWidth="1"/>
    <col min="12003" max="12003" width="21.00390625" style="81" customWidth="1"/>
    <col min="12004" max="12004" width="17.57421875" style="81" customWidth="1"/>
    <col min="12005" max="12005" width="20.7109375" style="81" customWidth="1"/>
    <col min="12006" max="12006" width="14.28125" style="81" customWidth="1"/>
    <col min="12007" max="12256" width="11.00390625" style="81" customWidth="1"/>
    <col min="12257" max="12257" width="13.140625" style="81" customWidth="1"/>
    <col min="12258" max="12258" width="4.140625" style="81" customWidth="1"/>
    <col min="12259" max="12259" width="21.00390625" style="81" customWidth="1"/>
    <col min="12260" max="12260" width="17.57421875" style="81" customWidth="1"/>
    <col min="12261" max="12261" width="20.7109375" style="81" customWidth="1"/>
    <col min="12262" max="12262" width="14.28125" style="81" customWidth="1"/>
    <col min="12263" max="12512" width="11.00390625" style="81" customWidth="1"/>
    <col min="12513" max="12513" width="13.140625" style="81" customWidth="1"/>
    <col min="12514" max="12514" width="4.140625" style="81" customWidth="1"/>
    <col min="12515" max="12515" width="21.00390625" style="81" customWidth="1"/>
    <col min="12516" max="12516" width="17.57421875" style="81" customWidth="1"/>
    <col min="12517" max="12517" width="20.7109375" style="81" customWidth="1"/>
    <col min="12518" max="12518" width="14.28125" style="81" customWidth="1"/>
    <col min="12519" max="12768" width="11.00390625" style="81" customWidth="1"/>
    <col min="12769" max="12769" width="13.140625" style="81" customWidth="1"/>
    <col min="12770" max="12770" width="4.140625" style="81" customWidth="1"/>
    <col min="12771" max="12771" width="21.00390625" style="81" customWidth="1"/>
    <col min="12772" max="12772" width="17.57421875" style="81" customWidth="1"/>
    <col min="12773" max="12773" width="20.7109375" style="81" customWidth="1"/>
    <col min="12774" max="12774" width="14.28125" style="81" customWidth="1"/>
    <col min="12775" max="13024" width="11.00390625" style="81" customWidth="1"/>
    <col min="13025" max="13025" width="13.140625" style="81" customWidth="1"/>
    <col min="13026" max="13026" width="4.140625" style="81" customWidth="1"/>
    <col min="13027" max="13027" width="21.00390625" style="81" customWidth="1"/>
    <col min="13028" max="13028" width="17.57421875" style="81" customWidth="1"/>
    <col min="13029" max="13029" width="20.7109375" style="81" customWidth="1"/>
    <col min="13030" max="13030" width="14.28125" style="81" customWidth="1"/>
    <col min="13031" max="13280" width="11.00390625" style="81" customWidth="1"/>
    <col min="13281" max="13281" width="13.140625" style="81" customWidth="1"/>
    <col min="13282" max="13282" width="4.140625" style="81" customWidth="1"/>
    <col min="13283" max="13283" width="21.00390625" style="81" customWidth="1"/>
    <col min="13284" max="13284" width="17.57421875" style="81" customWidth="1"/>
    <col min="13285" max="13285" width="20.7109375" style="81" customWidth="1"/>
    <col min="13286" max="13286" width="14.28125" style="81" customWidth="1"/>
    <col min="13287" max="13536" width="11.00390625" style="81" customWidth="1"/>
    <col min="13537" max="13537" width="13.140625" style="81" customWidth="1"/>
    <col min="13538" max="13538" width="4.140625" style="81" customWidth="1"/>
    <col min="13539" max="13539" width="21.00390625" style="81" customWidth="1"/>
    <col min="13540" max="13540" width="17.57421875" style="81" customWidth="1"/>
    <col min="13541" max="13541" width="20.7109375" style="81" customWidth="1"/>
    <col min="13542" max="13542" width="14.28125" style="81" customWidth="1"/>
    <col min="13543" max="13792" width="11.00390625" style="81" customWidth="1"/>
    <col min="13793" max="13793" width="13.140625" style="81" customWidth="1"/>
    <col min="13794" max="13794" width="4.140625" style="81" customWidth="1"/>
    <col min="13795" max="13795" width="21.00390625" style="81" customWidth="1"/>
    <col min="13796" max="13796" width="17.57421875" style="81" customWidth="1"/>
    <col min="13797" max="13797" width="20.7109375" style="81" customWidth="1"/>
    <col min="13798" max="13798" width="14.28125" style="81" customWidth="1"/>
    <col min="13799" max="14048" width="11.00390625" style="81" customWidth="1"/>
    <col min="14049" max="14049" width="13.140625" style="81" customWidth="1"/>
    <col min="14050" max="14050" width="4.140625" style="81" customWidth="1"/>
    <col min="14051" max="14051" width="21.00390625" style="81" customWidth="1"/>
    <col min="14052" max="14052" width="17.57421875" style="81" customWidth="1"/>
    <col min="14053" max="14053" width="20.7109375" style="81" customWidth="1"/>
    <col min="14054" max="14054" width="14.28125" style="81" customWidth="1"/>
    <col min="14055" max="14304" width="11.00390625" style="81" customWidth="1"/>
    <col min="14305" max="14305" width="13.140625" style="81" customWidth="1"/>
    <col min="14306" max="14306" width="4.140625" style="81" customWidth="1"/>
    <col min="14307" max="14307" width="21.00390625" style="81" customWidth="1"/>
    <col min="14308" max="14308" width="17.57421875" style="81" customWidth="1"/>
    <col min="14309" max="14309" width="20.7109375" style="81" customWidth="1"/>
    <col min="14310" max="14310" width="14.28125" style="81" customWidth="1"/>
    <col min="14311" max="14560" width="11.00390625" style="81" customWidth="1"/>
    <col min="14561" max="14561" width="13.140625" style="81" customWidth="1"/>
    <col min="14562" max="14562" width="4.140625" style="81" customWidth="1"/>
    <col min="14563" max="14563" width="21.00390625" style="81" customWidth="1"/>
    <col min="14564" max="14564" width="17.57421875" style="81" customWidth="1"/>
    <col min="14565" max="14565" width="20.7109375" style="81" customWidth="1"/>
    <col min="14566" max="14566" width="14.28125" style="81" customWidth="1"/>
    <col min="14567" max="14816" width="11.00390625" style="81" customWidth="1"/>
    <col min="14817" max="14817" width="13.140625" style="81" customWidth="1"/>
    <col min="14818" max="14818" width="4.140625" style="81" customWidth="1"/>
    <col min="14819" max="14819" width="21.00390625" style="81" customWidth="1"/>
    <col min="14820" max="14820" width="17.57421875" style="81" customWidth="1"/>
    <col min="14821" max="14821" width="20.7109375" style="81" customWidth="1"/>
    <col min="14822" max="14822" width="14.28125" style="81" customWidth="1"/>
    <col min="14823" max="15072" width="11.00390625" style="81" customWidth="1"/>
    <col min="15073" max="15073" width="13.140625" style="81" customWidth="1"/>
    <col min="15074" max="15074" width="4.140625" style="81" customWidth="1"/>
    <col min="15075" max="15075" width="21.00390625" style="81" customWidth="1"/>
    <col min="15076" max="15076" width="17.57421875" style="81" customWidth="1"/>
    <col min="15077" max="15077" width="20.7109375" style="81" customWidth="1"/>
    <col min="15078" max="15078" width="14.28125" style="81" customWidth="1"/>
    <col min="15079" max="15328" width="11.00390625" style="81" customWidth="1"/>
    <col min="15329" max="15329" width="13.140625" style="81" customWidth="1"/>
    <col min="15330" max="15330" width="4.140625" style="81" customWidth="1"/>
    <col min="15331" max="15331" width="21.00390625" style="81" customWidth="1"/>
    <col min="15332" max="15332" width="17.57421875" style="81" customWidth="1"/>
    <col min="15333" max="15333" width="20.7109375" style="81" customWidth="1"/>
    <col min="15334" max="15334" width="14.28125" style="81" customWidth="1"/>
    <col min="15335" max="15584" width="11.00390625" style="81" customWidth="1"/>
    <col min="15585" max="15585" width="13.140625" style="81" customWidth="1"/>
    <col min="15586" max="15586" width="4.140625" style="81" customWidth="1"/>
    <col min="15587" max="15587" width="21.00390625" style="81" customWidth="1"/>
    <col min="15588" max="15588" width="17.57421875" style="81" customWidth="1"/>
    <col min="15589" max="15589" width="20.7109375" style="81" customWidth="1"/>
    <col min="15590" max="15590" width="14.28125" style="81" customWidth="1"/>
    <col min="15591" max="15840" width="11.00390625" style="81" customWidth="1"/>
    <col min="15841" max="15841" width="13.140625" style="81" customWidth="1"/>
    <col min="15842" max="15842" width="4.140625" style="81" customWidth="1"/>
    <col min="15843" max="15843" width="21.00390625" style="81" customWidth="1"/>
    <col min="15844" max="15844" width="17.57421875" style="81" customWidth="1"/>
    <col min="15845" max="15845" width="20.7109375" style="81" customWidth="1"/>
    <col min="15846" max="15846" width="14.28125" style="81" customWidth="1"/>
    <col min="15847" max="16096" width="11.00390625" style="81" customWidth="1"/>
    <col min="16097" max="16097" width="13.140625" style="81" customWidth="1"/>
    <col min="16098" max="16098" width="4.140625" style="81" customWidth="1"/>
    <col min="16099" max="16099" width="21.00390625" style="81" customWidth="1"/>
    <col min="16100" max="16100" width="17.57421875" style="81" customWidth="1"/>
    <col min="16101" max="16101" width="20.7109375" style="81" customWidth="1"/>
    <col min="16102" max="16102" width="14.28125" style="81" customWidth="1"/>
    <col min="16103" max="16384" width="11.00390625" style="81" customWidth="1"/>
  </cols>
  <sheetData>
    <row r="1" spans="1:20" s="76" customFormat="1" ht="23.25">
      <c r="A1" s="104"/>
      <c r="B1" s="105" t="s">
        <v>323</v>
      </c>
      <c r="C1" s="105"/>
      <c r="D1" s="105"/>
      <c r="E1" s="105"/>
      <c r="F1" s="105"/>
      <c r="G1" s="105"/>
      <c r="H1" s="105"/>
      <c r="I1" s="105"/>
      <c r="J1" s="105"/>
      <c r="K1" s="105"/>
      <c r="L1" s="105"/>
      <c r="M1" s="105"/>
      <c r="N1" s="105"/>
      <c r="O1" s="105"/>
      <c r="P1" s="105"/>
      <c r="Q1" s="105"/>
      <c r="R1" s="105"/>
      <c r="S1" s="75"/>
      <c r="T1" s="75"/>
    </row>
    <row r="2" spans="1:18" ht="14.45" customHeight="1">
      <c r="A2" s="107"/>
      <c r="B2" s="77" t="s">
        <v>300</v>
      </c>
      <c r="C2" s="78">
        <f>Entregables!C2</f>
        <v>0</v>
      </c>
      <c r="D2" s="78"/>
      <c r="E2" s="79"/>
      <c r="F2" s="80" t="s">
        <v>301</v>
      </c>
      <c r="G2" s="101" t="str">
        <f>Entregables!G2</f>
        <v>POA I</v>
      </c>
      <c r="H2" s="101" t="str">
        <f>Entregables!H2</f>
        <v>POA I</v>
      </c>
      <c r="I2" s="101" t="str">
        <f>Entregables!I2</f>
        <v>POA II</v>
      </c>
      <c r="J2" s="101" t="str">
        <f>Entregables!J2</f>
        <v>POA II</v>
      </c>
      <c r="K2" s="101" t="str">
        <f>Entregables!K2</f>
        <v>POA III</v>
      </c>
      <c r="L2" s="101" t="str">
        <f>Entregables!L2</f>
        <v>POA III</v>
      </c>
      <c r="M2" s="101" t="str">
        <f>Entregables!M2</f>
        <v>No programado</v>
      </c>
      <c r="N2" s="101" t="str">
        <f>Entregables!N2</f>
        <v>No programado</v>
      </c>
      <c r="O2" s="101" t="str">
        <f>Entregables!O2</f>
        <v>No programado</v>
      </c>
      <c r="P2" s="101" t="str">
        <f>Entregables!P2</f>
        <v>No programado</v>
      </c>
      <c r="Q2" s="101" t="str">
        <f>Entregables!Q2</f>
        <v>No programado</v>
      </c>
      <c r="R2" s="1141" t="str">
        <f>Entregables!R2</f>
        <v>No programado</v>
      </c>
    </row>
    <row r="3" spans="1:18" ht="14.45" customHeight="1">
      <c r="A3" s="107"/>
      <c r="B3" s="82" t="s">
        <v>302</v>
      </c>
      <c r="C3" s="78" t="str">
        <f>Entregables!C3</f>
        <v>[INSTITUCIÓN EJECUTORA]</v>
      </c>
      <c r="D3" s="78"/>
      <c r="E3" s="83"/>
      <c r="F3" s="80" t="s">
        <v>236</v>
      </c>
      <c r="G3" s="102">
        <f>Entregables!G3</f>
        <v>42216</v>
      </c>
      <c r="H3" s="102">
        <f>Entregables!H3</f>
        <v>42369</v>
      </c>
      <c r="I3" s="102">
        <f>Entregables!I3</f>
        <v>42582</v>
      </c>
      <c r="J3" s="102">
        <f>Entregables!J3</f>
        <v>42735</v>
      </c>
      <c r="K3" s="102">
        <f>Entregables!K3</f>
        <v>42947</v>
      </c>
      <c r="L3" s="102">
        <f>Entregables!L3</f>
        <v>43100</v>
      </c>
      <c r="M3" s="102" t="str">
        <f>Entregables!M3</f>
        <v>No programado</v>
      </c>
      <c r="N3" s="102" t="str">
        <f>Entregables!N3</f>
        <v>No programado</v>
      </c>
      <c r="O3" s="102" t="str">
        <f>Entregables!O3</f>
        <v>No programado</v>
      </c>
      <c r="P3" s="102" t="str">
        <f>Entregables!P3</f>
        <v>No programado</v>
      </c>
      <c r="Q3" s="102" t="str">
        <f>Entregables!Q3</f>
        <v>No programado</v>
      </c>
      <c r="R3" s="1142" t="str">
        <f>Entregables!R3</f>
        <v>No programado</v>
      </c>
    </row>
    <row r="4" spans="1:18" ht="10.5">
      <c r="A4" s="107"/>
      <c r="B4" s="1919" t="s">
        <v>303</v>
      </c>
      <c r="C4" s="1915"/>
      <c r="D4" s="1915"/>
      <c r="E4" s="1920"/>
      <c r="F4" s="84" t="s">
        <v>304</v>
      </c>
      <c r="G4" s="103" t="s">
        <v>305</v>
      </c>
      <c r="H4" s="103" t="s">
        <v>306</v>
      </c>
      <c r="I4" s="103" t="s">
        <v>307</v>
      </c>
      <c r="J4" s="103" t="s">
        <v>308</v>
      </c>
      <c r="K4" s="103" t="s">
        <v>309</v>
      </c>
      <c r="L4" s="103" t="s">
        <v>310</v>
      </c>
      <c r="M4" s="103" t="s">
        <v>311</v>
      </c>
      <c r="N4" s="103" t="s">
        <v>312</v>
      </c>
      <c r="O4" s="103" t="s">
        <v>313</v>
      </c>
      <c r="P4" s="103" t="s">
        <v>314</v>
      </c>
      <c r="Q4" s="103" t="s">
        <v>315</v>
      </c>
      <c r="R4" s="92" t="s">
        <v>316</v>
      </c>
    </row>
    <row r="5" spans="1:18" ht="14.45" customHeight="1" hidden="1">
      <c r="A5" s="107"/>
      <c r="B5" s="93"/>
      <c r="C5" s="108"/>
      <c r="D5" s="108"/>
      <c r="E5" s="109"/>
      <c r="F5" s="91"/>
      <c r="G5" s="89">
        <f aca="true" t="shared" si="0" ref="G5:R5">G3</f>
        <v>42216</v>
      </c>
      <c r="H5" s="89">
        <f t="shared" si="0"/>
        <v>42369</v>
      </c>
      <c r="I5" s="89">
        <f t="shared" si="0"/>
        <v>42582</v>
      </c>
      <c r="J5" s="89">
        <f t="shared" si="0"/>
        <v>42735</v>
      </c>
      <c r="K5" s="89">
        <f t="shared" si="0"/>
        <v>42947</v>
      </c>
      <c r="L5" s="89">
        <f t="shared" si="0"/>
        <v>43100</v>
      </c>
      <c r="M5" s="89" t="str">
        <f t="shared" si="0"/>
        <v>No programado</v>
      </c>
      <c r="N5" s="89" t="str">
        <f t="shared" si="0"/>
        <v>No programado</v>
      </c>
      <c r="O5" s="90" t="str">
        <f t="shared" si="0"/>
        <v>No programado</v>
      </c>
      <c r="P5" s="90" t="str">
        <f t="shared" si="0"/>
        <v>No programado</v>
      </c>
      <c r="Q5" s="90" t="str">
        <f t="shared" si="0"/>
        <v>No programado</v>
      </c>
      <c r="R5" s="90" t="str">
        <f t="shared" si="0"/>
        <v>No programado</v>
      </c>
    </row>
    <row r="6" spans="1:18" ht="54.6" customHeight="1">
      <c r="A6" s="107"/>
      <c r="B6" s="88" t="s">
        <v>317</v>
      </c>
      <c r="C6" s="1916" t="s">
        <v>318</v>
      </c>
      <c r="D6" s="1917"/>
      <c r="E6" s="88" t="s">
        <v>319</v>
      </c>
      <c r="F6" s="88" t="s">
        <v>320</v>
      </c>
      <c r="G6" s="92" t="s">
        <v>321</v>
      </c>
      <c r="H6" s="92" t="s">
        <v>321</v>
      </c>
      <c r="I6" s="92" t="s">
        <v>321</v>
      </c>
      <c r="J6" s="92" t="s">
        <v>321</v>
      </c>
      <c r="K6" s="92" t="s">
        <v>321</v>
      </c>
      <c r="L6" s="92" t="s">
        <v>321</v>
      </c>
      <c r="M6" s="92" t="s">
        <v>321</v>
      </c>
      <c r="N6" s="92" t="s">
        <v>321</v>
      </c>
      <c r="O6" s="92" t="s">
        <v>321</v>
      </c>
      <c r="P6" s="92" t="s">
        <v>321</v>
      </c>
      <c r="Q6" s="92" t="s">
        <v>321</v>
      </c>
      <c r="R6" s="92" t="s">
        <v>321</v>
      </c>
    </row>
    <row r="7" spans="1:18" ht="10.5">
      <c r="A7" s="107"/>
      <c r="B7" s="94" t="s">
        <v>324</v>
      </c>
      <c r="C7" s="110">
        <f>'[1]05 Avance de actividades '!C13</f>
        <v>1</v>
      </c>
      <c r="D7" s="1921">
        <f>'MARCO LOGICO'!D17</f>
        <v>0</v>
      </c>
      <c r="E7" s="1922"/>
      <c r="F7" s="111"/>
      <c r="G7" s="1143"/>
      <c r="H7" s="1143"/>
      <c r="I7" s="1143"/>
      <c r="J7" s="1143"/>
      <c r="K7" s="1143"/>
      <c r="L7" s="1143"/>
      <c r="M7" s="1143"/>
      <c r="N7" s="1143"/>
      <c r="O7" s="1143"/>
      <c r="P7" s="1143"/>
      <c r="Q7" s="1143"/>
      <c r="R7" s="1143"/>
    </row>
    <row r="8" spans="1:19" ht="10.5">
      <c r="A8" s="107"/>
      <c r="B8" s="1918" t="s">
        <v>261</v>
      </c>
      <c r="C8" s="98">
        <v>1.1</v>
      </c>
      <c r="D8" s="112">
        <f>'MARCO LOGICO'!E17</f>
        <v>0</v>
      </c>
      <c r="E8" s="113" t="str">
        <f>'MARCO LOGICO'!F17</f>
        <v>Unidad medida</v>
      </c>
      <c r="F8" s="114">
        <f>'MARCO LOGICO'!G17</f>
        <v>0</v>
      </c>
      <c r="G8" s="1144"/>
      <c r="H8" s="1144"/>
      <c r="I8" s="1144"/>
      <c r="J8" s="1144"/>
      <c r="K8" s="1144"/>
      <c r="L8" s="1144"/>
      <c r="M8" s="1144"/>
      <c r="N8" s="1144"/>
      <c r="O8" s="1144"/>
      <c r="P8" s="1144"/>
      <c r="Q8" s="1144"/>
      <c r="R8" s="1144"/>
      <c r="S8" s="99"/>
    </row>
    <row r="9" spans="1:19" ht="10.5">
      <c r="A9" s="107"/>
      <c r="B9" s="1918"/>
      <c r="C9" s="98">
        <v>1.2</v>
      </c>
      <c r="D9" s="112">
        <f>'MARCO LOGICO'!E18</f>
        <v>0</v>
      </c>
      <c r="E9" s="113" t="str">
        <f>'MARCO LOGICO'!F18</f>
        <v>Unidad medida</v>
      </c>
      <c r="F9" s="114">
        <f>'MARCO LOGICO'!G18</f>
        <v>0</v>
      </c>
      <c r="G9" s="1144"/>
      <c r="H9" s="1144"/>
      <c r="I9" s="1144"/>
      <c r="J9" s="1144"/>
      <c r="K9" s="1144"/>
      <c r="L9" s="1144"/>
      <c r="M9" s="1144"/>
      <c r="N9" s="1144"/>
      <c r="O9" s="1144"/>
      <c r="P9" s="1144"/>
      <c r="Q9" s="1144"/>
      <c r="R9" s="1144"/>
      <c r="S9" s="99"/>
    </row>
    <row r="10" spans="1:19" ht="10.5">
      <c r="A10" s="107"/>
      <c r="B10" s="1918"/>
      <c r="C10" s="98">
        <v>1.3</v>
      </c>
      <c r="D10" s="112">
        <f>'MARCO LOGICO'!E19</f>
        <v>0</v>
      </c>
      <c r="E10" s="113" t="str">
        <f>'MARCO LOGICO'!F19</f>
        <v>Unidad medida</v>
      </c>
      <c r="F10" s="114">
        <f>'MARCO LOGICO'!G19</f>
        <v>0</v>
      </c>
      <c r="G10" s="1144"/>
      <c r="H10" s="1144"/>
      <c r="I10" s="1144"/>
      <c r="J10" s="1144"/>
      <c r="K10" s="1144"/>
      <c r="L10" s="1144"/>
      <c r="M10" s="1144"/>
      <c r="N10" s="1144"/>
      <c r="O10" s="1144"/>
      <c r="P10" s="1144"/>
      <c r="Q10" s="1144"/>
      <c r="R10" s="1144"/>
      <c r="S10" s="99"/>
    </row>
    <row r="11" spans="1:18" ht="10.5">
      <c r="A11" s="107"/>
      <c r="B11" s="107"/>
      <c r="C11" s="107"/>
      <c r="D11" s="107"/>
      <c r="E11" s="107"/>
      <c r="F11" s="106"/>
      <c r="G11" s="106"/>
      <c r="H11" s="106"/>
      <c r="I11" s="106"/>
      <c r="J11" s="106"/>
      <c r="K11" s="106"/>
      <c r="L11" s="106"/>
      <c r="M11" s="106"/>
      <c r="N11" s="106"/>
      <c r="O11" s="104"/>
      <c r="P11" s="104"/>
      <c r="Q11" s="104"/>
      <c r="R11" s="104"/>
    </row>
    <row r="12" spans="1:18" ht="10.5" customHeight="1">
      <c r="A12" s="107"/>
      <c r="B12" s="1910" t="s">
        <v>578</v>
      </c>
      <c r="C12" s="1910"/>
      <c r="D12" s="1910"/>
      <c r="E12" s="1910"/>
      <c r="F12" s="1910"/>
      <c r="G12" s="1910"/>
      <c r="H12" s="1910"/>
      <c r="I12" s="1910"/>
      <c r="J12" s="1910"/>
      <c r="K12" s="1910"/>
      <c r="L12" s="1910"/>
      <c r="M12" s="1910"/>
      <c r="N12" s="1910"/>
      <c r="O12" s="1910"/>
      <c r="P12" s="1910"/>
      <c r="Q12" s="1910"/>
      <c r="R12" s="1910"/>
    </row>
    <row r="13" spans="1:18" ht="10.5" customHeight="1">
      <c r="A13" s="107"/>
      <c r="B13" s="1910"/>
      <c r="C13" s="1910"/>
      <c r="D13" s="1910"/>
      <c r="E13" s="1910"/>
      <c r="F13" s="1910"/>
      <c r="G13" s="1910"/>
      <c r="H13" s="1910"/>
      <c r="I13" s="1910"/>
      <c r="J13" s="1910"/>
      <c r="K13" s="1910"/>
      <c r="L13" s="1910"/>
      <c r="M13" s="1910"/>
      <c r="N13" s="1910"/>
      <c r="O13" s="1910"/>
      <c r="P13" s="1910"/>
      <c r="Q13" s="1910"/>
      <c r="R13" s="1910"/>
    </row>
    <row r="14" spans="1:18" ht="10.5" customHeight="1">
      <c r="A14" s="107"/>
      <c r="B14" s="1910"/>
      <c r="C14" s="1910"/>
      <c r="D14" s="1910"/>
      <c r="E14" s="1910"/>
      <c r="F14" s="1910"/>
      <c r="G14" s="1910"/>
      <c r="H14" s="1910"/>
      <c r="I14" s="1910"/>
      <c r="J14" s="1910"/>
      <c r="K14" s="1910"/>
      <c r="L14" s="1910"/>
      <c r="M14" s="1910"/>
      <c r="N14" s="1910"/>
      <c r="O14" s="1910"/>
      <c r="P14" s="1910"/>
      <c r="Q14" s="1910"/>
      <c r="R14" s="1910"/>
    </row>
    <row r="15" spans="1:18" ht="10.5" customHeight="1">
      <c r="A15" s="107"/>
      <c r="B15" s="1910"/>
      <c r="C15" s="1910"/>
      <c r="D15" s="1910"/>
      <c r="E15" s="1910"/>
      <c r="F15" s="1910"/>
      <c r="G15" s="1910"/>
      <c r="H15" s="1910"/>
      <c r="I15" s="1910"/>
      <c r="J15" s="1910"/>
      <c r="K15" s="1910"/>
      <c r="L15" s="1910"/>
      <c r="M15" s="1910"/>
      <c r="N15" s="1910"/>
      <c r="O15" s="1910"/>
      <c r="P15" s="1910"/>
      <c r="Q15" s="1910"/>
      <c r="R15" s="1910"/>
    </row>
    <row r="16" spans="1:18" ht="10.5" customHeight="1">
      <c r="A16" s="107"/>
      <c r="B16" s="1910"/>
      <c r="C16" s="1910"/>
      <c r="D16" s="1910"/>
      <c r="E16" s="1910"/>
      <c r="F16" s="1910"/>
      <c r="G16" s="1910"/>
      <c r="H16" s="1910"/>
      <c r="I16" s="1910"/>
      <c r="J16" s="1910"/>
      <c r="K16" s="1910"/>
      <c r="L16" s="1910"/>
      <c r="M16" s="1910"/>
      <c r="N16" s="1910"/>
      <c r="O16" s="1910"/>
      <c r="P16" s="1910"/>
      <c r="Q16" s="1910"/>
      <c r="R16" s="1910"/>
    </row>
    <row r="17" spans="1:18" ht="10.5" customHeight="1">
      <c r="A17" s="107"/>
      <c r="B17" s="1910"/>
      <c r="C17" s="1910"/>
      <c r="D17" s="1910"/>
      <c r="E17" s="1910"/>
      <c r="F17" s="1910"/>
      <c r="G17" s="1910"/>
      <c r="H17" s="1910"/>
      <c r="I17" s="1910"/>
      <c r="J17" s="1910"/>
      <c r="K17" s="1910"/>
      <c r="L17" s="1910"/>
      <c r="M17" s="1910"/>
      <c r="N17" s="1910"/>
      <c r="O17" s="1910"/>
      <c r="P17" s="1910"/>
      <c r="Q17" s="1910"/>
      <c r="R17" s="1910"/>
    </row>
  </sheetData>
  <sheetProtection password="C669" sheet="1" objects="1" scenarios="1" formatColumns="0" formatRows="0"/>
  <protectedRanges>
    <protectedRange sqref="G7:R10" name="Rango1"/>
  </protectedRanges>
  <mergeCells count="5">
    <mergeCell ref="C6:D6"/>
    <mergeCell ref="B8:B10"/>
    <mergeCell ref="B4:E4"/>
    <mergeCell ref="B12:R17"/>
    <mergeCell ref="D7:E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6"/>
  <sheetViews>
    <sheetView zoomScale="80" zoomScaleNormal="80" workbookViewId="0" topLeftCell="A1">
      <selection activeCell="F22" sqref="F22"/>
    </sheetView>
  </sheetViews>
  <sheetFormatPr defaultColWidth="11.421875" defaultRowHeight="10.5"/>
  <cols>
    <col min="1" max="1" width="3.00390625" style="81" customWidth="1"/>
    <col min="2" max="2" width="18.00390625" style="81" customWidth="1"/>
    <col min="3" max="3" width="4.140625" style="81" customWidth="1"/>
    <col min="4" max="4" width="37.421875" style="81" customWidth="1"/>
    <col min="5" max="5" width="33.140625" style="81" customWidth="1"/>
    <col min="6" max="6" width="15.140625" style="100" customWidth="1"/>
    <col min="7" max="14" width="12.8515625" style="100" customWidth="1"/>
    <col min="15" max="18" width="12.8515625" style="76" customWidth="1"/>
    <col min="19" max="21" width="13.00390625" style="81" customWidth="1"/>
    <col min="22" max="225" width="11.00390625" style="81" customWidth="1"/>
    <col min="226" max="226" width="13.140625" style="81" customWidth="1"/>
    <col min="227" max="227" width="4.140625" style="81" customWidth="1"/>
    <col min="228" max="228" width="21.00390625" style="81" customWidth="1"/>
    <col min="229" max="229" width="17.57421875" style="81" customWidth="1"/>
    <col min="230" max="230" width="20.7109375" style="81" customWidth="1"/>
    <col min="231" max="231" width="14.28125" style="81" customWidth="1"/>
    <col min="232" max="481" width="11.00390625" style="81" customWidth="1"/>
    <col min="482" max="482" width="13.140625" style="81" customWidth="1"/>
    <col min="483" max="483" width="4.140625" style="81" customWidth="1"/>
    <col min="484" max="484" width="21.00390625" style="81" customWidth="1"/>
    <col min="485" max="485" width="17.57421875" style="81" customWidth="1"/>
    <col min="486" max="486" width="20.7109375" style="81" customWidth="1"/>
    <col min="487" max="487" width="14.28125" style="81" customWidth="1"/>
    <col min="488" max="737" width="11.00390625" style="81" customWidth="1"/>
    <col min="738" max="738" width="13.140625" style="81" customWidth="1"/>
    <col min="739" max="739" width="4.140625" style="81" customWidth="1"/>
    <col min="740" max="740" width="21.00390625" style="81" customWidth="1"/>
    <col min="741" max="741" width="17.57421875" style="81" customWidth="1"/>
    <col min="742" max="742" width="20.7109375" style="81" customWidth="1"/>
    <col min="743" max="743" width="14.28125" style="81" customWidth="1"/>
    <col min="744" max="993" width="11.00390625" style="81" customWidth="1"/>
    <col min="994" max="994" width="13.140625" style="81" customWidth="1"/>
    <col min="995" max="995" width="4.140625" style="81" customWidth="1"/>
    <col min="996" max="996" width="21.00390625" style="81" customWidth="1"/>
    <col min="997" max="997" width="17.57421875" style="81" customWidth="1"/>
    <col min="998" max="998" width="20.7109375" style="81" customWidth="1"/>
    <col min="999" max="999" width="14.28125" style="81" customWidth="1"/>
    <col min="1000" max="1249" width="11.00390625" style="81" customWidth="1"/>
    <col min="1250" max="1250" width="13.140625" style="81" customWidth="1"/>
    <col min="1251" max="1251" width="4.140625" style="81" customWidth="1"/>
    <col min="1252" max="1252" width="21.00390625" style="81" customWidth="1"/>
    <col min="1253" max="1253" width="17.57421875" style="81" customWidth="1"/>
    <col min="1254" max="1254" width="20.7109375" style="81" customWidth="1"/>
    <col min="1255" max="1255" width="14.28125" style="81" customWidth="1"/>
    <col min="1256" max="1505" width="11.00390625" style="81" customWidth="1"/>
    <col min="1506" max="1506" width="13.140625" style="81" customWidth="1"/>
    <col min="1507" max="1507" width="4.140625" style="81" customWidth="1"/>
    <col min="1508" max="1508" width="21.00390625" style="81" customWidth="1"/>
    <col min="1509" max="1509" width="17.57421875" style="81" customWidth="1"/>
    <col min="1510" max="1510" width="20.7109375" style="81" customWidth="1"/>
    <col min="1511" max="1511" width="14.28125" style="81" customWidth="1"/>
    <col min="1512" max="1761" width="11.00390625" style="81" customWidth="1"/>
    <col min="1762" max="1762" width="13.140625" style="81" customWidth="1"/>
    <col min="1763" max="1763" width="4.140625" style="81" customWidth="1"/>
    <col min="1764" max="1764" width="21.00390625" style="81" customWidth="1"/>
    <col min="1765" max="1765" width="17.57421875" style="81" customWidth="1"/>
    <col min="1766" max="1766" width="20.7109375" style="81" customWidth="1"/>
    <col min="1767" max="1767" width="14.28125" style="81" customWidth="1"/>
    <col min="1768" max="2017" width="11.00390625" style="81" customWidth="1"/>
    <col min="2018" max="2018" width="13.140625" style="81" customWidth="1"/>
    <col min="2019" max="2019" width="4.140625" style="81" customWidth="1"/>
    <col min="2020" max="2020" width="21.00390625" style="81" customWidth="1"/>
    <col min="2021" max="2021" width="17.57421875" style="81" customWidth="1"/>
    <col min="2022" max="2022" width="20.7109375" style="81" customWidth="1"/>
    <col min="2023" max="2023" width="14.28125" style="81" customWidth="1"/>
    <col min="2024" max="2273" width="11.00390625" style="81" customWidth="1"/>
    <col min="2274" max="2274" width="13.140625" style="81" customWidth="1"/>
    <col min="2275" max="2275" width="4.140625" style="81" customWidth="1"/>
    <col min="2276" max="2276" width="21.00390625" style="81" customWidth="1"/>
    <col min="2277" max="2277" width="17.57421875" style="81" customWidth="1"/>
    <col min="2278" max="2278" width="20.7109375" style="81" customWidth="1"/>
    <col min="2279" max="2279" width="14.28125" style="81" customWidth="1"/>
    <col min="2280" max="2529" width="11.00390625" style="81" customWidth="1"/>
    <col min="2530" max="2530" width="13.140625" style="81" customWidth="1"/>
    <col min="2531" max="2531" width="4.140625" style="81" customWidth="1"/>
    <col min="2532" max="2532" width="21.00390625" style="81" customWidth="1"/>
    <col min="2533" max="2533" width="17.57421875" style="81" customWidth="1"/>
    <col min="2534" max="2534" width="20.7109375" style="81" customWidth="1"/>
    <col min="2535" max="2535" width="14.28125" style="81" customWidth="1"/>
    <col min="2536" max="2785" width="11.00390625" style="81" customWidth="1"/>
    <col min="2786" max="2786" width="13.140625" style="81" customWidth="1"/>
    <col min="2787" max="2787" width="4.140625" style="81" customWidth="1"/>
    <col min="2788" max="2788" width="21.00390625" style="81" customWidth="1"/>
    <col min="2789" max="2789" width="17.57421875" style="81" customWidth="1"/>
    <col min="2790" max="2790" width="20.7109375" style="81" customWidth="1"/>
    <col min="2791" max="2791" width="14.28125" style="81" customWidth="1"/>
    <col min="2792" max="3041" width="11.00390625" style="81" customWidth="1"/>
    <col min="3042" max="3042" width="13.140625" style="81" customWidth="1"/>
    <col min="3043" max="3043" width="4.140625" style="81" customWidth="1"/>
    <col min="3044" max="3044" width="21.00390625" style="81" customWidth="1"/>
    <col min="3045" max="3045" width="17.57421875" style="81" customWidth="1"/>
    <col min="3046" max="3046" width="20.7109375" style="81" customWidth="1"/>
    <col min="3047" max="3047" width="14.28125" style="81" customWidth="1"/>
    <col min="3048" max="3297" width="11.00390625" style="81" customWidth="1"/>
    <col min="3298" max="3298" width="13.140625" style="81" customWidth="1"/>
    <col min="3299" max="3299" width="4.140625" style="81" customWidth="1"/>
    <col min="3300" max="3300" width="21.00390625" style="81" customWidth="1"/>
    <col min="3301" max="3301" width="17.57421875" style="81" customWidth="1"/>
    <col min="3302" max="3302" width="20.7109375" style="81" customWidth="1"/>
    <col min="3303" max="3303" width="14.28125" style="81" customWidth="1"/>
    <col min="3304" max="3553" width="11.00390625" style="81" customWidth="1"/>
    <col min="3554" max="3554" width="13.140625" style="81" customWidth="1"/>
    <col min="3555" max="3555" width="4.140625" style="81" customWidth="1"/>
    <col min="3556" max="3556" width="21.00390625" style="81" customWidth="1"/>
    <col min="3557" max="3557" width="17.57421875" style="81" customWidth="1"/>
    <col min="3558" max="3558" width="20.7109375" style="81" customWidth="1"/>
    <col min="3559" max="3559" width="14.28125" style="81" customWidth="1"/>
    <col min="3560" max="3809" width="11.00390625" style="81" customWidth="1"/>
    <col min="3810" max="3810" width="13.140625" style="81" customWidth="1"/>
    <col min="3811" max="3811" width="4.140625" style="81" customWidth="1"/>
    <col min="3812" max="3812" width="21.00390625" style="81" customWidth="1"/>
    <col min="3813" max="3813" width="17.57421875" style="81" customWidth="1"/>
    <col min="3814" max="3814" width="20.7109375" style="81" customWidth="1"/>
    <col min="3815" max="3815" width="14.28125" style="81" customWidth="1"/>
    <col min="3816" max="4065" width="11.00390625" style="81" customWidth="1"/>
    <col min="4066" max="4066" width="13.140625" style="81" customWidth="1"/>
    <col min="4067" max="4067" width="4.140625" style="81" customWidth="1"/>
    <col min="4068" max="4068" width="21.00390625" style="81" customWidth="1"/>
    <col min="4069" max="4069" width="17.57421875" style="81" customWidth="1"/>
    <col min="4070" max="4070" width="20.7109375" style="81" customWidth="1"/>
    <col min="4071" max="4071" width="14.28125" style="81" customWidth="1"/>
    <col min="4072" max="4321" width="11.00390625" style="81" customWidth="1"/>
    <col min="4322" max="4322" width="13.140625" style="81" customWidth="1"/>
    <col min="4323" max="4323" width="4.140625" style="81" customWidth="1"/>
    <col min="4324" max="4324" width="21.00390625" style="81" customWidth="1"/>
    <col min="4325" max="4325" width="17.57421875" style="81" customWidth="1"/>
    <col min="4326" max="4326" width="20.7109375" style="81" customWidth="1"/>
    <col min="4327" max="4327" width="14.28125" style="81" customWidth="1"/>
    <col min="4328" max="4577" width="11.00390625" style="81" customWidth="1"/>
    <col min="4578" max="4578" width="13.140625" style="81" customWidth="1"/>
    <col min="4579" max="4579" width="4.140625" style="81" customWidth="1"/>
    <col min="4580" max="4580" width="21.00390625" style="81" customWidth="1"/>
    <col min="4581" max="4581" width="17.57421875" style="81" customWidth="1"/>
    <col min="4582" max="4582" width="20.7109375" style="81" customWidth="1"/>
    <col min="4583" max="4583" width="14.28125" style="81" customWidth="1"/>
    <col min="4584" max="4833" width="11.00390625" style="81" customWidth="1"/>
    <col min="4834" max="4834" width="13.140625" style="81" customWidth="1"/>
    <col min="4835" max="4835" width="4.140625" style="81" customWidth="1"/>
    <col min="4836" max="4836" width="21.00390625" style="81" customWidth="1"/>
    <col min="4837" max="4837" width="17.57421875" style="81" customWidth="1"/>
    <col min="4838" max="4838" width="20.7109375" style="81" customWidth="1"/>
    <col min="4839" max="4839" width="14.28125" style="81" customWidth="1"/>
    <col min="4840" max="5089" width="11.00390625" style="81" customWidth="1"/>
    <col min="5090" max="5090" width="13.140625" style="81" customWidth="1"/>
    <col min="5091" max="5091" width="4.140625" style="81" customWidth="1"/>
    <col min="5092" max="5092" width="21.00390625" style="81" customWidth="1"/>
    <col min="5093" max="5093" width="17.57421875" style="81" customWidth="1"/>
    <col min="5094" max="5094" width="20.7109375" style="81" customWidth="1"/>
    <col min="5095" max="5095" width="14.28125" style="81" customWidth="1"/>
    <col min="5096" max="5345" width="11.00390625" style="81" customWidth="1"/>
    <col min="5346" max="5346" width="13.140625" style="81" customWidth="1"/>
    <col min="5347" max="5347" width="4.140625" style="81" customWidth="1"/>
    <col min="5348" max="5348" width="21.00390625" style="81" customWidth="1"/>
    <col min="5349" max="5349" width="17.57421875" style="81" customWidth="1"/>
    <col min="5350" max="5350" width="20.7109375" style="81" customWidth="1"/>
    <col min="5351" max="5351" width="14.28125" style="81" customWidth="1"/>
    <col min="5352" max="5601" width="11.00390625" style="81" customWidth="1"/>
    <col min="5602" max="5602" width="13.140625" style="81" customWidth="1"/>
    <col min="5603" max="5603" width="4.140625" style="81" customWidth="1"/>
    <col min="5604" max="5604" width="21.00390625" style="81" customWidth="1"/>
    <col min="5605" max="5605" width="17.57421875" style="81" customWidth="1"/>
    <col min="5606" max="5606" width="20.7109375" style="81" customWidth="1"/>
    <col min="5607" max="5607" width="14.28125" style="81" customWidth="1"/>
    <col min="5608" max="5857" width="11.00390625" style="81" customWidth="1"/>
    <col min="5858" max="5858" width="13.140625" style="81" customWidth="1"/>
    <col min="5859" max="5859" width="4.140625" style="81" customWidth="1"/>
    <col min="5860" max="5860" width="21.00390625" style="81" customWidth="1"/>
    <col min="5861" max="5861" width="17.57421875" style="81" customWidth="1"/>
    <col min="5862" max="5862" width="20.7109375" style="81" customWidth="1"/>
    <col min="5863" max="5863" width="14.28125" style="81" customWidth="1"/>
    <col min="5864" max="6113" width="11.00390625" style="81" customWidth="1"/>
    <col min="6114" max="6114" width="13.140625" style="81" customWidth="1"/>
    <col min="6115" max="6115" width="4.140625" style="81" customWidth="1"/>
    <col min="6116" max="6116" width="21.00390625" style="81" customWidth="1"/>
    <col min="6117" max="6117" width="17.57421875" style="81" customWidth="1"/>
    <col min="6118" max="6118" width="20.7109375" style="81" customWidth="1"/>
    <col min="6119" max="6119" width="14.28125" style="81" customWidth="1"/>
    <col min="6120" max="6369" width="11.00390625" style="81" customWidth="1"/>
    <col min="6370" max="6370" width="13.140625" style="81" customWidth="1"/>
    <col min="6371" max="6371" width="4.140625" style="81" customWidth="1"/>
    <col min="6372" max="6372" width="21.00390625" style="81" customWidth="1"/>
    <col min="6373" max="6373" width="17.57421875" style="81" customWidth="1"/>
    <col min="6374" max="6374" width="20.7109375" style="81" customWidth="1"/>
    <col min="6375" max="6375" width="14.28125" style="81" customWidth="1"/>
    <col min="6376" max="6625" width="11.00390625" style="81" customWidth="1"/>
    <col min="6626" max="6626" width="13.140625" style="81" customWidth="1"/>
    <col min="6627" max="6627" width="4.140625" style="81" customWidth="1"/>
    <col min="6628" max="6628" width="21.00390625" style="81" customWidth="1"/>
    <col min="6629" max="6629" width="17.57421875" style="81" customWidth="1"/>
    <col min="6630" max="6630" width="20.7109375" style="81" customWidth="1"/>
    <col min="6631" max="6631" width="14.28125" style="81" customWidth="1"/>
    <col min="6632" max="6881" width="11.00390625" style="81" customWidth="1"/>
    <col min="6882" max="6882" width="13.140625" style="81" customWidth="1"/>
    <col min="6883" max="6883" width="4.140625" style="81" customWidth="1"/>
    <col min="6884" max="6884" width="21.00390625" style="81" customWidth="1"/>
    <col min="6885" max="6885" width="17.57421875" style="81" customWidth="1"/>
    <col min="6886" max="6886" width="20.7109375" style="81" customWidth="1"/>
    <col min="6887" max="6887" width="14.28125" style="81" customWidth="1"/>
    <col min="6888" max="7137" width="11.00390625" style="81" customWidth="1"/>
    <col min="7138" max="7138" width="13.140625" style="81" customWidth="1"/>
    <col min="7139" max="7139" width="4.140625" style="81" customWidth="1"/>
    <col min="7140" max="7140" width="21.00390625" style="81" customWidth="1"/>
    <col min="7141" max="7141" width="17.57421875" style="81" customWidth="1"/>
    <col min="7142" max="7142" width="20.7109375" style="81" customWidth="1"/>
    <col min="7143" max="7143" width="14.28125" style="81" customWidth="1"/>
    <col min="7144" max="7393" width="11.00390625" style="81" customWidth="1"/>
    <col min="7394" max="7394" width="13.140625" style="81" customWidth="1"/>
    <col min="7395" max="7395" width="4.140625" style="81" customWidth="1"/>
    <col min="7396" max="7396" width="21.00390625" style="81" customWidth="1"/>
    <col min="7397" max="7397" width="17.57421875" style="81" customWidth="1"/>
    <col min="7398" max="7398" width="20.7109375" style="81" customWidth="1"/>
    <col min="7399" max="7399" width="14.28125" style="81" customWidth="1"/>
    <col min="7400" max="7649" width="11.00390625" style="81" customWidth="1"/>
    <col min="7650" max="7650" width="13.140625" style="81" customWidth="1"/>
    <col min="7651" max="7651" width="4.140625" style="81" customWidth="1"/>
    <col min="7652" max="7652" width="21.00390625" style="81" customWidth="1"/>
    <col min="7653" max="7653" width="17.57421875" style="81" customWidth="1"/>
    <col min="7654" max="7654" width="20.7109375" style="81" customWidth="1"/>
    <col min="7655" max="7655" width="14.28125" style="81" customWidth="1"/>
    <col min="7656" max="7905" width="11.00390625" style="81" customWidth="1"/>
    <col min="7906" max="7906" width="13.140625" style="81" customWidth="1"/>
    <col min="7907" max="7907" width="4.140625" style="81" customWidth="1"/>
    <col min="7908" max="7908" width="21.00390625" style="81" customWidth="1"/>
    <col min="7909" max="7909" width="17.57421875" style="81" customWidth="1"/>
    <col min="7910" max="7910" width="20.7109375" style="81" customWidth="1"/>
    <col min="7911" max="7911" width="14.28125" style="81" customWidth="1"/>
    <col min="7912" max="8161" width="11.00390625" style="81" customWidth="1"/>
    <col min="8162" max="8162" width="13.140625" style="81" customWidth="1"/>
    <col min="8163" max="8163" width="4.140625" style="81" customWidth="1"/>
    <col min="8164" max="8164" width="21.00390625" style="81" customWidth="1"/>
    <col min="8165" max="8165" width="17.57421875" style="81" customWidth="1"/>
    <col min="8166" max="8166" width="20.7109375" style="81" customWidth="1"/>
    <col min="8167" max="8167" width="14.28125" style="81" customWidth="1"/>
    <col min="8168" max="8417" width="11.00390625" style="81" customWidth="1"/>
    <col min="8418" max="8418" width="13.140625" style="81" customWidth="1"/>
    <col min="8419" max="8419" width="4.140625" style="81" customWidth="1"/>
    <col min="8420" max="8420" width="21.00390625" style="81" customWidth="1"/>
    <col min="8421" max="8421" width="17.57421875" style="81" customWidth="1"/>
    <col min="8422" max="8422" width="20.7109375" style="81" customWidth="1"/>
    <col min="8423" max="8423" width="14.28125" style="81" customWidth="1"/>
    <col min="8424" max="8673" width="11.00390625" style="81" customWidth="1"/>
    <col min="8674" max="8674" width="13.140625" style="81" customWidth="1"/>
    <col min="8675" max="8675" width="4.140625" style="81" customWidth="1"/>
    <col min="8676" max="8676" width="21.00390625" style="81" customWidth="1"/>
    <col min="8677" max="8677" width="17.57421875" style="81" customWidth="1"/>
    <col min="8678" max="8678" width="20.7109375" style="81" customWidth="1"/>
    <col min="8679" max="8679" width="14.28125" style="81" customWidth="1"/>
    <col min="8680" max="8929" width="11.00390625" style="81" customWidth="1"/>
    <col min="8930" max="8930" width="13.140625" style="81" customWidth="1"/>
    <col min="8931" max="8931" width="4.140625" style="81" customWidth="1"/>
    <col min="8932" max="8932" width="21.00390625" style="81" customWidth="1"/>
    <col min="8933" max="8933" width="17.57421875" style="81" customWidth="1"/>
    <col min="8934" max="8934" width="20.7109375" style="81" customWidth="1"/>
    <col min="8935" max="8935" width="14.28125" style="81" customWidth="1"/>
    <col min="8936" max="9185" width="11.00390625" style="81" customWidth="1"/>
    <col min="9186" max="9186" width="13.140625" style="81" customWidth="1"/>
    <col min="9187" max="9187" width="4.140625" style="81" customWidth="1"/>
    <col min="9188" max="9188" width="21.00390625" style="81" customWidth="1"/>
    <col min="9189" max="9189" width="17.57421875" style="81" customWidth="1"/>
    <col min="9190" max="9190" width="20.7109375" style="81" customWidth="1"/>
    <col min="9191" max="9191" width="14.28125" style="81" customWidth="1"/>
    <col min="9192" max="9441" width="11.00390625" style="81" customWidth="1"/>
    <col min="9442" max="9442" width="13.140625" style="81" customWidth="1"/>
    <col min="9443" max="9443" width="4.140625" style="81" customWidth="1"/>
    <col min="9444" max="9444" width="21.00390625" style="81" customWidth="1"/>
    <col min="9445" max="9445" width="17.57421875" style="81" customWidth="1"/>
    <col min="9446" max="9446" width="20.7109375" style="81" customWidth="1"/>
    <col min="9447" max="9447" width="14.28125" style="81" customWidth="1"/>
    <col min="9448" max="9697" width="11.00390625" style="81" customWidth="1"/>
    <col min="9698" max="9698" width="13.140625" style="81" customWidth="1"/>
    <col min="9699" max="9699" width="4.140625" style="81" customWidth="1"/>
    <col min="9700" max="9700" width="21.00390625" style="81" customWidth="1"/>
    <col min="9701" max="9701" width="17.57421875" style="81" customWidth="1"/>
    <col min="9702" max="9702" width="20.7109375" style="81" customWidth="1"/>
    <col min="9703" max="9703" width="14.28125" style="81" customWidth="1"/>
    <col min="9704" max="9953" width="11.00390625" style="81" customWidth="1"/>
    <col min="9954" max="9954" width="13.140625" style="81" customWidth="1"/>
    <col min="9955" max="9955" width="4.140625" style="81" customWidth="1"/>
    <col min="9956" max="9956" width="21.00390625" style="81" customWidth="1"/>
    <col min="9957" max="9957" width="17.57421875" style="81" customWidth="1"/>
    <col min="9958" max="9958" width="20.7109375" style="81" customWidth="1"/>
    <col min="9959" max="9959" width="14.28125" style="81" customWidth="1"/>
    <col min="9960" max="10209" width="11.00390625" style="81" customWidth="1"/>
    <col min="10210" max="10210" width="13.140625" style="81" customWidth="1"/>
    <col min="10211" max="10211" width="4.140625" style="81" customWidth="1"/>
    <col min="10212" max="10212" width="21.00390625" style="81" customWidth="1"/>
    <col min="10213" max="10213" width="17.57421875" style="81" customWidth="1"/>
    <col min="10214" max="10214" width="20.7109375" style="81" customWidth="1"/>
    <col min="10215" max="10215" width="14.28125" style="81" customWidth="1"/>
    <col min="10216" max="10465" width="11.00390625" style="81" customWidth="1"/>
    <col min="10466" max="10466" width="13.140625" style="81" customWidth="1"/>
    <col min="10467" max="10467" width="4.140625" style="81" customWidth="1"/>
    <col min="10468" max="10468" width="21.00390625" style="81" customWidth="1"/>
    <col min="10469" max="10469" width="17.57421875" style="81" customWidth="1"/>
    <col min="10470" max="10470" width="20.7109375" style="81" customWidth="1"/>
    <col min="10471" max="10471" width="14.28125" style="81" customWidth="1"/>
    <col min="10472" max="10721" width="11.00390625" style="81" customWidth="1"/>
    <col min="10722" max="10722" width="13.140625" style="81" customWidth="1"/>
    <col min="10723" max="10723" width="4.140625" style="81" customWidth="1"/>
    <col min="10724" max="10724" width="21.00390625" style="81" customWidth="1"/>
    <col min="10725" max="10725" width="17.57421875" style="81" customWidth="1"/>
    <col min="10726" max="10726" width="20.7109375" style="81" customWidth="1"/>
    <col min="10727" max="10727" width="14.28125" style="81" customWidth="1"/>
    <col min="10728" max="10977" width="11.00390625" style="81" customWidth="1"/>
    <col min="10978" max="10978" width="13.140625" style="81" customWidth="1"/>
    <col min="10979" max="10979" width="4.140625" style="81" customWidth="1"/>
    <col min="10980" max="10980" width="21.00390625" style="81" customWidth="1"/>
    <col min="10981" max="10981" width="17.57421875" style="81" customWidth="1"/>
    <col min="10982" max="10982" width="20.7109375" style="81" customWidth="1"/>
    <col min="10983" max="10983" width="14.28125" style="81" customWidth="1"/>
    <col min="10984" max="11233" width="11.00390625" style="81" customWidth="1"/>
    <col min="11234" max="11234" width="13.140625" style="81" customWidth="1"/>
    <col min="11235" max="11235" width="4.140625" style="81" customWidth="1"/>
    <col min="11236" max="11236" width="21.00390625" style="81" customWidth="1"/>
    <col min="11237" max="11237" width="17.57421875" style="81" customWidth="1"/>
    <col min="11238" max="11238" width="20.7109375" style="81" customWidth="1"/>
    <col min="11239" max="11239" width="14.28125" style="81" customWidth="1"/>
    <col min="11240" max="11489" width="11.00390625" style="81" customWidth="1"/>
    <col min="11490" max="11490" width="13.140625" style="81" customWidth="1"/>
    <col min="11491" max="11491" width="4.140625" style="81" customWidth="1"/>
    <col min="11492" max="11492" width="21.00390625" style="81" customWidth="1"/>
    <col min="11493" max="11493" width="17.57421875" style="81" customWidth="1"/>
    <col min="11494" max="11494" width="20.7109375" style="81" customWidth="1"/>
    <col min="11495" max="11495" width="14.28125" style="81" customWidth="1"/>
    <col min="11496" max="11745" width="11.00390625" style="81" customWidth="1"/>
    <col min="11746" max="11746" width="13.140625" style="81" customWidth="1"/>
    <col min="11747" max="11747" width="4.140625" style="81" customWidth="1"/>
    <col min="11748" max="11748" width="21.00390625" style="81" customWidth="1"/>
    <col min="11749" max="11749" width="17.57421875" style="81" customWidth="1"/>
    <col min="11750" max="11750" width="20.7109375" style="81" customWidth="1"/>
    <col min="11751" max="11751" width="14.28125" style="81" customWidth="1"/>
    <col min="11752" max="12001" width="11.00390625" style="81" customWidth="1"/>
    <col min="12002" max="12002" width="13.140625" style="81" customWidth="1"/>
    <col min="12003" max="12003" width="4.140625" style="81" customWidth="1"/>
    <col min="12004" max="12004" width="21.00390625" style="81" customWidth="1"/>
    <col min="12005" max="12005" width="17.57421875" style="81" customWidth="1"/>
    <col min="12006" max="12006" width="20.7109375" style="81" customWidth="1"/>
    <col min="12007" max="12007" width="14.28125" style="81" customWidth="1"/>
    <col min="12008" max="12257" width="11.00390625" style="81" customWidth="1"/>
    <col min="12258" max="12258" width="13.140625" style="81" customWidth="1"/>
    <col min="12259" max="12259" width="4.140625" style="81" customWidth="1"/>
    <col min="12260" max="12260" width="21.00390625" style="81" customWidth="1"/>
    <col min="12261" max="12261" width="17.57421875" style="81" customWidth="1"/>
    <col min="12262" max="12262" width="20.7109375" style="81" customWidth="1"/>
    <col min="12263" max="12263" width="14.28125" style="81" customWidth="1"/>
    <col min="12264" max="12513" width="11.00390625" style="81" customWidth="1"/>
    <col min="12514" max="12514" width="13.140625" style="81" customWidth="1"/>
    <col min="12515" max="12515" width="4.140625" style="81" customWidth="1"/>
    <col min="12516" max="12516" width="21.00390625" style="81" customWidth="1"/>
    <col min="12517" max="12517" width="17.57421875" style="81" customWidth="1"/>
    <col min="12518" max="12518" width="20.7109375" style="81" customWidth="1"/>
    <col min="12519" max="12519" width="14.28125" style="81" customWidth="1"/>
    <col min="12520" max="12769" width="11.00390625" style="81" customWidth="1"/>
    <col min="12770" max="12770" width="13.140625" style="81" customWidth="1"/>
    <col min="12771" max="12771" width="4.140625" style="81" customWidth="1"/>
    <col min="12772" max="12772" width="21.00390625" style="81" customWidth="1"/>
    <col min="12773" max="12773" width="17.57421875" style="81" customWidth="1"/>
    <col min="12774" max="12774" width="20.7109375" style="81" customWidth="1"/>
    <col min="12775" max="12775" width="14.28125" style="81" customWidth="1"/>
    <col min="12776" max="13025" width="11.00390625" style="81" customWidth="1"/>
    <col min="13026" max="13026" width="13.140625" style="81" customWidth="1"/>
    <col min="13027" max="13027" width="4.140625" style="81" customWidth="1"/>
    <col min="13028" max="13028" width="21.00390625" style="81" customWidth="1"/>
    <col min="13029" max="13029" width="17.57421875" style="81" customWidth="1"/>
    <col min="13030" max="13030" width="20.7109375" style="81" customWidth="1"/>
    <col min="13031" max="13031" width="14.28125" style="81" customWidth="1"/>
    <col min="13032" max="13281" width="11.00390625" style="81" customWidth="1"/>
    <col min="13282" max="13282" width="13.140625" style="81" customWidth="1"/>
    <col min="13283" max="13283" width="4.140625" style="81" customWidth="1"/>
    <col min="13284" max="13284" width="21.00390625" style="81" customWidth="1"/>
    <col min="13285" max="13285" width="17.57421875" style="81" customWidth="1"/>
    <col min="13286" max="13286" width="20.7109375" style="81" customWidth="1"/>
    <col min="13287" max="13287" width="14.28125" style="81" customWidth="1"/>
    <col min="13288" max="13537" width="11.00390625" style="81" customWidth="1"/>
    <col min="13538" max="13538" width="13.140625" style="81" customWidth="1"/>
    <col min="13539" max="13539" width="4.140625" style="81" customWidth="1"/>
    <col min="13540" max="13540" width="21.00390625" style="81" customWidth="1"/>
    <col min="13541" max="13541" width="17.57421875" style="81" customWidth="1"/>
    <col min="13542" max="13542" width="20.7109375" style="81" customWidth="1"/>
    <col min="13543" max="13543" width="14.28125" style="81" customWidth="1"/>
    <col min="13544" max="13793" width="11.00390625" style="81" customWidth="1"/>
    <col min="13794" max="13794" width="13.140625" style="81" customWidth="1"/>
    <col min="13795" max="13795" width="4.140625" style="81" customWidth="1"/>
    <col min="13796" max="13796" width="21.00390625" style="81" customWidth="1"/>
    <col min="13797" max="13797" width="17.57421875" style="81" customWidth="1"/>
    <col min="13798" max="13798" width="20.7109375" style="81" customWidth="1"/>
    <col min="13799" max="13799" width="14.28125" style="81" customWidth="1"/>
    <col min="13800" max="14049" width="11.00390625" style="81" customWidth="1"/>
    <col min="14050" max="14050" width="13.140625" style="81" customWidth="1"/>
    <col min="14051" max="14051" width="4.140625" style="81" customWidth="1"/>
    <col min="14052" max="14052" width="21.00390625" style="81" customWidth="1"/>
    <col min="14053" max="14053" width="17.57421875" style="81" customWidth="1"/>
    <col min="14054" max="14054" width="20.7109375" style="81" customWidth="1"/>
    <col min="14055" max="14055" width="14.28125" style="81" customWidth="1"/>
    <col min="14056" max="14305" width="11.00390625" style="81" customWidth="1"/>
    <col min="14306" max="14306" width="13.140625" style="81" customWidth="1"/>
    <col min="14307" max="14307" width="4.140625" style="81" customWidth="1"/>
    <col min="14308" max="14308" width="21.00390625" style="81" customWidth="1"/>
    <col min="14309" max="14309" width="17.57421875" style="81" customWidth="1"/>
    <col min="14310" max="14310" width="20.7109375" style="81" customWidth="1"/>
    <col min="14311" max="14311" width="14.28125" style="81" customWidth="1"/>
    <col min="14312" max="14561" width="11.00390625" style="81" customWidth="1"/>
    <col min="14562" max="14562" width="13.140625" style="81" customWidth="1"/>
    <col min="14563" max="14563" width="4.140625" style="81" customWidth="1"/>
    <col min="14564" max="14564" width="21.00390625" style="81" customWidth="1"/>
    <col min="14565" max="14565" width="17.57421875" style="81" customWidth="1"/>
    <col min="14566" max="14566" width="20.7109375" style="81" customWidth="1"/>
    <col min="14567" max="14567" width="14.28125" style="81" customWidth="1"/>
    <col min="14568" max="14817" width="11.00390625" style="81" customWidth="1"/>
    <col min="14818" max="14818" width="13.140625" style="81" customWidth="1"/>
    <col min="14819" max="14819" width="4.140625" style="81" customWidth="1"/>
    <col min="14820" max="14820" width="21.00390625" style="81" customWidth="1"/>
    <col min="14821" max="14821" width="17.57421875" style="81" customWidth="1"/>
    <col min="14822" max="14822" width="20.7109375" style="81" customWidth="1"/>
    <col min="14823" max="14823" width="14.28125" style="81" customWidth="1"/>
    <col min="14824" max="15073" width="11.00390625" style="81" customWidth="1"/>
    <col min="15074" max="15074" width="13.140625" style="81" customWidth="1"/>
    <col min="15075" max="15075" width="4.140625" style="81" customWidth="1"/>
    <col min="15076" max="15076" width="21.00390625" style="81" customWidth="1"/>
    <col min="15077" max="15077" width="17.57421875" style="81" customWidth="1"/>
    <col min="15078" max="15078" width="20.7109375" style="81" customWidth="1"/>
    <col min="15079" max="15079" width="14.28125" style="81" customWidth="1"/>
    <col min="15080" max="15329" width="11.00390625" style="81" customWidth="1"/>
    <col min="15330" max="15330" width="13.140625" style="81" customWidth="1"/>
    <col min="15331" max="15331" width="4.140625" style="81" customWidth="1"/>
    <col min="15332" max="15332" width="21.00390625" style="81" customWidth="1"/>
    <col min="15333" max="15333" width="17.57421875" style="81" customWidth="1"/>
    <col min="15334" max="15334" width="20.7109375" style="81" customWidth="1"/>
    <col min="15335" max="15335" width="14.28125" style="81" customWidth="1"/>
    <col min="15336" max="15585" width="11.00390625" style="81" customWidth="1"/>
    <col min="15586" max="15586" width="13.140625" style="81" customWidth="1"/>
    <col min="15587" max="15587" width="4.140625" style="81" customWidth="1"/>
    <col min="15588" max="15588" width="21.00390625" style="81" customWidth="1"/>
    <col min="15589" max="15589" width="17.57421875" style="81" customWidth="1"/>
    <col min="15590" max="15590" width="20.7109375" style="81" customWidth="1"/>
    <col min="15591" max="15591" width="14.28125" style="81" customWidth="1"/>
    <col min="15592" max="15841" width="11.00390625" style="81" customWidth="1"/>
    <col min="15842" max="15842" width="13.140625" style="81" customWidth="1"/>
    <col min="15843" max="15843" width="4.140625" style="81" customWidth="1"/>
    <col min="15844" max="15844" width="21.00390625" style="81" customWidth="1"/>
    <col min="15845" max="15845" width="17.57421875" style="81" customWidth="1"/>
    <col min="15846" max="15846" width="20.7109375" style="81" customWidth="1"/>
    <col min="15847" max="15847" width="14.28125" style="81" customWidth="1"/>
    <col min="15848" max="16097" width="11.00390625" style="81" customWidth="1"/>
    <col min="16098" max="16098" width="13.140625" style="81" customWidth="1"/>
    <col min="16099" max="16099" width="4.140625" style="81" customWidth="1"/>
    <col min="16100" max="16100" width="21.00390625" style="81" customWidth="1"/>
    <col min="16101" max="16101" width="17.57421875" style="81" customWidth="1"/>
    <col min="16102" max="16102" width="20.7109375" style="81" customWidth="1"/>
    <col min="16103" max="16103" width="14.28125" style="81" customWidth="1"/>
    <col min="16104" max="16384" width="11.00390625" style="81" customWidth="1"/>
  </cols>
  <sheetData>
    <row r="1" spans="2:21" s="76" customFormat="1" ht="23.25">
      <c r="B1" s="75" t="s">
        <v>576</v>
      </c>
      <c r="C1" s="75"/>
      <c r="D1" s="75"/>
      <c r="E1" s="75"/>
      <c r="F1" s="75"/>
      <c r="G1" s="75"/>
      <c r="H1" s="75"/>
      <c r="I1" s="75"/>
      <c r="J1" s="75"/>
      <c r="K1" s="75"/>
      <c r="L1" s="75"/>
      <c r="M1" s="75"/>
      <c r="N1" s="75"/>
      <c r="O1" s="75"/>
      <c r="P1" s="75"/>
      <c r="Q1" s="75"/>
      <c r="R1" s="75"/>
      <c r="S1" s="75"/>
      <c r="T1" s="75"/>
      <c r="U1" s="75"/>
    </row>
    <row r="2" spans="2:18" ht="13.9" customHeight="1">
      <c r="B2" s="77" t="s">
        <v>300</v>
      </c>
      <c r="C2" s="78">
        <f>Entregables!C2</f>
        <v>0</v>
      </c>
      <c r="D2" s="78"/>
      <c r="E2" s="79"/>
      <c r="F2" s="80" t="s">
        <v>301</v>
      </c>
      <c r="G2" s="101" t="str">
        <f>resultados!G2</f>
        <v>POA I</v>
      </c>
      <c r="H2" s="101" t="str">
        <f>resultados!H2</f>
        <v>POA I</v>
      </c>
      <c r="I2" s="101" t="str">
        <f>resultados!I2</f>
        <v>POA II</v>
      </c>
      <c r="J2" s="101" t="str">
        <f>resultados!J2</f>
        <v>POA II</v>
      </c>
      <c r="K2" s="101" t="str">
        <f>resultados!K2</f>
        <v>POA III</v>
      </c>
      <c r="L2" s="101" t="str">
        <f>resultados!L2</f>
        <v>POA III</v>
      </c>
      <c r="M2" s="101" t="str">
        <f>resultados!M2</f>
        <v>No programado</v>
      </c>
      <c r="N2" s="101" t="str">
        <f>resultados!N2</f>
        <v>No programado</v>
      </c>
      <c r="O2" s="101" t="str">
        <f>resultados!O2</f>
        <v>No programado</v>
      </c>
      <c r="P2" s="101" t="str">
        <f>resultados!P2</f>
        <v>No programado</v>
      </c>
      <c r="Q2" s="101" t="str">
        <f>resultados!Q2</f>
        <v>No programado</v>
      </c>
      <c r="R2" s="1141" t="str">
        <f>resultados!R2</f>
        <v>No programado</v>
      </c>
    </row>
    <row r="3" spans="2:18" ht="33">
      <c r="B3" s="82" t="s">
        <v>302</v>
      </c>
      <c r="C3" s="78" t="str">
        <f>Entregables!C3</f>
        <v>[INSTITUCIÓN EJECUTORA]</v>
      </c>
      <c r="D3" s="78"/>
      <c r="E3" s="83"/>
      <c r="F3" s="80" t="s">
        <v>236</v>
      </c>
      <c r="G3" s="102">
        <f>resultados!G3</f>
        <v>42216</v>
      </c>
      <c r="H3" s="102">
        <f>resultados!H3</f>
        <v>42369</v>
      </c>
      <c r="I3" s="102">
        <f>resultados!I3</f>
        <v>42582</v>
      </c>
      <c r="J3" s="102">
        <f>resultados!J3</f>
        <v>42735</v>
      </c>
      <c r="K3" s="102">
        <f>resultados!K3</f>
        <v>42947</v>
      </c>
      <c r="L3" s="102">
        <f>resultados!L3</f>
        <v>43100</v>
      </c>
      <c r="M3" s="102" t="str">
        <f>resultados!M3</f>
        <v>No programado</v>
      </c>
      <c r="N3" s="102" t="str">
        <f>resultados!N3</f>
        <v>No programado</v>
      </c>
      <c r="O3" s="102" t="str">
        <f>resultados!O3</f>
        <v>No programado</v>
      </c>
      <c r="P3" s="102" t="str">
        <f>resultados!P3</f>
        <v>No programado</v>
      </c>
      <c r="Q3" s="102" t="str">
        <f>resultados!Q3</f>
        <v>No programado</v>
      </c>
      <c r="R3" s="1142" t="str">
        <f>resultados!R3</f>
        <v>No programado</v>
      </c>
    </row>
    <row r="4" spans="2:18" ht="10.5">
      <c r="B4" s="1919" t="s">
        <v>303</v>
      </c>
      <c r="C4" s="1915"/>
      <c r="D4" s="1915"/>
      <c r="E4" s="1920"/>
      <c r="F4" s="84" t="s">
        <v>304</v>
      </c>
      <c r="G4" s="103" t="s">
        <v>305</v>
      </c>
      <c r="H4" s="103" t="s">
        <v>306</v>
      </c>
      <c r="I4" s="103" t="s">
        <v>307</v>
      </c>
      <c r="J4" s="103" t="s">
        <v>308</v>
      </c>
      <c r="K4" s="103" t="s">
        <v>309</v>
      </c>
      <c r="L4" s="103" t="s">
        <v>310</v>
      </c>
      <c r="M4" s="103" t="s">
        <v>311</v>
      </c>
      <c r="N4" s="103" t="s">
        <v>312</v>
      </c>
      <c r="O4" s="103" t="s">
        <v>313</v>
      </c>
      <c r="P4" s="103" t="s">
        <v>314</v>
      </c>
      <c r="Q4" s="103" t="s">
        <v>315</v>
      </c>
      <c r="R4" s="92" t="s">
        <v>316</v>
      </c>
    </row>
    <row r="5" spans="2:18" ht="10.5" hidden="1">
      <c r="B5" s="85"/>
      <c r="C5" s="86"/>
      <c r="D5" s="86"/>
      <c r="E5" s="87"/>
      <c r="F5" s="88"/>
      <c r="G5" s="89">
        <f aca="true" t="shared" si="0" ref="G5:R5">G3</f>
        <v>42216</v>
      </c>
      <c r="H5" s="89">
        <f t="shared" si="0"/>
        <v>42369</v>
      </c>
      <c r="I5" s="89">
        <f t="shared" si="0"/>
        <v>42582</v>
      </c>
      <c r="J5" s="89">
        <f t="shared" si="0"/>
        <v>42735</v>
      </c>
      <c r="K5" s="89">
        <f t="shared" si="0"/>
        <v>42947</v>
      </c>
      <c r="L5" s="89">
        <f t="shared" si="0"/>
        <v>43100</v>
      </c>
      <c r="M5" s="89" t="str">
        <f t="shared" si="0"/>
        <v>No programado</v>
      </c>
      <c r="N5" s="89" t="str">
        <f t="shared" si="0"/>
        <v>No programado</v>
      </c>
      <c r="O5" s="90" t="str">
        <f t="shared" si="0"/>
        <v>No programado</v>
      </c>
      <c r="P5" s="90" t="str">
        <f t="shared" si="0"/>
        <v>No programado</v>
      </c>
      <c r="Q5" s="90" t="str">
        <f t="shared" si="0"/>
        <v>No programado</v>
      </c>
      <c r="R5" s="90" t="str">
        <f t="shared" si="0"/>
        <v>No programado</v>
      </c>
    </row>
    <row r="6" spans="2:18" ht="10.5">
      <c r="B6" s="88" t="s">
        <v>317</v>
      </c>
      <c r="C6" s="1916" t="s">
        <v>318</v>
      </c>
      <c r="D6" s="1917"/>
      <c r="E6" s="88" t="s">
        <v>319</v>
      </c>
      <c r="F6" s="91" t="s">
        <v>320</v>
      </c>
      <c r="G6" s="92" t="s">
        <v>321</v>
      </c>
      <c r="H6" s="92" t="s">
        <v>321</v>
      </c>
      <c r="I6" s="92" t="s">
        <v>321</v>
      </c>
      <c r="J6" s="92" t="s">
        <v>321</v>
      </c>
      <c r="K6" s="92" t="s">
        <v>321</v>
      </c>
      <c r="L6" s="92" t="s">
        <v>321</v>
      </c>
      <c r="M6" s="92" t="s">
        <v>321</v>
      </c>
      <c r="N6" s="92" t="s">
        <v>321</v>
      </c>
      <c r="O6" s="92" t="s">
        <v>321</v>
      </c>
      <c r="P6" s="92" t="s">
        <v>321</v>
      </c>
      <c r="Q6" s="92" t="s">
        <v>321</v>
      </c>
      <c r="R6" s="92" t="s">
        <v>321</v>
      </c>
    </row>
    <row r="7" spans="2:18" ht="10.5">
      <c r="B7" s="94" t="s">
        <v>322</v>
      </c>
      <c r="C7" s="1924">
        <f>'MARCO LOGICO'!D15</f>
        <v>0</v>
      </c>
      <c r="D7" s="1925"/>
      <c r="E7" s="95"/>
      <c r="F7" s="96"/>
      <c r="G7" s="97"/>
      <c r="H7" s="97"/>
      <c r="I7" s="97"/>
      <c r="J7" s="97"/>
      <c r="K7" s="97"/>
      <c r="L7" s="97"/>
      <c r="M7" s="97"/>
      <c r="N7" s="97"/>
      <c r="O7" s="97"/>
      <c r="P7" s="97"/>
      <c r="Q7" s="97"/>
      <c r="R7" s="97"/>
    </row>
    <row r="8" spans="2:19" ht="10.5">
      <c r="B8" s="1926" t="s">
        <v>261</v>
      </c>
      <c r="C8" s="98">
        <v>1</v>
      </c>
      <c r="D8" s="1145">
        <f>'MARCO LOGICO'!E15</f>
        <v>0</v>
      </c>
      <c r="E8" s="1146" t="str">
        <f>'MARCO LOGICO'!F15</f>
        <v>Unidad medida</v>
      </c>
      <c r="F8" s="1146">
        <f>'MARCO LOGICO'!G15</f>
        <v>0</v>
      </c>
      <c r="G8" s="1144"/>
      <c r="H8" s="1144"/>
      <c r="I8" s="1144"/>
      <c r="J8" s="1144"/>
      <c r="K8" s="1144"/>
      <c r="L8" s="1144"/>
      <c r="M8" s="1144"/>
      <c r="N8" s="1144"/>
      <c r="O8" s="1144"/>
      <c r="P8" s="1144"/>
      <c r="Q8" s="1144"/>
      <c r="R8" s="1144"/>
      <c r="S8" s="99"/>
    </row>
    <row r="9" spans="2:19" ht="10.5">
      <c r="B9" s="1927"/>
      <c r="C9" s="98">
        <v>2</v>
      </c>
      <c r="D9" s="1145">
        <f>'MARCO LOGICO'!E16</f>
        <v>0</v>
      </c>
      <c r="E9" s="1146" t="str">
        <f>'MARCO LOGICO'!F16</f>
        <v>Unidad medida</v>
      </c>
      <c r="F9" s="1146">
        <f>'MARCO LOGICO'!G16</f>
        <v>0</v>
      </c>
      <c r="G9" s="1144"/>
      <c r="H9" s="1144"/>
      <c r="I9" s="1144"/>
      <c r="J9" s="1144"/>
      <c r="K9" s="1144"/>
      <c r="L9" s="1144"/>
      <c r="M9" s="1144"/>
      <c r="N9" s="1144"/>
      <c r="O9" s="1144"/>
      <c r="P9" s="1144"/>
      <c r="Q9" s="1144"/>
      <c r="R9" s="1144"/>
      <c r="S9" s="99"/>
    </row>
    <row r="11" spans="2:18" ht="10.5">
      <c r="B11" s="1923" t="s">
        <v>578</v>
      </c>
      <c r="C11" s="1923"/>
      <c r="D11" s="1923"/>
      <c r="E11" s="1923"/>
      <c r="F11" s="1923"/>
      <c r="G11" s="1923"/>
      <c r="H11" s="1923"/>
      <c r="I11" s="1923"/>
      <c r="J11" s="1923"/>
      <c r="K11" s="1923"/>
      <c r="L11" s="1923"/>
      <c r="M11" s="1923"/>
      <c r="N11" s="1923"/>
      <c r="O11" s="1923"/>
      <c r="P11" s="1923"/>
      <c r="Q11" s="1923"/>
      <c r="R11" s="1923"/>
    </row>
    <row r="12" spans="2:18" ht="10.5">
      <c r="B12" s="1923"/>
      <c r="C12" s="1923"/>
      <c r="D12" s="1923"/>
      <c r="E12" s="1923"/>
      <c r="F12" s="1923"/>
      <c r="G12" s="1923"/>
      <c r="H12" s="1923"/>
      <c r="I12" s="1923"/>
      <c r="J12" s="1923"/>
      <c r="K12" s="1923"/>
      <c r="L12" s="1923"/>
      <c r="M12" s="1923"/>
      <c r="N12" s="1923"/>
      <c r="O12" s="1923"/>
      <c r="P12" s="1923"/>
      <c r="Q12" s="1923"/>
      <c r="R12" s="1923"/>
    </row>
    <row r="13" spans="2:18" ht="10.5">
      <c r="B13" s="1923"/>
      <c r="C13" s="1923"/>
      <c r="D13" s="1923"/>
      <c r="E13" s="1923"/>
      <c r="F13" s="1923"/>
      <c r="G13" s="1923"/>
      <c r="H13" s="1923"/>
      <c r="I13" s="1923"/>
      <c r="J13" s="1923"/>
      <c r="K13" s="1923"/>
      <c r="L13" s="1923"/>
      <c r="M13" s="1923"/>
      <c r="N13" s="1923"/>
      <c r="O13" s="1923"/>
      <c r="P13" s="1923"/>
      <c r="Q13" s="1923"/>
      <c r="R13" s="1923"/>
    </row>
    <row r="14" spans="2:18" ht="10.5">
      <c r="B14" s="1923"/>
      <c r="C14" s="1923"/>
      <c r="D14" s="1923"/>
      <c r="E14" s="1923"/>
      <c r="F14" s="1923"/>
      <c r="G14" s="1923"/>
      <c r="H14" s="1923"/>
      <c r="I14" s="1923"/>
      <c r="J14" s="1923"/>
      <c r="K14" s="1923"/>
      <c r="L14" s="1923"/>
      <c r="M14" s="1923"/>
      <c r="N14" s="1923"/>
      <c r="O14" s="1923"/>
      <c r="P14" s="1923"/>
      <c r="Q14" s="1923"/>
      <c r="R14" s="1923"/>
    </row>
    <row r="15" spans="2:18" ht="10.5">
      <c r="B15" s="1923"/>
      <c r="C15" s="1923"/>
      <c r="D15" s="1923"/>
      <c r="E15" s="1923"/>
      <c r="F15" s="1923"/>
      <c r="G15" s="1923"/>
      <c r="H15" s="1923"/>
      <c r="I15" s="1923"/>
      <c r="J15" s="1923"/>
      <c r="K15" s="1923"/>
      <c r="L15" s="1923"/>
      <c r="M15" s="1923"/>
      <c r="N15" s="1923"/>
      <c r="O15" s="1923"/>
      <c r="P15" s="1923"/>
      <c r="Q15" s="1923"/>
      <c r="R15" s="1923"/>
    </row>
    <row r="16" spans="2:18" ht="10.5">
      <c r="B16" s="1923"/>
      <c r="C16" s="1923"/>
      <c r="D16" s="1923"/>
      <c r="E16" s="1923"/>
      <c r="F16" s="1923"/>
      <c r="G16" s="1923"/>
      <c r="H16" s="1923"/>
      <c r="I16" s="1923"/>
      <c r="J16" s="1923"/>
      <c r="K16" s="1923"/>
      <c r="L16" s="1923"/>
      <c r="M16" s="1923"/>
      <c r="N16" s="1923"/>
      <c r="O16" s="1923"/>
      <c r="P16" s="1923"/>
      <c r="Q16" s="1923"/>
      <c r="R16" s="1923"/>
    </row>
  </sheetData>
  <sheetProtection password="C669" sheet="1" objects="1" scenarios="1" formatColumns="0" formatRows="0"/>
  <protectedRanges>
    <protectedRange sqref="G8:R9" name="Rango1"/>
  </protectedRanges>
  <mergeCells count="5">
    <mergeCell ref="B11:R16"/>
    <mergeCell ref="B4:E4"/>
    <mergeCell ref="C6:D6"/>
    <mergeCell ref="C7:D7"/>
    <mergeCell ref="B8:B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B37"/>
  <sheetViews>
    <sheetView zoomScale="90" zoomScaleNormal="90" workbookViewId="0" topLeftCell="A1">
      <selection activeCell="E16" sqref="E16"/>
    </sheetView>
  </sheetViews>
  <sheetFormatPr defaultColWidth="11.421875" defaultRowHeight="10.5"/>
  <cols>
    <col min="1" max="1" width="6.8515625" style="4" customWidth="1"/>
    <col min="2" max="2" width="6.00390625" style="4" hidden="1" customWidth="1"/>
    <col min="3" max="4" width="5.7109375" style="4" customWidth="1"/>
    <col min="5" max="5" width="42.7109375" style="4" customWidth="1"/>
    <col min="6" max="6" width="11.28125" style="4" customWidth="1"/>
    <col min="7" max="7" width="11.28125" style="4" hidden="1" customWidth="1"/>
    <col min="8" max="8" width="4.8515625" style="4" customWidth="1"/>
    <col min="9" max="9" width="5.421875" style="4" customWidth="1"/>
    <col min="10" max="10" width="20.7109375" style="4" customWidth="1"/>
    <col min="11" max="11" width="11.28125" style="4" customWidth="1"/>
    <col min="12" max="12" width="3.7109375" style="4" customWidth="1"/>
    <col min="13" max="13" width="35.7109375" style="9" customWidth="1"/>
    <col min="14" max="14" width="3.7109375" style="4" customWidth="1"/>
    <col min="15" max="15" width="20.7109375" style="4" customWidth="1"/>
    <col min="16" max="16" width="11.421875" style="4" customWidth="1"/>
    <col min="17" max="17" width="11.421875" style="4" hidden="1" customWidth="1"/>
    <col min="18" max="18" width="5.00390625" style="4" customWidth="1"/>
    <col min="19" max="19" width="4.8515625" style="4" customWidth="1"/>
    <col min="20" max="20" width="20.7109375" style="4" customWidth="1"/>
    <col min="21" max="21" width="11.421875" style="4" customWidth="1"/>
    <col min="22" max="22" width="6.00390625" style="4" customWidth="1"/>
    <col min="23" max="23" width="4.8515625" style="4" customWidth="1"/>
    <col min="24" max="24" width="19.421875" style="4" customWidth="1"/>
    <col min="25" max="25" width="11.421875" style="4" customWidth="1"/>
    <col min="26" max="26" width="17.28125" style="909" customWidth="1"/>
    <col min="27" max="27" width="2.7109375" style="909" customWidth="1"/>
    <col min="28" max="28" width="14.7109375" style="909" customWidth="1"/>
    <col min="29" max="16384" width="11.421875" style="4" customWidth="1"/>
  </cols>
  <sheetData>
    <row r="2" spans="2:22" ht="18" customHeight="1">
      <c r="B2" s="71"/>
      <c r="C2" s="71"/>
      <c r="D2" s="71"/>
      <c r="E2" s="126" t="s">
        <v>372</v>
      </c>
      <c r="I2" s="71"/>
      <c r="J2" s="195" t="s">
        <v>399</v>
      </c>
      <c r="K2" s="71"/>
      <c r="L2" s="1380" t="s">
        <v>71</v>
      </c>
      <c r="M2" s="1376" t="s">
        <v>414</v>
      </c>
      <c r="N2" s="217"/>
      <c r="O2" s="218" t="s">
        <v>399</v>
      </c>
      <c r="S2" s="71"/>
      <c r="T2" s="195" t="s">
        <v>399</v>
      </c>
      <c r="V2" s="195" t="s">
        <v>477</v>
      </c>
    </row>
    <row r="3" spans="2:28" ht="15" customHeight="1">
      <c r="B3" s="124"/>
      <c r="C3" s="1380" t="s">
        <v>340</v>
      </c>
      <c r="D3" s="123">
        <v>1</v>
      </c>
      <c r="E3" s="125" t="s">
        <v>334</v>
      </c>
      <c r="F3" s="72"/>
      <c r="G3" s="72"/>
      <c r="H3" s="1380" t="s">
        <v>340</v>
      </c>
      <c r="I3" s="123">
        <v>1</v>
      </c>
      <c r="J3" s="125" t="s">
        <v>381</v>
      </c>
      <c r="K3" s="72"/>
      <c r="L3" s="1380"/>
      <c r="M3" s="1376"/>
      <c r="N3" s="123">
        <v>1</v>
      </c>
      <c r="O3" s="125" t="s">
        <v>539</v>
      </c>
      <c r="R3" s="1375" t="s">
        <v>546</v>
      </c>
      <c r="S3" s="123">
        <v>1</v>
      </c>
      <c r="T3" s="125" t="s">
        <v>382</v>
      </c>
      <c r="V3" s="1375" t="s">
        <v>478</v>
      </c>
      <c r="W3" s="398">
        <v>1</v>
      </c>
      <c r="Z3" s="1372" t="s">
        <v>532</v>
      </c>
      <c r="AA3" s="910"/>
      <c r="AB3" s="911" t="s">
        <v>399</v>
      </c>
    </row>
    <row r="4" spans="2:28" ht="15" customHeight="1">
      <c r="B4" s="124"/>
      <c r="C4" s="1380"/>
      <c r="D4" s="123">
        <v>2</v>
      </c>
      <c r="E4" s="125" t="s">
        <v>279</v>
      </c>
      <c r="F4" s="72"/>
      <c r="G4" s="72"/>
      <c r="H4" s="1380"/>
      <c r="I4" s="123">
        <v>2</v>
      </c>
      <c r="J4" s="125" t="s">
        <v>375</v>
      </c>
      <c r="K4" s="72"/>
      <c r="L4" s="1380"/>
      <c r="M4" s="1376" t="s">
        <v>392</v>
      </c>
      <c r="N4" s="123"/>
      <c r="O4" s="218" t="s">
        <v>399</v>
      </c>
      <c r="R4" s="1375"/>
      <c r="S4" s="123"/>
      <c r="T4" s="125" t="s">
        <v>376</v>
      </c>
      <c r="V4" s="1375"/>
      <c r="W4" s="398">
        <v>2</v>
      </c>
      <c r="Z4" s="1374"/>
      <c r="AA4" s="910">
        <v>1</v>
      </c>
      <c r="AB4" s="910" t="s">
        <v>535</v>
      </c>
    </row>
    <row r="5" spans="2:28" ht="15" customHeight="1">
      <c r="B5" s="124"/>
      <c r="C5" s="1380"/>
      <c r="D5" s="123">
        <v>3</v>
      </c>
      <c r="E5" s="125" t="s">
        <v>335</v>
      </c>
      <c r="F5" s="72"/>
      <c r="G5" s="72"/>
      <c r="H5" s="1380"/>
      <c r="I5" s="123">
        <v>3</v>
      </c>
      <c r="J5" s="125" t="s">
        <v>376</v>
      </c>
      <c r="K5" s="72"/>
      <c r="L5" s="1380"/>
      <c r="M5" s="1376"/>
      <c r="N5" s="123">
        <v>1</v>
      </c>
      <c r="O5" s="217" t="s">
        <v>377</v>
      </c>
      <c r="R5" s="1375"/>
      <c r="S5" s="123"/>
      <c r="T5" s="125"/>
      <c r="V5" s="1375"/>
      <c r="W5" s="398">
        <v>3</v>
      </c>
      <c r="Z5" s="1374"/>
      <c r="AA5" s="910">
        <v>2</v>
      </c>
      <c r="AB5" s="910" t="s">
        <v>533</v>
      </c>
    </row>
    <row r="6" spans="2:28" ht="15" customHeight="1">
      <c r="B6" s="124"/>
      <c r="C6" s="1380"/>
      <c r="D6" s="123">
        <v>4</v>
      </c>
      <c r="E6" s="125" t="s">
        <v>195</v>
      </c>
      <c r="F6" s="72"/>
      <c r="G6" s="72"/>
      <c r="H6" s="1380"/>
      <c r="I6" s="123">
        <v>4</v>
      </c>
      <c r="J6" s="125" t="s">
        <v>552</v>
      </c>
      <c r="K6" s="72"/>
      <c r="L6" s="1380"/>
      <c r="M6" s="843"/>
      <c r="N6" s="123"/>
      <c r="O6" s="217"/>
      <c r="R6" s="1375"/>
      <c r="S6" s="123"/>
      <c r="T6" s="125"/>
      <c r="V6" s="1375"/>
      <c r="W6" s="398">
        <v>4</v>
      </c>
      <c r="Z6" s="1374"/>
      <c r="AA6" s="910">
        <v>3</v>
      </c>
      <c r="AB6" s="910" t="s">
        <v>534</v>
      </c>
    </row>
    <row r="7" spans="2:28" ht="15" customHeight="1">
      <c r="B7" s="124"/>
      <c r="C7" s="1380"/>
      <c r="D7" s="123">
        <v>5</v>
      </c>
      <c r="E7" s="125" t="s">
        <v>61</v>
      </c>
      <c r="F7" s="72"/>
      <c r="G7" s="72"/>
      <c r="H7" s="1380"/>
      <c r="I7" s="123">
        <v>5</v>
      </c>
      <c r="J7" s="125" t="s">
        <v>396</v>
      </c>
      <c r="K7" s="72"/>
      <c r="L7" s="1380"/>
      <c r="M7" s="1376" t="s">
        <v>393</v>
      </c>
      <c r="N7" s="217"/>
      <c r="O7" s="218" t="s">
        <v>399</v>
      </c>
      <c r="R7" s="214"/>
      <c r="S7" s="215"/>
      <c r="T7" s="216"/>
      <c r="V7" s="1375"/>
      <c r="W7" s="398">
        <v>5</v>
      </c>
      <c r="Z7" s="1374"/>
      <c r="AA7" s="910">
        <v>4</v>
      </c>
      <c r="AB7" s="910" t="s">
        <v>380</v>
      </c>
    </row>
    <row r="8" spans="2:28" ht="15" customHeight="1">
      <c r="B8" s="124"/>
      <c r="C8" s="1380"/>
      <c r="D8" s="123"/>
      <c r="E8" s="125"/>
      <c r="F8" s="72"/>
      <c r="G8" s="72"/>
      <c r="H8" s="1380"/>
      <c r="I8" s="123">
        <v>6</v>
      </c>
      <c r="J8" s="125" t="s">
        <v>379</v>
      </c>
      <c r="K8" s="72"/>
      <c r="L8" s="1380"/>
      <c r="M8" s="1376"/>
      <c r="N8" s="217">
        <v>1</v>
      </c>
      <c r="O8" s="217" t="s">
        <v>397</v>
      </c>
      <c r="R8" s="214"/>
      <c r="S8" s="215"/>
      <c r="T8" s="195" t="s">
        <v>399</v>
      </c>
      <c r="V8" s="1375"/>
      <c r="W8" s="398">
        <v>6</v>
      </c>
      <c r="Z8" s="1373"/>
      <c r="AA8" s="910">
        <v>5</v>
      </c>
      <c r="AB8" s="910" t="s">
        <v>377</v>
      </c>
    </row>
    <row r="9" spans="2:28" ht="15" customHeight="1">
      <c r="B9" s="124"/>
      <c r="C9" s="1380"/>
      <c r="D9" s="123"/>
      <c r="E9" s="125"/>
      <c r="F9" s="72"/>
      <c r="G9" s="72"/>
      <c r="H9" s="1380"/>
      <c r="I9" s="123">
        <v>7</v>
      </c>
      <c r="J9" s="125" t="s">
        <v>382</v>
      </c>
      <c r="K9" s="72"/>
      <c r="L9" s="1380"/>
      <c r="M9" s="1376"/>
      <c r="N9" s="217">
        <v>2</v>
      </c>
      <c r="O9" s="217" t="s">
        <v>374</v>
      </c>
      <c r="R9" s="1375" t="s">
        <v>521</v>
      </c>
      <c r="S9" s="123">
        <v>1</v>
      </c>
      <c r="T9" s="125" t="s">
        <v>378</v>
      </c>
      <c r="V9" s="1375"/>
      <c r="W9" s="398">
        <v>7</v>
      </c>
      <c r="Z9" s="1372" t="s">
        <v>441</v>
      </c>
      <c r="AA9" s="910"/>
      <c r="AB9" s="911" t="s">
        <v>399</v>
      </c>
    </row>
    <row r="10" spans="2:28" ht="15" customHeight="1">
      <c r="B10" s="124"/>
      <c r="C10" s="1380"/>
      <c r="D10" s="123"/>
      <c r="E10" s="125"/>
      <c r="F10" s="72"/>
      <c r="G10" s="72"/>
      <c r="H10" s="1380"/>
      <c r="I10" s="123">
        <v>8</v>
      </c>
      <c r="J10" s="125" t="s">
        <v>377</v>
      </c>
      <c r="K10" s="72"/>
      <c r="L10" s="1380"/>
      <c r="M10" s="1376"/>
      <c r="N10" s="217"/>
      <c r="O10" s="217"/>
      <c r="R10" s="1375"/>
      <c r="S10" s="123">
        <v>2</v>
      </c>
      <c r="T10" s="125" t="s">
        <v>547</v>
      </c>
      <c r="V10" s="1375"/>
      <c r="W10" s="398">
        <v>8</v>
      </c>
      <c r="Z10" s="1374"/>
      <c r="AA10" s="910">
        <v>1</v>
      </c>
      <c r="AB10" s="910" t="s">
        <v>373</v>
      </c>
    </row>
    <row r="11" spans="2:28" ht="15" customHeight="1">
      <c r="B11" s="124"/>
      <c r="C11" s="1380"/>
      <c r="D11" s="123"/>
      <c r="E11" s="125"/>
      <c r="F11" s="72"/>
      <c r="G11" s="72"/>
      <c r="H11" s="1380"/>
      <c r="I11" s="123">
        <v>9</v>
      </c>
      <c r="J11" s="125"/>
      <c r="K11" s="72"/>
      <c r="L11" s="1380"/>
      <c r="M11" s="1376" t="s">
        <v>336</v>
      </c>
      <c r="N11" s="123"/>
      <c r="O11" s="218" t="s">
        <v>399</v>
      </c>
      <c r="R11" s="1375"/>
      <c r="S11" s="123">
        <v>3</v>
      </c>
      <c r="T11" s="125" t="s">
        <v>376</v>
      </c>
      <c r="V11" s="1375"/>
      <c r="W11" s="398">
        <v>9</v>
      </c>
      <c r="Z11" s="1374"/>
      <c r="AA11" s="910">
        <v>2</v>
      </c>
      <c r="AB11" s="910" t="s">
        <v>374</v>
      </c>
    </row>
    <row r="12" spans="2:28" ht="15" customHeight="1">
      <c r="B12" s="124"/>
      <c r="C12" s="1380"/>
      <c r="D12" s="123"/>
      <c r="E12" s="125"/>
      <c r="F12" s="72"/>
      <c r="G12" s="72"/>
      <c r="H12" s="1380"/>
      <c r="I12" s="123">
        <v>10</v>
      </c>
      <c r="J12" s="125"/>
      <c r="K12" s="72"/>
      <c r="L12" s="1380"/>
      <c r="M12" s="1376"/>
      <c r="N12" s="123">
        <v>1</v>
      </c>
      <c r="O12" s="217" t="s">
        <v>377</v>
      </c>
      <c r="R12" s="1375"/>
      <c r="S12" s="123">
        <v>4</v>
      </c>
      <c r="T12" s="125" t="s">
        <v>552</v>
      </c>
      <c r="V12" s="1375"/>
      <c r="W12" s="398">
        <v>10</v>
      </c>
      <c r="Z12" s="1374"/>
      <c r="AA12" s="910">
        <v>3</v>
      </c>
      <c r="AB12" s="910" t="s">
        <v>398</v>
      </c>
    </row>
    <row r="13" spans="2:28" ht="15" customHeight="1">
      <c r="B13" s="124"/>
      <c r="C13" s="1380" t="s">
        <v>71</v>
      </c>
      <c r="D13" s="123">
        <v>6</v>
      </c>
      <c r="E13" s="125" t="s">
        <v>414</v>
      </c>
      <c r="F13" s="72"/>
      <c r="G13" s="72"/>
      <c r="H13" s="1380"/>
      <c r="I13" s="123">
        <v>11</v>
      </c>
      <c r="J13" s="125"/>
      <c r="K13" s="72"/>
      <c r="L13" s="1380"/>
      <c r="M13" s="1376"/>
      <c r="N13" s="123"/>
      <c r="O13" s="217"/>
      <c r="R13" s="1375"/>
      <c r="S13" s="123">
        <v>5</v>
      </c>
      <c r="T13" s="125" t="s">
        <v>396</v>
      </c>
      <c r="V13" s="1375"/>
      <c r="W13" s="398">
        <v>11</v>
      </c>
      <c r="Z13" s="1373"/>
      <c r="AA13" s="910">
        <v>4</v>
      </c>
      <c r="AB13" s="910" t="s">
        <v>377</v>
      </c>
    </row>
    <row r="14" spans="2:28" ht="15" customHeight="1">
      <c r="B14" s="124"/>
      <c r="C14" s="1380"/>
      <c r="D14" s="123">
        <v>7</v>
      </c>
      <c r="E14" s="125" t="s">
        <v>392</v>
      </c>
      <c r="H14" s="1380"/>
      <c r="I14" s="123">
        <v>12</v>
      </c>
      <c r="J14" s="125"/>
      <c r="L14" s="1380"/>
      <c r="M14" s="1377" t="s">
        <v>199</v>
      </c>
      <c r="N14" s="123"/>
      <c r="O14" s="218" t="s">
        <v>399</v>
      </c>
      <c r="R14" s="1375"/>
      <c r="S14" s="123">
        <v>6</v>
      </c>
      <c r="T14" s="125" t="s">
        <v>382</v>
      </c>
      <c r="V14" s="1375"/>
      <c r="W14" s="398">
        <v>12</v>
      </c>
      <c r="Z14" s="1372" t="s">
        <v>536</v>
      </c>
      <c r="AA14" s="910"/>
      <c r="AB14" s="911" t="s">
        <v>399</v>
      </c>
    </row>
    <row r="15" spans="2:28" ht="15" customHeight="1">
      <c r="B15" s="124"/>
      <c r="C15" s="1380"/>
      <c r="D15" s="123">
        <v>8</v>
      </c>
      <c r="E15" s="125" t="s">
        <v>393</v>
      </c>
      <c r="H15" s="1380"/>
      <c r="I15" s="123">
        <v>13</v>
      </c>
      <c r="J15" s="125"/>
      <c r="L15" s="1380"/>
      <c r="M15" s="1379"/>
      <c r="N15" s="217">
        <v>1</v>
      </c>
      <c r="O15" s="217" t="s">
        <v>236</v>
      </c>
      <c r="R15" s="1375"/>
      <c r="S15" s="123">
        <v>7</v>
      </c>
      <c r="T15" s="125" t="s">
        <v>377</v>
      </c>
      <c r="V15" s="1375"/>
      <c r="W15" s="398" t="s">
        <v>326</v>
      </c>
      <c r="Z15" s="1373"/>
      <c r="AA15" s="910">
        <v>1</v>
      </c>
      <c r="AB15" s="910" t="s">
        <v>492</v>
      </c>
    </row>
    <row r="16" spans="2:28" ht="15" customHeight="1">
      <c r="B16" s="124"/>
      <c r="C16" s="1380"/>
      <c r="D16" s="123">
        <v>9</v>
      </c>
      <c r="E16" s="125" t="s">
        <v>336</v>
      </c>
      <c r="H16" s="1380"/>
      <c r="I16" s="123">
        <v>14</v>
      </c>
      <c r="J16" s="125"/>
      <c r="L16" s="1380"/>
      <c r="M16" s="1379"/>
      <c r="N16" s="217">
        <v>2</v>
      </c>
      <c r="O16" s="217" t="s">
        <v>377</v>
      </c>
      <c r="R16" s="1375"/>
      <c r="S16" s="123">
        <v>8</v>
      </c>
      <c r="T16" s="125" t="s">
        <v>402</v>
      </c>
      <c r="Z16" s="1372" t="s">
        <v>519</v>
      </c>
      <c r="AA16" s="910"/>
      <c r="AB16" s="911" t="s">
        <v>399</v>
      </c>
    </row>
    <row r="17" spans="2:28" ht="15" customHeight="1">
      <c r="B17" s="124"/>
      <c r="C17" s="1380"/>
      <c r="D17" s="123">
        <v>10</v>
      </c>
      <c r="E17" s="125" t="s">
        <v>199</v>
      </c>
      <c r="H17" s="1380"/>
      <c r="I17" s="123">
        <v>15</v>
      </c>
      <c r="J17" s="125"/>
      <c r="L17" s="1380"/>
      <c r="M17" s="1376" t="s">
        <v>415</v>
      </c>
      <c r="N17" s="217"/>
      <c r="O17" s="218" t="s">
        <v>399</v>
      </c>
      <c r="R17" s="1375"/>
      <c r="S17" s="123"/>
      <c r="T17" s="125"/>
      <c r="Z17" s="1373"/>
      <c r="AA17" s="910">
        <v>1</v>
      </c>
      <c r="AB17" s="910" t="s">
        <v>520</v>
      </c>
    </row>
    <row r="18" spans="2:15" ht="15" customHeight="1">
      <c r="B18" s="124"/>
      <c r="C18" s="1380"/>
      <c r="D18" s="123">
        <v>11</v>
      </c>
      <c r="E18" s="125" t="s">
        <v>415</v>
      </c>
      <c r="H18" s="1381"/>
      <c r="I18" s="215"/>
      <c r="J18" s="216"/>
      <c r="L18" s="1380"/>
      <c r="M18" s="1376"/>
      <c r="N18" s="217">
        <v>1</v>
      </c>
      <c r="O18" s="217" t="s">
        <v>236</v>
      </c>
    </row>
    <row r="19" spans="2:18" ht="15" customHeight="1">
      <c r="B19" s="124"/>
      <c r="C19" s="1380"/>
      <c r="D19" s="123">
        <v>12</v>
      </c>
      <c r="E19" s="125" t="s">
        <v>337</v>
      </c>
      <c r="H19" s="1381"/>
      <c r="I19" s="215"/>
      <c r="J19" s="216"/>
      <c r="L19" s="1380"/>
      <c r="M19" s="1376" t="s">
        <v>416</v>
      </c>
      <c r="N19" s="217"/>
      <c r="O19" s="218" t="s">
        <v>399</v>
      </c>
      <c r="R19" s="9" t="s">
        <v>295</v>
      </c>
    </row>
    <row r="20" spans="2:15" ht="15" customHeight="1">
      <c r="B20" s="124"/>
      <c r="C20" s="1380"/>
      <c r="D20" s="123">
        <v>13</v>
      </c>
      <c r="E20" s="125" t="s">
        <v>338</v>
      </c>
      <c r="H20" s="1381"/>
      <c r="I20" s="215"/>
      <c r="J20" s="216"/>
      <c r="L20" s="1380"/>
      <c r="M20" s="1376"/>
      <c r="N20" s="217">
        <v>1</v>
      </c>
      <c r="O20" s="217" t="s">
        <v>236</v>
      </c>
    </row>
    <row r="21" spans="2:15" ht="15" customHeight="1">
      <c r="B21" s="124"/>
      <c r="C21" s="1380"/>
      <c r="D21" s="123">
        <v>14</v>
      </c>
      <c r="E21" s="125" t="s">
        <v>339</v>
      </c>
      <c r="H21" s="1381"/>
      <c r="I21" s="215"/>
      <c r="J21" s="216"/>
      <c r="L21" s="1380"/>
      <c r="M21" s="1376" t="s">
        <v>338</v>
      </c>
      <c r="N21" s="217"/>
      <c r="O21" s="218" t="s">
        <v>399</v>
      </c>
    </row>
    <row r="22" spans="2:24" ht="15" customHeight="1">
      <c r="B22" s="124"/>
      <c r="C22" s="1380"/>
      <c r="D22" s="123">
        <v>15</v>
      </c>
      <c r="E22" s="125" t="s">
        <v>400</v>
      </c>
      <c r="H22" s="1381"/>
      <c r="I22" s="215"/>
      <c r="J22" s="216"/>
      <c r="L22" s="1380"/>
      <c r="M22" s="1376"/>
      <c r="N22" s="217">
        <v>1</v>
      </c>
      <c r="O22" s="217" t="s">
        <v>379</v>
      </c>
      <c r="S22" s="71"/>
      <c r="T22" s="195" t="s">
        <v>399</v>
      </c>
      <c r="W22" s="71"/>
      <c r="X22" s="195" t="s">
        <v>399</v>
      </c>
    </row>
    <row r="23" spans="2:24" ht="15" customHeight="1">
      <c r="B23" s="124"/>
      <c r="C23" s="1380"/>
      <c r="D23" s="123">
        <v>16</v>
      </c>
      <c r="E23" s="125" t="s">
        <v>360</v>
      </c>
      <c r="H23" s="1381"/>
      <c r="I23" s="215"/>
      <c r="J23" s="216"/>
      <c r="L23" s="1380"/>
      <c r="M23" s="1376"/>
      <c r="N23" s="217">
        <v>2</v>
      </c>
      <c r="O23" s="217" t="s">
        <v>377</v>
      </c>
      <c r="R23" s="1375" t="s">
        <v>322</v>
      </c>
      <c r="S23" s="123">
        <v>1</v>
      </c>
      <c r="T23" s="125" t="s">
        <v>382</v>
      </c>
      <c r="V23" s="1375" t="s">
        <v>529</v>
      </c>
      <c r="W23" s="123">
        <v>1</v>
      </c>
      <c r="X23" s="125" t="s">
        <v>382</v>
      </c>
    </row>
    <row r="24" spans="2:24" ht="15" customHeight="1">
      <c r="B24" s="124"/>
      <c r="C24" s="1380"/>
      <c r="D24" s="123">
        <v>17</v>
      </c>
      <c r="E24" s="125" t="s">
        <v>52</v>
      </c>
      <c r="H24" s="214"/>
      <c r="I24" s="215"/>
      <c r="J24" s="216"/>
      <c r="L24" s="1380"/>
      <c r="M24" s="1377" t="s">
        <v>339</v>
      </c>
      <c r="N24" s="217"/>
      <c r="O24" s="218" t="s">
        <v>399</v>
      </c>
      <c r="R24" s="1375"/>
      <c r="S24" s="123">
        <v>2</v>
      </c>
      <c r="T24" s="125"/>
      <c r="V24" s="1375"/>
      <c r="W24" s="123">
        <v>2</v>
      </c>
      <c r="X24" s="125"/>
    </row>
    <row r="25" spans="2:24" ht="15" customHeight="1">
      <c r="B25" s="124"/>
      <c r="C25" s="1380"/>
      <c r="D25" s="123">
        <v>18</v>
      </c>
      <c r="E25" s="125" t="s">
        <v>273</v>
      </c>
      <c r="H25" s="214"/>
      <c r="I25" s="215"/>
      <c r="J25" s="216"/>
      <c r="L25" s="1380"/>
      <c r="M25" s="1379"/>
      <c r="N25" s="217">
        <v>1</v>
      </c>
      <c r="O25" s="217" t="s">
        <v>375</v>
      </c>
      <c r="R25" s="1375"/>
      <c r="S25" s="123">
        <v>3</v>
      </c>
      <c r="T25" s="125"/>
      <c r="V25" s="1375"/>
      <c r="W25" s="123">
        <v>3</v>
      </c>
      <c r="X25" s="125"/>
    </row>
    <row r="26" spans="8:24" ht="12.75" customHeight="1">
      <c r="H26" s="214"/>
      <c r="I26" s="215"/>
      <c r="J26" s="216"/>
      <c r="L26" s="1380"/>
      <c r="M26" s="1378"/>
      <c r="N26" s="217">
        <v>2</v>
      </c>
      <c r="O26" s="217" t="s">
        <v>377</v>
      </c>
      <c r="R26" s="1375"/>
      <c r="S26" s="123">
        <v>4</v>
      </c>
      <c r="T26" s="125"/>
      <c r="V26" s="1375"/>
      <c r="W26" s="123">
        <v>4</v>
      </c>
      <c r="X26" s="125"/>
    </row>
    <row r="27" spans="8:24" ht="13.5" customHeight="1">
      <c r="H27" s="214"/>
      <c r="I27" s="215"/>
      <c r="J27" s="216"/>
      <c r="L27" s="1380"/>
      <c r="M27" s="1376" t="s">
        <v>400</v>
      </c>
      <c r="N27" s="217"/>
      <c r="O27" s="218" t="s">
        <v>399</v>
      </c>
      <c r="R27" s="1375"/>
      <c r="S27" s="123">
        <v>5</v>
      </c>
      <c r="T27" s="125"/>
      <c r="V27" s="1375"/>
      <c r="W27" s="123">
        <v>5</v>
      </c>
      <c r="X27" s="125"/>
    </row>
    <row r="28" spans="12:24" ht="10.5">
      <c r="L28" s="1380"/>
      <c r="M28" s="1376"/>
      <c r="N28" s="123">
        <v>1</v>
      </c>
      <c r="O28" s="125" t="s">
        <v>236</v>
      </c>
      <c r="R28" s="1375"/>
      <c r="S28" s="123">
        <v>6</v>
      </c>
      <c r="T28" s="125"/>
      <c r="V28" s="1375"/>
      <c r="W28" s="123">
        <v>6</v>
      </c>
      <c r="X28" s="125"/>
    </row>
    <row r="29" spans="12:24" ht="10.5">
      <c r="L29" s="1380"/>
      <c r="M29" s="1376" t="s">
        <v>360</v>
      </c>
      <c r="N29" s="217"/>
      <c r="O29" s="218" t="s">
        <v>399</v>
      </c>
      <c r="R29" s="1375"/>
      <c r="S29" s="123">
        <v>7</v>
      </c>
      <c r="T29" s="125"/>
      <c r="V29" s="1375"/>
      <c r="W29" s="123">
        <v>7</v>
      </c>
      <c r="X29" s="125"/>
    </row>
    <row r="30" spans="12:24" ht="10.5">
      <c r="L30" s="1380"/>
      <c r="M30" s="1376"/>
      <c r="N30" s="123">
        <v>1</v>
      </c>
      <c r="O30" s="125" t="s">
        <v>376</v>
      </c>
      <c r="R30" s="1375"/>
      <c r="S30" s="123">
        <v>8</v>
      </c>
      <c r="T30" s="125"/>
      <c r="V30" s="1375"/>
      <c r="W30" s="123">
        <v>8</v>
      </c>
      <c r="X30" s="125"/>
    </row>
    <row r="31" spans="12:24" ht="10.5">
      <c r="L31" s="1380"/>
      <c r="M31" s="1377" t="s">
        <v>52</v>
      </c>
      <c r="N31" s="217"/>
      <c r="O31" s="218" t="s">
        <v>399</v>
      </c>
      <c r="R31" s="1375"/>
      <c r="S31" s="123">
        <v>9</v>
      </c>
      <c r="T31" s="125"/>
      <c r="V31" s="1375"/>
      <c r="W31" s="123">
        <v>9</v>
      </c>
      <c r="X31" s="125"/>
    </row>
    <row r="32" spans="12:24" ht="10.5">
      <c r="L32" s="1380"/>
      <c r="M32" s="1378"/>
      <c r="N32" s="123">
        <v>1</v>
      </c>
      <c r="O32" s="125" t="s">
        <v>236</v>
      </c>
      <c r="R32" s="1375"/>
      <c r="S32" s="123">
        <v>10</v>
      </c>
      <c r="T32" s="125"/>
      <c r="V32" s="1375"/>
      <c r="W32" s="123">
        <v>10</v>
      </c>
      <c r="X32" s="125"/>
    </row>
    <row r="33" spans="12:24" ht="10.5">
      <c r="L33" s="1380"/>
      <c r="M33" s="1377" t="s">
        <v>273</v>
      </c>
      <c r="N33" s="217"/>
      <c r="O33" s="218" t="s">
        <v>399</v>
      </c>
      <c r="R33" s="1375"/>
      <c r="S33" s="123">
        <v>11</v>
      </c>
      <c r="T33" s="125"/>
      <c r="V33" s="1375"/>
      <c r="W33" s="123">
        <v>11</v>
      </c>
      <c r="X33" s="125"/>
    </row>
    <row r="34" spans="12:24" ht="10.5">
      <c r="L34" s="1380"/>
      <c r="M34" s="1378"/>
      <c r="N34" s="123">
        <v>1</v>
      </c>
      <c r="O34" s="125" t="s">
        <v>402</v>
      </c>
      <c r="R34" s="1375"/>
      <c r="S34" s="123">
        <v>12</v>
      </c>
      <c r="T34" s="125"/>
      <c r="V34" s="1375"/>
      <c r="W34" s="123">
        <v>12</v>
      </c>
      <c r="X34" s="125"/>
    </row>
    <row r="35" spans="18:24" ht="10.5">
      <c r="R35" s="1375"/>
      <c r="S35" s="123">
        <v>13</v>
      </c>
      <c r="T35" s="125"/>
      <c r="V35" s="1375"/>
      <c r="W35" s="123">
        <v>13</v>
      </c>
      <c r="X35" s="125"/>
    </row>
    <row r="36" spans="18:24" ht="10.5">
      <c r="R36" s="1375"/>
      <c r="S36" s="123">
        <v>14</v>
      </c>
      <c r="T36" s="125"/>
      <c r="V36" s="1375"/>
      <c r="W36" s="123">
        <v>14</v>
      </c>
      <c r="X36" s="125"/>
    </row>
    <row r="37" spans="18:24" ht="10.5">
      <c r="R37" s="1375"/>
      <c r="S37" s="123">
        <v>15</v>
      </c>
      <c r="T37" s="125"/>
      <c r="V37" s="1375"/>
      <c r="W37" s="123">
        <v>15</v>
      </c>
      <c r="X37" s="125"/>
    </row>
  </sheetData>
  <sheetProtection algorithmName="SHA-512" hashValue="mtl1XgSE6H+kIaeV7jHxlci3L6FM4V3JEfedVpoPzqJ6PbyYBQUAhsOwe2S/3EJz2yUv3bhEXlXZ7xMSsvlMZA==" saltValue="9yozbYolCqywkEfFrztmaQ==" spinCount="100000" sheet="1" objects="1" scenarios="1"/>
  <mergeCells count="27">
    <mergeCell ref="R3:R6"/>
    <mergeCell ref="R9:R17"/>
    <mergeCell ref="C3:C12"/>
    <mergeCell ref="C13:C25"/>
    <mergeCell ref="H3:H17"/>
    <mergeCell ref="H18:H23"/>
    <mergeCell ref="M14:M16"/>
    <mergeCell ref="M17:M18"/>
    <mergeCell ref="M19:M20"/>
    <mergeCell ref="M21:M23"/>
    <mergeCell ref="M2:M3"/>
    <mergeCell ref="M4:M5"/>
    <mergeCell ref="M7:M10"/>
    <mergeCell ref="M11:M13"/>
    <mergeCell ref="L2:L34"/>
    <mergeCell ref="R23:R37"/>
    <mergeCell ref="M27:M28"/>
    <mergeCell ref="M29:M30"/>
    <mergeCell ref="M31:M32"/>
    <mergeCell ref="M33:M34"/>
    <mergeCell ref="M24:M26"/>
    <mergeCell ref="Z16:Z17"/>
    <mergeCell ref="Z3:Z8"/>
    <mergeCell ref="Z9:Z13"/>
    <mergeCell ref="Z14:Z15"/>
    <mergeCell ref="V23:V37"/>
    <mergeCell ref="V3:V15"/>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J137"/>
  <sheetViews>
    <sheetView showGridLines="0" workbookViewId="0" topLeftCell="A1">
      <selection activeCell="K28" sqref="K28"/>
    </sheetView>
  </sheetViews>
  <sheetFormatPr defaultColWidth="11.421875" defaultRowHeight="10.5"/>
  <cols>
    <col min="1" max="1" width="2.7109375" style="49" customWidth="1"/>
    <col min="2" max="2" width="20.7109375" style="49" customWidth="1"/>
    <col min="3" max="3" width="14.7109375" style="49" customWidth="1"/>
    <col min="4" max="4" width="13.7109375" style="49" customWidth="1"/>
    <col min="5" max="5" width="12.7109375" style="49" customWidth="1"/>
    <col min="6" max="6" width="10.7109375" style="49" customWidth="1"/>
    <col min="7" max="8" width="12.7109375" style="49" customWidth="1"/>
    <col min="9" max="9" width="10.7109375" style="49" customWidth="1"/>
    <col min="10" max="16384" width="11.421875" style="49" customWidth="1"/>
  </cols>
  <sheetData>
    <row r="1" ht="10.5" customHeight="1"/>
    <row r="2" spans="2:7" s="209" customFormat="1" ht="15" customHeight="1">
      <c r="B2" s="208" t="s">
        <v>49</v>
      </c>
      <c r="C2" s="208"/>
      <c r="E2" s="210"/>
      <c r="F2" s="208" t="s">
        <v>548</v>
      </c>
      <c r="G2" s="208"/>
    </row>
    <row r="3" spans="2:5" ht="15" customHeight="1">
      <c r="B3" s="73"/>
      <c r="C3" s="73"/>
      <c r="D3" s="73"/>
      <c r="E3" s="73"/>
    </row>
    <row r="4" spans="2:8" ht="15" customHeight="1">
      <c r="B4" s="1410" t="s">
        <v>522</v>
      </c>
      <c r="C4" s="1410"/>
      <c r="D4" s="1410"/>
      <c r="E4" s="1410"/>
      <c r="F4" s="1410"/>
      <c r="G4" s="1410"/>
      <c r="H4" s="1410"/>
    </row>
    <row r="5" ht="15" customHeight="1"/>
    <row r="6" spans="2:9" ht="30" customHeight="1">
      <c r="B6" s="1423" t="s">
        <v>341</v>
      </c>
      <c r="C6" s="1423"/>
      <c r="D6" s="1456" t="s">
        <v>540</v>
      </c>
      <c r="E6" s="1456"/>
      <c r="F6" s="1456"/>
      <c r="G6" s="1456"/>
      <c r="H6" s="1456"/>
      <c r="I6" s="1456"/>
    </row>
    <row r="7" spans="2:9" ht="30" customHeight="1">
      <c r="B7" s="1423" t="s">
        <v>342</v>
      </c>
      <c r="C7" s="1423"/>
      <c r="D7" s="1446" t="s">
        <v>545</v>
      </c>
      <c r="E7" s="1446"/>
      <c r="F7" s="1446"/>
      <c r="G7" s="1446"/>
      <c r="H7" s="1446"/>
      <c r="I7" s="1446"/>
    </row>
    <row r="8" spans="2:9" ht="30" customHeight="1">
      <c r="B8" s="1423" t="s">
        <v>343</v>
      </c>
      <c r="C8" s="1423"/>
      <c r="D8" s="1458" t="s">
        <v>553</v>
      </c>
      <c r="E8" s="1459"/>
      <c r="F8" s="1460"/>
      <c r="G8" s="994" t="s">
        <v>356</v>
      </c>
      <c r="H8" s="1455"/>
      <c r="I8" s="1455"/>
    </row>
    <row r="9" spans="2:8" s="4" customFormat="1" ht="15" customHeight="1">
      <c r="B9" s="186"/>
      <c r="C9" s="186"/>
      <c r="D9" s="187"/>
      <c r="E9" s="187"/>
      <c r="F9" s="188"/>
      <c r="G9" s="188"/>
      <c r="H9" s="189"/>
    </row>
    <row r="10" spans="2:8" ht="15" customHeight="1">
      <c r="B10" s="185" t="s">
        <v>369</v>
      </c>
      <c r="C10" s="130"/>
      <c r="D10" s="1420"/>
      <c r="E10" s="1420"/>
      <c r="F10" s="1420"/>
      <c r="G10" s="1420"/>
      <c r="H10" s="1420"/>
    </row>
    <row r="11" spans="2:9" ht="15" customHeight="1">
      <c r="B11" s="1439" t="s">
        <v>370</v>
      </c>
      <c r="C11" s="1440"/>
      <c r="D11" s="1440"/>
      <c r="E11" s="1440"/>
      <c r="F11" s="1440"/>
      <c r="G11" s="1441"/>
      <c r="H11" s="1437">
        <f>+'FORMATO COSTEO C6'!H98</f>
        <v>0</v>
      </c>
      <c r="I11" s="1437"/>
    </row>
    <row r="12" spans="2:9" ht="30" customHeight="1">
      <c r="B12" s="1449" t="s">
        <v>371</v>
      </c>
      <c r="C12" s="1452" t="str">
        <f>+D7</f>
        <v>[INSTITUCIÓN EJECUTORA]</v>
      </c>
      <c r="D12" s="1453"/>
      <c r="E12" s="1453"/>
      <c r="F12" s="1453"/>
      <c r="G12" s="1454"/>
      <c r="H12" s="1437">
        <f>+'FORMATO COSTEO C6'!I98</f>
        <v>0</v>
      </c>
      <c r="I12" s="1437"/>
    </row>
    <row r="13" spans="2:9" ht="30" customHeight="1">
      <c r="B13" s="1450"/>
      <c r="C13" s="1462" t="s">
        <v>361</v>
      </c>
      <c r="D13" s="1463"/>
      <c r="E13" s="1463"/>
      <c r="F13" s="1463"/>
      <c r="G13" s="1464"/>
      <c r="H13" s="1437">
        <f>+'FORMATO COSTEO C6'!J98</f>
        <v>0</v>
      </c>
      <c r="I13" s="1437"/>
    </row>
    <row r="14" spans="2:9" ht="30" customHeight="1">
      <c r="B14" s="1450"/>
      <c r="C14" s="1462" t="s">
        <v>362</v>
      </c>
      <c r="D14" s="1463"/>
      <c r="E14" s="1463"/>
      <c r="F14" s="1463"/>
      <c r="G14" s="1464"/>
      <c r="H14" s="1437">
        <f>+'FORMATO COSTEO C6'!K98</f>
        <v>0</v>
      </c>
      <c r="I14" s="1437"/>
    </row>
    <row r="15" spans="2:9" ht="30" customHeight="1">
      <c r="B15" s="1450"/>
      <c r="C15" s="1462" t="s">
        <v>363</v>
      </c>
      <c r="D15" s="1463"/>
      <c r="E15" s="1463"/>
      <c r="F15" s="1463"/>
      <c r="G15" s="1464"/>
      <c r="H15" s="1437">
        <f>+'FORMATO COSTEO C6'!L98</f>
        <v>0</v>
      </c>
      <c r="I15" s="1437"/>
    </row>
    <row r="16" spans="2:9" ht="30" customHeight="1">
      <c r="B16" s="1450"/>
      <c r="C16" s="1462" t="s">
        <v>364</v>
      </c>
      <c r="D16" s="1463"/>
      <c r="E16" s="1463"/>
      <c r="F16" s="1463"/>
      <c r="G16" s="1464"/>
      <c r="H16" s="1437">
        <f>+'FORMATO COSTEO C6'!M98</f>
        <v>0</v>
      </c>
      <c r="I16" s="1437"/>
    </row>
    <row r="17" spans="2:9" ht="30" customHeight="1">
      <c r="B17" s="1451"/>
      <c r="C17" s="1462" t="s">
        <v>541</v>
      </c>
      <c r="D17" s="1463"/>
      <c r="E17" s="1463"/>
      <c r="F17" s="1463"/>
      <c r="G17" s="1464"/>
      <c r="H17" s="1437">
        <f>+'FORMATO COSTEO C6'!N98</f>
        <v>0</v>
      </c>
      <c r="I17" s="1437"/>
    </row>
    <row r="18" spans="2:9" ht="15" customHeight="1">
      <c r="B18" s="1439" t="s">
        <v>523</v>
      </c>
      <c r="C18" s="1440"/>
      <c r="D18" s="1440"/>
      <c r="E18" s="1440"/>
      <c r="F18" s="1440"/>
      <c r="G18" s="1441"/>
      <c r="H18" s="1437">
        <f>SUM(H11:H17)</f>
        <v>0</v>
      </c>
      <c r="I18" s="1437"/>
    </row>
    <row r="19" spans="2:8" ht="15" customHeight="1">
      <c r="B19" s="186"/>
      <c r="C19" s="186"/>
      <c r="D19" s="186"/>
      <c r="E19" s="186"/>
      <c r="F19" s="186"/>
      <c r="G19" s="186"/>
      <c r="H19" s="844"/>
    </row>
    <row r="20" spans="2:8" s="72" customFormat="1" ht="15" customHeight="1">
      <c r="B20" s="186" t="s">
        <v>525</v>
      </c>
      <c r="C20" s="186"/>
      <c r="D20" s="186"/>
      <c r="E20" s="186"/>
      <c r="F20" s="186"/>
      <c r="G20" s="186"/>
      <c r="H20" s="190"/>
    </row>
    <row r="21" spans="2:9" ht="15" customHeight="1">
      <c r="B21" s="1439" t="s">
        <v>344</v>
      </c>
      <c r="C21" s="1440"/>
      <c r="D21" s="1440"/>
      <c r="E21" s="1440"/>
      <c r="F21" s="1440"/>
      <c r="G21" s="1441"/>
      <c r="H21" s="1437">
        <f>+H11/H24*3*0.5</f>
        <v>0</v>
      </c>
      <c r="I21" s="1437"/>
    </row>
    <row r="22" spans="2:8" ht="15" customHeight="1">
      <c r="B22" s="186"/>
      <c r="C22" s="186"/>
      <c r="D22" s="186"/>
      <c r="E22" s="186"/>
      <c r="F22" s="186"/>
      <c r="G22" s="186"/>
      <c r="H22" s="844"/>
    </row>
    <row r="23" spans="2:8" ht="14.25" customHeight="1">
      <c r="B23" s="236" t="s">
        <v>524</v>
      </c>
      <c r="C23" s="219"/>
      <c r="D23" s="130"/>
      <c r="E23" s="130"/>
      <c r="F23" s="130"/>
      <c r="G23" s="130"/>
      <c r="H23" s="130"/>
    </row>
    <row r="24" spans="2:9" ht="15" customHeight="1">
      <c r="B24" s="136" t="s">
        <v>542</v>
      </c>
      <c r="C24" s="132"/>
      <c r="D24" s="137" t="s">
        <v>543</v>
      </c>
      <c r="E24" s="845"/>
      <c r="F24" s="1447" t="s">
        <v>345</v>
      </c>
      <c r="G24" s="1448"/>
      <c r="H24" s="1457">
        <f>(+E24-C24+1)/365*12</f>
        <v>0.03287671232876713</v>
      </c>
      <c r="I24" s="1457"/>
    </row>
    <row r="25" spans="2:8" s="72" customFormat="1" ht="15" customHeight="1">
      <c r="B25" s="129"/>
      <c r="C25" s="129"/>
      <c r="D25" s="131"/>
      <c r="E25" s="1421"/>
      <c r="F25" s="1421"/>
      <c r="G25" s="842"/>
      <c r="H25" s="131"/>
    </row>
    <row r="26" spans="2:10" ht="15" customHeight="1">
      <c r="B26" s="1415" t="s">
        <v>347</v>
      </c>
      <c r="C26" s="1415"/>
      <c r="D26" s="1415"/>
      <c r="E26" s="1415"/>
      <c r="F26" s="128"/>
      <c r="G26" s="841"/>
      <c r="H26" s="138"/>
      <c r="J26" s="50"/>
    </row>
    <row r="27" spans="2:10" ht="15" customHeight="1">
      <c r="B27" s="139" t="s">
        <v>351</v>
      </c>
      <c r="C27" s="139" t="s">
        <v>348</v>
      </c>
      <c r="D27" s="1461" t="s">
        <v>349</v>
      </c>
      <c r="E27" s="1461"/>
      <c r="F27" s="1461"/>
      <c r="G27" s="1461" t="s">
        <v>350</v>
      </c>
      <c r="H27" s="1461"/>
      <c r="I27" s="1461"/>
      <c r="J27" s="50"/>
    </row>
    <row r="28" spans="2:10" ht="15" customHeight="1">
      <c r="B28" s="805"/>
      <c r="C28" s="1425"/>
      <c r="D28" s="1438"/>
      <c r="E28" s="1438"/>
      <c r="F28" s="1438"/>
      <c r="G28" s="1438"/>
      <c r="H28" s="1438"/>
      <c r="I28" s="1438"/>
      <c r="J28" s="50"/>
    </row>
    <row r="29" spans="2:9" ht="15" customHeight="1">
      <c r="B29" s="806"/>
      <c r="C29" s="1425"/>
      <c r="D29" s="1445"/>
      <c r="E29" s="1445"/>
      <c r="F29" s="1445"/>
      <c r="G29" s="1438"/>
      <c r="H29" s="1438"/>
      <c r="I29" s="1438"/>
    </row>
    <row r="30" spans="2:9" ht="15" customHeight="1">
      <c r="B30" s="806"/>
      <c r="C30" s="1425"/>
      <c r="D30" s="1445"/>
      <c r="E30" s="1445"/>
      <c r="F30" s="1445"/>
      <c r="G30" s="1438"/>
      <c r="H30" s="1438"/>
      <c r="I30" s="1438"/>
    </row>
    <row r="31" spans="2:9" ht="15" customHeight="1">
      <c r="B31" s="987"/>
      <c r="C31" s="1425"/>
      <c r="D31" s="1446"/>
      <c r="E31" s="1446"/>
      <c r="F31" s="1446"/>
      <c r="G31" s="1438"/>
      <c r="H31" s="1438"/>
      <c r="I31" s="1438"/>
    </row>
    <row r="32" spans="2:8" ht="15" customHeight="1">
      <c r="B32" s="914"/>
      <c r="C32" s="912"/>
      <c r="D32" s="914"/>
      <c r="E32" s="914"/>
      <c r="F32" s="912"/>
      <c r="G32" s="912"/>
      <c r="H32" s="912"/>
    </row>
    <row r="33" spans="2:8" ht="15" customHeight="1">
      <c r="B33" s="1409" t="s">
        <v>346</v>
      </c>
      <c r="C33" s="1409"/>
      <c r="D33" s="1409"/>
      <c r="E33" s="1409"/>
      <c r="F33" s="1409"/>
      <c r="G33" s="1409"/>
      <c r="H33" s="1409"/>
    </row>
    <row r="34" spans="2:9" ht="15" customHeight="1">
      <c r="B34" s="1442" t="s">
        <v>555</v>
      </c>
      <c r="C34" s="1442" t="s">
        <v>549</v>
      </c>
      <c r="D34" s="1434" t="s">
        <v>582</v>
      </c>
      <c r="E34" s="1435"/>
      <c r="F34" s="1436"/>
      <c r="G34" s="1434" t="s">
        <v>583</v>
      </c>
      <c r="H34" s="1435"/>
      <c r="I34" s="1436"/>
    </row>
    <row r="35" spans="2:9" ht="15" customHeight="1">
      <c r="B35" s="1443"/>
      <c r="C35" s="1443"/>
      <c r="D35" s="1442" t="s">
        <v>550</v>
      </c>
      <c r="E35" s="1428" t="s">
        <v>551</v>
      </c>
      <c r="F35" s="1429" t="s">
        <v>204</v>
      </c>
      <c r="G35" s="1442" t="s">
        <v>550</v>
      </c>
      <c r="H35" s="1428" t="s">
        <v>551</v>
      </c>
      <c r="I35" s="1429" t="s">
        <v>204</v>
      </c>
    </row>
    <row r="36" spans="2:9" ht="15" customHeight="1">
      <c r="B36" s="1444"/>
      <c r="C36" s="1444"/>
      <c r="D36" s="1444"/>
      <c r="E36" s="1428"/>
      <c r="F36" s="1430"/>
      <c r="G36" s="1444"/>
      <c r="H36" s="1428"/>
      <c r="I36" s="1430"/>
    </row>
    <row r="37" spans="2:9" ht="15" customHeight="1">
      <c r="B37" s="804"/>
      <c r="C37" s="915"/>
      <c r="D37" s="915"/>
      <c r="E37" s="807"/>
      <c r="F37" s="807"/>
      <c r="G37" s="133"/>
      <c r="H37" s="915"/>
      <c r="I37" s="993"/>
    </row>
    <row r="38" spans="2:9" ht="15" customHeight="1">
      <c r="B38" s="804"/>
      <c r="C38" s="915"/>
      <c r="D38" s="915"/>
      <c r="E38" s="807"/>
      <c r="F38" s="807"/>
      <c r="G38" s="916"/>
      <c r="H38" s="916"/>
      <c r="I38" s="993"/>
    </row>
    <row r="39" spans="2:9" ht="15" customHeight="1">
      <c r="B39" s="804"/>
      <c r="C39" s="133"/>
      <c r="D39" s="133"/>
      <c r="E39" s="807"/>
      <c r="F39" s="807"/>
      <c r="G39" s="133"/>
      <c r="H39" s="133"/>
      <c r="I39" s="993"/>
    </row>
    <row r="40" spans="2:9" ht="15" customHeight="1">
      <c r="B40" s="804"/>
      <c r="C40" s="133"/>
      <c r="D40" s="133"/>
      <c r="E40" s="807"/>
      <c r="F40" s="807"/>
      <c r="G40" s="133"/>
      <c r="H40" s="133"/>
      <c r="I40" s="993"/>
    </row>
    <row r="41" spans="2:8" ht="15" customHeight="1">
      <c r="B41" s="914"/>
      <c r="C41" s="914"/>
      <c r="D41" s="914"/>
      <c r="E41" s="912"/>
      <c r="F41" s="135"/>
      <c r="G41" s="135"/>
      <c r="H41" s="135"/>
    </row>
    <row r="42" spans="2:8" ht="15" customHeight="1">
      <c r="B42" s="913"/>
      <c r="C42" s="913"/>
      <c r="D42" s="914"/>
      <c r="E42" s="912"/>
      <c r="F42" s="135"/>
      <c r="G42" s="135"/>
      <c r="H42" s="135"/>
    </row>
    <row r="43" spans="2:8" ht="15" customHeight="1">
      <c r="B43" s="913"/>
      <c r="C43" s="913"/>
      <c r="D43" s="914"/>
      <c r="E43" s="912"/>
      <c r="F43" s="135"/>
      <c r="G43" s="135"/>
      <c r="H43" s="135"/>
    </row>
    <row r="44" spans="2:8" ht="15" customHeight="1">
      <c r="B44" s="1417"/>
      <c r="C44" s="1417"/>
      <c r="D44" s="1417"/>
      <c r="E44" s="912"/>
      <c r="F44" s="1418"/>
      <c r="G44" s="1418"/>
      <c r="H44" s="1418"/>
    </row>
    <row r="45" spans="2:8" ht="15" customHeight="1">
      <c r="B45" s="72"/>
      <c r="C45" s="72"/>
      <c r="D45" s="72"/>
      <c r="E45" s="72"/>
      <c r="F45" s="72"/>
      <c r="G45" s="72"/>
      <c r="H45" s="72"/>
    </row>
    <row r="46" ht="15" customHeight="1"/>
    <row r="47" spans="2:8" ht="15" customHeight="1">
      <c r="B47" s="134"/>
      <c r="C47" s="134"/>
      <c r="D47" s="134"/>
      <c r="E47" s="134"/>
      <c r="F47" s="134"/>
      <c r="G47" s="134"/>
      <c r="H47" s="134"/>
    </row>
    <row r="48" spans="2:8" ht="15" customHeight="1">
      <c r="B48" s="1390"/>
      <c r="C48" s="1390"/>
      <c r="D48" s="1390"/>
      <c r="E48" s="127"/>
      <c r="F48" s="127"/>
      <c r="G48" s="127"/>
      <c r="H48" s="127"/>
    </row>
    <row r="49" spans="2:8" ht="15" customHeight="1">
      <c r="B49" s="1390"/>
      <c r="C49" s="1390"/>
      <c r="D49" s="1390"/>
      <c r="E49" s="372"/>
      <c r="F49" s="372"/>
      <c r="G49" s="372"/>
      <c r="H49" s="372"/>
    </row>
    <row r="50" spans="2:8" ht="15" hidden="1">
      <c r="B50" s="1402" t="s">
        <v>284</v>
      </c>
      <c r="C50" s="1402"/>
      <c r="D50" s="1402"/>
      <c r="E50" s="1402"/>
      <c r="F50" s="1402"/>
      <c r="G50" s="1402"/>
      <c r="H50" s="1402"/>
    </row>
    <row r="51" spans="2:8" ht="15" hidden="1">
      <c r="B51" s="1391" t="s">
        <v>289</v>
      </c>
      <c r="C51" s="1391"/>
      <c r="D51" s="1391"/>
      <c r="E51" s="1391"/>
      <c r="F51" s="1391"/>
      <c r="G51" s="1391"/>
      <c r="H51" s="1391"/>
    </row>
    <row r="52" spans="2:8" ht="14.25" hidden="1">
      <c r="B52" s="1401">
        <f>'MARCO LOGICO'!D12</f>
        <v>0</v>
      </c>
      <c r="C52" s="1401"/>
      <c r="D52" s="1401"/>
      <c r="E52" s="1401"/>
      <c r="F52" s="1401"/>
      <c r="G52" s="1401"/>
      <c r="H52" s="1401"/>
    </row>
    <row r="53" spans="2:8" ht="15" hidden="1">
      <c r="B53" s="1391" t="s">
        <v>290</v>
      </c>
      <c r="C53" s="1391"/>
      <c r="D53" s="1391"/>
      <c r="E53" s="1416" t="s">
        <v>285</v>
      </c>
      <c r="F53" s="1416"/>
      <c r="G53" s="1416"/>
      <c r="H53" s="1416"/>
    </row>
    <row r="54" spans="2:8" ht="15" hidden="1">
      <c r="B54" s="1392">
        <f>'MARCO LOGICO'!D15</f>
        <v>0</v>
      </c>
      <c r="C54" s="1393"/>
      <c r="D54" s="1393"/>
      <c r="E54" s="376" t="s">
        <v>442</v>
      </c>
      <c r="F54" s="1403">
        <f>'MARCO LOGICO'!E15</f>
        <v>0</v>
      </c>
      <c r="G54" s="1403"/>
      <c r="H54" s="1404"/>
    </row>
    <row r="55" spans="2:8" ht="15" hidden="1">
      <c r="B55" s="1394"/>
      <c r="C55" s="1395"/>
      <c r="D55" s="1396"/>
      <c r="E55" s="376" t="s">
        <v>443</v>
      </c>
      <c r="F55" s="1403">
        <f>'MARCO LOGICO'!E16</f>
        <v>0</v>
      </c>
      <c r="G55" s="1403"/>
      <c r="H55" s="1404"/>
    </row>
    <row r="56" spans="2:8" ht="15" hidden="1">
      <c r="B56" s="1394"/>
      <c r="C56" s="1395"/>
      <c r="D56" s="1396"/>
      <c r="E56" s="376" t="s">
        <v>444</v>
      </c>
      <c r="F56" s="1403" t="e">
        <f>#REF!</f>
        <v>#REF!</v>
      </c>
      <c r="G56" s="1403"/>
      <c r="H56" s="1404"/>
    </row>
    <row r="57" spans="2:8" ht="15" hidden="1">
      <c r="B57" s="1419" t="s">
        <v>286</v>
      </c>
      <c r="C57" s="1419"/>
      <c r="D57" s="1419"/>
      <c r="E57" s="1419"/>
      <c r="F57" s="1419"/>
      <c r="G57" s="1419"/>
      <c r="H57" s="1419"/>
    </row>
    <row r="58" spans="2:8" ht="15" hidden="1">
      <c r="B58" s="1405" t="s">
        <v>291</v>
      </c>
      <c r="C58" s="1406"/>
      <c r="D58" s="1407"/>
      <c r="E58" s="1408" t="s">
        <v>285</v>
      </c>
      <c r="F58" s="1408"/>
      <c r="G58" s="1408"/>
      <c r="H58" s="1408"/>
    </row>
    <row r="59" spans="2:8" ht="15" hidden="1">
      <c r="B59" s="1392">
        <f>'MARCO LOGICO'!D17</f>
        <v>0</v>
      </c>
      <c r="C59" s="1393"/>
      <c r="D59" s="1397"/>
      <c r="E59" s="376" t="s">
        <v>445</v>
      </c>
      <c r="F59" s="1403">
        <f>'MARCO LOGICO'!E17</f>
        <v>0</v>
      </c>
      <c r="G59" s="1403"/>
      <c r="H59" s="1404"/>
    </row>
    <row r="60" spans="2:8" ht="15" hidden="1">
      <c r="B60" s="1394"/>
      <c r="C60" s="1395"/>
      <c r="D60" s="1396"/>
      <c r="E60" s="376" t="s">
        <v>446</v>
      </c>
      <c r="F60" s="1403">
        <f>'MARCO LOGICO'!E18</f>
        <v>0</v>
      </c>
      <c r="G60" s="1403"/>
      <c r="H60" s="1404"/>
    </row>
    <row r="61" spans="2:8" ht="15" hidden="1">
      <c r="B61" s="1398"/>
      <c r="C61" s="1399"/>
      <c r="D61" s="1400"/>
      <c r="E61" s="376" t="s">
        <v>446</v>
      </c>
      <c r="F61" s="1403">
        <f>'MARCO LOGICO'!E19</f>
        <v>0</v>
      </c>
      <c r="G61" s="1403"/>
      <c r="H61" s="1404"/>
    </row>
    <row r="62" spans="2:8" ht="15" hidden="1">
      <c r="B62" s="377" t="s">
        <v>287</v>
      </c>
      <c r="C62" s="377"/>
      <c r="D62" s="1412" t="s">
        <v>288</v>
      </c>
      <c r="E62" s="1413"/>
      <c r="F62" s="1413"/>
      <c r="G62" s="1413"/>
      <c r="H62" s="1414"/>
    </row>
    <row r="63" spans="2:8" ht="14.25" hidden="1">
      <c r="B63" s="1382">
        <v>1.1</v>
      </c>
      <c r="C63" s="1411">
        <f>'MARCO LOGICO'!D28</f>
        <v>0</v>
      </c>
      <c r="D63" s="375" t="s">
        <v>50</v>
      </c>
      <c r="E63" s="1385">
        <f>'MARCO LOGICO'!D31</f>
        <v>0</v>
      </c>
      <c r="F63" s="1385"/>
      <c r="G63" s="1385"/>
      <c r="H63" s="1386"/>
    </row>
    <row r="64" spans="2:8" ht="14.25" hidden="1">
      <c r="B64" s="1383"/>
      <c r="C64" s="1388"/>
      <c r="D64" s="375" t="s">
        <v>51</v>
      </c>
      <c r="E64" s="1385">
        <f>'MARCO LOGICO'!D32</f>
        <v>0</v>
      </c>
      <c r="F64" s="1385"/>
      <c r="G64" s="1385"/>
      <c r="H64" s="1386"/>
    </row>
    <row r="65" spans="2:8" ht="14.25" hidden="1">
      <c r="B65" s="1383"/>
      <c r="C65" s="1388"/>
      <c r="D65" s="375" t="s">
        <v>69</v>
      </c>
      <c r="E65" s="1385">
        <f>'MARCO LOGICO'!D33</f>
        <v>0</v>
      </c>
      <c r="F65" s="1385"/>
      <c r="G65" s="1385"/>
      <c r="H65" s="1386"/>
    </row>
    <row r="66" spans="2:8" ht="14.25" hidden="1">
      <c r="B66" s="1383"/>
      <c r="C66" s="1388"/>
      <c r="D66" s="375" t="s">
        <v>85</v>
      </c>
      <c r="E66" s="1385">
        <f>'MARCO LOGICO'!D34</f>
        <v>0</v>
      </c>
      <c r="F66" s="1385"/>
      <c r="G66" s="1385"/>
      <c r="H66" s="1386"/>
    </row>
    <row r="67" spans="2:8" ht="14.25" hidden="1">
      <c r="B67" s="1384"/>
      <c r="C67" s="1389"/>
      <c r="D67" s="375" t="s">
        <v>91</v>
      </c>
      <c r="E67" s="1385">
        <f>'MARCO LOGICO'!D35</f>
        <v>0</v>
      </c>
      <c r="F67" s="1385"/>
      <c r="G67" s="1385"/>
      <c r="H67" s="1386"/>
    </row>
    <row r="68" spans="2:8" ht="14.25" hidden="1">
      <c r="B68" s="1382">
        <v>1.2</v>
      </c>
      <c r="C68" s="1387">
        <f>'MARCO LOGICO'!D36</f>
        <v>0</v>
      </c>
      <c r="D68" s="375" t="s">
        <v>58</v>
      </c>
      <c r="E68" s="1385">
        <f>'MARCO LOGICO'!D39</f>
        <v>0</v>
      </c>
      <c r="F68" s="1385"/>
      <c r="G68" s="1385"/>
      <c r="H68" s="1386"/>
    </row>
    <row r="69" spans="2:8" ht="14.25" hidden="1">
      <c r="B69" s="1383"/>
      <c r="C69" s="1388"/>
      <c r="D69" s="375" t="s">
        <v>98</v>
      </c>
      <c r="E69" s="1385">
        <f>'MARCO LOGICO'!D40</f>
        <v>0</v>
      </c>
      <c r="F69" s="1385"/>
      <c r="G69" s="1385"/>
      <c r="H69" s="1386"/>
    </row>
    <row r="70" spans="2:8" ht="14.25" hidden="1">
      <c r="B70" s="1383"/>
      <c r="C70" s="1388"/>
      <c r="D70" s="375" t="s">
        <v>104</v>
      </c>
      <c r="E70" s="1385">
        <f>'MARCO LOGICO'!D41</f>
        <v>0</v>
      </c>
      <c r="F70" s="1385"/>
      <c r="G70" s="1385"/>
      <c r="H70" s="1386"/>
    </row>
    <row r="71" spans="2:8" ht="14.25" hidden="1">
      <c r="B71" s="1383"/>
      <c r="C71" s="1388"/>
      <c r="D71" s="375" t="s">
        <v>110</v>
      </c>
      <c r="E71" s="1385">
        <f>'MARCO LOGICO'!D42</f>
        <v>0</v>
      </c>
      <c r="F71" s="1385"/>
      <c r="G71" s="1385"/>
      <c r="H71" s="1386"/>
    </row>
    <row r="72" spans="2:8" ht="14.25" hidden="1">
      <c r="B72" s="1384"/>
      <c r="C72" s="1389"/>
      <c r="D72" s="375" t="s">
        <v>116</v>
      </c>
      <c r="E72" s="1385">
        <f>'MARCO LOGICO'!D43</f>
        <v>0</v>
      </c>
      <c r="F72" s="1385"/>
      <c r="G72" s="1385"/>
      <c r="H72" s="1386"/>
    </row>
    <row r="73" spans="2:8" ht="14.25" hidden="1">
      <c r="B73" s="1382">
        <v>1.3</v>
      </c>
      <c r="C73" s="1387">
        <f>'MARCO LOGICO'!D44</f>
        <v>0</v>
      </c>
      <c r="D73" s="375" t="s">
        <v>57</v>
      </c>
      <c r="E73" s="1385">
        <f>'MARCO LOGICO'!D47</f>
        <v>0</v>
      </c>
      <c r="F73" s="1385"/>
      <c r="G73" s="1385"/>
      <c r="H73" s="1386"/>
    </row>
    <row r="74" spans="2:8" ht="14.25" hidden="1">
      <c r="B74" s="1383"/>
      <c r="C74" s="1388"/>
      <c r="D74" s="375" t="s">
        <v>123</v>
      </c>
      <c r="E74" s="1385">
        <f>'MARCO LOGICO'!D48</f>
        <v>0</v>
      </c>
      <c r="F74" s="1385"/>
      <c r="G74" s="1385"/>
      <c r="H74" s="1386"/>
    </row>
    <row r="75" spans="2:8" ht="14.25" hidden="1">
      <c r="B75" s="1383"/>
      <c r="C75" s="1388"/>
      <c r="D75" s="375" t="s">
        <v>124</v>
      </c>
      <c r="E75" s="1385">
        <f>'MARCO LOGICO'!D49</f>
        <v>0</v>
      </c>
      <c r="F75" s="1385"/>
      <c r="G75" s="1385"/>
      <c r="H75" s="1386"/>
    </row>
    <row r="76" spans="2:8" ht="14.25" hidden="1">
      <c r="B76" s="1383"/>
      <c r="C76" s="1388"/>
      <c r="D76" s="375" t="s">
        <v>125</v>
      </c>
      <c r="E76" s="1385">
        <f>'MARCO LOGICO'!D50</f>
        <v>0</v>
      </c>
      <c r="F76" s="1385"/>
      <c r="G76" s="1385"/>
      <c r="H76" s="1386"/>
    </row>
    <row r="77" spans="2:8" ht="14.25" hidden="1">
      <c r="B77" s="1384"/>
      <c r="C77" s="1389"/>
      <c r="D77" s="375" t="s">
        <v>126</v>
      </c>
      <c r="E77" s="1385">
        <f>'MARCO LOGICO'!D51</f>
        <v>0</v>
      </c>
      <c r="F77" s="1385"/>
      <c r="G77" s="1385"/>
      <c r="H77" s="1386"/>
    </row>
    <row r="78" spans="2:8" ht="15" hidden="1">
      <c r="B78" s="1405" t="s">
        <v>294</v>
      </c>
      <c r="C78" s="1406"/>
      <c r="D78" s="1407"/>
      <c r="E78" s="1408" t="s">
        <v>285</v>
      </c>
      <c r="F78" s="1408"/>
      <c r="G78" s="1408"/>
      <c r="H78" s="1408"/>
    </row>
    <row r="79" spans="2:8" ht="15" hidden="1">
      <c r="B79" s="1392" t="e">
        <f>#REF!</f>
        <v>#REF!</v>
      </c>
      <c r="C79" s="1393"/>
      <c r="D79" s="1397"/>
      <c r="E79" s="376" t="s">
        <v>447</v>
      </c>
      <c r="F79" s="1403" t="e">
        <f>#REF!</f>
        <v>#REF!</v>
      </c>
      <c r="G79" s="1403"/>
      <c r="H79" s="1404"/>
    </row>
    <row r="80" spans="2:8" ht="15" hidden="1">
      <c r="B80" s="1394"/>
      <c r="C80" s="1395"/>
      <c r="D80" s="1396"/>
      <c r="E80" s="376" t="s">
        <v>448</v>
      </c>
      <c r="F80" s="1403" t="e">
        <f>#REF!</f>
        <v>#REF!</v>
      </c>
      <c r="G80" s="1403"/>
      <c r="H80" s="1404"/>
    </row>
    <row r="81" spans="2:8" ht="15" hidden="1">
      <c r="B81" s="1398"/>
      <c r="C81" s="1399"/>
      <c r="D81" s="1400"/>
      <c r="E81" s="376" t="s">
        <v>448</v>
      </c>
      <c r="F81" s="1403" t="e">
        <f>#REF!</f>
        <v>#REF!</v>
      </c>
      <c r="G81" s="1403"/>
      <c r="H81" s="1404"/>
    </row>
    <row r="82" spans="2:8" ht="15" hidden="1">
      <c r="B82" s="1424" t="s">
        <v>287</v>
      </c>
      <c r="C82" s="1424"/>
      <c r="D82" s="1424"/>
      <c r="E82" s="1408" t="s">
        <v>288</v>
      </c>
      <c r="F82" s="1408"/>
      <c r="G82" s="1408"/>
      <c r="H82" s="1408"/>
    </row>
    <row r="83" spans="2:8" ht="14.25" hidden="1">
      <c r="B83" s="1382" t="s">
        <v>149</v>
      </c>
      <c r="C83" s="1411" t="e">
        <f>#REF!</f>
        <v>#REF!</v>
      </c>
      <c r="D83" s="375" t="s">
        <v>149</v>
      </c>
      <c r="E83" s="1385" t="e">
        <f>#REF!</f>
        <v>#REF!</v>
      </c>
      <c r="F83" s="1385"/>
      <c r="G83" s="1385"/>
      <c r="H83" s="1386"/>
    </row>
    <row r="84" spans="2:8" ht="14.25" hidden="1">
      <c r="B84" s="1383"/>
      <c r="C84" s="1388"/>
      <c r="D84" s="375" t="s">
        <v>150</v>
      </c>
      <c r="E84" s="1385" t="e">
        <f>#REF!</f>
        <v>#REF!</v>
      </c>
      <c r="F84" s="1385"/>
      <c r="G84" s="1385"/>
      <c r="H84" s="1386"/>
    </row>
    <row r="85" spans="2:8" ht="14.25" hidden="1">
      <c r="B85" s="1383"/>
      <c r="C85" s="1388"/>
      <c r="D85" s="375" t="s">
        <v>151</v>
      </c>
      <c r="E85" s="1385" t="e">
        <f>#REF!</f>
        <v>#REF!</v>
      </c>
      <c r="F85" s="1385"/>
      <c r="G85" s="1385"/>
      <c r="H85" s="1386"/>
    </row>
    <row r="86" spans="2:8" ht="14.25" hidden="1">
      <c r="B86" s="1383"/>
      <c r="C86" s="1388"/>
      <c r="D86" s="375" t="s">
        <v>152</v>
      </c>
      <c r="E86" s="1385" t="e">
        <f>#REF!</f>
        <v>#REF!</v>
      </c>
      <c r="F86" s="1385"/>
      <c r="G86" s="1385"/>
      <c r="H86" s="1386"/>
    </row>
    <row r="87" spans="2:8" ht="14.25" hidden="1">
      <c r="B87" s="1384"/>
      <c r="C87" s="1389"/>
      <c r="D87" s="375" t="s">
        <v>153</v>
      </c>
      <c r="E87" s="1385" t="e">
        <f>#REF!</f>
        <v>#REF!</v>
      </c>
      <c r="F87" s="1385"/>
      <c r="G87" s="1385"/>
      <c r="H87" s="1386"/>
    </row>
    <row r="88" spans="2:8" ht="14.25" hidden="1">
      <c r="B88" s="1382">
        <v>2.2</v>
      </c>
      <c r="C88" s="1411" t="e">
        <f>#REF!</f>
        <v>#REF!</v>
      </c>
      <c r="D88" s="375" t="s">
        <v>154</v>
      </c>
      <c r="E88" s="1385" t="e">
        <f>#REF!</f>
        <v>#REF!</v>
      </c>
      <c r="F88" s="1385"/>
      <c r="G88" s="1385"/>
      <c r="H88" s="1386"/>
    </row>
    <row r="89" spans="2:8" ht="14.25" hidden="1">
      <c r="B89" s="1383"/>
      <c r="C89" s="1388"/>
      <c r="D89" s="375" t="s">
        <v>68</v>
      </c>
      <c r="E89" s="1385" t="e">
        <f>#REF!</f>
        <v>#REF!</v>
      </c>
      <c r="F89" s="1385"/>
      <c r="G89" s="1385"/>
      <c r="H89" s="1386"/>
    </row>
    <row r="90" spans="2:8" ht="14.25" hidden="1">
      <c r="B90" s="1383"/>
      <c r="C90" s="1388"/>
      <c r="D90" s="375" t="s">
        <v>155</v>
      </c>
      <c r="E90" s="1385" t="e">
        <f>#REF!</f>
        <v>#REF!</v>
      </c>
      <c r="F90" s="1385"/>
      <c r="G90" s="1385"/>
      <c r="H90" s="1386"/>
    </row>
    <row r="91" spans="2:8" ht="14.25" hidden="1">
      <c r="B91" s="1383"/>
      <c r="C91" s="1388"/>
      <c r="D91" s="375" t="s">
        <v>156</v>
      </c>
      <c r="E91" s="1385" t="e">
        <f>#REF!</f>
        <v>#REF!</v>
      </c>
      <c r="F91" s="1385"/>
      <c r="G91" s="1385"/>
      <c r="H91" s="1386"/>
    </row>
    <row r="92" spans="2:8" ht="14.25" hidden="1">
      <c r="B92" s="1384"/>
      <c r="C92" s="1389"/>
      <c r="D92" s="375" t="s">
        <v>157</v>
      </c>
      <c r="E92" s="1385" t="e">
        <f>#REF!</f>
        <v>#REF!</v>
      </c>
      <c r="F92" s="1385"/>
      <c r="G92" s="1385"/>
      <c r="H92" s="1386"/>
    </row>
    <row r="93" spans="2:8" ht="14.25" hidden="1">
      <c r="B93" s="1382">
        <v>2.3</v>
      </c>
      <c r="C93" s="1411" t="e">
        <f>#REF!</f>
        <v>#REF!</v>
      </c>
      <c r="D93" s="375" t="s">
        <v>158</v>
      </c>
      <c r="E93" s="1385" t="e">
        <f>#REF!</f>
        <v>#REF!</v>
      </c>
      <c r="F93" s="1385"/>
      <c r="G93" s="1385"/>
      <c r="H93" s="1386"/>
    </row>
    <row r="94" spans="2:8" ht="14.25" hidden="1">
      <c r="B94" s="1383"/>
      <c r="C94" s="1388"/>
      <c r="D94" s="375" t="s">
        <v>159</v>
      </c>
      <c r="E94" s="1385" t="e">
        <f>#REF!</f>
        <v>#REF!</v>
      </c>
      <c r="F94" s="1385"/>
      <c r="G94" s="1385"/>
      <c r="H94" s="1386"/>
    </row>
    <row r="95" spans="2:8" ht="14.25" hidden="1">
      <c r="B95" s="1383"/>
      <c r="C95" s="1388"/>
      <c r="D95" s="375" t="s">
        <v>160</v>
      </c>
      <c r="E95" s="1385" t="e">
        <f>#REF!</f>
        <v>#REF!</v>
      </c>
      <c r="F95" s="1385"/>
      <c r="G95" s="1385"/>
      <c r="H95" s="1386"/>
    </row>
    <row r="96" spans="2:8" ht="14.25" hidden="1">
      <c r="B96" s="1383"/>
      <c r="C96" s="1388"/>
      <c r="D96" s="375" t="s">
        <v>161</v>
      </c>
      <c r="E96" s="1385" t="e">
        <f>#REF!</f>
        <v>#REF!</v>
      </c>
      <c r="F96" s="1385"/>
      <c r="G96" s="1385"/>
      <c r="H96" s="1386"/>
    </row>
    <row r="97" spans="2:8" ht="14.25" hidden="1">
      <c r="B97" s="1384"/>
      <c r="C97" s="1389"/>
      <c r="D97" s="380" t="s">
        <v>162</v>
      </c>
      <c r="E97" s="1426" t="e">
        <f>#REF!</f>
        <v>#REF!</v>
      </c>
      <c r="F97" s="1426"/>
      <c r="G97" s="1426"/>
      <c r="H97" s="1427"/>
    </row>
    <row r="98" spans="2:8" ht="15" hidden="1">
      <c r="B98" s="1431" t="s">
        <v>293</v>
      </c>
      <c r="C98" s="1432"/>
      <c r="D98" s="1433"/>
      <c r="E98" s="1408" t="s">
        <v>285</v>
      </c>
      <c r="F98" s="1408"/>
      <c r="G98" s="1408"/>
      <c r="H98" s="1408"/>
    </row>
    <row r="99" spans="2:8" ht="14.25" hidden="1">
      <c r="B99" s="1392">
        <f>'MARCO LOGICO'!D20</f>
        <v>0</v>
      </c>
      <c r="C99" s="1393"/>
      <c r="D99" s="1397"/>
      <c r="E99" s="1422">
        <f>'MARCO LOGICO'!E20</f>
        <v>0</v>
      </c>
      <c r="F99" s="1422"/>
      <c r="G99" s="1422"/>
      <c r="H99" s="1422"/>
    </row>
    <row r="100" spans="2:8" ht="14.25" hidden="1">
      <c r="B100" s="1394"/>
      <c r="C100" s="1395"/>
      <c r="D100" s="1396"/>
      <c r="E100" s="1422">
        <f>'MARCO LOGICO'!E21</f>
        <v>0</v>
      </c>
      <c r="F100" s="1422"/>
      <c r="G100" s="1422"/>
      <c r="H100" s="1422"/>
    </row>
    <row r="101" spans="2:8" ht="14.25" hidden="1">
      <c r="B101" s="1398"/>
      <c r="C101" s="1399"/>
      <c r="D101" s="1400"/>
      <c r="E101" s="1422">
        <f>'MARCO LOGICO'!E22</f>
        <v>0</v>
      </c>
      <c r="F101" s="1422"/>
      <c r="G101" s="1422"/>
      <c r="H101" s="1422"/>
    </row>
    <row r="102" spans="2:8" ht="15" hidden="1">
      <c r="B102" s="1424" t="s">
        <v>287</v>
      </c>
      <c r="C102" s="1424"/>
      <c r="D102" s="1424"/>
      <c r="E102" s="1408" t="s">
        <v>288</v>
      </c>
      <c r="F102" s="1408"/>
      <c r="G102" s="1408"/>
      <c r="H102" s="1408"/>
    </row>
    <row r="103" spans="2:8" ht="14.25" hidden="1">
      <c r="B103" s="1382">
        <v>3.1</v>
      </c>
      <c r="C103" s="1411" t="e">
        <f>#REF!</f>
        <v>#REF!</v>
      </c>
      <c r="D103" s="375" t="s">
        <v>163</v>
      </c>
      <c r="E103" s="1385" t="e">
        <f>#REF!</f>
        <v>#REF!</v>
      </c>
      <c r="F103" s="1385"/>
      <c r="G103" s="1385"/>
      <c r="H103" s="1386"/>
    </row>
    <row r="104" spans="2:8" ht="14.25" hidden="1">
      <c r="B104" s="1383"/>
      <c r="C104" s="1388"/>
      <c r="D104" s="375" t="s">
        <v>164</v>
      </c>
      <c r="E104" s="1385" t="e">
        <f>#REF!</f>
        <v>#REF!</v>
      </c>
      <c r="F104" s="1385"/>
      <c r="G104" s="1385"/>
      <c r="H104" s="1386"/>
    </row>
    <row r="105" spans="2:8" ht="14.25" hidden="1">
      <c r="B105" s="1383"/>
      <c r="C105" s="1388"/>
      <c r="D105" s="375" t="s">
        <v>167</v>
      </c>
      <c r="E105" s="1385" t="e">
        <f>#REF!</f>
        <v>#REF!</v>
      </c>
      <c r="F105" s="1385"/>
      <c r="G105" s="1385"/>
      <c r="H105" s="1386"/>
    </row>
    <row r="106" spans="2:8" ht="14.25" hidden="1">
      <c r="B106" s="1383"/>
      <c r="C106" s="1388"/>
      <c r="D106" s="375" t="s">
        <v>165</v>
      </c>
      <c r="E106" s="1385" t="e">
        <f>#REF!</f>
        <v>#REF!</v>
      </c>
      <c r="F106" s="1385"/>
      <c r="G106" s="1385"/>
      <c r="H106" s="1386"/>
    </row>
    <row r="107" spans="2:8" ht="14.25" hidden="1">
      <c r="B107" s="1384"/>
      <c r="C107" s="1389"/>
      <c r="D107" s="380" t="s">
        <v>166</v>
      </c>
      <c r="E107" s="1385" t="e">
        <f>#REF!</f>
        <v>#REF!</v>
      </c>
      <c r="F107" s="1385"/>
      <c r="G107" s="1385"/>
      <c r="H107" s="1386"/>
    </row>
    <row r="108" spans="2:8" ht="14.25" hidden="1">
      <c r="B108" s="1382">
        <v>3.2</v>
      </c>
      <c r="C108" s="1411" t="e">
        <f>#REF!</f>
        <v>#REF!</v>
      </c>
      <c r="D108" s="375" t="s">
        <v>168</v>
      </c>
      <c r="E108" s="1385" t="e">
        <f>#REF!</f>
        <v>#REF!</v>
      </c>
      <c r="F108" s="1385"/>
      <c r="G108" s="1385"/>
      <c r="H108" s="1386"/>
    </row>
    <row r="109" spans="2:8" ht="14.25" hidden="1">
      <c r="B109" s="1383"/>
      <c r="C109" s="1388"/>
      <c r="D109" s="375" t="s">
        <v>169</v>
      </c>
      <c r="E109" s="1385" t="e">
        <f>#REF!</f>
        <v>#REF!</v>
      </c>
      <c r="F109" s="1385"/>
      <c r="G109" s="1385"/>
      <c r="H109" s="1386"/>
    </row>
    <row r="110" spans="2:8" ht="14.25" hidden="1">
      <c r="B110" s="1383"/>
      <c r="C110" s="1388"/>
      <c r="D110" s="375" t="s">
        <v>170</v>
      </c>
      <c r="E110" s="1385" t="e">
        <f>#REF!</f>
        <v>#REF!</v>
      </c>
      <c r="F110" s="1385"/>
      <c r="G110" s="1385"/>
      <c r="H110" s="1386"/>
    </row>
    <row r="111" spans="2:8" ht="14.25" hidden="1">
      <c r="B111" s="1383"/>
      <c r="C111" s="1388"/>
      <c r="D111" s="375" t="s">
        <v>171</v>
      </c>
      <c r="E111" s="1385" t="e">
        <f>#REF!</f>
        <v>#REF!</v>
      </c>
      <c r="F111" s="1385"/>
      <c r="G111" s="1385"/>
      <c r="H111" s="1386"/>
    </row>
    <row r="112" spans="2:8" ht="14.25" hidden="1">
      <c r="B112" s="1384"/>
      <c r="C112" s="1389"/>
      <c r="D112" s="380" t="s">
        <v>172</v>
      </c>
      <c r="E112" s="1385" t="e">
        <f>#REF!</f>
        <v>#REF!</v>
      </c>
      <c r="F112" s="1385"/>
      <c r="G112" s="1385"/>
      <c r="H112" s="1386"/>
    </row>
    <row r="113" spans="2:8" ht="14.25" hidden="1">
      <c r="B113" s="1382">
        <v>3.3</v>
      </c>
      <c r="C113" s="1411" t="e">
        <f>#REF!</f>
        <v>#REF!</v>
      </c>
      <c r="D113" s="375" t="s">
        <v>173</v>
      </c>
      <c r="E113" s="1385" t="e">
        <f>#REF!</f>
        <v>#REF!</v>
      </c>
      <c r="F113" s="1385"/>
      <c r="G113" s="1385"/>
      <c r="H113" s="1386"/>
    </row>
    <row r="114" spans="2:8" ht="14.25" hidden="1">
      <c r="B114" s="1383"/>
      <c r="C114" s="1388"/>
      <c r="D114" s="375" t="s">
        <v>174</v>
      </c>
      <c r="E114" s="1385" t="e">
        <f>#REF!</f>
        <v>#REF!</v>
      </c>
      <c r="F114" s="1385"/>
      <c r="G114" s="1385"/>
      <c r="H114" s="1386"/>
    </row>
    <row r="115" spans="2:8" ht="14.25" hidden="1">
      <c r="B115" s="1383"/>
      <c r="C115" s="1388"/>
      <c r="D115" s="375" t="s">
        <v>175</v>
      </c>
      <c r="E115" s="1385" t="e">
        <f>#REF!</f>
        <v>#REF!</v>
      </c>
      <c r="F115" s="1385"/>
      <c r="G115" s="1385"/>
      <c r="H115" s="1386"/>
    </row>
    <row r="116" spans="2:8" ht="14.25" hidden="1">
      <c r="B116" s="1383"/>
      <c r="C116" s="1388"/>
      <c r="D116" s="375" t="s">
        <v>176</v>
      </c>
      <c r="E116" s="1385" t="e">
        <f>#REF!</f>
        <v>#REF!</v>
      </c>
      <c r="F116" s="1385"/>
      <c r="G116" s="1385"/>
      <c r="H116" s="1386"/>
    </row>
    <row r="117" spans="2:8" ht="14.25" hidden="1">
      <c r="B117" s="1384"/>
      <c r="C117" s="1389"/>
      <c r="D117" s="380" t="s">
        <v>177</v>
      </c>
      <c r="E117" s="1385" t="e">
        <f>#REF!</f>
        <v>#REF!</v>
      </c>
      <c r="F117" s="1385"/>
      <c r="G117" s="1385"/>
      <c r="H117" s="1386"/>
    </row>
    <row r="118" spans="2:8" ht="15" hidden="1">
      <c r="B118" s="1405" t="s">
        <v>292</v>
      </c>
      <c r="C118" s="1406"/>
      <c r="D118" s="1407"/>
      <c r="E118" s="1408" t="s">
        <v>285</v>
      </c>
      <c r="F118" s="1408"/>
      <c r="G118" s="1408"/>
      <c r="H118" s="1408"/>
    </row>
    <row r="119" spans="2:8" ht="14.25" hidden="1">
      <c r="B119" s="1392">
        <f>'MARCO LOGICO'!D23</f>
        <v>0</v>
      </c>
      <c r="C119" s="1393"/>
      <c r="D119" s="1397"/>
      <c r="E119" s="1422">
        <f>'MARCO LOGICO'!E23</f>
        <v>0</v>
      </c>
      <c r="F119" s="1422"/>
      <c r="G119" s="1422"/>
      <c r="H119" s="1422"/>
    </row>
    <row r="120" spans="2:8" ht="14.25" hidden="1">
      <c r="B120" s="1394"/>
      <c r="C120" s="1395"/>
      <c r="D120" s="1396"/>
      <c r="E120" s="1422">
        <f>'MARCO LOGICO'!E24</f>
        <v>0</v>
      </c>
      <c r="F120" s="1422"/>
      <c r="G120" s="1422"/>
      <c r="H120" s="1422"/>
    </row>
    <row r="121" spans="2:8" ht="14.25" hidden="1">
      <c r="B121" s="1398"/>
      <c r="C121" s="1399"/>
      <c r="D121" s="1400"/>
      <c r="E121" s="1422">
        <f>'MARCO LOGICO'!E25</f>
        <v>0</v>
      </c>
      <c r="F121" s="1422"/>
      <c r="G121" s="1422"/>
      <c r="H121" s="1422"/>
    </row>
    <row r="122" spans="2:8" ht="15" hidden="1">
      <c r="B122" s="1424" t="s">
        <v>287</v>
      </c>
      <c r="C122" s="1424"/>
      <c r="D122" s="1424"/>
      <c r="E122" s="1408" t="s">
        <v>288</v>
      </c>
      <c r="F122" s="1408"/>
      <c r="G122" s="1408"/>
      <c r="H122" s="1408"/>
    </row>
    <row r="123" spans="2:8" ht="14.25" hidden="1">
      <c r="B123" s="1382">
        <v>4.1</v>
      </c>
      <c r="C123" s="1411" t="e">
        <f>#REF!</f>
        <v>#REF!</v>
      </c>
      <c r="D123" s="375" t="s">
        <v>178</v>
      </c>
      <c r="E123" s="1385" t="e">
        <f>#REF!</f>
        <v>#REF!</v>
      </c>
      <c r="F123" s="1385"/>
      <c r="G123" s="1385"/>
      <c r="H123" s="1386"/>
    </row>
    <row r="124" spans="2:8" ht="14.25" hidden="1">
      <c r="B124" s="1383"/>
      <c r="C124" s="1388"/>
      <c r="D124" s="375" t="s">
        <v>179</v>
      </c>
      <c r="E124" s="1385" t="e">
        <f>#REF!</f>
        <v>#REF!</v>
      </c>
      <c r="F124" s="1385"/>
      <c r="G124" s="1385"/>
      <c r="H124" s="1386"/>
    </row>
    <row r="125" spans="2:8" ht="14.25" hidden="1">
      <c r="B125" s="1383"/>
      <c r="C125" s="1388"/>
      <c r="D125" s="375" t="s">
        <v>180</v>
      </c>
      <c r="E125" s="1385" t="e">
        <f>#REF!</f>
        <v>#REF!</v>
      </c>
      <c r="F125" s="1385"/>
      <c r="G125" s="1385"/>
      <c r="H125" s="1386"/>
    </row>
    <row r="126" spans="2:8" ht="14.25" hidden="1">
      <c r="B126" s="1383"/>
      <c r="C126" s="1388"/>
      <c r="D126" s="375" t="s">
        <v>181</v>
      </c>
      <c r="E126" s="1385" t="e">
        <f>#REF!</f>
        <v>#REF!</v>
      </c>
      <c r="F126" s="1385"/>
      <c r="G126" s="1385"/>
      <c r="H126" s="1386"/>
    </row>
    <row r="127" spans="2:8" ht="14.25" hidden="1">
      <c r="B127" s="1384"/>
      <c r="C127" s="1389"/>
      <c r="D127" s="380" t="s">
        <v>182</v>
      </c>
      <c r="E127" s="1385" t="e">
        <f>#REF!</f>
        <v>#REF!</v>
      </c>
      <c r="F127" s="1385"/>
      <c r="G127" s="1385"/>
      <c r="H127" s="1386"/>
    </row>
    <row r="128" spans="2:8" ht="14.25" hidden="1">
      <c r="B128" s="1382">
        <v>4.2</v>
      </c>
      <c r="C128" s="1411" t="e">
        <f>#REF!</f>
        <v>#REF!</v>
      </c>
      <c r="D128" s="375" t="s">
        <v>183</v>
      </c>
      <c r="E128" s="1385" t="e">
        <f>#REF!</f>
        <v>#REF!</v>
      </c>
      <c r="F128" s="1385"/>
      <c r="G128" s="1385"/>
      <c r="H128" s="1386"/>
    </row>
    <row r="129" spans="2:8" ht="14.25" hidden="1">
      <c r="B129" s="1383"/>
      <c r="C129" s="1388"/>
      <c r="D129" s="375" t="s">
        <v>184</v>
      </c>
      <c r="E129" s="1385" t="e">
        <f>#REF!</f>
        <v>#REF!</v>
      </c>
      <c r="F129" s="1385"/>
      <c r="G129" s="1385"/>
      <c r="H129" s="1386"/>
    </row>
    <row r="130" spans="2:8" ht="14.25" hidden="1">
      <c r="B130" s="1383"/>
      <c r="C130" s="1388"/>
      <c r="D130" s="375" t="s">
        <v>185</v>
      </c>
      <c r="E130" s="1385" t="e">
        <f>#REF!</f>
        <v>#REF!</v>
      </c>
      <c r="F130" s="1385"/>
      <c r="G130" s="1385"/>
      <c r="H130" s="1386"/>
    </row>
    <row r="131" spans="2:8" ht="14.25" hidden="1">
      <c r="B131" s="1383"/>
      <c r="C131" s="1388"/>
      <c r="D131" s="375" t="s">
        <v>186</v>
      </c>
      <c r="E131" s="1385" t="e">
        <f>#REF!</f>
        <v>#REF!</v>
      </c>
      <c r="F131" s="1385"/>
      <c r="G131" s="1385"/>
      <c r="H131" s="1386"/>
    </row>
    <row r="132" spans="2:8" ht="14.25" hidden="1">
      <c r="B132" s="1384"/>
      <c r="C132" s="1389"/>
      <c r="D132" s="380" t="s">
        <v>187</v>
      </c>
      <c r="E132" s="1385" t="e">
        <f>#REF!</f>
        <v>#REF!</v>
      </c>
      <c r="F132" s="1385"/>
      <c r="G132" s="1385"/>
      <c r="H132" s="1386"/>
    </row>
    <row r="133" spans="2:8" ht="14.25" hidden="1">
      <c r="B133" s="1382">
        <v>4.3</v>
      </c>
      <c r="C133" s="1411" t="e">
        <f>#REF!</f>
        <v>#REF!</v>
      </c>
      <c r="D133" s="375" t="s">
        <v>188</v>
      </c>
      <c r="E133" s="1385" t="e">
        <f>#REF!</f>
        <v>#REF!</v>
      </c>
      <c r="F133" s="1385"/>
      <c r="G133" s="1385"/>
      <c r="H133" s="1386"/>
    </row>
    <row r="134" spans="2:8" ht="14.25" hidden="1">
      <c r="B134" s="1383"/>
      <c r="C134" s="1388"/>
      <c r="D134" s="375" t="s">
        <v>189</v>
      </c>
      <c r="E134" s="1385" t="e">
        <f>#REF!</f>
        <v>#REF!</v>
      </c>
      <c r="F134" s="1385"/>
      <c r="G134" s="1385"/>
      <c r="H134" s="1386"/>
    </row>
    <row r="135" spans="2:8" ht="14.25" hidden="1">
      <c r="B135" s="1383"/>
      <c r="C135" s="1388"/>
      <c r="D135" s="375" t="s">
        <v>190</v>
      </c>
      <c r="E135" s="1385" t="e">
        <f>#REF!</f>
        <v>#REF!</v>
      </c>
      <c r="F135" s="1385"/>
      <c r="G135" s="1385"/>
      <c r="H135" s="1386"/>
    </row>
    <row r="136" spans="2:8" ht="14.25" hidden="1">
      <c r="B136" s="1383"/>
      <c r="C136" s="1388"/>
      <c r="D136" s="375" t="s">
        <v>191</v>
      </c>
      <c r="E136" s="1385" t="e">
        <f>#REF!</f>
        <v>#REF!</v>
      </c>
      <c r="F136" s="1385"/>
      <c r="G136" s="1385"/>
      <c r="H136" s="1386"/>
    </row>
    <row r="137" spans="2:8" ht="14.25" hidden="1">
      <c r="B137" s="1384"/>
      <c r="C137" s="1389"/>
      <c r="D137" s="380" t="s">
        <v>192</v>
      </c>
      <c r="E137" s="1385" t="e">
        <f>#REF!</f>
        <v>#REF!</v>
      </c>
      <c r="F137" s="1385"/>
      <c r="G137" s="1385"/>
      <c r="H137" s="1386"/>
    </row>
  </sheetData>
  <sheetProtection algorithmName="SHA-512" hashValue="PAddGOc/dcByK9yE2FBR3/YldEVlGCbw4GEw3ULGq4WQYFxtQj+hDTr1isMMJDGyRF3QEOhusgtdxMlmWjEwkQ==" saltValue="2u3GELvQR9XJkX/AV3kugA==" spinCount="100000" sheet="1" objects="1" scenarios="1" formatColumns="0" formatRows="0"/>
  <protectedRanges>
    <protectedRange sqref="D8:F8" name="Rango8"/>
    <protectedRange sqref="B37:I40" name="Rango7"/>
    <protectedRange sqref="B28:I31" name="Rango6"/>
    <protectedRange sqref="E24" name="Rango5"/>
    <protectedRange sqref="C24" name="Rango4"/>
    <protectedRange sqref="C13:G17" name="Rango3"/>
    <protectedRange sqref="D6:I7" name="Rango1"/>
  </protectedRanges>
  <mergeCells count="182">
    <mergeCell ref="H8:I8"/>
    <mergeCell ref="D6:I6"/>
    <mergeCell ref="D7:I7"/>
    <mergeCell ref="H21:I21"/>
    <mergeCell ref="H24:I24"/>
    <mergeCell ref="D8:F8"/>
    <mergeCell ref="D27:F27"/>
    <mergeCell ref="D28:F28"/>
    <mergeCell ref="D29:F29"/>
    <mergeCell ref="G27:I27"/>
    <mergeCell ref="G28:I28"/>
    <mergeCell ref="G29:I29"/>
    <mergeCell ref="C13:G13"/>
    <mergeCell ref="C14:G14"/>
    <mergeCell ref="C15:G15"/>
    <mergeCell ref="C16:G16"/>
    <mergeCell ref="C17:G17"/>
    <mergeCell ref="B21:G21"/>
    <mergeCell ref="B18:G18"/>
    <mergeCell ref="I35:I36"/>
    <mergeCell ref="G34:I34"/>
    <mergeCell ref="H11:I11"/>
    <mergeCell ref="H12:I12"/>
    <mergeCell ref="H13:I13"/>
    <mergeCell ref="H14:I14"/>
    <mergeCell ref="H15:I15"/>
    <mergeCell ref="H16:I16"/>
    <mergeCell ref="H17:I17"/>
    <mergeCell ref="H18:I18"/>
    <mergeCell ref="G30:I30"/>
    <mergeCell ref="G31:I31"/>
    <mergeCell ref="B11:G11"/>
    <mergeCell ref="H35:H36"/>
    <mergeCell ref="C34:C36"/>
    <mergeCell ref="D34:F34"/>
    <mergeCell ref="G35:G36"/>
    <mergeCell ref="D30:F30"/>
    <mergeCell ref="D31:F31"/>
    <mergeCell ref="B34:B36"/>
    <mergeCell ref="D35:D36"/>
    <mergeCell ref="F24:G24"/>
    <mergeCell ref="B12:B17"/>
    <mergeCell ref="C12:G12"/>
    <mergeCell ref="E35:E36"/>
    <mergeCell ref="F35:F36"/>
    <mergeCell ref="E93:H93"/>
    <mergeCell ref="B98:D98"/>
    <mergeCell ref="E98:H98"/>
    <mergeCell ref="E89:H89"/>
    <mergeCell ref="E90:H90"/>
    <mergeCell ref="E91:H91"/>
    <mergeCell ref="E92:H92"/>
    <mergeCell ref="B88:B92"/>
    <mergeCell ref="B82:D82"/>
    <mergeCell ref="E82:H82"/>
    <mergeCell ref="E84:H84"/>
    <mergeCell ref="E85:H85"/>
    <mergeCell ref="E87:H87"/>
    <mergeCell ref="B83:B87"/>
    <mergeCell ref="C83:C87"/>
    <mergeCell ref="C88:C92"/>
    <mergeCell ref="B93:B97"/>
    <mergeCell ref="C93:C97"/>
    <mergeCell ref="E86:H86"/>
    <mergeCell ref="E94:H94"/>
    <mergeCell ref="E95:H95"/>
    <mergeCell ref="E96:H96"/>
    <mergeCell ref="E97:H97"/>
    <mergeCell ref="C113:C117"/>
    <mergeCell ref="E113:H113"/>
    <mergeCell ref="B99:D101"/>
    <mergeCell ref="E99:H99"/>
    <mergeCell ref="E100:H100"/>
    <mergeCell ref="E101:H101"/>
    <mergeCell ref="E109:H109"/>
    <mergeCell ref="E116:H116"/>
    <mergeCell ref="E117:H117"/>
    <mergeCell ref="B113:B117"/>
    <mergeCell ref="E114:H114"/>
    <mergeCell ref="E115:H115"/>
    <mergeCell ref="C103:C107"/>
    <mergeCell ref="E103:H103"/>
    <mergeCell ref="C108:C112"/>
    <mergeCell ref="E108:H108"/>
    <mergeCell ref="B103:B107"/>
    <mergeCell ref="E110:H110"/>
    <mergeCell ref="E111:H111"/>
    <mergeCell ref="E112:H112"/>
    <mergeCell ref="B108:B112"/>
    <mergeCell ref="B102:D102"/>
    <mergeCell ref="E102:H102"/>
    <mergeCell ref="E104:H104"/>
    <mergeCell ref="B6:C6"/>
    <mergeCell ref="B7:C7"/>
    <mergeCell ref="B8:C8"/>
    <mergeCell ref="E137:H137"/>
    <mergeCell ref="B133:B137"/>
    <mergeCell ref="E129:H129"/>
    <mergeCell ref="E130:H130"/>
    <mergeCell ref="E131:H131"/>
    <mergeCell ref="E132:H132"/>
    <mergeCell ref="B128:B132"/>
    <mergeCell ref="B122:D122"/>
    <mergeCell ref="E122:H122"/>
    <mergeCell ref="E124:H124"/>
    <mergeCell ref="E125:H125"/>
    <mergeCell ref="E126:H126"/>
    <mergeCell ref="E127:H127"/>
    <mergeCell ref="B123:B127"/>
    <mergeCell ref="C123:C127"/>
    <mergeCell ref="E123:H123"/>
    <mergeCell ref="C128:C132"/>
    <mergeCell ref="E128:H128"/>
    <mergeCell ref="C133:C137"/>
    <mergeCell ref="C28:C31"/>
    <mergeCell ref="E133:H133"/>
    <mergeCell ref="E134:H134"/>
    <mergeCell ref="E135:H135"/>
    <mergeCell ref="E136:H136"/>
    <mergeCell ref="B118:D118"/>
    <mergeCell ref="E118:H118"/>
    <mergeCell ref="B119:D121"/>
    <mergeCell ref="E119:H119"/>
    <mergeCell ref="E120:H120"/>
    <mergeCell ref="E121:H121"/>
    <mergeCell ref="E105:H105"/>
    <mergeCell ref="E106:H106"/>
    <mergeCell ref="E107:H107"/>
    <mergeCell ref="B33:H33"/>
    <mergeCell ref="E83:H83"/>
    <mergeCell ref="E88:H88"/>
    <mergeCell ref="B4:H4"/>
    <mergeCell ref="E64:H64"/>
    <mergeCell ref="E65:H65"/>
    <mergeCell ref="E66:H66"/>
    <mergeCell ref="C63:C67"/>
    <mergeCell ref="D62:H62"/>
    <mergeCell ref="B26:E26"/>
    <mergeCell ref="B58:D58"/>
    <mergeCell ref="E53:H53"/>
    <mergeCell ref="B44:D44"/>
    <mergeCell ref="F44:H44"/>
    <mergeCell ref="B57:H57"/>
    <mergeCell ref="D10:H10"/>
    <mergeCell ref="E25:F25"/>
    <mergeCell ref="B53:D53"/>
    <mergeCell ref="E58:H58"/>
    <mergeCell ref="F79:H79"/>
    <mergeCell ref="F80:H80"/>
    <mergeCell ref="F81:H81"/>
    <mergeCell ref="E75:H75"/>
    <mergeCell ref="E76:H76"/>
    <mergeCell ref="E77:H77"/>
    <mergeCell ref="E72:H72"/>
    <mergeCell ref="B68:B72"/>
    <mergeCell ref="B73:B77"/>
    <mergeCell ref="B78:D78"/>
    <mergeCell ref="E78:H78"/>
    <mergeCell ref="B79:D81"/>
    <mergeCell ref="E69:H69"/>
    <mergeCell ref="E70:H70"/>
    <mergeCell ref="E71:H71"/>
    <mergeCell ref="E74:H74"/>
    <mergeCell ref="B63:B67"/>
    <mergeCell ref="E63:H63"/>
    <mergeCell ref="C68:C72"/>
    <mergeCell ref="E68:H68"/>
    <mergeCell ref="C73:C77"/>
    <mergeCell ref="E73:H73"/>
    <mergeCell ref="E67:H67"/>
    <mergeCell ref="B48:D49"/>
    <mergeCell ref="B51:H51"/>
    <mergeCell ref="B54:D56"/>
    <mergeCell ref="B59:D61"/>
    <mergeCell ref="B52:H52"/>
    <mergeCell ref="B50:H50"/>
    <mergeCell ref="F54:H54"/>
    <mergeCell ref="F55:H55"/>
    <mergeCell ref="F56:H56"/>
    <mergeCell ref="F59:H59"/>
    <mergeCell ref="F60:H60"/>
    <mergeCell ref="F61:H61"/>
  </mergeCells>
  <printOptions/>
  <pageMargins left="0.5905511811023623" right="0.1968503937007874" top="0.5905511811023623"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52"/>
  <sheetViews>
    <sheetView zoomScale="70" zoomScaleNormal="70" workbookViewId="0" topLeftCell="A7">
      <selection activeCell="G51" sqref="G51"/>
    </sheetView>
  </sheetViews>
  <sheetFormatPr defaultColWidth="11.421875" defaultRowHeight="15" customHeight="1"/>
  <cols>
    <col min="1" max="1" width="2.7109375" style="191" customWidth="1"/>
    <col min="2" max="2" width="17.7109375" style="193" customWidth="1"/>
    <col min="3" max="3" width="4.7109375" style="193" customWidth="1"/>
    <col min="4" max="4" width="25.7109375" style="191" customWidth="1"/>
    <col min="5" max="5" width="35.7109375" style="191" customWidth="1"/>
    <col min="6" max="6" width="12.7109375" style="194" customWidth="1"/>
    <col min="7" max="7" width="9.140625" style="832" customWidth="1"/>
    <col min="8" max="9" width="20.7109375" style="191" customWidth="1"/>
    <col min="10" max="16384" width="11.421875" style="191" customWidth="1"/>
  </cols>
  <sheetData>
    <row r="2" spans="2:7" s="207" customFormat="1" ht="15" customHeight="1">
      <c r="B2" s="202" t="str">
        <f>+'INFORMACION GENERAL PROYECTO'!B2</f>
        <v>FONDOEMPLEO</v>
      </c>
      <c r="C2" s="202"/>
      <c r="D2" s="204"/>
      <c r="E2" s="205"/>
      <c r="F2" s="206"/>
      <c r="G2" s="202" t="str">
        <f>+'INFORMACION GENERAL PROYECTO'!F2</f>
        <v>Línea 2. Certificación de Competencias Laborales</v>
      </c>
    </row>
    <row r="4" spans="2:9" ht="15" customHeight="1">
      <c r="B4" s="1465" t="s">
        <v>352</v>
      </c>
      <c r="C4" s="1465"/>
      <c r="D4" s="1465"/>
      <c r="E4" s="1465"/>
      <c r="F4" s="1465"/>
      <c r="G4" s="1465"/>
      <c r="H4" s="1465"/>
      <c r="I4" s="1465"/>
    </row>
    <row r="5" spans="2:9" ht="15" customHeight="1" thickBot="1">
      <c r="B5" s="192"/>
      <c r="C5" s="815"/>
      <c r="D5" s="192"/>
      <c r="E5" s="192"/>
      <c r="F5" s="192"/>
      <c r="G5" s="831"/>
      <c r="H5" s="192"/>
      <c r="I5" s="192"/>
    </row>
    <row r="6" spans="2:9" ht="30" customHeight="1">
      <c r="B6" s="1483" t="s">
        <v>341</v>
      </c>
      <c r="C6" s="1484"/>
      <c r="D6" s="1484"/>
      <c r="E6" s="1485" t="str">
        <f>+'INFORMACION GENERAL PROYECTO'!D6</f>
        <v>[TÍTULO DEL PROYECTO]</v>
      </c>
      <c r="F6" s="1486"/>
      <c r="G6" s="1486"/>
      <c r="H6" s="1486"/>
      <c r="I6" s="1487"/>
    </row>
    <row r="7" spans="2:9" ht="30" customHeight="1">
      <c r="B7" s="1466" t="s">
        <v>342</v>
      </c>
      <c r="C7" s="1423"/>
      <c r="D7" s="1423"/>
      <c r="E7" s="1488" t="str">
        <f>+'INFORMACION GENERAL PROYECTO'!D7</f>
        <v>[INSTITUCIÓN EJECUTORA]</v>
      </c>
      <c r="F7" s="1489"/>
      <c r="G7" s="1489"/>
      <c r="H7" s="1489"/>
      <c r="I7" s="1490"/>
    </row>
    <row r="8" spans="2:9" ht="15" customHeight="1" thickBot="1">
      <c r="B8" s="1500" t="s">
        <v>356</v>
      </c>
      <c r="C8" s="1501"/>
      <c r="D8" s="1502"/>
      <c r="E8" s="1004">
        <f>+'INFORMACION GENERAL PROYECTO'!H8</f>
        <v>0</v>
      </c>
      <c r="F8" s="1491" t="s">
        <v>345</v>
      </c>
      <c r="G8" s="1492"/>
      <c r="H8" s="1493"/>
      <c r="I8" s="1005">
        <f>'INFORMACION GENERAL PROYECTO'!H24</f>
        <v>0.03287671232876713</v>
      </c>
    </row>
    <row r="9" ht="10.5" customHeight="1" thickBot="1"/>
    <row r="10" spans="2:9" ht="15" customHeight="1">
      <c r="B10" s="1495" t="s">
        <v>353</v>
      </c>
      <c r="C10" s="1494"/>
      <c r="D10" s="1494"/>
      <c r="E10" s="1494" t="s">
        <v>303</v>
      </c>
      <c r="F10" s="1494"/>
      <c r="G10" s="1494"/>
      <c r="H10" s="1494" t="s">
        <v>355</v>
      </c>
      <c r="I10" s="1498" t="s">
        <v>354</v>
      </c>
    </row>
    <row r="11" spans="2:9" ht="30" customHeight="1">
      <c r="B11" s="1496"/>
      <c r="C11" s="1497"/>
      <c r="D11" s="1497"/>
      <c r="E11" s="373" t="s">
        <v>359</v>
      </c>
      <c r="F11" s="373" t="s">
        <v>357</v>
      </c>
      <c r="G11" s="451" t="s">
        <v>358</v>
      </c>
      <c r="H11" s="1497"/>
      <c r="I11" s="1499"/>
    </row>
    <row r="12" spans="2:9" ht="15" customHeight="1">
      <c r="B12" s="1466" t="s">
        <v>262</v>
      </c>
      <c r="C12" s="1469"/>
      <c r="D12" s="1467"/>
      <c r="E12" s="1472"/>
      <c r="F12" s="1472"/>
      <c r="G12" s="1475"/>
      <c r="H12" s="1472"/>
      <c r="I12" s="1478"/>
    </row>
    <row r="13" spans="2:9" ht="15" customHeight="1">
      <c r="B13" s="1466"/>
      <c r="C13" s="1469"/>
      <c r="D13" s="1467"/>
      <c r="E13" s="1473"/>
      <c r="F13" s="1473"/>
      <c r="G13" s="1476"/>
      <c r="H13" s="1473"/>
      <c r="I13" s="1479"/>
    </row>
    <row r="14" spans="2:9" ht="15" customHeight="1">
      <c r="B14" s="1466"/>
      <c r="C14" s="1469"/>
      <c r="D14" s="1467"/>
      <c r="E14" s="1474"/>
      <c r="F14" s="1474"/>
      <c r="G14" s="1477"/>
      <c r="H14" s="1474"/>
      <c r="I14" s="1480"/>
    </row>
    <row r="15" spans="2:9" ht="12.75">
      <c r="B15" s="1466" t="s">
        <v>263</v>
      </c>
      <c r="C15" s="1469"/>
      <c r="D15" s="1467"/>
      <c r="E15" s="998"/>
      <c r="F15" s="406" t="s">
        <v>399</v>
      </c>
      <c r="G15" s="808"/>
      <c r="H15" s="998"/>
      <c r="I15" s="220"/>
    </row>
    <row r="16" spans="2:9" ht="12.75">
      <c r="B16" s="1466"/>
      <c r="C16" s="1469"/>
      <c r="D16" s="1467"/>
      <c r="E16" s="999"/>
      <c r="F16" s="997" t="s">
        <v>399</v>
      </c>
      <c r="G16" s="1006"/>
      <c r="H16" s="999"/>
      <c r="I16" s="1007"/>
    </row>
    <row r="17" spans="2:9" ht="12.75">
      <c r="B17" s="1466" t="s">
        <v>324</v>
      </c>
      <c r="C17" s="1423">
        <v>1</v>
      </c>
      <c r="D17" s="1468"/>
      <c r="E17" s="998"/>
      <c r="F17" s="406" t="s">
        <v>399</v>
      </c>
      <c r="G17" s="808"/>
      <c r="H17" s="998"/>
      <c r="I17" s="220"/>
    </row>
    <row r="18" spans="2:9" ht="12.75">
      <c r="B18" s="1466"/>
      <c r="C18" s="1423"/>
      <c r="D18" s="1468"/>
      <c r="E18" s="998"/>
      <c r="F18" s="406" t="s">
        <v>399</v>
      </c>
      <c r="G18" s="808"/>
      <c r="H18" s="998"/>
      <c r="I18" s="220"/>
    </row>
    <row r="19" spans="2:9" ht="13.5" thickBot="1">
      <c r="B19" s="1466"/>
      <c r="C19" s="1423"/>
      <c r="D19" s="1468"/>
      <c r="E19" s="809"/>
      <c r="F19" s="406" t="s">
        <v>399</v>
      </c>
      <c r="G19" s="808"/>
      <c r="H19" s="998"/>
      <c r="I19" s="220"/>
    </row>
    <row r="20" spans="2:9" ht="12.75" hidden="1">
      <c r="B20" s="1466"/>
      <c r="C20" s="1469">
        <v>3</v>
      </c>
      <c r="D20" s="1468"/>
      <c r="E20" s="374"/>
      <c r="F20" s="406" t="s">
        <v>399</v>
      </c>
      <c r="G20" s="808"/>
      <c r="H20" s="374"/>
      <c r="I20" s="220"/>
    </row>
    <row r="21" spans="2:9" ht="12.75" hidden="1">
      <c r="B21" s="1466"/>
      <c r="C21" s="1469"/>
      <c r="D21" s="1468"/>
      <c r="E21" s="374"/>
      <c r="F21" s="406" t="s">
        <v>399</v>
      </c>
      <c r="G21" s="808"/>
      <c r="H21" s="374"/>
      <c r="I21" s="220"/>
    </row>
    <row r="22" spans="2:9" ht="12.75" hidden="1">
      <c r="B22" s="1466"/>
      <c r="C22" s="1469"/>
      <c r="D22" s="1468"/>
      <c r="E22" s="450"/>
      <c r="F22" s="406" t="s">
        <v>399</v>
      </c>
      <c r="G22" s="808"/>
      <c r="H22" s="374"/>
      <c r="I22" s="220"/>
    </row>
    <row r="23" spans="2:9" ht="12.75" hidden="1">
      <c r="B23" s="1466"/>
      <c r="C23" s="1469">
        <v>4</v>
      </c>
      <c r="D23" s="1468"/>
      <c r="E23" s="374"/>
      <c r="F23" s="406" t="s">
        <v>399</v>
      </c>
      <c r="G23" s="808"/>
      <c r="H23" s="374"/>
      <c r="I23" s="220"/>
    </row>
    <row r="24" spans="2:9" ht="12.75" hidden="1">
      <c r="B24" s="1466"/>
      <c r="C24" s="1469"/>
      <c r="D24" s="1468"/>
      <c r="E24" s="450"/>
      <c r="F24" s="406" t="s">
        <v>399</v>
      </c>
      <c r="G24" s="808"/>
      <c r="H24" s="374"/>
      <c r="I24" s="220"/>
    </row>
    <row r="25" spans="2:9" ht="15" customHeight="1" hidden="1" thickBot="1">
      <c r="B25" s="1470"/>
      <c r="C25" s="1508"/>
      <c r="D25" s="1471"/>
      <c r="E25" s="809"/>
      <c r="F25" s="406" t="s">
        <v>399</v>
      </c>
      <c r="G25" s="810"/>
      <c r="H25" s="809"/>
      <c r="I25" s="811"/>
    </row>
    <row r="26" spans="2:9" ht="15" customHeight="1" thickBot="1">
      <c r="B26" s="820" t="s">
        <v>295</v>
      </c>
      <c r="C26" s="821"/>
      <c r="D26" s="822"/>
      <c r="E26" s="822"/>
      <c r="F26" s="823"/>
      <c r="G26" s="824"/>
      <c r="H26" s="822"/>
      <c r="I26" s="825"/>
    </row>
    <row r="27" spans="2:9" ht="15" customHeight="1">
      <c r="B27" s="826" t="s">
        <v>258</v>
      </c>
      <c r="C27" s="827">
        <f>C17</f>
        <v>1</v>
      </c>
      <c r="D27" s="1506">
        <f>D17</f>
        <v>0</v>
      </c>
      <c r="E27" s="1506"/>
      <c r="F27" s="1506"/>
      <c r="G27" s="1506"/>
      <c r="H27" s="1506"/>
      <c r="I27" s="1507"/>
    </row>
    <row r="28" spans="2:9" ht="15" customHeight="1">
      <c r="B28" s="1503" t="s">
        <v>264</v>
      </c>
      <c r="C28" s="1505">
        <v>1.1</v>
      </c>
      <c r="D28" s="1504"/>
      <c r="E28" s="999"/>
      <c r="F28" s="997" t="s">
        <v>399</v>
      </c>
      <c r="G28" s="1350"/>
      <c r="H28" s="997"/>
      <c r="I28" s="453"/>
    </row>
    <row r="29" spans="2:9" ht="15" customHeight="1">
      <c r="B29" s="1503"/>
      <c r="C29" s="1505"/>
      <c r="D29" s="1504"/>
      <c r="E29" s="999"/>
      <c r="F29" s="997" t="s">
        <v>399</v>
      </c>
      <c r="G29" s="1350"/>
      <c r="H29" s="997"/>
      <c r="I29" s="453"/>
    </row>
    <row r="30" spans="2:9" ht="15" customHeight="1">
      <c r="B30" s="1503"/>
      <c r="C30" s="1505"/>
      <c r="D30" s="1504"/>
      <c r="E30" s="999"/>
      <c r="F30" s="997" t="s">
        <v>399</v>
      </c>
      <c r="G30" s="1350"/>
      <c r="H30" s="997"/>
      <c r="I30" s="453"/>
    </row>
    <row r="31" spans="2:9" ht="15" customHeight="1">
      <c r="B31" s="1481" t="s">
        <v>521</v>
      </c>
      <c r="C31" s="816" t="s">
        <v>50</v>
      </c>
      <c r="D31" s="818"/>
      <c r="E31" s="819"/>
      <c r="F31" s="997" t="s">
        <v>399</v>
      </c>
      <c r="G31" s="1350"/>
      <c r="H31" s="406"/>
      <c r="I31" s="221"/>
    </row>
    <row r="32" spans="2:9" ht="15" customHeight="1">
      <c r="B32" s="1481"/>
      <c r="C32" s="816" t="s">
        <v>51</v>
      </c>
      <c r="D32" s="818"/>
      <c r="E32" s="819"/>
      <c r="F32" s="997" t="s">
        <v>399</v>
      </c>
      <c r="G32" s="1350"/>
      <c r="H32" s="406"/>
      <c r="I32" s="221"/>
    </row>
    <row r="33" spans="2:9" ht="15" customHeight="1">
      <c r="B33" s="1481"/>
      <c r="C33" s="816" t="s">
        <v>69</v>
      </c>
      <c r="D33" s="818"/>
      <c r="E33" s="819"/>
      <c r="F33" s="997" t="s">
        <v>399</v>
      </c>
      <c r="G33" s="1350"/>
      <c r="H33" s="406"/>
      <c r="I33" s="221"/>
    </row>
    <row r="34" spans="2:9" ht="15" customHeight="1">
      <c r="B34" s="1481"/>
      <c r="C34" s="816" t="s">
        <v>85</v>
      </c>
      <c r="D34" s="818"/>
      <c r="E34" s="819"/>
      <c r="F34" s="997" t="s">
        <v>399</v>
      </c>
      <c r="G34" s="1350"/>
      <c r="H34" s="406"/>
      <c r="I34" s="221"/>
    </row>
    <row r="35" spans="2:9" ht="15" customHeight="1">
      <c r="B35" s="1481"/>
      <c r="C35" s="816" t="s">
        <v>91</v>
      </c>
      <c r="D35" s="818"/>
      <c r="E35" s="819"/>
      <c r="F35" s="997" t="s">
        <v>399</v>
      </c>
      <c r="G35" s="1350"/>
      <c r="H35" s="406"/>
      <c r="I35" s="221"/>
    </row>
    <row r="36" spans="2:9" ht="15" customHeight="1">
      <c r="B36" s="1503" t="s">
        <v>264</v>
      </c>
      <c r="C36" s="1505">
        <v>1.2</v>
      </c>
      <c r="D36" s="1504"/>
      <c r="E36" s="999"/>
      <c r="F36" s="997" t="s">
        <v>399</v>
      </c>
      <c r="G36" s="1350"/>
      <c r="H36" s="997"/>
      <c r="I36" s="453"/>
    </row>
    <row r="37" spans="2:9" ht="15" customHeight="1">
      <c r="B37" s="1503"/>
      <c r="C37" s="1505"/>
      <c r="D37" s="1504"/>
      <c r="E37" s="424"/>
      <c r="F37" s="997" t="s">
        <v>399</v>
      </c>
      <c r="G37" s="1350"/>
      <c r="H37" s="997"/>
      <c r="I37" s="453"/>
    </row>
    <row r="38" spans="2:9" ht="15" customHeight="1">
      <c r="B38" s="1503"/>
      <c r="C38" s="1505"/>
      <c r="D38" s="1504"/>
      <c r="E38" s="999"/>
      <c r="F38" s="997" t="s">
        <v>399</v>
      </c>
      <c r="G38" s="1350"/>
      <c r="H38" s="997"/>
      <c r="I38" s="453"/>
    </row>
    <row r="39" spans="2:9" ht="15" customHeight="1">
      <c r="B39" s="1481" t="s">
        <v>521</v>
      </c>
      <c r="C39" s="816" t="s">
        <v>58</v>
      </c>
      <c r="D39" s="814"/>
      <c r="E39" s="813"/>
      <c r="F39" s="997" t="s">
        <v>399</v>
      </c>
      <c r="G39" s="1350"/>
      <c r="H39" s="997"/>
      <c r="I39" s="453"/>
    </row>
    <row r="40" spans="2:9" ht="15" customHeight="1">
      <c r="B40" s="1481"/>
      <c r="C40" s="816" t="s">
        <v>98</v>
      </c>
      <c r="D40" s="814"/>
      <c r="E40" s="813"/>
      <c r="F40" s="997" t="s">
        <v>399</v>
      </c>
      <c r="G40" s="1350"/>
      <c r="H40" s="997"/>
      <c r="I40" s="453"/>
    </row>
    <row r="41" spans="2:9" ht="15" customHeight="1">
      <c r="B41" s="1481"/>
      <c r="C41" s="816" t="s">
        <v>104</v>
      </c>
      <c r="D41" s="814"/>
      <c r="E41" s="813"/>
      <c r="F41" s="997" t="s">
        <v>399</v>
      </c>
      <c r="G41" s="1350"/>
      <c r="H41" s="997"/>
      <c r="I41" s="453"/>
    </row>
    <row r="42" spans="2:9" ht="15" customHeight="1">
      <c r="B42" s="1481"/>
      <c r="C42" s="816" t="s">
        <v>110</v>
      </c>
      <c r="D42" s="814"/>
      <c r="E42" s="813"/>
      <c r="F42" s="997" t="s">
        <v>399</v>
      </c>
      <c r="G42" s="1350"/>
      <c r="H42" s="997"/>
      <c r="I42" s="453"/>
    </row>
    <row r="43" spans="2:9" ht="15" customHeight="1">
      <c r="B43" s="1481"/>
      <c r="C43" s="816" t="s">
        <v>116</v>
      </c>
      <c r="D43" s="814"/>
      <c r="E43" s="813"/>
      <c r="F43" s="997" t="s">
        <v>399</v>
      </c>
      <c r="G43" s="1350"/>
      <c r="H43" s="997"/>
      <c r="I43" s="453"/>
    </row>
    <row r="44" spans="2:9" ht="15" customHeight="1">
      <c r="B44" s="1503" t="s">
        <v>264</v>
      </c>
      <c r="C44" s="1505">
        <v>1.3</v>
      </c>
      <c r="D44" s="1504"/>
      <c r="E44" s="999"/>
      <c r="F44" s="997" t="s">
        <v>399</v>
      </c>
      <c r="G44" s="1350"/>
      <c r="H44" s="997"/>
      <c r="I44" s="453"/>
    </row>
    <row r="45" spans="2:9" ht="15" customHeight="1">
      <c r="B45" s="1503"/>
      <c r="C45" s="1505"/>
      <c r="D45" s="1504"/>
      <c r="E45" s="999"/>
      <c r="F45" s="997" t="s">
        <v>399</v>
      </c>
      <c r="G45" s="1350"/>
      <c r="H45" s="997"/>
      <c r="I45" s="453"/>
    </row>
    <row r="46" spans="2:9" ht="15" customHeight="1">
      <c r="B46" s="1503"/>
      <c r="C46" s="1505"/>
      <c r="D46" s="1504"/>
      <c r="E46" s="999"/>
      <c r="F46" s="997" t="s">
        <v>399</v>
      </c>
      <c r="G46" s="1350"/>
      <c r="H46" s="997"/>
      <c r="I46" s="453"/>
    </row>
    <row r="47" spans="2:9" ht="15" customHeight="1">
      <c r="B47" s="1481" t="s">
        <v>521</v>
      </c>
      <c r="C47" s="816" t="s">
        <v>57</v>
      </c>
      <c r="D47" s="812"/>
      <c r="E47" s="814"/>
      <c r="F47" s="997" t="s">
        <v>399</v>
      </c>
      <c r="G47" s="1350"/>
      <c r="H47" s="406"/>
      <c r="I47" s="221"/>
    </row>
    <row r="48" spans="2:9" ht="15" customHeight="1">
      <c r="B48" s="1481"/>
      <c r="C48" s="816" t="s">
        <v>123</v>
      </c>
      <c r="D48" s="812"/>
      <c r="E48" s="814"/>
      <c r="F48" s="997" t="s">
        <v>399</v>
      </c>
      <c r="G48" s="1350"/>
      <c r="H48" s="406"/>
      <c r="I48" s="221"/>
    </row>
    <row r="49" spans="2:9" ht="15" customHeight="1">
      <c r="B49" s="1481"/>
      <c r="C49" s="816" t="s">
        <v>124</v>
      </c>
      <c r="D49" s="812"/>
      <c r="E49" s="814"/>
      <c r="F49" s="997" t="s">
        <v>399</v>
      </c>
      <c r="G49" s="1350"/>
      <c r="H49" s="406"/>
      <c r="I49" s="221"/>
    </row>
    <row r="50" spans="2:9" ht="15" customHeight="1">
      <c r="B50" s="1481"/>
      <c r="C50" s="816" t="s">
        <v>125</v>
      </c>
      <c r="D50" s="818"/>
      <c r="E50" s="819"/>
      <c r="F50" s="997" t="s">
        <v>399</v>
      </c>
      <c r="G50" s="1350"/>
      <c r="H50" s="406"/>
      <c r="I50" s="221"/>
    </row>
    <row r="51" spans="2:9" ht="15" customHeight="1" thickBot="1">
      <c r="B51" s="1482"/>
      <c r="C51" s="817" t="s">
        <v>126</v>
      </c>
      <c r="D51" s="828"/>
      <c r="E51" s="829"/>
      <c r="F51" s="1000" t="s">
        <v>399</v>
      </c>
      <c r="G51" s="1351"/>
      <c r="H51" s="381"/>
      <c r="I51" s="382"/>
    </row>
    <row r="52" spans="2:3" ht="15" customHeight="1">
      <c r="B52" s="170"/>
      <c r="C52" s="449"/>
    </row>
  </sheetData>
  <sheetProtection password="C553" sheet="1" objects="1" scenarios="1" formatColumns="0" formatRows="0"/>
  <protectedRanges>
    <protectedRange sqref="D28:I51" name="Rango3"/>
    <protectedRange sqref="D15:I19" name="Rango2"/>
    <protectedRange sqref="D12" name="Rango1"/>
  </protectedRanges>
  <mergeCells count="42">
    <mergeCell ref="B28:B30"/>
    <mergeCell ref="C28:C30"/>
    <mergeCell ref="D28:D30"/>
    <mergeCell ref="C23:C25"/>
    <mergeCell ref="E12:E14"/>
    <mergeCell ref="D44:D46"/>
    <mergeCell ref="C36:C38"/>
    <mergeCell ref="C44:C46"/>
    <mergeCell ref="D27:I27"/>
    <mergeCell ref="D20:D22"/>
    <mergeCell ref="B47:B51"/>
    <mergeCell ref="B6:D6"/>
    <mergeCell ref="B7:D7"/>
    <mergeCell ref="E6:I6"/>
    <mergeCell ref="E7:I7"/>
    <mergeCell ref="F8:H8"/>
    <mergeCell ref="E10:G10"/>
    <mergeCell ref="B10:D11"/>
    <mergeCell ref="H10:H11"/>
    <mergeCell ref="I10:I11"/>
    <mergeCell ref="B8:D8"/>
    <mergeCell ref="B39:B43"/>
    <mergeCell ref="B31:B35"/>
    <mergeCell ref="B36:B38"/>
    <mergeCell ref="D36:D38"/>
    <mergeCell ref="B44:B46"/>
    <mergeCell ref="B4:I4"/>
    <mergeCell ref="B12:B14"/>
    <mergeCell ref="B15:B16"/>
    <mergeCell ref="D15:D16"/>
    <mergeCell ref="D17:D19"/>
    <mergeCell ref="C12:C14"/>
    <mergeCell ref="C15:C16"/>
    <mergeCell ref="B17:B25"/>
    <mergeCell ref="D23:D25"/>
    <mergeCell ref="D12:D14"/>
    <mergeCell ref="C17:C19"/>
    <mergeCell ref="C20:C22"/>
    <mergeCell ref="F12:F14"/>
    <mergeCell ref="G12:G14"/>
    <mergeCell ref="H12:H14"/>
    <mergeCell ref="I12:I14"/>
  </mergeCells>
  <dataValidations count="4">
    <dataValidation type="list" allowBlank="1" showInputMessage="1" showErrorMessage="1" sqref="F15:F16">
      <formula1>'Categorías de gastos'!$T$22:$T$25</formula1>
    </dataValidation>
    <dataValidation type="list" allowBlank="1" showInputMessage="1" showErrorMessage="1" sqref="F31:F35 F39:F43 F47:F51">
      <formula1>'Categorías de gastos'!$T$8:$T$16</formula1>
    </dataValidation>
    <dataValidation type="list" allowBlank="1" showInputMessage="1" showErrorMessage="1" sqref="F28:F30 F36:F38 F44:F46">
      <formula1>'Categorías de gastos'!$T$2:$T$4</formula1>
    </dataValidation>
    <dataValidation type="list" allowBlank="1" showInputMessage="1" showErrorMessage="1" sqref="F17:F25">
      <formula1>'Categorías de gastos'!$X$22:$X$33</formula1>
    </dataValidation>
  </dataValidations>
  <printOptions/>
  <pageMargins left="0.3937007874015748" right="0.1968503937007874" top="0.5905511811023623" bottom="0.3937007874015748" header="0.1968503937007874" footer="0.1968503937007874"/>
  <pageSetup horizontalDpi="600" verticalDpi="600" orientation="portrait" paperSize="9" scale="75" r:id="rId1"/>
  <headerFooter>
    <oddFooter>&amp;C&amp;P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9"/>
  <sheetViews>
    <sheetView zoomScale="50" zoomScaleNormal="50" workbookViewId="0" topLeftCell="A28">
      <selection activeCell="P66" sqref="P66"/>
    </sheetView>
  </sheetViews>
  <sheetFormatPr defaultColWidth="11.421875" defaultRowHeight="10.5" outlineLevelRow="1"/>
  <cols>
    <col min="1" max="1" width="2.7109375" style="256" customWidth="1"/>
    <col min="2" max="2" width="4.7109375" style="140" customWidth="1"/>
    <col min="3" max="3" width="18.7109375" style="140" customWidth="1"/>
    <col min="4" max="4" width="14.7109375" style="142" customWidth="1"/>
    <col min="5" max="5" width="40.7109375" style="140" customWidth="1"/>
    <col min="6" max="6" width="11.7109375" style="232" customWidth="1"/>
    <col min="7" max="7" width="8.7109375" style="866" customWidth="1"/>
    <col min="8" max="43" width="6.7109375" style="140" customWidth="1"/>
    <col min="44" max="253" width="11.421875" style="140" customWidth="1"/>
    <col min="254" max="254" width="4.28125" style="140" bestFit="1" customWidth="1"/>
    <col min="255" max="255" width="10.57421875" style="140" customWidth="1"/>
    <col min="256" max="256" width="6.140625" style="140" customWidth="1"/>
    <col min="257" max="257" width="24.7109375" style="140" customWidth="1"/>
    <col min="258" max="258" width="10.28125" style="140" customWidth="1"/>
    <col min="259" max="259" width="11.57421875" style="140" customWidth="1"/>
    <col min="260" max="260" width="9.8515625" style="140" customWidth="1"/>
    <col min="261" max="261" width="7.8515625" style="140" customWidth="1"/>
    <col min="262" max="262" width="7.7109375" style="140" customWidth="1"/>
    <col min="263" max="264" width="8.421875" style="140" customWidth="1"/>
    <col min="265" max="265" width="7.8515625" style="140" customWidth="1"/>
    <col min="266" max="266" width="8.421875" style="140" customWidth="1"/>
    <col min="267" max="267" width="7.8515625" style="140" customWidth="1"/>
    <col min="268" max="268" width="7.7109375" style="140" customWidth="1"/>
    <col min="269" max="269" width="7.8515625" style="140" customWidth="1"/>
    <col min="270" max="270" width="8.421875" style="140" customWidth="1"/>
    <col min="271" max="271" width="7.421875" style="140" customWidth="1"/>
    <col min="272" max="272" width="10.7109375" style="140" bestFit="1" customWidth="1"/>
    <col min="273" max="274" width="8.421875" style="140" bestFit="1" customWidth="1"/>
    <col min="275" max="275" width="11.421875" style="140" bestFit="1" customWidth="1"/>
    <col min="276" max="276" width="9.00390625" style="140" bestFit="1" customWidth="1"/>
    <col min="277" max="277" width="7.7109375" style="140" bestFit="1" customWidth="1"/>
    <col min="278" max="278" width="7.421875" style="140" bestFit="1" customWidth="1"/>
    <col min="279" max="280" width="9.00390625" style="140" bestFit="1" customWidth="1"/>
    <col min="281" max="281" width="10.8515625" style="140" bestFit="1" customWidth="1"/>
    <col min="282" max="282" width="9.00390625" style="140" bestFit="1" customWidth="1"/>
    <col min="283" max="283" width="8.7109375" style="140" bestFit="1" customWidth="1"/>
    <col min="284" max="284" width="9.57421875" style="140" bestFit="1" customWidth="1"/>
    <col min="285" max="286" width="9.00390625" style="140" bestFit="1" customWidth="1"/>
    <col min="287" max="288" width="8.421875" style="140" bestFit="1" customWidth="1"/>
    <col min="289" max="289" width="8.7109375" style="140" bestFit="1" customWidth="1"/>
    <col min="290" max="290" width="8.421875" style="140" bestFit="1" customWidth="1"/>
    <col min="291" max="292" width="9.00390625" style="140" bestFit="1" customWidth="1"/>
    <col min="293" max="293" width="8.421875" style="140" bestFit="1" customWidth="1"/>
    <col min="294" max="295" width="8.7109375" style="140" bestFit="1" customWidth="1"/>
    <col min="296" max="296" width="2.7109375" style="140" customWidth="1"/>
    <col min="297" max="509" width="11.421875" style="140" customWidth="1"/>
    <col min="510" max="510" width="4.28125" style="140" bestFit="1" customWidth="1"/>
    <col min="511" max="511" width="10.57421875" style="140" customWidth="1"/>
    <col min="512" max="512" width="6.140625" style="140" customWidth="1"/>
    <col min="513" max="513" width="24.7109375" style="140" customWidth="1"/>
    <col min="514" max="514" width="10.28125" style="140" customWidth="1"/>
    <col min="515" max="515" width="11.57421875" style="140" customWidth="1"/>
    <col min="516" max="516" width="9.8515625" style="140" customWidth="1"/>
    <col min="517" max="517" width="7.8515625" style="140" customWidth="1"/>
    <col min="518" max="518" width="7.7109375" style="140" customWidth="1"/>
    <col min="519" max="520" width="8.421875" style="140" customWidth="1"/>
    <col min="521" max="521" width="7.8515625" style="140" customWidth="1"/>
    <col min="522" max="522" width="8.421875" style="140" customWidth="1"/>
    <col min="523" max="523" width="7.8515625" style="140" customWidth="1"/>
    <col min="524" max="524" width="7.7109375" style="140" customWidth="1"/>
    <col min="525" max="525" width="7.8515625" style="140" customWidth="1"/>
    <col min="526" max="526" width="8.421875" style="140" customWidth="1"/>
    <col min="527" max="527" width="7.421875" style="140" customWidth="1"/>
    <col min="528" max="528" width="10.7109375" style="140" bestFit="1" customWidth="1"/>
    <col min="529" max="530" width="8.421875" style="140" bestFit="1" customWidth="1"/>
    <col min="531" max="531" width="11.421875" style="140" bestFit="1" customWidth="1"/>
    <col min="532" max="532" width="9.00390625" style="140" bestFit="1" customWidth="1"/>
    <col min="533" max="533" width="7.7109375" style="140" bestFit="1" customWidth="1"/>
    <col min="534" max="534" width="7.421875" style="140" bestFit="1" customWidth="1"/>
    <col min="535" max="536" width="9.00390625" style="140" bestFit="1" customWidth="1"/>
    <col min="537" max="537" width="10.8515625" style="140" bestFit="1" customWidth="1"/>
    <col min="538" max="538" width="9.00390625" style="140" bestFit="1" customWidth="1"/>
    <col min="539" max="539" width="8.7109375" style="140" bestFit="1" customWidth="1"/>
    <col min="540" max="540" width="9.57421875" style="140" bestFit="1" customWidth="1"/>
    <col min="541" max="542" width="9.00390625" style="140" bestFit="1" customWidth="1"/>
    <col min="543" max="544" width="8.421875" style="140" bestFit="1" customWidth="1"/>
    <col min="545" max="545" width="8.7109375" style="140" bestFit="1" customWidth="1"/>
    <col min="546" max="546" width="8.421875" style="140" bestFit="1" customWidth="1"/>
    <col min="547" max="548" width="9.00390625" style="140" bestFit="1" customWidth="1"/>
    <col min="549" max="549" width="8.421875" style="140" bestFit="1" customWidth="1"/>
    <col min="550" max="551" width="8.7109375" style="140" bestFit="1" customWidth="1"/>
    <col min="552" max="552" width="2.7109375" style="140" customWidth="1"/>
    <col min="553" max="765" width="11.421875" style="140" customWidth="1"/>
    <col min="766" max="766" width="4.28125" style="140" bestFit="1" customWidth="1"/>
    <col min="767" max="767" width="10.57421875" style="140" customWidth="1"/>
    <col min="768" max="768" width="6.140625" style="140" customWidth="1"/>
    <col min="769" max="769" width="24.7109375" style="140" customWidth="1"/>
    <col min="770" max="770" width="10.28125" style="140" customWidth="1"/>
    <col min="771" max="771" width="11.57421875" style="140" customWidth="1"/>
    <col min="772" max="772" width="9.8515625" style="140" customWidth="1"/>
    <col min="773" max="773" width="7.8515625" style="140" customWidth="1"/>
    <col min="774" max="774" width="7.7109375" style="140" customWidth="1"/>
    <col min="775" max="776" width="8.421875" style="140" customWidth="1"/>
    <col min="777" max="777" width="7.8515625" style="140" customWidth="1"/>
    <col min="778" max="778" width="8.421875" style="140" customWidth="1"/>
    <col min="779" max="779" width="7.8515625" style="140" customWidth="1"/>
    <col min="780" max="780" width="7.7109375" style="140" customWidth="1"/>
    <col min="781" max="781" width="7.8515625" style="140" customWidth="1"/>
    <col min="782" max="782" width="8.421875" style="140" customWidth="1"/>
    <col min="783" max="783" width="7.421875" style="140" customWidth="1"/>
    <col min="784" max="784" width="10.7109375" style="140" bestFit="1" customWidth="1"/>
    <col min="785" max="786" width="8.421875" style="140" bestFit="1" customWidth="1"/>
    <col min="787" max="787" width="11.421875" style="140" bestFit="1" customWidth="1"/>
    <col min="788" max="788" width="9.00390625" style="140" bestFit="1" customWidth="1"/>
    <col min="789" max="789" width="7.7109375" style="140" bestFit="1" customWidth="1"/>
    <col min="790" max="790" width="7.421875" style="140" bestFit="1" customWidth="1"/>
    <col min="791" max="792" width="9.00390625" style="140" bestFit="1" customWidth="1"/>
    <col min="793" max="793" width="10.8515625" style="140" bestFit="1" customWidth="1"/>
    <col min="794" max="794" width="9.00390625" style="140" bestFit="1" customWidth="1"/>
    <col min="795" max="795" width="8.7109375" style="140" bestFit="1" customWidth="1"/>
    <col min="796" max="796" width="9.57421875" style="140" bestFit="1" customWidth="1"/>
    <col min="797" max="798" width="9.00390625" style="140" bestFit="1" customWidth="1"/>
    <col min="799" max="800" width="8.421875" style="140" bestFit="1" customWidth="1"/>
    <col min="801" max="801" width="8.7109375" style="140" bestFit="1" customWidth="1"/>
    <col min="802" max="802" width="8.421875" style="140" bestFit="1" customWidth="1"/>
    <col min="803" max="804" width="9.00390625" style="140" bestFit="1" customWidth="1"/>
    <col min="805" max="805" width="8.421875" style="140" bestFit="1" customWidth="1"/>
    <col min="806" max="807" width="8.7109375" style="140" bestFit="1" customWidth="1"/>
    <col min="808" max="808" width="2.7109375" style="140" customWidth="1"/>
    <col min="809" max="1021" width="11.421875" style="140" customWidth="1"/>
    <col min="1022" max="1022" width="4.28125" style="140" bestFit="1" customWidth="1"/>
    <col min="1023" max="1023" width="10.57421875" style="140" customWidth="1"/>
    <col min="1024" max="1024" width="6.140625" style="140" customWidth="1"/>
    <col min="1025" max="1025" width="24.7109375" style="140" customWidth="1"/>
    <col min="1026" max="1026" width="10.28125" style="140" customWidth="1"/>
    <col min="1027" max="1027" width="11.57421875" style="140" customWidth="1"/>
    <col min="1028" max="1028" width="9.8515625" style="140" customWidth="1"/>
    <col min="1029" max="1029" width="7.8515625" style="140" customWidth="1"/>
    <col min="1030" max="1030" width="7.7109375" style="140" customWidth="1"/>
    <col min="1031" max="1032" width="8.421875" style="140" customWidth="1"/>
    <col min="1033" max="1033" width="7.8515625" style="140" customWidth="1"/>
    <col min="1034" max="1034" width="8.421875" style="140" customWidth="1"/>
    <col min="1035" max="1035" width="7.8515625" style="140" customWidth="1"/>
    <col min="1036" max="1036" width="7.7109375" style="140" customWidth="1"/>
    <col min="1037" max="1037" width="7.8515625" style="140" customWidth="1"/>
    <col min="1038" max="1038" width="8.421875" style="140" customWidth="1"/>
    <col min="1039" max="1039" width="7.421875" style="140" customWidth="1"/>
    <col min="1040" max="1040" width="10.7109375" style="140" bestFit="1" customWidth="1"/>
    <col min="1041" max="1042" width="8.421875" style="140" bestFit="1" customWidth="1"/>
    <col min="1043" max="1043" width="11.421875" style="140" bestFit="1" customWidth="1"/>
    <col min="1044" max="1044" width="9.00390625" style="140" bestFit="1" customWidth="1"/>
    <col min="1045" max="1045" width="7.7109375" style="140" bestFit="1" customWidth="1"/>
    <col min="1046" max="1046" width="7.421875" style="140" bestFit="1" customWidth="1"/>
    <col min="1047" max="1048" width="9.00390625" style="140" bestFit="1" customWidth="1"/>
    <col min="1049" max="1049" width="10.8515625" style="140" bestFit="1" customWidth="1"/>
    <col min="1050" max="1050" width="9.00390625" style="140" bestFit="1" customWidth="1"/>
    <col min="1051" max="1051" width="8.7109375" style="140" bestFit="1" customWidth="1"/>
    <col min="1052" max="1052" width="9.57421875" style="140" bestFit="1" customWidth="1"/>
    <col min="1053" max="1054" width="9.00390625" style="140" bestFit="1" customWidth="1"/>
    <col min="1055" max="1056" width="8.421875" style="140" bestFit="1" customWidth="1"/>
    <col min="1057" max="1057" width="8.7109375" style="140" bestFit="1" customWidth="1"/>
    <col min="1058" max="1058" width="8.421875" style="140" bestFit="1" customWidth="1"/>
    <col min="1059" max="1060" width="9.00390625" style="140" bestFit="1" customWidth="1"/>
    <col min="1061" max="1061" width="8.421875" style="140" bestFit="1" customWidth="1"/>
    <col min="1062" max="1063" width="8.7109375" style="140" bestFit="1" customWidth="1"/>
    <col min="1064" max="1064" width="2.7109375" style="140" customWidth="1"/>
    <col min="1065" max="1277" width="11.421875" style="140" customWidth="1"/>
    <col min="1278" max="1278" width="4.28125" style="140" bestFit="1" customWidth="1"/>
    <col min="1279" max="1279" width="10.57421875" style="140" customWidth="1"/>
    <col min="1280" max="1280" width="6.140625" style="140" customWidth="1"/>
    <col min="1281" max="1281" width="24.7109375" style="140" customWidth="1"/>
    <col min="1282" max="1282" width="10.28125" style="140" customWidth="1"/>
    <col min="1283" max="1283" width="11.57421875" style="140" customWidth="1"/>
    <col min="1284" max="1284" width="9.8515625" style="140" customWidth="1"/>
    <col min="1285" max="1285" width="7.8515625" style="140" customWidth="1"/>
    <col min="1286" max="1286" width="7.7109375" style="140" customWidth="1"/>
    <col min="1287" max="1288" width="8.421875" style="140" customWidth="1"/>
    <col min="1289" max="1289" width="7.8515625" style="140" customWidth="1"/>
    <col min="1290" max="1290" width="8.421875" style="140" customWidth="1"/>
    <col min="1291" max="1291" width="7.8515625" style="140" customWidth="1"/>
    <col min="1292" max="1292" width="7.7109375" style="140" customWidth="1"/>
    <col min="1293" max="1293" width="7.8515625" style="140" customWidth="1"/>
    <col min="1294" max="1294" width="8.421875" style="140" customWidth="1"/>
    <col min="1295" max="1295" width="7.421875" style="140" customWidth="1"/>
    <col min="1296" max="1296" width="10.7109375" style="140" bestFit="1" customWidth="1"/>
    <col min="1297" max="1298" width="8.421875" style="140" bestFit="1" customWidth="1"/>
    <col min="1299" max="1299" width="11.421875" style="140" bestFit="1" customWidth="1"/>
    <col min="1300" max="1300" width="9.00390625" style="140" bestFit="1" customWidth="1"/>
    <col min="1301" max="1301" width="7.7109375" style="140" bestFit="1" customWidth="1"/>
    <col min="1302" max="1302" width="7.421875" style="140" bestFit="1" customWidth="1"/>
    <col min="1303" max="1304" width="9.00390625" style="140" bestFit="1" customWidth="1"/>
    <col min="1305" max="1305" width="10.8515625" style="140" bestFit="1" customWidth="1"/>
    <col min="1306" max="1306" width="9.00390625" style="140" bestFit="1" customWidth="1"/>
    <col min="1307" max="1307" width="8.7109375" style="140" bestFit="1" customWidth="1"/>
    <col min="1308" max="1308" width="9.57421875" style="140" bestFit="1" customWidth="1"/>
    <col min="1309" max="1310" width="9.00390625" style="140" bestFit="1" customWidth="1"/>
    <col min="1311" max="1312" width="8.421875" style="140" bestFit="1" customWidth="1"/>
    <col min="1313" max="1313" width="8.7109375" style="140" bestFit="1" customWidth="1"/>
    <col min="1314" max="1314" width="8.421875" style="140" bestFit="1" customWidth="1"/>
    <col min="1315" max="1316" width="9.00390625" style="140" bestFit="1" customWidth="1"/>
    <col min="1317" max="1317" width="8.421875" style="140" bestFit="1" customWidth="1"/>
    <col min="1318" max="1319" width="8.7109375" style="140" bestFit="1" customWidth="1"/>
    <col min="1320" max="1320" width="2.7109375" style="140" customWidth="1"/>
    <col min="1321" max="1533" width="11.421875" style="140" customWidth="1"/>
    <col min="1534" max="1534" width="4.28125" style="140" bestFit="1" customWidth="1"/>
    <col min="1535" max="1535" width="10.57421875" style="140" customWidth="1"/>
    <col min="1536" max="1536" width="6.140625" style="140" customWidth="1"/>
    <col min="1537" max="1537" width="24.7109375" style="140" customWidth="1"/>
    <col min="1538" max="1538" width="10.28125" style="140" customWidth="1"/>
    <col min="1539" max="1539" width="11.57421875" style="140" customWidth="1"/>
    <col min="1540" max="1540" width="9.8515625" style="140" customWidth="1"/>
    <col min="1541" max="1541" width="7.8515625" style="140" customWidth="1"/>
    <col min="1542" max="1542" width="7.7109375" style="140" customWidth="1"/>
    <col min="1543" max="1544" width="8.421875" style="140" customWidth="1"/>
    <col min="1545" max="1545" width="7.8515625" style="140" customWidth="1"/>
    <col min="1546" max="1546" width="8.421875" style="140" customWidth="1"/>
    <col min="1547" max="1547" width="7.8515625" style="140" customWidth="1"/>
    <col min="1548" max="1548" width="7.7109375" style="140" customWidth="1"/>
    <col min="1549" max="1549" width="7.8515625" style="140" customWidth="1"/>
    <col min="1550" max="1550" width="8.421875" style="140" customWidth="1"/>
    <col min="1551" max="1551" width="7.421875" style="140" customWidth="1"/>
    <col min="1552" max="1552" width="10.7109375" style="140" bestFit="1" customWidth="1"/>
    <col min="1553" max="1554" width="8.421875" style="140" bestFit="1" customWidth="1"/>
    <col min="1555" max="1555" width="11.421875" style="140" bestFit="1" customWidth="1"/>
    <col min="1556" max="1556" width="9.00390625" style="140" bestFit="1" customWidth="1"/>
    <col min="1557" max="1557" width="7.7109375" style="140" bestFit="1" customWidth="1"/>
    <col min="1558" max="1558" width="7.421875" style="140" bestFit="1" customWidth="1"/>
    <col min="1559" max="1560" width="9.00390625" style="140" bestFit="1" customWidth="1"/>
    <col min="1561" max="1561" width="10.8515625" style="140" bestFit="1" customWidth="1"/>
    <col min="1562" max="1562" width="9.00390625" style="140" bestFit="1" customWidth="1"/>
    <col min="1563" max="1563" width="8.7109375" style="140" bestFit="1" customWidth="1"/>
    <col min="1564" max="1564" width="9.57421875" style="140" bestFit="1" customWidth="1"/>
    <col min="1565" max="1566" width="9.00390625" style="140" bestFit="1" customWidth="1"/>
    <col min="1567" max="1568" width="8.421875" style="140" bestFit="1" customWidth="1"/>
    <col min="1569" max="1569" width="8.7109375" style="140" bestFit="1" customWidth="1"/>
    <col min="1570" max="1570" width="8.421875" style="140" bestFit="1" customWidth="1"/>
    <col min="1571" max="1572" width="9.00390625" style="140" bestFit="1" customWidth="1"/>
    <col min="1573" max="1573" width="8.421875" style="140" bestFit="1" customWidth="1"/>
    <col min="1574" max="1575" width="8.7109375" style="140" bestFit="1" customWidth="1"/>
    <col min="1576" max="1576" width="2.7109375" style="140" customWidth="1"/>
    <col min="1577" max="1789" width="11.421875" style="140" customWidth="1"/>
    <col min="1790" max="1790" width="4.28125" style="140" bestFit="1" customWidth="1"/>
    <col min="1791" max="1791" width="10.57421875" style="140" customWidth="1"/>
    <col min="1792" max="1792" width="6.140625" style="140" customWidth="1"/>
    <col min="1793" max="1793" width="24.7109375" style="140" customWidth="1"/>
    <col min="1794" max="1794" width="10.28125" style="140" customWidth="1"/>
    <col min="1795" max="1795" width="11.57421875" style="140" customWidth="1"/>
    <col min="1796" max="1796" width="9.8515625" style="140" customWidth="1"/>
    <col min="1797" max="1797" width="7.8515625" style="140" customWidth="1"/>
    <col min="1798" max="1798" width="7.7109375" style="140" customWidth="1"/>
    <col min="1799" max="1800" width="8.421875" style="140" customWidth="1"/>
    <col min="1801" max="1801" width="7.8515625" style="140" customWidth="1"/>
    <col min="1802" max="1802" width="8.421875" style="140" customWidth="1"/>
    <col min="1803" max="1803" width="7.8515625" style="140" customWidth="1"/>
    <col min="1804" max="1804" width="7.7109375" style="140" customWidth="1"/>
    <col min="1805" max="1805" width="7.8515625" style="140" customWidth="1"/>
    <col min="1806" max="1806" width="8.421875" style="140" customWidth="1"/>
    <col min="1807" max="1807" width="7.421875" style="140" customWidth="1"/>
    <col min="1808" max="1808" width="10.7109375" style="140" bestFit="1" customWidth="1"/>
    <col min="1809" max="1810" width="8.421875" style="140" bestFit="1" customWidth="1"/>
    <col min="1811" max="1811" width="11.421875" style="140" bestFit="1" customWidth="1"/>
    <col min="1812" max="1812" width="9.00390625" style="140" bestFit="1" customWidth="1"/>
    <col min="1813" max="1813" width="7.7109375" style="140" bestFit="1" customWidth="1"/>
    <col min="1814" max="1814" width="7.421875" style="140" bestFit="1" customWidth="1"/>
    <col min="1815" max="1816" width="9.00390625" style="140" bestFit="1" customWidth="1"/>
    <col min="1817" max="1817" width="10.8515625" style="140" bestFit="1" customWidth="1"/>
    <col min="1818" max="1818" width="9.00390625" style="140" bestFit="1" customWidth="1"/>
    <col min="1819" max="1819" width="8.7109375" style="140" bestFit="1" customWidth="1"/>
    <col min="1820" max="1820" width="9.57421875" style="140" bestFit="1" customWidth="1"/>
    <col min="1821" max="1822" width="9.00390625" style="140" bestFit="1" customWidth="1"/>
    <col min="1823" max="1824" width="8.421875" style="140" bestFit="1" customWidth="1"/>
    <col min="1825" max="1825" width="8.7109375" style="140" bestFit="1" customWidth="1"/>
    <col min="1826" max="1826" width="8.421875" style="140" bestFit="1" customWidth="1"/>
    <col min="1827" max="1828" width="9.00390625" style="140" bestFit="1" customWidth="1"/>
    <col min="1829" max="1829" width="8.421875" style="140" bestFit="1" customWidth="1"/>
    <col min="1830" max="1831" width="8.7109375" style="140" bestFit="1" customWidth="1"/>
    <col min="1832" max="1832" width="2.7109375" style="140" customWidth="1"/>
    <col min="1833" max="2045" width="11.421875" style="140" customWidth="1"/>
    <col min="2046" max="2046" width="4.28125" style="140" bestFit="1" customWidth="1"/>
    <col min="2047" max="2047" width="10.57421875" style="140" customWidth="1"/>
    <col min="2048" max="2048" width="6.140625" style="140" customWidth="1"/>
    <col min="2049" max="2049" width="24.7109375" style="140" customWidth="1"/>
    <col min="2050" max="2050" width="10.28125" style="140" customWidth="1"/>
    <col min="2051" max="2051" width="11.57421875" style="140" customWidth="1"/>
    <col min="2052" max="2052" width="9.8515625" style="140" customWidth="1"/>
    <col min="2053" max="2053" width="7.8515625" style="140" customWidth="1"/>
    <col min="2054" max="2054" width="7.7109375" style="140" customWidth="1"/>
    <col min="2055" max="2056" width="8.421875" style="140" customWidth="1"/>
    <col min="2057" max="2057" width="7.8515625" style="140" customWidth="1"/>
    <col min="2058" max="2058" width="8.421875" style="140" customWidth="1"/>
    <col min="2059" max="2059" width="7.8515625" style="140" customWidth="1"/>
    <col min="2060" max="2060" width="7.7109375" style="140" customWidth="1"/>
    <col min="2061" max="2061" width="7.8515625" style="140" customWidth="1"/>
    <col min="2062" max="2062" width="8.421875" style="140" customWidth="1"/>
    <col min="2063" max="2063" width="7.421875" style="140" customWidth="1"/>
    <col min="2064" max="2064" width="10.7109375" style="140" bestFit="1" customWidth="1"/>
    <col min="2065" max="2066" width="8.421875" style="140" bestFit="1" customWidth="1"/>
    <col min="2067" max="2067" width="11.421875" style="140" bestFit="1" customWidth="1"/>
    <col min="2068" max="2068" width="9.00390625" style="140" bestFit="1" customWidth="1"/>
    <col min="2069" max="2069" width="7.7109375" style="140" bestFit="1" customWidth="1"/>
    <col min="2070" max="2070" width="7.421875" style="140" bestFit="1" customWidth="1"/>
    <col min="2071" max="2072" width="9.00390625" style="140" bestFit="1" customWidth="1"/>
    <col min="2073" max="2073" width="10.8515625" style="140" bestFit="1" customWidth="1"/>
    <col min="2074" max="2074" width="9.00390625" style="140" bestFit="1" customWidth="1"/>
    <col min="2075" max="2075" width="8.7109375" style="140" bestFit="1" customWidth="1"/>
    <col min="2076" max="2076" width="9.57421875" style="140" bestFit="1" customWidth="1"/>
    <col min="2077" max="2078" width="9.00390625" style="140" bestFit="1" customWidth="1"/>
    <col min="2079" max="2080" width="8.421875" style="140" bestFit="1" customWidth="1"/>
    <col min="2081" max="2081" width="8.7109375" style="140" bestFit="1" customWidth="1"/>
    <col min="2082" max="2082" width="8.421875" style="140" bestFit="1" customWidth="1"/>
    <col min="2083" max="2084" width="9.00390625" style="140" bestFit="1" customWidth="1"/>
    <col min="2085" max="2085" width="8.421875" style="140" bestFit="1" customWidth="1"/>
    <col min="2086" max="2087" width="8.7109375" style="140" bestFit="1" customWidth="1"/>
    <col min="2088" max="2088" width="2.7109375" style="140" customWidth="1"/>
    <col min="2089" max="2301" width="11.421875" style="140" customWidth="1"/>
    <col min="2302" max="2302" width="4.28125" style="140" bestFit="1" customWidth="1"/>
    <col min="2303" max="2303" width="10.57421875" style="140" customWidth="1"/>
    <col min="2304" max="2304" width="6.140625" style="140" customWidth="1"/>
    <col min="2305" max="2305" width="24.7109375" style="140" customWidth="1"/>
    <col min="2306" max="2306" width="10.28125" style="140" customWidth="1"/>
    <col min="2307" max="2307" width="11.57421875" style="140" customWidth="1"/>
    <col min="2308" max="2308" width="9.8515625" style="140" customWidth="1"/>
    <col min="2309" max="2309" width="7.8515625" style="140" customWidth="1"/>
    <col min="2310" max="2310" width="7.7109375" style="140" customWidth="1"/>
    <col min="2311" max="2312" width="8.421875" style="140" customWidth="1"/>
    <col min="2313" max="2313" width="7.8515625" style="140" customWidth="1"/>
    <col min="2314" max="2314" width="8.421875" style="140" customWidth="1"/>
    <col min="2315" max="2315" width="7.8515625" style="140" customWidth="1"/>
    <col min="2316" max="2316" width="7.7109375" style="140" customWidth="1"/>
    <col min="2317" max="2317" width="7.8515625" style="140" customWidth="1"/>
    <col min="2318" max="2318" width="8.421875" style="140" customWidth="1"/>
    <col min="2319" max="2319" width="7.421875" style="140" customWidth="1"/>
    <col min="2320" max="2320" width="10.7109375" style="140" bestFit="1" customWidth="1"/>
    <col min="2321" max="2322" width="8.421875" style="140" bestFit="1" customWidth="1"/>
    <col min="2323" max="2323" width="11.421875" style="140" bestFit="1" customWidth="1"/>
    <col min="2324" max="2324" width="9.00390625" style="140" bestFit="1" customWidth="1"/>
    <col min="2325" max="2325" width="7.7109375" style="140" bestFit="1" customWidth="1"/>
    <col min="2326" max="2326" width="7.421875" style="140" bestFit="1" customWidth="1"/>
    <col min="2327" max="2328" width="9.00390625" style="140" bestFit="1" customWidth="1"/>
    <col min="2329" max="2329" width="10.8515625" style="140" bestFit="1" customWidth="1"/>
    <col min="2330" max="2330" width="9.00390625" style="140" bestFit="1" customWidth="1"/>
    <col min="2331" max="2331" width="8.7109375" style="140" bestFit="1" customWidth="1"/>
    <col min="2332" max="2332" width="9.57421875" style="140" bestFit="1" customWidth="1"/>
    <col min="2333" max="2334" width="9.00390625" style="140" bestFit="1" customWidth="1"/>
    <col min="2335" max="2336" width="8.421875" style="140" bestFit="1" customWidth="1"/>
    <col min="2337" max="2337" width="8.7109375" style="140" bestFit="1" customWidth="1"/>
    <col min="2338" max="2338" width="8.421875" style="140" bestFit="1" customWidth="1"/>
    <col min="2339" max="2340" width="9.00390625" style="140" bestFit="1" customWidth="1"/>
    <col min="2341" max="2341" width="8.421875" style="140" bestFit="1" customWidth="1"/>
    <col min="2342" max="2343" width="8.7109375" style="140" bestFit="1" customWidth="1"/>
    <col min="2344" max="2344" width="2.7109375" style="140" customWidth="1"/>
    <col min="2345" max="2557" width="11.421875" style="140" customWidth="1"/>
    <col min="2558" max="2558" width="4.28125" style="140" bestFit="1" customWidth="1"/>
    <col min="2559" max="2559" width="10.57421875" style="140" customWidth="1"/>
    <col min="2560" max="2560" width="6.140625" style="140" customWidth="1"/>
    <col min="2561" max="2561" width="24.7109375" style="140" customWidth="1"/>
    <col min="2562" max="2562" width="10.28125" style="140" customWidth="1"/>
    <col min="2563" max="2563" width="11.57421875" style="140" customWidth="1"/>
    <col min="2564" max="2564" width="9.8515625" style="140" customWidth="1"/>
    <col min="2565" max="2565" width="7.8515625" style="140" customWidth="1"/>
    <col min="2566" max="2566" width="7.7109375" style="140" customWidth="1"/>
    <col min="2567" max="2568" width="8.421875" style="140" customWidth="1"/>
    <col min="2569" max="2569" width="7.8515625" style="140" customWidth="1"/>
    <col min="2570" max="2570" width="8.421875" style="140" customWidth="1"/>
    <col min="2571" max="2571" width="7.8515625" style="140" customWidth="1"/>
    <col min="2572" max="2572" width="7.7109375" style="140" customWidth="1"/>
    <col min="2573" max="2573" width="7.8515625" style="140" customWidth="1"/>
    <col min="2574" max="2574" width="8.421875" style="140" customWidth="1"/>
    <col min="2575" max="2575" width="7.421875" style="140" customWidth="1"/>
    <col min="2576" max="2576" width="10.7109375" style="140" bestFit="1" customWidth="1"/>
    <col min="2577" max="2578" width="8.421875" style="140" bestFit="1" customWidth="1"/>
    <col min="2579" max="2579" width="11.421875" style="140" bestFit="1" customWidth="1"/>
    <col min="2580" max="2580" width="9.00390625" style="140" bestFit="1" customWidth="1"/>
    <col min="2581" max="2581" width="7.7109375" style="140" bestFit="1" customWidth="1"/>
    <col min="2582" max="2582" width="7.421875" style="140" bestFit="1" customWidth="1"/>
    <col min="2583" max="2584" width="9.00390625" style="140" bestFit="1" customWidth="1"/>
    <col min="2585" max="2585" width="10.8515625" style="140" bestFit="1" customWidth="1"/>
    <col min="2586" max="2586" width="9.00390625" style="140" bestFit="1" customWidth="1"/>
    <col min="2587" max="2587" width="8.7109375" style="140" bestFit="1" customWidth="1"/>
    <col min="2588" max="2588" width="9.57421875" style="140" bestFit="1" customWidth="1"/>
    <col min="2589" max="2590" width="9.00390625" style="140" bestFit="1" customWidth="1"/>
    <col min="2591" max="2592" width="8.421875" style="140" bestFit="1" customWidth="1"/>
    <col min="2593" max="2593" width="8.7109375" style="140" bestFit="1" customWidth="1"/>
    <col min="2594" max="2594" width="8.421875" style="140" bestFit="1" customWidth="1"/>
    <col min="2595" max="2596" width="9.00390625" style="140" bestFit="1" customWidth="1"/>
    <col min="2597" max="2597" width="8.421875" style="140" bestFit="1" customWidth="1"/>
    <col min="2598" max="2599" width="8.7109375" style="140" bestFit="1" customWidth="1"/>
    <col min="2600" max="2600" width="2.7109375" style="140" customWidth="1"/>
    <col min="2601" max="2813" width="11.421875" style="140" customWidth="1"/>
    <col min="2814" max="2814" width="4.28125" style="140" bestFit="1" customWidth="1"/>
    <col min="2815" max="2815" width="10.57421875" style="140" customWidth="1"/>
    <col min="2816" max="2816" width="6.140625" style="140" customWidth="1"/>
    <col min="2817" max="2817" width="24.7109375" style="140" customWidth="1"/>
    <col min="2818" max="2818" width="10.28125" style="140" customWidth="1"/>
    <col min="2819" max="2819" width="11.57421875" style="140" customWidth="1"/>
    <col min="2820" max="2820" width="9.8515625" style="140" customWidth="1"/>
    <col min="2821" max="2821" width="7.8515625" style="140" customWidth="1"/>
    <col min="2822" max="2822" width="7.7109375" style="140" customWidth="1"/>
    <col min="2823" max="2824" width="8.421875" style="140" customWidth="1"/>
    <col min="2825" max="2825" width="7.8515625" style="140" customWidth="1"/>
    <col min="2826" max="2826" width="8.421875" style="140" customWidth="1"/>
    <col min="2827" max="2827" width="7.8515625" style="140" customWidth="1"/>
    <col min="2828" max="2828" width="7.7109375" style="140" customWidth="1"/>
    <col min="2829" max="2829" width="7.8515625" style="140" customWidth="1"/>
    <col min="2830" max="2830" width="8.421875" style="140" customWidth="1"/>
    <col min="2831" max="2831" width="7.421875" style="140" customWidth="1"/>
    <col min="2832" max="2832" width="10.7109375" style="140" bestFit="1" customWidth="1"/>
    <col min="2833" max="2834" width="8.421875" style="140" bestFit="1" customWidth="1"/>
    <col min="2835" max="2835" width="11.421875" style="140" bestFit="1" customWidth="1"/>
    <col min="2836" max="2836" width="9.00390625" style="140" bestFit="1" customWidth="1"/>
    <col min="2837" max="2837" width="7.7109375" style="140" bestFit="1" customWidth="1"/>
    <col min="2838" max="2838" width="7.421875" style="140" bestFit="1" customWidth="1"/>
    <col min="2839" max="2840" width="9.00390625" style="140" bestFit="1" customWidth="1"/>
    <col min="2841" max="2841" width="10.8515625" style="140" bestFit="1" customWidth="1"/>
    <col min="2842" max="2842" width="9.00390625" style="140" bestFit="1" customWidth="1"/>
    <col min="2843" max="2843" width="8.7109375" style="140" bestFit="1" customWidth="1"/>
    <col min="2844" max="2844" width="9.57421875" style="140" bestFit="1" customWidth="1"/>
    <col min="2845" max="2846" width="9.00390625" style="140" bestFit="1" customWidth="1"/>
    <col min="2847" max="2848" width="8.421875" style="140" bestFit="1" customWidth="1"/>
    <col min="2849" max="2849" width="8.7109375" style="140" bestFit="1" customWidth="1"/>
    <col min="2850" max="2850" width="8.421875" style="140" bestFit="1" customWidth="1"/>
    <col min="2851" max="2852" width="9.00390625" style="140" bestFit="1" customWidth="1"/>
    <col min="2853" max="2853" width="8.421875" style="140" bestFit="1" customWidth="1"/>
    <col min="2854" max="2855" width="8.7109375" style="140" bestFit="1" customWidth="1"/>
    <col min="2856" max="2856" width="2.7109375" style="140" customWidth="1"/>
    <col min="2857" max="3069" width="11.421875" style="140" customWidth="1"/>
    <col min="3070" max="3070" width="4.28125" style="140" bestFit="1" customWidth="1"/>
    <col min="3071" max="3071" width="10.57421875" style="140" customWidth="1"/>
    <col min="3072" max="3072" width="6.140625" style="140" customWidth="1"/>
    <col min="3073" max="3073" width="24.7109375" style="140" customWidth="1"/>
    <col min="3074" max="3074" width="10.28125" style="140" customWidth="1"/>
    <col min="3075" max="3075" width="11.57421875" style="140" customWidth="1"/>
    <col min="3076" max="3076" width="9.8515625" style="140" customWidth="1"/>
    <col min="3077" max="3077" width="7.8515625" style="140" customWidth="1"/>
    <col min="3078" max="3078" width="7.7109375" style="140" customWidth="1"/>
    <col min="3079" max="3080" width="8.421875" style="140" customWidth="1"/>
    <col min="3081" max="3081" width="7.8515625" style="140" customWidth="1"/>
    <col min="3082" max="3082" width="8.421875" style="140" customWidth="1"/>
    <col min="3083" max="3083" width="7.8515625" style="140" customWidth="1"/>
    <col min="3084" max="3084" width="7.7109375" style="140" customWidth="1"/>
    <col min="3085" max="3085" width="7.8515625" style="140" customWidth="1"/>
    <col min="3086" max="3086" width="8.421875" style="140" customWidth="1"/>
    <col min="3087" max="3087" width="7.421875" style="140" customWidth="1"/>
    <col min="3088" max="3088" width="10.7109375" style="140" bestFit="1" customWidth="1"/>
    <col min="3089" max="3090" width="8.421875" style="140" bestFit="1" customWidth="1"/>
    <col min="3091" max="3091" width="11.421875" style="140" bestFit="1" customWidth="1"/>
    <col min="3092" max="3092" width="9.00390625" style="140" bestFit="1" customWidth="1"/>
    <col min="3093" max="3093" width="7.7109375" style="140" bestFit="1" customWidth="1"/>
    <col min="3094" max="3094" width="7.421875" style="140" bestFit="1" customWidth="1"/>
    <col min="3095" max="3096" width="9.00390625" style="140" bestFit="1" customWidth="1"/>
    <col min="3097" max="3097" width="10.8515625" style="140" bestFit="1" customWidth="1"/>
    <col min="3098" max="3098" width="9.00390625" style="140" bestFit="1" customWidth="1"/>
    <col min="3099" max="3099" width="8.7109375" style="140" bestFit="1" customWidth="1"/>
    <col min="3100" max="3100" width="9.57421875" style="140" bestFit="1" customWidth="1"/>
    <col min="3101" max="3102" width="9.00390625" style="140" bestFit="1" customWidth="1"/>
    <col min="3103" max="3104" width="8.421875" style="140" bestFit="1" customWidth="1"/>
    <col min="3105" max="3105" width="8.7109375" style="140" bestFit="1" customWidth="1"/>
    <col min="3106" max="3106" width="8.421875" style="140" bestFit="1" customWidth="1"/>
    <col min="3107" max="3108" width="9.00390625" style="140" bestFit="1" customWidth="1"/>
    <col min="3109" max="3109" width="8.421875" style="140" bestFit="1" customWidth="1"/>
    <col min="3110" max="3111" width="8.7109375" style="140" bestFit="1" customWidth="1"/>
    <col min="3112" max="3112" width="2.7109375" style="140" customWidth="1"/>
    <col min="3113" max="3325" width="11.421875" style="140" customWidth="1"/>
    <col min="3326" max="3326" width="4.28125" style="140" bestFit="1" customWidth="1"/>
    <col min="3327" max="3327" width="10.57421875" style="140" customWidth="1"/>
    <col min="3328" max="3328" width="6.140625" style="140" customWidth="1"/>
    <col min="3329" max="3329" width="24.7109375" style="140" customWidth="1"/>
    <col min="3330" max="3330" width="10.28125" style="140" customWidth="1"/>
    <col min="3331" max="3331" width="11.57421875" style="140" customWidth="1"/>
    <col min="3332" max="3332" width="9.8515625" style="140" customWidth="1"/>
    <col min="3333" max="3333" width="7.8515625" style="140" customWidth="1"/>
    <col min="3334" max="3334" width="7.7109375" style="140" customWidth="1"/>
    <col min="3335" max="3336" width="8.421875" style="140" customWidth="1"/>
    <col min="3337" max="3337" width="7.8515625" style="140" customWidth="1"/>
    <col min="3338" max="3338" width="8.421875" style="140" customWidth="1"/>
    <col min="3339" max="3339" width="7.8515625" style="140" customWidth="1"/>
    <col min="3340" max="3340" width="7.7109375" style="140" customWidth="1"/>
    <col min="3341" max="3341" width="7.8515625" style="140" customWidth="1"/>
    <col min="3342" max="3342" width="8.421875" style="140" customWidth="1"/>
    <col min="3343" max="3343" width="7.421875" style="140" customWidth="1"/>
    <col min="3344" max="3344" width="10.7109375" style="140" bestFit="1" customWidth="1"/>
    <col min="3345" max="3346" width="8.421875" style="140" bestFit="1" customWidth="1"/>
    <col min="3347" max="3347" width="11.421875" style="140" bestFit="1" customWidth="1"/>
    <col min="3348" max="3348" width="9.00390625" style="140" bestFit="1" customWidth="1"/>
    <col min="3349" max="3349" width="7.7109375" style="140" bestFit="1" customWidth="1"/>
    <col min="3350" max="3350" width="7.421875" style="140" bestFit="1" customWidth="1"/>
    <col min="3351" max="3352" width="9.00390625" style="140" bestFit="1" customWidth="1"/>
    <col min="3353" max="3353" width="10.8515625" style="140" bestFit="1" customWidth="1"/>
    <col min="3354" max="3354" width="9.00390625" style="140" bestFit="1" customWidth="1"/>
    <col min="3355" max="3355" width="8.7109375" style="140" bestFit="1" customWidth="1"/>
    <col min="3356" max="3356" width="9.57421875" style="140" bestFit="1" customWidth="1"/>
    <col min="3357" max="3358" width="9.00390625" style="140" bestFit="1" customWidth="1"/>
    <col min="3359" max="3360" width="8.421875" style="140" bestFit="1" customWidth="1"/>
    <col min="3361" max="3361" width="8.7109375" style="140" bestFit="1" customWidth="1"/>
    <col min="3362" max="3362" width="8.421875" style="140" bestFit="1" customWidth="1"/>
    <col min="3363" max="3364" width="9.00390625" style="140" bestFit="1" customWidth="1"/>
    <col min="3365" max="3365" width="8.421875" style="140" bestFit="1" customWidth="1"/>
    <col min="3366" max="3367" width="8.7109375" style="140" bestFit="1" customWidth="1"/>
    <col min="3368" max="3368" width="2.7109375" style="140" customWidth="1"/>
    <col min="3369" max="3581" width="11.421875" style="140" customWidth="1"/>
    <col min="3582" max="3582" width="4.28125" style="140" bestFit="1" customWidth="1"/>
    <col min="3583" max="3583" width="10.57421875" style="140" customWidth="1"/>
    <col min="3584" max="3584" width="6.140625" style="140" customWidth="1"/>
    <col min="3585" max="3585" width="24.7109375" style="140" customWidth="1"/>
    <col min="3586" max="3586" width="10.28125" style="140" customWidth="1"/>
    <col min="3587" max="3587" width="11.57421875" style="140" customWidth="1"/>
    <col min="3588" max="3588" width="9.8515625" style="140" customWidth="1"/>
    <col min="3589" max="3589" width="7.8515625" style="140" customWidth="1"/>
    <col min="3590" max="3590" width="7.7109375" style="140" customWidth="1"/>
    <col min="3591" max="3592" width="8.421875" style="140" customWidth="1"/>
    <col min="3593" max="3593" width="7.8515625" style="140" customWidth="1"/>
    <col min="3594" max="3594" width="8.421875" style="140" customWidth="1"/>
    <col min="3595" max="3595" width="7.8515625" style="140" customWidth="1"/>
    <col min="3596" max="3596" width="7.7109375" style="140" customWidth="1"/>
    <col min="3597" max="3597" width="7.8515625" style="140" customWidth="1"/>
    <col min="3598" max="3598" width="8.421875" style="140" customWidth="1"/>
    <col min="3599" max="3599" width="7.421875" style="140" customWidth="1"/>
    <col min="3600" max="3600" width="10.7109375" style="140" bestFit="1" customWidth="1"/>
    <col min="3601" max="3602" width="8.421875" style="140" bestFit="1" customWidth="1"/>
    <col min="3603" max="3603" width="11.421875" style="140" bestFit="1" customWidth="1"/>
    <col min="3604" max="3604" width="9.00390625" style="140" bestFit="1" customWidth="1"/>
    <col min="3605" max="3605" width="7.7109375" style="140" bestFit="1" customWidth="1"/>
    <col min="3606" max="3606" width="7.421875" style="140" bestFit="1" customWidth="1"/>
    <col min="3607" max="3608" width="9.00390625" style="140" bestFit="1" customWidth="1"/>
    <col min="3609" max="3609" width="10.8515625" style="140" bestFit="1" customWidth="1"/>
    <col min="3610" max="3610" width="9.00390625" style="140" bestFit="1" customWidth="1"/>
    <col min="3611" max="3611" width="8.7109375" style="140" bestFit="1" customWidth="1"/>
    <col min="3612" max="3612" width="9.57421875" style="140" bestFit="1" customWidth="1"/>
    <col min="3613" max="3614" width="9.00390625" style="140" bestFit="1" customWidth="1"/>
    <col min="3615" max="3616" width="8.421875" style="140" bestFit="1" customWidth="1"/>
    <col min="3617" max="3617" width="8.7109375" style="140" bestFit="1" customWidth="1"/>
    <col min="3618" max="3618" width="8.421875" style="140" bestFit="1" customWidth="1"/>
    <col min="3619" max="3620" width="9.00390625" style="140" bestFit="1" customWidth="1"/>
    <col min="3621" max="3621" width="8.421875" style="140" bestFit="1" customWidth="1"/>
    <col min="3622" max="3623" width="8.7109375" style="140" bestFit="1" customWidth="1"/>
    <col min="3624" max="3624" width="2.7109375" style="140" customWidth="1"/>
    <col min="3625" max="3837" width="11.421875" style="140" customWidth="1"/>
    <col min="3838" max="3838" width="4.28125" style="140" bestFit="1" customWidth="1"/>
    <col min="3839" max="3839" width="10.57421875" style="140" customWidth="1"/>
    <col min="3840" max="3840" width="6.140625" style="140" customWidth="1"/>
    <col min="3841" max="3841" width="24.7109375" style="140" customWidth="1"/>
    <col min="3842" max="3842" width="10.28125" style="140" customWidth="1"/>
    <col min="3843" max="3843" width="11.57421875" style="140" customWidth="1"/>
    <col min="3844" max="3844" width="9.8515625" style="140" customWidth="1"/>
    <col min="3845" max="3845" width="7.8515625" style="140" customWidth="1"/>
    <col min="3846" max="3846" width="7.7109375" style="140" customWidth="1"/>
    <col min="3847" max="3848" width="8.421875" style="140" customWidth="1"/>
    <col min="3849" max="3849" width="7.8515625" style="140" customWidth="1"/>
    <col min="3850" max="3850" width="8.421875" style="140" customWidth="1"/>
    <col min="3851" max="3851" width="7.8515625" style="140" customWidth="1"/>
    <col min="3852" max="3852" width="7.7109375" style="140" customWidth="1"/>
    <col min="3853" max="3853" width="7.8515625" style="140" customWidth="1"/>
    <col min="3854" max="3854" width="8.421875" style="140" customWidth="1"/>
    <col min="3855" max="3855" width="7.421875" style="140" customWidth="1"/>
    <col min="3856" max="3856" width="10.7109375" style="140" bestFit="1" customWidth="1"/>
    <col min="3857" max="3858" width="8.421875" style="140" bestFit="1" customWidth="1"/>
    <col min="3859" max="3859" width="11.421875" style="140" bestFit="1" customWidth="1"/>
    <col min="3860" max="3860" width="9.00390625" style="140" bestFit="1" customWidth="1"/>
    <col min="3861" max="3861" width="7.7109375" style="140" bestFit="1" customWidth="1"/>
    <col min="3862" max="3862" width="7.421875" style="140" bestFit="1" customWidth="1"/>
    <col min="3863" max="3864" width="9.00390625" style="140" bestFit="1" customWidth="1"/>
    <col min="3865" max="3865" width="10.8515625" style="140" bestFit="1" customWidth="1"/>
    <col min="3866" max="3866" width="9.00390625" style="140" bestFit="1" customWidth="1"/>
    <col min="3867" max="3867" width="8.7109375" style="140" bestFit="1" customWidth="1"/>
    <col min="3868" max="3868" width="9.57421875" style="140" bestFit="1" customWidth="1"/>
    <col min="3869" max="3870" width="9.00390625" style="140" bestFit="1" customWidth="1"/>
    <col min="3871" max="3872" width="8.421875" style="140" bestFit="1" customWidth="1"/>
    <col min="3873" max="3873" width="8.7109375" style="140" bestFit="1" customWidth="1"/>
    <col min="3874" max="3874" width="8.421875" style="140" bestFit="1" customWidth="1"/>
    <col min="3875" max="3876" width="9.00390625" style="140" bestFit="1" customWidth="1"/>
    <col min="3877" max="3877" width="8.421875" style="140" bestFit="1" customWidth="1"/>
    <col min="3878" max="3879" width="8.7109375" style="140" bestFit="1" customWidth="1"/>
    <col min="3880" max="3880" width="2.7109375" style="140" customWidth="1"/>
    <col min="3881" max="4093" width="11.421875" style="140" customWidth="1"/>
    <col min="4094" max="4094" width="4.28125" style="140" bestFit="1" customWidth="1"/>
    <col min="4095" max="4095" width="10.57421875" style="140" customWidth="1"/>
    <col min="4096" max="4096" width="6.140625" style="140" customWidth="1"/>
    <col min="4097" max="4097" width="24.7109375" style="140" customWidth="1"/>
    <col min="4098" max="4098" width="10.28125" style="140" customWidth="1"/>
    <col min="4099" max="4099" width="11.57421875" style="140" customWidth="1"/>
    <col min="4100" max="4100" width="9.8515625" style="140" customWidth="1"/>
    <col min="4101" max="4101" width="7.8515625" style="140" customWidth="1"/>
    <col min="4102" max="4102" width="7.7109375" style="140" customWidth="1"/>
    <col min="4103" max="4104" width="8.421875" style="140" customWidth="1"/>
    <col min="4105" max="4105" width="7.8515625" style="140" customWidth="1"/>
    <col min="4106" max="4106" width="8.421875" style="140" customWidth="1"/>
    <col min="4107" max="4107" width="7.8515625" style="140" customWidth="1"/>
    <col min="4108" max="4108" width="7.7109375" style="140" customWidth="1"/>
    <col min="4109" max="4109" width="7.8515625" style="140" customWidth="1"/>
    <col min="4110" max="4110" width="8.421875" style="140" customWidth="1"/>
    <col min="4111" max="4111" width="7.421875" style="140" customWidth="1"/>
    <col min="4112" max="4112" width="10.7109375" style="140" bestFit="1" customWidth="1"/>
    <col min="4113" max="4114" width="8.421875" style="140" bestFit="1" customWidth="1"/>
    <col min="4115" max="4115" width="11.421875" style="140" bestFit="1" customWidth="1"/>
    <col min="4116" max="4116" width="9.00390625" style="140" bestFit="1" customWidth="1"/>
    <col min="4117" max="4117" width="7.7109375" style="140" bestFit="1" customWidth="1"/>
    <col min="4118" max="4118" width="7.421875" style="140" bestFit="1" customWidth="1"/>
    <col min="4119" max="4120" width="9.00390625" style="140" bestFit="1" customWidth="1"/>
    <col min="4121" max="4121" width="10.8515625" style="140" bestFit="1" customWidth="1"/>
    <col min="4122" max="4122" width="9.00390625" style="140" bestFit="1" customWidth="1"/>
    <col min="4123" max="4123" width="8.7109375" style="140" bestFit="1" customWidth="1"/>
    <col min="4124" max="4124" width="9.57421875" style="140" bestFit="1" customWidth="1"/>
    <col min="4125" max="4126" width="9.00390625" style="140" bestFit="1" customWidth="1"/>
    <col min="4127" max="4128" width="8.421875" style="140" bestFit="1" customWidth="1"/>
    <col min="4129" max="4129" width="8.7109375" style="140" bestFit="1" customWidth="1"/>
    <col min="4130" max="4130" width="8.421875" style="140" bestFit="1" customWidth="1"/>
    <col min="4131" max="4132" width="9.00390625" style="140" bestFit="1" customWidth="1"/>
    <col min="4133" max="4133" width="8.421875" style="140" bestFit="1" customWidth="1"/>
    <col min="4134" max="4135" width="8.7109375" style="140" bestFit="1" customWidth="1"/>
    <col min="4136" max="4136" width="2.7109375" style="140" customWidth="1"/>
    <col min="4137" max="4349" width="11.421875" style="140" customWidth="1"/>
    <col min="4350" max="4350" width="4.28125" style="140" bestFit="1" customWidth="1"/>
    <col min="4351" max="4351" width="10.57421875" style="140" customWidth="1"/>
    <col min="4352" max="4352" width="6.140625" style="140" customWidth="1"/>
    <col min="4353" max="4353" width="24.7109375" style="140" customWidth="1"/>
    <col min="4354" max="4354" width="10.28125" style="140" customWidth="1"/>
    <col min="4355" max="4355" width="11.57421875" style="140" customWidth="1"/>
    <col min="4356" max="4356" width="9.8515625" style="140" customWidth="1"/>
    <col min="4357" max="4357" width="7.8515625" style="140" customWidth="1"/>
    <col min="4358" max="4358" width="7.7109375" style="140" customWidth="1"/>
    <col min="4359" max="4360" width="8.421875" style="140" customWidth="1"/>
    <col min="4361" max="4361" width="7.8515625" style="140" customWidth="1"/>
    <col min="4362" max="4362" width="8.421875" style="140" customWidth="1"/>
    <col min="4363" max="4363" width="7.8515625" style="140" customWidth="1"/>
    <col min="4364" max="4364" width="7.7109375" style="140" customWidth="1"/>
    <col min="4365" max="4365" width="7.8515625" style="140" customWidth="1"/>
    <col min="4366" max="4366" width="8.421875" style="140" customWidth="1"/>
    <col min="4367" max="4367" width="7.421875" style="140" customWidth="1"/>
    <col min="4368" max="4368" width="10.7109375" style="140" bestFit="1" customWidth="1"/>
    <col min="4369" max="4370" width="8.421875" style="140" bestFit="1" customWidth="1"/>
    <col min="4371" max="4371" width="11.421875" style="140" bestFit="1" customWidth="1"/>
    <col min="4372" max="4372" width="9.00390625" style="140" bestFit="1" customWidth="1"/>
    <col min="4373" max="4373" width="7.7109375" style="140" bestFit="1" customWidth="1"/>
    <col min="4374" max="4374" width="7.421875" style="140" bestFit="1" customWidth="1"/>
    <col min="4375" max="4376" width="9.00390625" style="140" bestFit="1" customWidth="1"/>
    <col min="4377" max="4377" width="10.8515625" style="140" bestFit="1" customWidth="1"/>
    <col min="4378" max="4378" width="9.00390625" style="140" bestFit="1" customWidth="1"/>
    <col min="4379" max="4379" width="8.7109375" style="140" bestFit="1" customWidth="1"/>
    <col min="4380" max="4380" width="9.57421875" style="140" bestFit="1" customWidth="1"/>
    <col min="4381" max="4382" width="9.00390625" style="140" bestFit="1" customWidth="1"/>
    <col min="4383" max="4384" width="8.421875" style="140" bestFit="1" customWidth="1"/>
    <col min="4385" max="4385" width="8.7109375" style="140" bestFit="1" customWidth="1"/>
    <col min="4386" max="4386" width="8.421875" style="140" bestFit="1" customWidth="1"/>
    <col min="4387" max="4388" width="9.00390625" style="140" bestFit="1" customWidth="1"/>
    <col min="4389" max="4389" width="8.421875" style="140" bestFit="1" customWidth="1"/>
    <col min="4390" max="4391" width="8.7109375" style="140" bestFit="1" customWidth="1"/>
    <col min="4392" max="4392" width="2.7109375" style="140" customWidth="1"/>
    <col min="4393" max="4605" width="11.421875" style="140" customWidth="1"/>
    <col min="4606" max="4606" width="4.28125" style="140" bestFit="1" customWidth="1"/>
    <col min="4607" max="4607" width="10.57421875" style="140" customWidth="1"/>
    <col min="4608" max="4608" width="6.140625" style="140" customWidth="1"/>
    <col min="4609" max="4609" width="24.7109375" style="140" customWidth="1"/>
    <col min="4610" max="4610" width="10.28125" style="140" customWidth="1"/>
    <col min="4611" max="4611" width="11.57421875" style="140" customWidth="1"/>
    <col min="4612" max="4612" width="9.8515625" style="140" customWidth="1"/>
    <col min="4613" max="4613" width="7.8515625" style="140" customWidth="1"/>
    <col min="4614" max="4614" width="7.7109375" style="140" customWidth="1"/>
    <col min="4615" max="4616" width="8.421875" style="140" customWidth="1"/>
    <col min="4617" max="4617" width="7.8515625" style="140" customWidth="1"/>
    <col min="4618" max="4618" width="8.421875" style="140" customWidth="1"/>
    <col min="4619" max="4619" width="7.8515625" style="140" customWidth="1"/>
    <col min="4620" max="4620" width="7.7109375" style="140" customWidth="1"/>
    <col min="4621" max="4621" width="7.8515625" style="140" customWidth="1"/>
    <col min="4622" max="4622" width="8.421875" style="140" customWidth="1"/>
    <col min="4623" max="4623" width="7.421875" style="140" customWidth="1"/>
    <col min="4624" max="4624" width="10.7109375" style="140" bestFit="1" customWidth="1"/>
    <col min="4625" max="4626" width="8.421875" style="140" bestFit="1" customWidth="1"/>
    <col min="4627" max="4627" width="11.421875" style="140" bestFit="1" customWidth="1"/>
    <col min="4628" max="4628" width="9.00390625" style="140" bestFit="1" customWidth="1"/>
    <col min="4629" max="4629" width="7.7109375" style="140" bestFit="1" customWidth="1"/>
    <col min="4630" max="4630" width="7.421875" style="140" bestFit="1" customWidth="1"/>
    <col min="4631" max="4632" width="9.00390625" style="140" bestFit="1" customWidth="1"/>
    <col min="4633" max="4633" width="10.8515625" style="140" bestFit="1" customWidth="1"/>
    <col min="4634" max="4634" width="9.00390625" style="140" bestFit="1" customWidth="1"/>
    <col min="4635" max="4635" width="8.7109375" style="140" bestFit="1" customWidth="1"/>
    <col min="4636" max="4636" width="9.57421875" style="140" bestFit="1" customWidth="1"/>
    <col min="4637" max="4638" width="9.00390625" style="140" bestFit="1" customWidth="1"/>
    <col min="4639" max="4640" width="8.421875" style="140" bestFit="1" customWidth="1"/>
    <col min="4641" max="4641" width="8.7109375" style="140" bestFit="1" customWidth="1"/>
    <col min="4642" max="4642" width="8.421875" style="140" bestFit="1" customWidth="1"/>
    <col min="4643" max="4644" width="9.00390625" style="140" bestFit="1" customWidth="1"/>
    <col min="4645" max="4645" width="8.421875" style="140" bestFit="1" customWidth="1"/>
    <col min="4646" max="4647" width="8.7109375" style="140" bestFit="1" customWidth="1"/>
    <col min="4648" max="4648" width="2.7109375" style="140" customWidth="1"/>
    <col min="4649" max="4861" width="11.421875" style="140" customWidth="1"/>
    <col min="4862" max="4862" width="4.28125" style="140" bestFit="1" customWidth="1"/>
    <col min="4863" max="4863" width="10.57421875" style="140" customWidth="1"/>
    <col min="4864" max="4864" width="6.140625" style="140" customWidth="1"/>
    <col min="4865" max="4865" width="24.7109375" style="140" customWidth="1"/>
    <col min="4866" max="4866" width="10.28125" style="140" customWidth="1"/>
    <col min="4867" max="4867" width="11.57421875" style="140" customWidth="1"/>
    <col min="4868" max="4868" width="9.8515625" style="140" customWidth="1"/>
    <col min="4869" max="4869" width="7.8515625" style="140" customWidth="1"/>
    <col min="4870" max="4870" width="7.7109375" style="140" customWidth="1"/>
    <col min="4871" max="4872" width="8.421875" style="140" customWidth="1"/>
    <col min="4873" max="4873" width="7.8515625" style="140" customWidth="1"/>
    <col min="4874" max="4874" width="8.421875" style="140" customWidth="1"/>
    <col min="4875" max="4875" width="7.8515625" style="140" customWidth="1"/>
    <col min="4876" max="4876" width="7.7109375" style="140" customWidth="1"/>
    <col min="4877" max="4877" width="7.8515625" style="140" customWidth="1"/>
    <col min="4878" max="4878" width="8.421875" style="140" customWidth="1"/>
    <col min="4879" max="4879" width="7.421875" style="140" customWidth="1"/>
    <col min="4880" max="4880" width="10.7109375" style="140" bestFit="1" customWidth="1"/>
    <col min="4881" max="4882" width="8.421875" style="140" bestFit="1" customWidth="1"/>
    <col min="4883" max="4883" width="11.421875" style="140" bestFit="1" customWidth="1"/>
    <col min="4884" max="4884" width="9.00390625" style="140" bestFit="1" customWidth="1"/>
    <col min="4885" max="4885" width="7.7109375" style="140" bestFit="1" customWidth="1"/>
    <col min="4886" max="4886" width="7.421875" style="140" bestFit="1" customWidth="1"/>
    <col min="4887" max="4888" width="9.00390625" style="140" bestFit="1" customWidth="1"/>
    <col min="4889" max="4889" width="10.8515625" style="140" bestFit="1" customWidth="1"/>
    <col min="4890" max="4890" width="9.00390625" style="140" bestFit="1" customWidth="1"/>
    <col min="4891" max="4891" width="8.7109375" style="140" bestFit="1" customWidth="1"/>
    <col min="4892" max="4892" width="9.57421875" style="140" bestFit="1" customWidth="1"/>
    <col min="4893" max="4894" width="9.00390625" style="140" bestFit="1" customWidth="1"/>
    <col min="4895" max="4896" width="8.421875" style="140" bestFit="1" customWidth="1"/>
    <col min="4897" max="4897" width="8.7109375" style="140" bestFit="1" customWidth="1"/>
    <col min="4898" max="4898" width="8.421875" style="140" bestFit="1" customWidth="1"/>
    <col min="4899" max="4900" width="9.00390625" style="140" bestFit="1" customWidth="1"/>
    <col min="4901" max="4901" width="8.421875" style="140" bestFit="1" customWidth="1"/>
    <col min="4902" max="4903" width="8.7109375" style="140" bestFit="1" customWidth="1"/>
    <col min="4904" max="4904" width="2.7109375" style="140" customWidth="1"/>
    <col min="4905" max="5117" width="11.421875" style="140" customWidth="1"/>
    <col min="5118" max="5118" width="4.28125" style="140" bestFit="1" customWidth="1"/>
    <col min="5119" max="5119" width="10.57421875" style="140" customWidth="1"/>
    <col min="5120" max="5120" width="6.140625" style="140" customWidth="1"/>
    <col min="5121" max="5121" width="24.7109375" style="140" customWidth="1"/>
    <col min="5122" max="5122" width="10.28125" style="140" customWidth="1"/>
    <col min="5123" max="5123" width="11.57421875" style="140" customWidth="1"/>
    <col min="5124" max="5124" width="9.8515625" style="140" customWidth="1"/>
    <col min="5125" max="5125" width="7.8515625" style="140" customWidth="1"/>
    <col min="5126" max="5126" width="7.7109375" style="140" customWidth="1"/>
    <col min="5127" max="5128" width="8.421875" style="140" customWidth="1"/>
    <col min="5129" max="5129" width="7.8515625" style="140" customWidth="1"/>
    <col min="5130" max="5130" width="8.421875" style="140" customWidth="1"/>
    <col min="5131" max="5131" width="7.8515625" style="140" customWidth="1"/>
    <col min="5132" max="5132" width="7.7109375" style="140" customWidth="1"/>
    <col min="5133" max="5133" width="7.8515625" style="140" customWidth="1"/>
    <col min="5134" max="5134" width="8.421875" style="140" customWidth="1"/>
    <col min="5135" max="5135" width="7.421875" style="140" customWidth="1"/>
    <col min="5136" max="5136" width="10.7109375" style="140" bestFit="1" customWidth="1"/>
    <col min="5137" max="5138" width="8.421875" style="140" bestFit="1" customWidth="1"/>
    <col min="5139" max="5139" width="11.421875" style="140" bestFit="1" customWidth="1"/>
    <col min="5140" max="5140" width="9.00390625" style="140" bestFit="1" customWidth="1"/>
    <col min="5141" max="5141" width="7.7109375" style="140" bestFit="1" customWidth="1"/>
    <col min="5142" max="5142" width="7.421875" style="140" bestFit="1" customWidth="1"/>
    <col min="5143" max="5144" width="9.00390625" style="140" bestFit="1" customWidth="1"/>
    <col min="5145" max="5145" width="10.8515625" style="140" bestFit="1" customWidth="1"/>
    <col min="5146" max="5146" width="9.00390625" style="140" bestFit="1" customWidth="1"/>
    <col min="5147" max="5147" width="8.7109375" style="140" bestFit="1" customWidth="1"/>
    <col min="5148" max="5148" width="9.57421875" style="140" bestFit="1" customWidth="1"/>
    <col min="5149" max="5150" width="9.00390625" style="140" bestFit="1" customWidth="1"/>
    <col min="5151" max="5152" width="8.421875" style="140" bestFit="1" customWidth="1"/>
    <col min="5153" max="5153" width="8.7109375" style="140" bestFit="1" customWidth="1"/>
    <col min="5154" max="5154" width="8.421875" style="140" bestFit="1" customWidth="1"/>
    <col min="5155" max="5156" width="9.00390625" style="140" bestFit="1" customWidth="1"/>
    <col min="5157" max="5157" width="8.421875" style="140" bestFit="1" customWidth="1"/>
    <col min="5158" max="5159" width="8.7109375" style="140" bestFit="1" customWidth="1"/>
    <col min="5160" max="5160" width="2.7109375" style="140" customWidth="1"/>
    <col min="5161" max="5373" width="11.421875" style="140" customWidth="1"/>
    <col min="5374" max="5374" width="4.28125" style="140" bestFit="1" customWidth="1"/>
    <col min="5375" max="5375" width="10.57421875" style="140" customWidth="1"/>
    <col min="5376" max="5376" width="6.140625" style="140" customWidth="1"/>
    <col min="5377" max="5377" width="24.7109375" style="140" customWidth="1"/>
    <col min="5378" max="5378" width="10.28125" style="140" customWidth="1"/>
    <col min="5379" max="5379" width="11.57421875" style="140" customWidth="1"/>
    <col min="5380" max="5380" width="9.8515625" style="140" customWidth="1"/>
    <col min="5381" max="5381" width="7.8515625" style="140" customWidth="1"/>
    <col min="5382" max="5382" width="7.7109375" style="140" customWidth="1"/>
    <col min="5383" max="5384" width="8.421875" style="140" customWidth="1"/>
    <col min="5385" max="5385" width="7.8515625" style="140" customWidth="1"/>
    <col min="5386" max="5386" width="8.421875" style="140" customWidth="1"/>
    <col min="5387" max="5387" width="7.8515625" style="140" customWidth="1"/>
    <col min="5388" max="5388" width="7.7109375" style="140" customWidth="1"/>
    <col min="5389" max="5389" width="7.8515625" style="140" customWidth="1"/>
    <col min="5390" max="5390" width="8.421875" style="140" customWidth="1"/>
    <col min="5391" max="5391" width="7.421875" style="140" customWidth="1"/>
    <col min="5392" max="5392" width="10.7109375" style="140" bestFit="1" customWidth="1"/>
    <col min="5393" max="5394" width="8.421875" style="140" bestFit="1" customWidth="1"/>
    <col min="5395" max="5395" width="11.421875" style="140" bestFit="1" customWidth="1"/>
    <col min="5396" max="5396" width="9.00390625" style="140" bestFit="1" customWidth="1"/>
    <col min="5397" max="5397" width="7.7109375" style="140" bestFit="1" customWidth="1"/>
    <col min="5398" max="5398" width="7.421875" style="140" bestFit="1" customWidth="1"/>
    <col min="5399" max="5400" width="9.00390625" style="140" bestFit="1" customWidth="1"/>
    <col min="5401" max="5401" width="10.8515625" style="140" bestFit="1" customWidth="1"/>
    <col min="5402" max="5402" width="9.00390625" style="140" bestFit="1" customWidth="1"/>
    <col min="5403" max="5403" width="8.7109375" style="140" bestFit="1" customWidth="1"/>
    <col min="5404" max="5404" width="9.57421875" style="140" bestFit="1" customWidth="1"/>
    <col min="5405" max="5406" width="9.00390625" style="140" bestFit="1" customWidth="1"/>
    <col min="5407" max="5408" width="8.421875" style="140" bestFit="1" customWidth="1"/>
    <col min="5409" max="5409" width="8.7109375" style="140" bestFit="1" customWidth="1"/>
    <col min="5410" max="5410" width="8.421875" style="140" bestFit="1" customWidth="1"/>
    <col min="5411" max="5412" width="9.00390625" style="140" bestFit="1" customWidth="1"/>
    <col min="5413" max="5413" width="8.421875" style="140" bestFit="1" customWidth="1"/>
    <col min="5414" max="5415" width="8.7109375" style="140" bestFit="1" customWidth="1"/>
    <col min="5416" max="5416" width="2.7109375" style="140" customWidth="1"/>
    <col min="5417" max="5629" width="11.421875" style="140" customWidth="1"/>
    <col min="5630" max="5630" width="4.28125" style="140" bestFit="1" customWidth="1"/>
    <col min="5631" max="5631" width="10.57421875" style="140" customWidth="1"/>
    <col min="5632" max="5632" width="6.140625" style="140" customWidth="1"/>
    <col min="5633" max="5633" width="24.7109375" style="140" customWidth="1"/>
    <col min="5634" max="5634" width="10.28125" style="140" customWidth="1"/>
    <col min="5635" max="5635" width="11.57421875" style="140" customWidth="1"/>
    <col min="5636" max="5636" width="9.8515625" style="140" customWidth="1"/>
    <col min="5637" max="5637" width="7.8515625" style="140" customWidth="1"/>
    <col min="5638" max="5638" width="7.7109375" style="140" customWidth="1"/>
    <col min="5639" max="5640" width="8.421875" style="140" customWidth="1"/>
    <col min="5641" max="5641" width="7.8515625" style="140" customWidth="1"/>
    <col min="5642" max="5642" width="8.421875" style="140" customWidth="1"/>
    <col min="5643" max="5643" width="7.8515625" style="140" customWidth="1"/>
    <col min="5644" max="5644" width="7.7109375" style="140" customWidth="1"/>
    <col min="5645" max="5645" width="7.8515625" style="140" customWidth="1"/>
    <col min="5646" max="5646" width="8.421875" style="140" customWidth="1"/>
    <col min="5647" max="5647" width="7.421875" style="140" customWidth="1"/>
    <col min="5648" max="5648" width="10.7109375" style="140" bestFit="1" customWidth="1"/>
    <col min="5649" max="5650" width="8.421875" style="140" bestFit="1" customWidth="1"/>
    <col min="5651" max="5651" width="11.421875" style="140" bestFit="1" customWidth="1"/>
    <col min="5652" max="5652" width="9.00390625" style="140" bestFit="1" customWidth="1"/>
    <col min="5653" max="5653" width="7.7109375" style="140" bestFit="1" customWidth="1"/>
    <col min="5654" max="5654" width="7.421875" style="140" bestFit="1" customWidth="1"/>
    <col min="5655" max="5656" width="9.00390625" style="140" bestFit="1" customWidth="1"/>
    <col min="5657" max="5657" width="10.8515625" style="140" bestFit="1" customWidth="1"/>
    <col min="5658" max="5658" width="9.00390625" style="140" bestFit="1" customWidth="1"/>
    <col min="5659" max="5659" width="8.7109375" style="140" bestFit="1" customWidth="1"/>
    <col min="5660" max="5660" width="9.57421875" style="140" bestFit="1" customWidth="1"/>
    <col min="5661" max="5662" width="9.00390625" style="140" bestFit="1" customWidth="1"/>
    <col min="5663" max="5664" width="8.421875" style="140" bestFit="1" customWidth="1"/>
    <col min="5665" max="5665" width="8.7109375" style="140" bestFit="1" customWidth="1"/>
    <col min="5666" max="5666" width="8.421875" style="140" bestFit="1" customWidth="1"/>
    <col min="5667" max="5668" width="9.00390625" style="140" bestFit="1" customWidth="1"/>
    <col min="5669" max="5669" width="8.421875" style="140" bestFit="1" customWidth="1"/>
    <col min="5670" max="5671" width="8.7109375" style="140" bestFit="1" customWidth="1"/>
    <col min="5672" max="5672" width="2.7109375" style="140" customWidth="1"/>
    <col min="5673" max="5885" width="11.421875" style="140" customWidth="1"/>
    <col min="5886" max="5886" width="4.28125" style="140" bestFit="1" customWidth="1"/>
    <col min="5887" max="5887" width="10.57421875" style="140" customWidth="1"/>
    <col min="5888" max="5888" width="6.140625" style="140" customWidth="1"/>
    <col min="5889" max="5889" width="24.7109375" style="140" customWidth="1"/>
    <col min="5890" max="5890" width="10.28125" style="140" customWidth="1"/>
    <col min="5891" max="5891" width="11.57421875" style="140" customWidth="1"/>
    <col min="5892" max="5892" width="9.8515625" style="140" customWidth="1"/>
    <col min="5893" max="5893" width="7.8515625" style="140" customWidth="1"/>
    <col min="5894" max="5894" width="7.7109375" style="140" customWidth="1"/>
    <col min="5895" max="5896" width="8.421875" style="140" customWidth="1"/>
    <col min="5897" max="5897" width="7.8515625" style="140" customWidth="1"/>
    <col min="5898" max="5898" width="8.421875" style="140" customWidth="1"/>
    <col min="5899" max="5899" width="7.8515625" style="140" customWidth="1"/>
    <col min="5900" max="5900" width="7.7109375" style="140" customWidth="1"/>
    <col min="5901" max="5901" width="7.8515625" style="140" customWidth="1"/>
    <col min="5902" max="5902" width="8.421875" style="140" customWidth="1"/>
    <col min="5903" max="5903" width="7.421875" style="140" customWidth="1"/>
    <col min="5904" max="5904" width="10.7109375" style="140" bestFit="1" customWidth="1"/>
    <col min="5905" max="5906" width="8.421875" style="140" bestFit="1" customWidth="1"/>
    <col min="5907" max="5907" width="11.421875" style="140" bestFit="1" customWidth="1"/>
    <col min="5908" max="5908" width="9.00390625" style="140" bestFit="1" customWidth="1"/>
    <col min="5909" max="5909" width="7.7109375" style="140" bestFit="1" customWidth="1"/>
    <col min="5910" max="5910" width="7.421875" style="140" bestFit="1" customWidth="1"/>
    <col min="5911" max="5912" width="9.00390625" style="140" bestFit="1" customWidth="1"/>
    <col min="5913" max="5913" width="10.8515625" style="140" bestFit="1" customWidth="1"/>
    <col min="5914" max="5914" width="9.00390625" style="140" bestFit="1" customWidth="1"/>
    <col min="5915" max="5915" width="8.7109375" style="140" bestFit="1" customWidth="1"/>
    <col min="5916" max="5916" width="9.57421875" style="140" bestFit="1" customWidth="1"/>
    <col min="5917" max="5918" width="9.00390625" style="140" bestFit="1" customWidth="1"/>
    <col min="5919" max="5920" width="8.421875" style="140" bestFit="1" customWidth="1"/>
    <col min="5921" max="5921" width="8.7109375" style="140" bestFit="1" customWidth="1"/>
    <col min="5922" max="5922" width="8.421875" style="140" bestFit="1" customWidth="1"/>
    <col min="5923" max="5924" width="9.00390625" style="140" bestFit="1" customWidth="1"/>
    <col min="5925" max="5925" width="8.421875" style="140" bestFit="1" customWidth="1"/>
    <col min="5926" max="5927" width="8.7109375" style="140" bestFit="1" customWidth="1"/>
    <col min="5928" max="5928" width="2.7109375" style="140" customWidth="1"/>
    <col min="5929" max="6141" width="11.421875" style="140" customWidth="1"/>
    <col min="6142" max="6142" width="4.28125" style="140" bestFit="1" customWidth="1"/>
    <col min="6143" max="6143" width="10.57421875" style="140" customWidth="1"/>
    <col min="6144" max="6144" width="6.140625" style="140" customWidth="1"/>
    <col min="6145" max="6145" width="24.7109375" style="140" customWidth="1"/>
    <col min="6146" max="6146" width="10.28125" style="140" customWidth="1"/>
    <col min="6147" max="6147" width="11.57421875" style="140" customWidth="1"/>
    <col min="6148" max="6148" width="9.8515625" style="140" customWidth="1"/>
    <col min="6149" max="6149" width="7.8515625" style="140" customWidth="1"/>
    <col min="6150" max="6150" width="7.7109375" style="140" customWidth="1"/>
    <col min="6151" max="6152" width="8.421875" style="140" customWidth="1"/>
    <col min="6153" max="6153" width="7.8515625" style="140" customWidth="1"/>
    <col min="6154" max="6154" width="8.421875" style="140" customWidth="1"/>
    <col min="6155" max="6155" width="7.8515625" style="140" customWidth="1"/>
    <col min="6156" max="6156" width="7.7109375" style="140" customWidth="1"/>
    <col min="6157" max="6157" width="7.8515625" style="140" customWidth="1"/>
    <col min="6158" max="6158" width="8.421875" style="140" customWidth="1"/>
    <col min="6159" max="6159" width="7.421875" style="140" customWidth="1"/>
    <col min="6160" max="6160" width="10.7109375" style="140" bestFit="1" customWidth="1"/>
    <col min="6161" max="6162" width="8.421875" style="140" bestFit="1" customWidth="1"/>
    <col min="6163" max="6163" width="11.421875" style="140" bestFit="1" customWidth="1"/>
    <col min="6164" max="6164" width="9.00390625" style="140" bestFit="1" customWidth="1"/>
    <col min="6165" max="6165" width="7.7109375" style="140" bestFit="1" customWidth="1"/>
    <col min="6166" max="6166" width="7.421875" style="140" bestFit="1" customWidth="1"/>
    <col min="6167" max="6168" width="9.00390625" style="140" bestFit="1" customWidth="1"/>
    <col min="6169" max="6169" width="10.8515625" style="140" bestFit="1" customWidth="1"/>
    <col min="6170" max="6170" width="9.00390625" style="140" bestFit="1" customWidth="1"/>
    <col min="6171" max="6171" width="8.7109375" style="140" bestFit="1" customWidth="1"/>
    <col min="6172" max="6172" width="9.57421875" style="140" bestFit="1" customWidth="1"/>
    <col min="6173" max="6174" width="9.00390625" style="140" bestFit="1" customWidth="1"/>
    <col min="6175" max="6176" width="8.421875" style="140" bestFit="1" customWidth="1"/>
    <col min="6177" max="6177" width="8.7109375" style="140" bestFit="1" customWidth="1"/>
    <col min="6178" max="6178" width="8.421875" style="140" bestFit="1" customWidth="1"/>
    <col min="6179" max="6180" width="9.00390625" style="140" bestFit="1" customWidth="1"/>
    <col min="6181" max="6181" width="8.421875" style="140" bestFit="1" customWidth="1"/>
    <col min="6182" max="6183" width="8.7109375" style="140" bestFit="1" customWidth="1"/>
    <col min="6184" max="6184" width="2.7109375" style="140" customWidth="1"/>
    <col min="6185" max="6397" width="11.421875" style="140" customWidth="1"/>
    <col min="6398" max="6398" width="4.28125" style="140" bestFit="1" customWidth="1"/>
    <col min="6399" max="6399" width="10.57421875" style="140" customWidth="1"/>
    <col min="6400" max="6400" width="6.140625" style="140" customWidth="1"/>
    <col min="6401" max="6401" width="24.7109375" style="140" customWidth="1"/>
    <col min="6402" max="6402" width="10.28125" style="140" customWidth="1"/>
    <col min="6403" max="6403" width="11.57421875" style="140" customWidth="1"/>
    <col min="6404" max="6404" width="9.8515625" style="140" customWidth="1"/>
    <col min="6405" max="6405" width="7.8515625" style="140" customWidth="1"/>
    <col min="6406" max="6406" width="7.7109375" style="140" customWidth="1"/>
    <col min="6407" max="6408" width="8.421875" style="140" customWidth="1"/>
    <col min="6409" max="6409" width="7.8515625" style="140" customWidth="1"/>
    <col min="6410" max="6410" width="8.421875" style="140" customWidth="1"/>
    <col min="6411" max="6411" width="7.8515625" style="140" customWidth="1"/>
    <col min="6412" max="6412" width="7.7109375" style="140" customWidth="1"/>
    <col min="6413" max="6413" width="7.8515625" style="140" customWidth="1"/>
    <col min="6414" max="6414" width="8.421875" style="140" customWidth="1"/>
    <col min="6415" max="6415" width="7.421875" style="140" customWidth="1"/>
    <col min="6416" max="6416" width="10.7109375" style="140" bestFit="1" customWidth="1"/>
    <col min="6417" max="6418" width="8.421875" style="140" bestFit="1" customWidth="1"/>
    <col min="6419" max="6419" width="11.421875" style="140" bestFit="1" customWidth="1"/>
    <col min="6420" max="6420" width="9.00390625" style="140" bestFit="1" customWidth="1"/>
    <col min="6421" max="6421" width="7.7109375" style="140" bestFit="1" customWidth="1"/>
    <col min="6422" max="6422" width="7.421875" style="140" bestFit="1" customWidth="1"/>
    <col min="6423" max="6424" width="9.00390625" style="140" bestFit="1" customWidth="1"/>
    <col min="6425" max="6425" width="10.8515625" style="140" bestFit="1" customWidth="1"/>
    <col min="6426" max="6426" width="9.00390625" style="140" bestFit="1" customWidth="1"/>
    <col min="6427" max="6427" width="8.7109375" style="140" bestFit="1" customWidth="1"/>
    <col min="6428" max="6428" width="9.57421875" style="140" bestFit="1" customWidth="1"/>
    <col min="6429" max="6430" width="9.00390625" style="140" bestFit="1" customWidth="1"/>
    <col min="6431" max="6432" width="8.421875" style="140" bestFit="1" customWidth="1"/>
    <col min="6433" max="6433" width="8.7109375" style="140" bestFit="1" customWidth="1"/>
    <col min="6434" max="6434" width="8.421875" style="140" bestFit="1" customWidth="1"/>
    <col min="6435" max="6436" width="9.00390625" style="140" bestFit="1" customWidth="1"/>
    <col min="6437" max="6437" width="8.421875" style="140" bestFit="1" customWidth="1"/>
    <col min="6438" max="6439" width="8.7109375" style="140" bestFit="1" customWidth="1"/>
    <col min="6440" max="6440" width="2.7109375" style="140" customWidth="1"/>
    <col min="6441" max="6653" width="11.421875" style="140" customWidth="1"/>
    <col min="6654" max="6654" width="4.28125" style="140" bestFit="1" customWidth="1"/>
    <col min="6655" max="6655" width="10.57421875" style="140" customWidth="1"/>
    <col min="6656" max="6656" width="6.140625" style="140" customWidth="1"/>
    <col min="6657" max="6657" width="24.7109375" style="140" customWidth="1"/>
    <col min="6658" max="6658" width="10.28125" style="140" customWidth="1"/>
    <col min="6659" max="6659" width="11.57421875" style="140" customWidth="1"/>
    <col min="6660" max="6660" width="9.8515625" style="140" customWidth="1"/>
    <col min="6661" max="6661" width="7.8515625" style="140" customWidth="1"/>
    <col min="6662" max="6662" width="7.7109375" style="140" customWidth="1"/>
    <col min="6663" max="6664" width="8.421875" style="140" customWidth="1"/>
    <col min="6665" max="6665" width="7.8515625" style="140" customWidth="1"/>
    <col min="6666" max="6666" width="8.421875" style="140" customWidth="1"/>
    <col min="6667" max="6667" width="7.8515625" style="140" customWidth="1"/>
    <col min="6668" max="6668" width="7.7109375" style="140" customWidth="1"/>
    <col min="6669" max="6669" width="7.8515625" style="140" customWidth="1"/>
    <col min="6670" max="6670" width="8.421875" style="140" customWidth="1"/>
    <col min="6671" max="6671" width="7.421875" style="140" customWidth="1"/>
    <col min="6672" max="6672" width="10.7109375" style="140" bestFit="1" customWidth="1"/>
    <col min="6673" max="6674" width="8.421875" style="140" bestFit="1" customWidth="1"/>
    <col min="6675" max="6675" width="11.421875" style="140" bestFit="1" customWidth="1"/>
    <col min="6676" max="6676" width="9.00390625" style="140" bestFit="1" customWidth="1"/>
    <col min="6677" max="6677" width="7.7109375" style="140" bestFit="1" customWidth="1"/>
    <col min="6678" max="6678" width="7.421875" style="140" bestFit="1" customWidth="1"/>
    <col min="6679" max="6680" width="9.00390625" style="140" bestFit="1" customWidth="1"/>
    <col min="6681" max="6681" width="10.8515625" style="140" bestFit="1" customWidth="1"/>
    <col min="6682" max="6682" width="9.00390625" style="140" bestFit="1" customWidth="1"/>
    <col min="6683" max="6683" width="8.7109375" style="140" bestFit="1" customWidth="1"/>
    <col min="6684" max="6684" width="9.57421875" style="140" bestFit="1" customWidth="1"/>
    <col min="6685" max="6686" width="9.00390625" style="140" bestFit="1" customWidth="1"/>
    <col min="6687" max="6688" width="8.421875" style="140" bestFit="1" customWidth="1"/>
    <col min="6689" max="6689" width="8.7109375" style="140" bestFit="1" customWidth="1"/>
    <col min="6690" max="6690" width="8.421875" style="140" bestFit="1" customWidth="1"/>
    <col min="6691" max="6692" width="9.00390625" style="140" bestFit="1" customWidth="1"/>
    <col min="6693" max="6693" width="8.421875" style="140" bestFit="1" customWidth="1"/>
    <col min="6694" max="6695" width="8.7109375" style="140" bestFit="1" customWidth="1"/>
    <col min="6696" max="6696" width="2.7109375" style="140" customWidth="1"/>
    <col min="6697" max="6909" width="11.421875" style="140" customWidth="1"/>
    <col min="6910" max="6910" width="4.28125" style="140" bestFit="1" customWidth="1"/>
    <col min="6911" max="6911" width="10.57421875" style="140" customWidth="1"/>
    <col min="6912" max="6912" width="6.140625" style="140" customWidth="1"/>
    <col min="6913" max="6913" width="24.7109375" style="140" customWidth="1"/>
    <col min="6914" max="6914" width="10.28125" style="140" customWidth="1"/>
    <col min="6915" max="6915" width="11.57421875" style="140" customWidth="1"/>
    <col min="6916" max="6916" width="9.8515625" style="140" customWidth="1"/>
    <col min="6917" max="6917" width="7.8515625" style="140" customWidth="1"/>
    <col min="6918" max="6918" width="7.7109375" style="140" customWidth="1"/>
    <col min="6919" max="6920" width="8.421875" style="140" customWidth="1"/>
    <col min="6921" max="6921" width="7.8515625" style="140" customWidth="1"/>
    <col min="6922" max="6922" width="8.421875" style="140" customWidth="1"/>
    <col min="6923" max="6923" width="7.8515625" style="140" customWidth="1"/>
    <col min="6924" max="6924" width="7.7109375" style="140" customWidth="1"/>
    <col min="6925" max="6925" width="7.8515625" style="140" customWidth="1"/>
    <col min="6926" max="6926" width="8.421875" style="140" customWidth="1"/>
    <col min="6927" max="6927" width="7.421875" style="140" customWidth="1"/>
    <col min="6928" max="6928" width="10.7109375" style="140" bestFit="1" customWidth="1"/>
    <col min="6929" max="6930" width="8.421875" style="140" bestFit="1" customWidth="1"/>
    <col min="6931" max="6931" width="11.421875" style="140" bestFit="1" customWidth="1"/>
    <col min="6932" max="6932" width="9.00390625" style="140" bestFit="1" customWidth="1"/>
    <col min="6933" max="6933" width="7.7109375" style="140" bestFit="1" customWidth="1"/>
    <col min="6934" max="6934" width="7.421875" style="140" bestFit="1" customWidth="1"/>
    <col min="6935" max="6936" width="9.00390625" style="140" bestFit="1" customWidth="1"/>
    <col min="6937" max="6937" width="10.8515625" style="140" bestFit="1" customWidth="1"/>
    <col min="6938" max="6938" width="9.00390625" style="140" bestFit="1" customWidth="1"/>
    <col min="6939" max="6939" width="8.7109375" style="140" bestFit="1" customWidth="1"/>
    <col min="6940" max="6940" width="9.57421875" style="140" bestFit="1" customWidth="1"/>
    <col min="6941" max="6942" width="9.00390625" style="140" bestFit="1" customWidth="1"/>
    <col min="6943" max="6944" width="8.421875" style="140" bestFit="1" customWidth="1"/>
    <col min="6945" max="6945" width="8.7109375" style="140" bestFit="1" customWidth="1"/>
    <col min="6946" max="6946" width="8.421875" style="140" bestFit="1" customWidth="1"/>
    <col min="6947" max="6948" width="9.00390625" style="140" bestFit="1" customWidth="1"/>
    <col min="6949" max="6949" width="8.421875" style="140" bestFit="1" customWidth="1"/>
    <col min="6950" max="6951" width="8.7109375" style="140" bestFit="1" customWidth="1"/>
    <col min="6952" max="6952" width="2.7109375" style="140" customWidth="1"/>
    <col min="6953" max="7165" width="11.421875" style="140" customWidth="1"/>
    <col min="7166" max="7166" width="4.28125" style="140" bestFit="1" customWidth="1"/>
    <col min="7167" max="7167" width="10.57421875" style="140" customWidth="1"/>
    <col min="7168" max="7168" width="6.140625" style="140" customWidth="1"/>
    <col min="7169" max="7169" width="24.7109375" style="140" customWidth="1"/>
    <col min="7170" max="7170" width="10.28125" style="140" customWidth="1"/>
    <col min="7171" max="7171" width="11.57421875" style="140" customWidth="1"/>
    <col min="7172" max="7172" width="9.8515625" style="140" customWidth="1"/>
    <col min="7173" max="7173" width="7.8515625" style="140" customWidth="1"/>
    <col min="7174" max="7174" width="7.7109375" style="140" customWidth="1"/>
    <col min="7175" max="7176" width="8.421875" style="140" customWidth="1"/>
    <col min="7177" max="7177" width="7.8515625" style="140" customWidth="1"/>
    <col min="7178" max="7178" width="8.421875" style="140" customWidth="1"/>
    <col min="7179" max="7179" width="7.8515625" style="140" customWidth="1"/>
    <col min="7180" max="7180" width="7.7109375" style="140" customWidth="1"/>
    <col min="7181" max="7181" width="7.8515625" style="140" customWidth="1"/>
    <col min="7182" max="7182" width="8.421875" style="140" customWidth="1"/>
    <col min="7183" max="7183" width="7.421875" style="140" customWidth="1"/>
    <col min="7184" max="7184" width="10.7109375" style="140" bestFit="1" customWidth="1"/>
    <col min="7185" max="7186" width="8.421875" style="140" bestFit="1" customWidth="1"/>
    <col min="7187" max="7187" width="11.421875" style="140" bestFit="1" customWidth="1"/>
    <col min="7188" max="7188" width="9.00390625" style="140" bestFit="1" customWidth="1"/>
    <col min="7189" max="7189" width="7.7109375" style="140" bestFit="1" customWidth="1"/>
    <col min="7190" max="7190" width="7.421875" style="140" bestFit="1" customWidth="1"/>
    <col min="7191" max="7192" width="9.00390625" style="140" bestFit="1" customWidth="1"/>
    <col min="7193" max="7193" width="10.8515625" style="140" bestFit="1" customWidth="1"/>
    <col min="7194" max="7194" width="9.00390625" style="140" bestFit="1" customWidth="1"/>
    <col min="7195" max="7195" width="8.7109375" style="140" bestFit="1" customWidth="1"/>
    <col min="7196" max="7196" width="9.57421875" style="140" bestFit="1" customWidth="1"/>
    <col min="7197" max="7198" width="9.00390625" style="140" bestFit="1" customWidth="1"/>
    <col min="7199" max="7200" width="8.421875" style="140" bestFit="1" customWidth="1"/>
    <col min="7201" max="7201" width="8.7109375" style="140" bestFit="1" customWidth="1"/>
    <col min="7202" max="7202" width="8.421875" style="140" bestFit="1" customWidth="1"/>
    <col min="7203" max="7204" width="9.00390625" style="140" bestFit="1" customWidth="1"/>
    <col min="7205" max="7205" width="8.421875" style="140" bestFit="1" customWidth="1"/>
    <col min="7206" max="7207" width="8.7109375" style="140" bestFit="1" customWidth="1"/>
    <col min="7208" max="7208" width="2.7109375" style="140" customWidth="1"/>
    <col min="7209" max="7421" width="11.421875" style="140" customWidth="1"/>
    <col min="7422" max="7422" width="4.28125" style="140" bestFit="1" customWidth="1"/>
    <col min="7423" max="7423" width="10.57421875" style="140" customWidth="1"/>
    <col min="7424" max="7424" width="6.140625" style="140" customWidth="1"/>
    <col min="7425" max="7425" width="24.7109375" style="140" customWidth="1"/>
    <col min="7426" max="7426" width="10.28125" style="140" customWidth="1"/>
    <col min="7427" max="7427" width="11.57421875" style="140" customWidth="1"/>
    <col min="7428" max="7428" width="9.8515625" style="140" customWidth="1"/>
    <col min="7429" max="7429" width="7.8515625" style="140" customWidth="1"/>
    <col min="7430" max="7430" width="7.7109375" style="140" customWidth="1"/>
    <col min="7431" max="7432" width="8.421875" style="140" customWidth="1"/>
    <col min="7433" max="7433" width="7.8515625" style="140" customWidth="1"/>
    <col min="7434" max="7434" width="8.421875" style="140" customWidth="1"/>
    <col min="7435" max="7435" width="7.8515625" style="140" customWidth="1"/>
    <col min="7436" max="7436" width="7.7109375" style="140" customWidth="1"/>
    <col min="7437" max="7437" width="7.8515625" style="140" customWidth="1"/>
    <col min="7438" max="7438" width="8.421875" style="140" customWidth="1"/>
    <col min="7439" max="7439" width="7.421875" style="140" customWidth="1"/>
    <col min="7440" max="7440" width="10.7109375" style="140" bestFit="1" customWidth="1"/>
    <col min="7441" max="7442" width="8.421875" style="140" bestFit="1" customWidth="1"/>
    <col min="7443" max="7443" width="11.421875" style="140" bestFit="1" customWidth="1"/>
    <col min="7444" max="7444" width="9.00390625" style="140" bestFit="1" customWidth="1"/>
    <col min="7445" max="7445" width="7.7109375" style="140" bestFit="1" customWidth="1"/>
    <col min="7446" max="7446" width="7.421875" style="140" bestFit="1" customWidth="1"/>
    <col min="7447" max="7448" width="9.00390625" style="140" bestFit="1" customWidth="1"/>
    <col min="7449" max="7449" width="10.8515625" style="140" bestFit="1" customWidth="1"/>
    <col min="7450" max="7450" width="9.00390625" style="140" bestFit="1" customWidth="1"/>
    <col min="7451" max="7451" width="8.7109375" style="140" bestFit="1" customWidth="1"/>
    <col min="7452" max="7452" width="9.57421875" style="140" bestFit="1" customWidth="1"/>
    <col min="7453" max="7454" width="9.00390625" style="140" bestFit="1" customWidth="1"/>
    <col min="7455" max="7456" width="8.421875" style="140" bestFit="1" customWidth="1"/>
    <col min="7457" max="7457" width="8.7109375" style="140" bestFit="1" customWidth="1"/>
    <col min="7458" max="7458" width="8.421875" style="140" bestFit="1" customWidth="1"/>
    <col min="7459" max="7460" width="9.00390625" style="140" bestFit="1" customWidth="1"/>
    <col min="7461" max="7461" width="8.421875" style="140" bestFit="1" customWidth="1"/>
    <col min="7462" max="7463" width="8.7109375" style="140" bestFit="1" customWidth="1"/>
    <col min="7464" max="7464" width="2.7109375" style="140" customWidth="1"/>
    <col min="7465" max="7677" width="11.421875" style="140" customWidth="1"/>
    <col min="7678" max="7678" width="4.28125" style="140" bestFit="1" customWidth="1"/>
    <col min="7679" max="7679" width="10.57421875" style="140" customWidth="1"/>
    <col min="7680" max="7680" width="6.140625" style="140" customWidth="1"/>
    <col min="7681" max="7681" width="24.7109375" style="140" customWidth="1"/>
    <col min="7682" max="7682" width="10.28125" style="140" customWidth="1"/>
    <col min="7683" max="7683" width="11.57421875" style="140" customWidth="1"/>
    <col min="7684" max="7684" width="9.8515625" style="140" customWidth="1"/>
    <col min="7685" max="7685" width="7.8515625" style="140" customWidth="1"/>
    <col min="7686" max="7686" width="7.7109375" style="140" customWidth="1"/>
    <col min="7687" max="7688" width="8.421875" style="140" customWidth="1"/>
    <col min="7689" max="7689" width="7.8515625" style="140" customWidth="1"/>
    <col min="7690" max="7690" width="8.421875" style="140" customWidth="1"/>
    <col min="7691" max="7691" width="7.8515625" style="140" customWidth="1"/>
    <col min="7692" max="7692" width="7.7109375" style="140" customWidth="1"/>
    <col min="7693" max="7693" width="7.8515625" style="140" customWidth="1"/>
    <col min="7694" max="7694" width="8.421875" style="140" customWidth="1"/>
    <col min="7695" max="7695" width="7.421875" style="140" customWidth="1"/>
    <col min="7696" max="7696" width="10.7109375" style="140" bestFit="1" customWidth="1"/>
    <col min="7697" max="7698" width="8.421875" style="140" bestFit="1" customWidth="1"/>
    <col min="7699" max="7699" width="11.421875" style="140" bestFit="1" customWidth="1"/>
    <col min="7700" max="7700" width="9.00390625" style="140" bestFit="1" customWidth="1"/>
    <col min="7701" max="7701" width="7.7109375" style="140" bestFit="1" customWidth="1"/>
    <col min="7702" max="7702" width="7.421875" style="140" bestFit="1" customWidth="1"/>
    <col min="7703" max="7704" width="9.00390625" style="140" bestFit="1" customWidth="1"/>
    <col min="7705" max="7705" width="10.8515625" style="140" bestFit="1" customWidth="1"/>
    <col min="7706" max="7706" width="9.00390625" style="140" bestFit="1" customWidth="1"/>
    <col min="7707" max="7707" width="8.7109375" style="140" bestFit="1" customWidth="1"/>
    <col min="7708" max="7708" width="9.57421875" style="140" bestFit="1" customWidth="1"/>
    <col min="7709" max="7710" width="9.00390625" style="140" bestFit="1" customWidth="1"/>
    <col min="7711" max="7712" width="8.421875" style="140" bestFit="1" customWidth="1"/>
    <col min="7713" max="7713" width="8.7109375" style="140" bestFit="1" customWidth="1"/>
    <col min="7714" max="7714" width="8.421875" style="140" bestFit="1" customWidth="1"/>
    <col min="7715" max="7716" width="9.00390625" style="140" bestFit="1" customWidth="1"/>
    <col min="7717" max="7717" width="8.421875" style="140" bestFit="1" customWidth="1"/>
    <col min="7718" max="7719" width="8.7109375" style="140" bestFit="1" customWidth="1"/>
    <col min="7720" max="7720" width="2.7109375" style="140" customWidth="1"/>
    <col min="7721" max="7933" width="11.421875" style="140" customWidth="1"/>
    <col min="7934" max="7934" width="4.28125" style="140" bestFit="1" customWidth="1"/>
    <col min="7935" max="7935" width="10.57421875" style="140" customWidth="1"/>
    <col min="7936" max="7936" width="6.140625" style="140" customWidth="1"/>
    <col min="7937" max="7937" width="24.7109375" style="140" customWidth="1"/>
    <col min="7938" max="7938" width="10.28125" style="140" customWidth="1"/>
    <col min="7939" max="7939" width="11.57421875" style="140" customWidth="1"/>
    <col min="7940" max="7940" width="9.8515625" style="140" customWidth="1"/>
    <col min="7941" max="7941" width="7.8515625" style="140" customWidth="1"/>
    <col min="7942" max="7942" width="7.7109375" style="140" customWidth="1"/>
    <col min="7943" max="7944" width="8.421875" style="140" customWidth="1"/>
    <col min="7945" max="7945" width="7.8515625" style="140" customWidth="1"/>
    <col min="7946" max="7946" width="8.421875" style="140" customWidth="1"/>
    <col min="7947" max="7947" width="7.8515625" style="140" customWidth="1"/>
    <col min="7948" max="7948" width="7.7109375" style="140" customWidth="1"/>
    <col min="7949" max="7949" width="7.8515625" style="140" customWidth="1"/>
    <col min="7950" max="7950" width="8.421875" style="140" customWidth="1"/>
    <col min="7951" max="7951" width="7.421875" style="140" customWidth="1"/>
    <col min="7952" max="7952" width="10.7109375" style="140" bestFit="1" customWidth="1"/>
    <col min="7953" max="7954" width="8.421875" style="140" bestFit="1" customWidth="1"/>
    <col min="7955" max="7955" width="11.421875" style="140" bestFit="1" customWidth="1"/>
    <col min="7956" max="7956" width="9.00390625" style="140" bestFit="1" customWidth="1"/>
    <col min="7957" max="7957" width="7.7109375" style="140" bestFit="1" customWidth="1"/>
    <col min="7958" max="7958" width="7.421875" style="140" bestFit="1" customWidth="1"/>
    <col min="7959" max="7960" width="9.00390625" style="140" bestFit="1" customWidth="1"/>
    <col min="7961" max="7961" width="10.8515625" style="140" bestFit="1" customWidth="1"/>
    <col min="7962" max="7962" width="9.00390625" style="140" bestFit="1" customWidth="1"/>
    <col min="7963" max="7963" width="8.7109375" style="140" bestFit="1" customWidth="1"/>
    <col min="7964" max="7964" width="9.57421875" style="140" bestFit="1" customWidth="1"/>
    <col min="7965" max="7966" width="9.00390625" style="140" bestFit="1" customWidth="1"/>
    <col min="7967" max="7968" width="8.421875" style="140" bestFit="1" customWidth="1"/>
    <col min="7969" max="7969" width="8.7109375" style="140" bestFit="1" customWidth="1"/>
    <col min="7970" max="7970" width="8.421875" style="140" bestFit="1" customWidth="1"/>
    <col min="7971" max="7972" width="9.00390625" style="140" bestFit="1" customWidth="1"/>
    <col min="7973" max="7973" width="8.421875" style="140" bestFit="1" customWidth="1"/>
    <col min="7974" max="7975" width="8.7109375" style="140" bestFit="1" customWidth="1"/>
    <col min="7976" max="7976" width="2.7109375" style="140" customWidth="1"/>
    <col min="7977" max="8189" width="11.421875" style="140" customWidth="1"/>
    <col min="8190" max="8190" width="4.28125" style="140" bestFit="1" customWidth="1"/>
    <col min="8191" max="8191" width="10.57421875" style="140" customWidth="1"/>
    <col min="8192" max="8192" width="6.140625" style="140" customWidth="1"/>
    <col min="8193" max="8193" width="24.7109375" style="140" customWidth="1"/>
    <col min="8194" max="8194" width="10.28125" style="140" customWidth="1"/>
    <col min="8195" max="8195" width="11.57421875" style="140" customWidth="1"/>
    <col min="8196" max="8196" width="9.8515625" style="140" customWidth="1"/>
    <col min="8197" max="8197" width="7.8515625" style="140" customWidth="1"/>
    <col min="8198" max="8198" width="7.7109375" style="140" customWidth="1"/>
    <col min="8199" max="8200" width="8.421875" style="140" customWidth="1"/>
    <col min="8201" max="8201" width="7.8515625" style="140" customWidth="1"/>
    <col min="8202" max="8202" width="8.421875" style="140" customWidth="1"/>
    <col min="8203" max="8203" width="7.8515625" style="140" customWidth="1"/>
    <col min="8204" max="8204" width="7.7109375" style="140" customWidth="1"/>
    <col min="8205" max="8205" width="7.8515625" style="140" customWidth="1"/>
    <col min="8206" max="8206" width="8.421875" style="140" customWidth="1"/>
    <col min="8207" max="8207" width="7.421875" style="140" customWidth="1"/>
    <col min="8208" max="8208" width="10.7109375" style="140" bestFit="1" customWidth="1"/>
    <col min="8209" max="8210" width="8.421875" style="140" bestFit="1" customWidth="1"/>
    <col min="8211" max="8211" width="11.421875" style="140" bestFit="1" customWidth="1"/>
    <col min="8212" max="8212" width="9.00390625" style="140" bestFit="1" customWidth="1"/>
    <col min="8213" max="8213" width="7.7109375" style="140" bestFit="1" customWidth="1"/>
    <col min="8214" max="8214" width="7.421875" style="140" bestFit="1" customWidth="1"/>
    <col min="8215" max="8216" width="9.00390625" style="140" bestFit="1" customWidth="1"/>
    <col min="8217" max="8217" width="10.8515625" style="140" bestFit="1" customWidth="1"/>
    <col min="8218" max="8218" width="9.00390625" style="140" bestFit="1" customWidth="1"/>
    <col min="8219" max="8219" width="8.7109375" style="140" bestFit="1" customWidth="1"/>
    <col min="8220" max="8220" width="9.57421875" style="140" bestFit="1" customWidth="1"/>
    <col min="8221" max="8222" width="9.00390625" style="140" bestFit="1" customWidth="1"/>
    <col min="8223" max="8224" width="8.421875" style="140" bestFit="1" customWidth="1"/>
    <col min="8225" max="8225" width="8.7109375" style="140" bestFit="1" customWidth="1"/>
    <col min="8226" max="8226" width="8.421875" style="140" bestFit="1" customWidth="1"/>
    <col min="8227" max="8228" width="9.00390625" style="140" bestFit="1" customWidth="1"/>
    <col min="8229" max="8229" width="8.421875" style="140" bestFit="1" customWidth="1"/>
    <col min="8230" max="8231" width="8.7109375" style="140" bestFit="1" customWidth="1"/>
    <col min="8232" max="8232" width="2.7109375" style="140" customWidth="1"/>
    <col min="8233" max="8445" width="11.421875" style="140" customWidth="1"/>
    <col min="8446" max="8446" width="4.28125" style="140" bestFit="1" customWidth="1"/>
    <col min="8447" max="8447" width="10.57421875" style="140" customWidth="1"/>
    <col min="8448" max="8448" width="6.140625" style="140" customWidth="1"/>
    <col min="8449" max="8449" width="24.7109375" style="140" customWidth="1"/>
    <col min="8450" max="8450" width="10.28125" style="140" customWidth="1"/>
    <col min="8451" max="8451" width="11.57421875" style="140" customWidth="1"/>
    <col min="8452" max="8452" width="9.8515625" style="140" customWidth="1"/>
    <col min="8453" max="8453" width="7.8515625" style="140" customWidth="1"/>
    <col min="8454" max="8454" width="7.7109375" style="140" customWidth="1"/>
    <col min="8455" max="8456" width="8.421875" style="140" customWidth="1"/>
    <col min="8457" max="8457" width="7.8515625" style="140" customWidth="1"/>
    <col min="8458" max="8458" width="8.421875" style="140" customWidth="1"/>
    <col min="8459" max="8459" width="7.8515625" style="140" customWidth="1"/>
    <col min="8460" max="8460" width="7.7109375" style="140" customWidth="1"/>
    <col min="8461" max="8461" width="7.8515625" style="140" customWidth="1"/>
    <col min="8462" max="8462" width="8.421875" style="140" customWidth="1"/>
    <col min="8463" max="8463" width="7.421875" style="140" customWidth="1"/>
    <col min="8464" max="8464" width="10.7109375" style="140" bestFit="1" customWidth="1"/>
    <col min="8465" max="8466" width="8.421875" style="140" bestFit="1" customWidth="1"/>
    <col min="8467" max="8467" width="11.421875" style="140" bestFit="1" customWidth="1"/>
    <col min="8468" max="8468" width="9.00390625" style="140" bestFit="1" customWidth="1"/>
    <col min="8469" max="8469" width="7.7109375" style="140" bestFit="1" customWidth="1"/>
    <col min="8470" max="8470" width="7.421875" style="140" bestFit="1" customWidth="1"/>
    <col min="8471" max="8472" width="9.00390625" style="140" bestFit="1" customWidth="1"/>
    <col min="8473" max="8473" width="10.8515625" style="140" bestFit="1" customWidth="1"/>
    <col min="8474" max="8474" width="9.00390625" style="140" bestFit="1" customWidth="1"/>
    <col min="8475" max="8475" width="8.7109375" style="140" bestFit="1" customWidth="1"/>
    <col min="8476" max="8476" width="9.57421875" style="140" bestFit="1" customWidth="1"/>
    <col min="8477" max="8478" width="9.00390625" style="140" bestFit="1" customWidth="1"/>
    <col min="8479" max="8480" width="8.421875" style="140" bestFit="1" customWidth="1"/>
    <col min="8481" max="8481" width="8.7109375" style="140" bestFit="1" customWidth="1"/>
    <col min="8482" max="8482" width="8.421875" style="140" bestFit="1" customWidth="1"/>
    <col min="8483" max="8484" width="9.00390625" style="140" bestFit="1" customWidth="1"/>
    <col min="8485" max="8485" width="8.421875" style="140" bestFit="1" customWidth="1"/>
    <col min="8486" max="8487" width="8.7109375" style="140" bestFit="1" customWidth="1"/>
    <col min="8488" max="8488" width="2.7109375" style="140" customWidth="1"/>
    <col min="8489" max="8701" width="11.421875" style="140" customWidth="1"/>
    <col min="8702" max="8702" width="4.28125" style="140" bestFit="1" customWidth="1"/>
    <col min="8703" max="8703" width="10.57421875" style="140" customWidth="1"/>
    <col min="8704" max="8704" width="6.140625" style="140" customWidth="1"/>
    <col min="8705" max="8705" width="24.7109375" style="140" customWidth="1"/>
    <col min="8706" max="8706" width="10.28125" style="140" customWidth="1"/>
    <col min="8707" max="8707" width="11.57421875" style="140" customWidth="1"/>
    <col min="8708" max="8708" width="9.8515625" style="140" customWidth="1"/>
    <col min="8709" max="8709" width="7.8515625" style="140" customWidth="1"/>
    <col min="8710" max="8710" width="7.7109375" style="140" customWidth="1"/>
    <col min="8711" max="8712" width="8.421875" style="140" customWidth="1"/>
    <col min="8713" max="8713" width="7.8515625" style="140" customWidth="1"/>
    <col min="8714" max="8714" width="8.421875" style="140" customWidth="1"/>
    <col min="8715" max="8715" width="7.8515625" style="140" customWidth="1"/>
    <col min="8716" max="8716" width="7.7109375" style="140" customWidth="1"/>
    <col min="8717" max="8717" width="7.8515625" style="140" customWidth="1"/>
    <col min="8718" max="8718" width="8.421875" style="140" customWidth="1"/>
    <col min="8719" max="8719" width="7.421875" style="140" customWidth="1"/>
    <col min="8720" max="8720" width="10.7109375" style="140" bestFit="1" customWidth="1"/>
    <col min="8721" max="8722" width="8.421875" style="140" bestFit="1" customWidth="1"/>
    <col min="8723" max="8723" width="11.421875" style="140" bestFit="1" customWidth="1"/>
    <col min="8724" max="8724" width="9.00390625" style="140" bestFit="1" customWidth="1"/>
    <col min="8725" max="8725" width="7.7109375" style="140" bestFit="1" customWidth="1"/>
    <col min="8726" max="8726" width="7.421875" style="140" bestFit="1" customWidth="1"/>
    <col min="8727" max="8728" width="9.00390625" style="140" bestFit="1" customWidth="1"/>
    <col min="8729" max="8729" width="10.8515625" style="140" bestFit="1" customWidth="1"/>
    <col min="8730" max="8730" width="9.00390625" style="140" bestFit="1" customWidth="1"/>
    <col min="8731" max="8731" width="8.7109375" style="140" bestFit="1" customWidth="1"/>
    <col min="8732" max="8732" width="9.57421875" style="140" bestFit="1" customWidth="1"/>
    <col min="8733" max="8734" width="9.00390625" style="140" bestFit="1" customWidth="1"/>
    <col min="8735" max="8736" width="8.421875" style="140" bestFit="1" customWidth="1"/>
    <col min="8737" max="8737" width="8.7109375" style="140" bestFit="1" customWidth="1"/>
    <col min="8738" max="8738" width="8.421875" style="140" bestFit="1" customWidth="1"/>
    <col min="8739" max="8740" width="9.00390625" style="140" bestFit="1" customWidth="1"/>
    <col min="8741" max="8741" width="8.421875" style="140" bestFit="1" customWidth="1"/>
    <col min="8742" max="8743" width="8.7109375" style="140" bestFit="1" customWidth="1"/>
    <col min="8744" max="8744" width="2.7109375" style="140" customWidth="1"/>
    <col min="8745" max="8957" width="11.421875" style="140" customWidth="1"/>
    <col min="8958" max="8958" width="4.28125" style="140" bestFit="1" customWidth="1"/>
    <col min="8959" max="8959" width="10.57421875" style="140" customWidth="1"/>
    <col min="8960" max="8960" width="6.140625" style="140" customWidth="1"/>
    <col min="8961" max="8961" width="24.7109375" style="140" customWidth="1"/>
    <col min="8962" max="8962" width="10.28125" style="140" customWidth="1"/>
    <col min="8963" max="8963" width="11.57421875" style="140" customWidth="1"/>
    <col min="8964" max="8964" width="9.8515625" style="140" customWidth="1"/>
    <col min="8965" max="8965" width="7.8515625" style="140" customWidth="1"/>
    <col min="8966" max="8966" width="7.7109375" style="140" customWidth="1"/>
    <col min="8967" max="8968" width="8.421875" style="140" customWidth="1"/>
    <col min="8969" max="8969" width="7.8515625" style="140" customWidth="1"/>
    <col min="8970" max="8970" width="8.421875" style="140" customWidth="1"/>
    <col min="8971" max="8971" width="7.8515625" style="140" customWidth="1"/>
    <col min="8972" max="8972" width="7.7109375" style="140" customWidth="1"/>
    <col min="8973" max="8973" width="7.8515625" style="140" customWidth="1"/>
    <col min="8974" max="8974" width="8.421875" style="140" customWidth="1"/>
    <col min="8975" max="8975" width="7.421875" style="140" customWidth="1"/>
    <col min="8976" max="8976" width="10.7109375" style="140" bestFit="1" customWidth="1"/>
    <col min="8977" max="8978" width="8.421875" style="140" bestFit="1" customWidth="1"/>
    <col min="8979" max="8979" width="11.421875" style="140" bestFit="1" customWidth="1"/>
    <col min="8980" max="8980" width="9.00390625" style="140" bestFit="1" customWidth="1"/>
    <col min="8981" max="8981" width="7.7109375" style="140" bestFit="1" customWidth="1"/>
    <col min="8982" max="8982" width="7.421875" style="140" bestFit="1" customWidth="1"/>
    <col min="8983" max="8984" width="9.00390625" style="140" bestFit="1" customWidth="1"/>
    <col min="8985" max="8985" width="10.8515625" style="140" bestFit="1" customWidth="1"/>
    <col min="8986" max="8986" width="9.00390625" style="140" bestFit="1" customWidth="1"/>
    <col min="8987" max="8987" width="8.7109375" style="140" bestFit="1" customWidth="1"/>
    <col min="8988" max="8988" width="9.57421875" style="140" bestFit="1" customWidth="1"/>
    <col min="8989" max="8990" width="9.00390625" style="140" bestFit="1" customWidth="1"/>
    <col min="8991" max="8992" width="8.421875" style="140" bestFit="1" customWidth="1"/>
    <col min="8993" max="8993" width="8.7109375" style="140" bestFit="1" customWidth="1"/>
    <col min="8994" max="8994" width="8.421875" style="140" bestFit="1" customWidth="1"/>
    <col min="8995" max="8996" width="9.00390625" style="140" bestFit="1" customWidth="1"/>
    <col min="8997" max="8997" width="8.421875" style="140" bestFit="1" customWidth="1"/>
    <col min="8998" max="8999" width="8.7109375" style="140" bestFit="1" customWidth="1"/>
    <col min="9000" max="9000" width="2.7109375" style="140" customWidth="1"/>
    <col min="9001" max="9213" width="11.421875" style="140" customWidth="1"/>
    <col min="9214" max="9214" width="4.28125" style="140" bestFit="1" customWidth="1"/>
    <col min="9215" max="9215" width="10.57421875" style="140" customWidth="1"/>
    <col min="9216" max="9216" width="6.140625" style="140" customWidth="1"/>
    <col min="9217" max="9217" width="24.7109375" style="140" customWidth="1"/>
    <col min="9218" max="9218" width="10.28125" style="140" customWidth="1"/>
    <col min="9219" max="9219" width="11.57421875" style="140" customWidth="1"/>
    <col min="9220" max="9220" width="9.8515625" style="140" customWidth="1"/>
    <col min="9221" max="9221" width="7.8515625" style="140" customWidth="1"/>
    <col min="9222" max="9222" width="7.7109375" style="140" customWidth="1"/>
    <col min="9223" max="9224" width="8.421875" style="140" customWidth="1"/>
    <col min="9225" max="9225" width="7.8515625" style="140" customWidth="1"/>
    <col min="9226" max="9226" width="8.421875" style="140" customWidth="1"/>
    <col min="9227" max="9227" width="7.8515625" style="140" customWidth="1"/>
    <col min="9228" max="9228" width="7.7109375" style="140" customWidth="1"/>
    <col min="9229" max="9229" width="7.8515625" style="140" customWidth="1"/>
    <col min="9230" max="9230" width="8.421875" style="140" customWidth="1"/>
    <col min="9231" max="9231" width="7.421875" style="140" customWidth="1"/>
    <col min="9232" max="9232" width="10.7109375" style="140" bestFit="1" customWidth="1"/>
    <col min="9233" max="9234" width="8.421875" style="140" bestFit="1" customWidth="1"/>
    <col min="9235" max="9235" width="11.421875" style="140" bestFit="1" customWidth="1"/>
    <col min="9236" max="9236" width="9.00390625" style="140" bestFit="1" customWidth="1"/>
    <col min="9237" max="9237" width="7.7109375" style="140" bestFit="1" customWidth="1"/>
    <col min="9238" max="9238" width="7.421875" style="140" bestFit="1" customWidth="1"/>
    <col min="9239" max="9240" width="9.00390625" style="140" bestFit="1" customWidth="1"/>
    <col min="9241" max="9241" width="10.8515625" style="140" bestFit="1" customWidth="1"/>
    <col min="9242" max="9242" width="9.00390625" style="140" bestFit="1" customWidth="1"/>
    <col min="9243" max="9243" width="8.7109375" style="140" bestFit="1" customWidth="1"/>
    <col min="9244" max="9244" width="9.57421875" style="140" bestFit="1" customWidth="1"/>
    <col min="9245" max="9246" width="9.00390625" style="140" bestFit="1" customWidth="1"/>
    <col min="9247" max="9248" width="8.421875" style="140" bestFit="1" customWidth="1"/>
    <col min="9249" max="9249" width="8.7109375" style="140" bestFit="1" customWidth="1"/>
    <col min="9250" max="9250" width="8.421875" style="140" bestFit="1" customWidth="1"/>
    <col min="9251" max="9252" width="9.00390625" style="140" bestFit="1" customWidth="1"/>
    <col min="9253" max="9253" width="8.421875" style="140" bestFit="1" customWidth="1"/>
    <col min="9254" max="9255" width="8.7109375" style="140" bestFit="1" customWidth="1"/>
    <col min="9256" max="9256" width="2.7109375" style="140" customWidth="1"/>
    <col min="9257" max="9469" width="11.421875" style="140" customWidth="1"/>
    <col min="9470" max="9470" width="4.28125" style="140" bestFit="1" customWidth="1"/>
    <col min="9471" max="9471" width="10.57421875" style="140" customWidth="1"/>
    <col min="9472" max="9472" width="6.140625" style="140" customWidth="1"/>
    <col min="9473" max="9473" width="24.7109375" style="140" customWidth="1"/>
    <col min="9474" max="9474" width="10.28125" style="140" customWidth="1"/>
    <col min="9475" max="9475" width="11.57421875" style="140" customWidth="1"/>
    <col min="9476" max="9476" width="9.8515625" style="140" customWidth="1"/>
    <col min="9477" max="9477" width="7.8515625" style="140" customWidth="1"/>
    <col min="9478" max="9478" width="7.7109375" style="140" customWidth="1"/>
    <col min="9479" max="9480" width="8.421875" style="140" customWidth="1"/>
    <col min="9481" max="9481" width="7.8515625" style="140" customWidth="1"/>
    <col min="9482" max="9482" width="8.421875" style="140" customWidth="1"/>
    <col min="9483" max="9483" width="7.8515625" style="140" customWidth="1"/>
    <col min="9484" max="9484" width="7.7109375" style="140" customWidth="1"/>
    <col min="9485" max="9485" width="7.8515625" style="140" customWidth="1"/>
    <col min="9486" max="9486" width="8.421875" style="140" customWidth="1"/>
    <col min="9487" max="9487" width="7.421875" style="140" customWidth="1"/>
    <col min="9488" max="9488" width="10.7109375" style="140" bestFit="1" customWidth="1"/>
    <col min="9489" max="9490" width="8.421875" style="140" bestFit="1" customWidth="1"/>
    <col min="9491" max="9491" width="11.421875" style="140" bestFit="1" customWidth="1"/>
    <col min="9492" max="9492" width="9.00390625" style="140" bestFit="1" customWidth="1"/>
    <col min="9493" max="9493" width="7.7109375" style="140" bestFit="1" customWidth="1"/>
    <col min="9494" max="9494" width="7.421875" style="140" bestFit="1" customWidth="1"/>
    <col min="9495" max="9496" width="9.00390625" style="140" bestFit="1" customWidth="1"/>
    <col min="9497" max="9497" width="10.8515625" style="140" bestFit="1" customWidth="1"/>
    <col min="9498" max="9498" width="9.00390625" style="140" bestFit="1" customWidth="1"/>
    <col min="9499" max="9499" width="8.7109375" style="140" bestFit="1" customWidth="1"/>
    <col min="9500" max="9500" width="9.57421875" style="140" bestFit="1" customWidth="1"/>
    <col min="9501" max="9502" width="9.00390625" style="140" bestFit="1" customWidth="1"/>
    <col min="9503" max="9504" width="8.421875" style="140" bestFit="1" customWidth="1"/>
    <col min="9505" max="9505" width="8.7109375" style="140" bestFit="1" customWidth="1"/>
    <col min="9506" max="9506" width="8.421875" style="140" bestFit="1" customWidth="1"/>
    <col min="9507" max="9508" width="9.00390625" style="140" bestFit="1" customWidth="1"/>
    <col min="9509" max="9509" width="8.421875" style="140" bestFit="1" customWidth="1"/>
    <col min="9510" max="9511" width="8.7109375" style="140" bestFit="1" customWidth="1"/>
    <col min="9512" max="9512" width="2.7109375" style="140" customWidth="1"/>
    <col min="9513" max="9725" width="11.421875" style="140" customWidth="1"/>
    <col min="9726" max="9726" width="4.28125" style="140" bestFit="1" customWidth="1"/>
    <col min="9727" max="9727" width="10.57421875" style="140" customWidth="1"/>
    <col min="9728" max="9728" width="6.140625" style="140" customWidth="1"/>
    <col min="9729" max="9729" width="24.7109375" style="140" customWidth="1"/>
    <col min="9730" max="9730" width="10.28125" style="140" customWidth="1"/>
    <col min="9731" max="9731" width="11.57421875" style="140" customWidth="1"/>
    <col min="9732" max="9732" width="9.8515625" style="140" customWidth="1"/>
    <col min="9733" max="9733" width="7.8515625" style="140" customWidth="1"/>
    <col min="9734" max="9734" width="7.7109375" style="140" customWidth="1"/>
    <col min="9735" max="9736" width="8.421875" style="140" customWidth="1"/>
    <col min="9737" max="9737" width="7.8515625" style="140" customWidth="1"/>
    <col min="9738" max="9738" width="8.421875" style="140" customWidth="1"/>
    <col min="9739" max="9739" width="7.8515625" style="140" customWidth="1"/>
    <col min="9740" max="9740" width="7.7109375" style="140" customWidth="1"/>
    <col min="9741" max="9741" width="7.8515625" style="140" customWidth="1"/>
    <col min="9742" max="9742" width="8.421875" style="140" customWidth="1"/>
    <col min="9743" max="9743" width="7.421875" style="140" customWidth="1"/>
    <col min="9744" max="9744" width="10.7109375" style="140" bestFit="1" customWidth="1"/>
    <col min="9745" max="9746" width="8.421875" style="140" bestFit="1" customWidth="1"/>
    <col min="9747" max="9747" width="11.421875" style="140" bestFit="1" customWidth="1"/>
    <col min="9748" max="9748" width="9.00390625" style="140" bestFit="1" customWidth="1"/>
    <col min="9749" max="9749" width="7.7109375" style="140" bestFit="1" customWidth="1"/>
    <col min="9750" max="9750" width="7.421875" style="140" bestFit="1" customWidth="1"/>
    <col min="9751" max="9752" width="9.00390625" style="140" bestFit="1" customWidth="1"/>
    <col min="9753" max="9753" width="10.8515625" style="140" bestFit="1" customWidth="1"/>
    <col min="9754" max="9754" width="9.00390625" style="140" bestFit="1" customWidth="1"/>
    <col min="9755" max="9755" width="8.7109375" style="140" bestFit="1" customWidth="1"/>
    <col min="9756" max="9756" width="9.57421875" style="140" bestFit="1" customWidth="1"/>
    <col min="9757" max="9758" width="9.00390625" style="140" bestFit="1" customWidth="1"/>
    <col min="9759" max="9760" width="8.421875" style="140" bestFit="1" customWidth="1"/>
    <col min="9761" max="9761" width="8.7109375" style="140" bestFit="1" customWidth="1"/>
    <col min="9762" max="9762" width="8.421875" style="140" bestFit="1" customWidth="1"/>
    <col min="9763" max="9764" width="9.00390625" style="140" bestFit="1" customWidth="1"/>
    <col min="9765" max="9765" width="8.421875" style="140" bestFit="1" customWidth="1"/>
    <col min="9766" max="9767" width="8.7109375" style="140" bestFit="1" customWidth="1"/>
    <col min="9768" max="9768" width="2.7109375" style="140" customWidth="1"/>
    <col min="9769" max="9981" width="11.421875" style="140" customWidth="1"/>
    <col min="9982" max="9982" width="4.28125" style="140" bestFit="1" customWidth="1"/>
    <col min="9983" max="9983" width="10.57421875" style="140" customWidth="1"/>
    <col min="9984" max="9984" width="6.140625" style="140" customWidth="1"/>
    <col min="9985" max="9985" width="24.7109375" style="140" customWidth="1"/>
    <col min="9986" max="9986" width="10.28125" style="140" customWidth="1"/>
    <col min="9987" max="9987" width="11.57421875" style="140" customWidth="1"/>
    <col min="9988" max="9988" width="9.8515625" style="140" customWidth="1"/>
    <col min="9989" max="9989" width="7.8515625" style="140" customWidth="1"/>
    <col min="9990" max="9990" width="7.7109375" style="140" customWidth="1"/>
    <col min="9991" max="9992" width="8.421875" style="140" customWidth="1"/>
    <col min="9993" max="9993" width="7.8515625" style="140" customWidth="1"/>
    <col min="9994" max="9994" width="8.421875" style="140" customWidth="1"/>
    <col min="9995" max="9995" width="7.8515625" style="140" customWidth="1"/>
    <col min="9996" max="9996" width="7.7109375" style="140" customWidth="1"/>
    <col min="9997" max="9997" width="7.8515625" style="140" customWidth="1"/>
    <col min="9998" max="9998" width="8.421875" style="140" customWidth="1"/>
    <col min="9999" max="9999" width="7.421875" style="140" customWidth="1"/>
    <col min="10000" max="10000" width="10.7109375" style="140" bestFit="1" customWidth="1"/>
    <col min="10001" max="10002" width="8.421875" style="140" bestFit="1" customWidth="1"/>
    <col min="10003" max="10003" width="11.421875" style="140" bestFit="1" customWidth="1"/>
    <col min="10004" max="10004" width="9.00390625" style="140" bestFit="1" customWidth="1"/>
    <col min="10005" max="10005" width="7.7109375" style="140" bestFit="1" customWidth="1"/>
    <col min="10006" max="10006" width="7.421875" style="140" bestFit="1" customWidth="1"/>
    <col min="10007" max="10008" width="9.00390625" style="140" bestFit="1" customWidth="1"/>
    <col min="10009" max="10009" width="10.8515625" style="140" bestFit="1" customWidth="1"/>
    <col min="10010" max="10010" width="9.00390625" style="140" bestFit="1" customWidth="1"/>
    <col min="10011" max="10011" width="8.7109375" style="140" bestFit="1" customWidth="1"/>
    <col min="10012" max="10012" width="9.57421875" style="140" bestFit="1" customWidth="1"/>
    <col min="10013" max="10014" width="9.00390625" style="140" bestFit="1" customWidth="1"/>
    <col min="10015" max="10016" width="8.421875" style="140" bestFit="1" customWidth="1"/>
    <col min="10017" max="10017" width="8.7109375" style="140" bestFit="1" customWidth="1"/>
    <col min="10018" max="10018" width="8.421875" style="140" bestFit="1" customWidth="1"/>
    <col min="10019" max="10020" width="9.00390625" style="140" bestFit="1" customWidth="1"/>
    <col min="10021" max="10021" width="8.421875" style="140" bestFit="1" customWidth="1"/>
    <col min="10022" max="10023" width="8.7109375" style="140" bestFit="1" customWidth="1"/>
    <col min="10024" max="10024" width="2.7109375" style="140" customWidth="1"/>
    <col min="10025" max="10237" width="11.421875" style="140" customWidth="1"/>
    <col min="10238" max="10238" width="4.28125" style="140" bestFit="1" customWidth="1"/>
    <col min="10239" max="10239" width="10.57421875" style="140" customWidth="1"/>
    <col min="10240" max="10240" width="6.140625" style="140" customWidth="1"/>
    <col min="10241" max="10241" width="24.7109375" style="140" customWidth="1"/>
    <col min="10242" max="10242" width="10.28125" style="140" customWidth="1"/>
    <col min="10243" max="10243" width="11.57421875" style="140" customWidth="1"/>
    <col min="10244" max="10244" width="9.8515625" style="140" customWidth="1"/>
    <col min="10245" max="10245" width="7.8515625" style="140" customWidth="1"/>
    <col min="10246" max="10246" width="7.7109375" style="140" customWidth="1"/>
    <col min="10247" max="10248" width="8.421875" style="140" customWidth="1"/>
    <col min="10249" max="10249" width="7.8515625" style="140" customWidth="1"/>
    <col min="10250" max="10250" width="8.421875" style="140" customWidth="1"/>
    <col min="10251" max="10251" width="7.8515625" style="140" customWidth="1"/>
    <col min="10252" max="10252" width="7.7109375" style="140" customWidth="1"/>
    <col min="10253" max="10253" width="7.8515625" style="140" customWidth="1"/>
    <col min="10254" max="10254" width="8.421875" style="140" customWidth="1"/>
    <col min="10255" max="10255" width="7.421875" style="140" customWidth="1"/>
    <col min="10256" max="10256" width="10.7109375" style="140" bestFit="1" customWidth="1"/>
    <col min="10257" max="10258" width="8.421875" style="140" bestFit="1" customWidth="1"/>
    <col min="10259" max="10259" width="11.421875" style="140" bestFit="1" customWidth="1"/>
    <col min="10260" max="10260" width="9.00390625" style="140" bestFit="1" customWidth="1"/>
    <col min="10261" max="10261" width="7.7109375" style="140" bestFit="1" customWidth="1"/>
    <col min="10262" max="10262" width="7.421875" style="140" bestFit="1" customWidth="1"/>
    <col min="10263" max="10264" width="9.00390625" style="140" bestFit="1" customWidth="1"/>
    <col min="10265" max="10265" width="10.8515625" style="140" bestFit="1" customWidth="1"/>
    <col min="10266" max="10266" width="9.00390625" style="140" bestFit="1" customWidth="1"/>
    <col min="10267" max="10267" width="8.7109375" style="140" bestFit="1" customWidth="1"/>
    <col min="10268" max="10268" width="9.57421875" style="140" bestFit="1" customWidth="1"/>
    <col min="10269" max="10270" width="9.00390625" style="140" bestFit="1" customWidth="1"/>
    <col min="10271" max="10272" width="8.421875" style="140" bestFit="1" customWidth="1"/>
    <col min="10273" max="10273" width="8.7109375" style="140" bestFit="1" customWidth="1"/>
    <col min="10274" max="10274" width="8.421875" style="140" bestFit="1" customWidth="1"/>
    <col min="10275" max="10276" width="9.00390625" style="140" bestFit="1" customWidth="1"/>
    <col min="10277" max="10277" width="8.421875" style="140" bestFit="1" customWidth="1"/>
    <col min="10278" max="10279" width="8.7109375" style="140" bestFit="1" customWidth="1"/>
    <col min="10280" max="10280" width="2.7109375" style="140" customWidth="1"/>
    <col min="10281" max="10493" width="11.421875" style="140" customWidth="1"/>
    <col min="10494" max="10494" width="4.28125" style="140" bestFit="1" customWidth="1"/>
    <col min="10495" max="10495" width="10.57421875" style="140" customWidth="1"/>
    <col min="10496" max="10496" width="6.140625" style="140" customWidth="1"/>
    <col min="10497" max="10497" width="24.7109375" style="140" customWidth="1"/>
    <col min="10498" max="10498" width="10.28125" style="140" customWidth="1"/>
    <col min="10499" max="10499" width="11.57421875" style="140" customWidth="1"/>
    <col min="10500" max="10500" width="9.8515625" style="140" customWidth="1"/>
    <col min="10501" max="10501" width="7.8515625" style="140" customWidth="1"/>
    <col min="10502" max="10502" width="7.7109375" style="140" customWidth="1"/>
    <col min="10503" max="10504" width="8.421875" style="140" customWidth="1"/>
    <col min="10505" max="10505" width="7.8515625" style="140" customWidth="1"/>
    <col min="10506" max="10506" width="8.421875" style="140" customWidth="1"/>
    <col min="10507" max="10507" width="7.8515625" style="140" customWidth="1"/>
    <col min="10508" max="10508" width="7.7109375" style="140" customWidth="1"/>
    <col min="10509" max="10509" width="7.8515625" style="140" customWidth="1"/>
    <col min="10510" max="10510" width="8.421875" style="140" customWidth="1"/>
    <col min="10511" max="10511" width="7.421875" style="140" customWidth="1"/>
    <col min="10512" max="10512" width="10.7109375" style="140" bestFit="1" customWidth="1"/>
    <col min="10513" max="10514" width="8.421875" style="140" bestFit="1" customWidth="1"/>
    <col min="10515" max="10515" width="11.421875" style="140" bestFit="1" customWidth="1"/>
    <col min="10516" max="10516" width="9.00390625" style="140" bestFit="1" customWidth="1"/>
    <col min="10517" max="10517" width="7.7109375" style="140" bestFit="1" customWidth="1"/>
    <col min="10518" max="10518" width="7.421875" style="140" bestFit="1" customWidth="1"/>
    <col min="10519" max="10520" width="9.00390625" style="140" bestFit="1" customWidth="1"/>
    <col min="10521" max="10521" width="10.8515625" style="140" bestFit="1" customWidth="1"/>
    <col min="10522" max="10522" width="9.00390625" style="140" bestFit="1" customWidth="1"/>
    <col min="10523" max="10523" width="8.7109375" style="140" bestFit="1" customWidth="1"/>
    <col min="10524" max="10524" width="9.57421875" style="140" bestFit="1" customWidth="1"/>
    <col min="10525" max="10526" width="9.00390625" style="140" bestFit="1" customWidth="1"/>
    <col min="10527" max="10528" width="8.421875" style="140" bestFit="1" customWidth="1"/>
    <col min="10529" max="10529" width="8.7109375" style="140" bestFit="1" customWidth="1"/>
    <col min="10530" max="10530" width="8.421875" style="140" bestFit="1" customWidth="1"/>
    <col min="10531" max="10532" width="9.00390625" style="140" bestFit="1" customWidth="1"/>
    <col min="10533" max="10533" width="8.421875" style="140" bestFit="1" customWidth="1"/>
    <col min="10534" max="10535" width="8.7109375" style="140" bestFit="1" customWidth="1"/>
    <col min="10536" max="10536" width="2.7109375" style="140" customWidth="1"/>
    <col min="10537" max="10749" width="11.421875" style="140" customWidth="1"/>
    <col min="10750" max="10750" width="4.28125" style="140" bestFit="1" customWidth="1"/>
    <col min="10751" max="10751" width="10.57421875" style="140" customWidth="1"/>
    <col min="10752" max="10752" width="6.140625" style="140" customWidth="1"/>
    <col min="10753" max="10753" width="24.7109375" style="140" customWidth="1"/>
    <col min="10754" max="10754" width="10.28125" style="140" customWidth="1"/>
    <col min="10755" max="10755" width="11.57421875" style="140" customWidth="1"/>
    <col min="10756" max="10756" width="9.8515625" style="140" customWidth="1"/>
    <col min="10757" max="10757" width="7.8515625" style="140" customWidth="1"/>
    <col min="10758" max="10758" width="7.7109375" style="140" customWidth="1"/>
    <col min="10759" max="10760" width="8.421875" style="140" customWidth="1"/>
    <col min="10761" max="10761" width="7.8515625" style="140" customWidth="1"/>
    <col min="10762" max="10762" width="8.421875" style="140" customWidth="1"/>
    <col min="10763" max="10763" width="7.8515625" style="140" customWidth="1"/>
    <col min="10764" max="10764" width="7.7109375" style="140" customWidth="1"/>
    <col min="10765" max="10765" width="7.8515625" style="140" customWidth="1"/>
    <col min="10766" max="10766" width="8.421875" style="140" customWidth="1"/>
    <col min="10767" max="10767" width="7.421875" style="140" customWidth="1"/>
    <col min="10768" max="10768" width="10.7109375" style="140" bestFit="1" customWidth="1"/>
    <col min="10769" max="10770" width="8.421875" style="140" bestFit="1" customWidth="1"/>
    <col min="10771" max="10771" width="11.421875" style="140" bestFit="1" customWidth="1"/>
    <col min="10772" max="10772" width="9.00390625" style="140" bestFit="1" customWidth="1"/>
    <col min="10773" max="10773" width="7.7109375" style="140" bestFit="1" customWidth="1"/>
    <col min="10774" max="10774" width="7.421875" style="140" bestFit="1" customWidth="1"/>
    <col min="10775" max="10776" width="9.00390625" style="140" bestFit="1" customWidth="1"/>
    <col min="10777" max="10777" width="10.8515625" style="140" bestFit="1" customWidth="1"/>
    <col min="10778" max="10778" width="9.00390625" style="140" bestFit="1" customWidth="1"/>
    <col min="10779" max="10779" width="8.7109375" style="140" bestFit="1" customWidth="1"/>
    <col min="10780" max="10780" width="9.57421875" style="140" bestFit="1" customWidth="1"/>
    <col min="10781" max="10782" width="9.00390625" style="140" bestFit="1" customWidth="1"/>
    <col min="10783" max="10784" width="8.421875" style="140" bestFit="1" customWidth="1"/>
    <col min="10785" max="10785" width="8.7109375" style="140" bestFit="1" customWidth="1"/>
    <col min="10786" max="10786" width="8.421875" style="140" bestFit="1" customWidth="1"/>
    <col min="10787" max="10788" width="9.00390625" style="140" bestFit="1" customWidth="1"/>
    <col min="10789" max="10789" width="8.421875" style="140" bestFit="1" customWidth="1"/>
    <col min="10790" max="10791" width="8.7109375" style="140" bestFit="1" customWidth="1"/>
    <col min="10792" max="10792" width="2.7109375" style="140" customWidth="1"/>
    <col min="10793" max="11005" width="11.421875" style="140" customWidth="1"/>
    <col min="11006" max="11006" width="4.28125" style="140" bestFit="1" customWidth="1"/>
    <col min="11007" max="11007" width="10.57421875" style="140" customWidth="1"/>
    <col min="11008" max="11008" width="6.140625" style="140" customWidth="1"/>
    <col min="11009" max="11009" width="24.7109375" style="140" customWidth="1"/>
    <col min="11010" max="11010" width="10.28125" style="140" customWidth="1"/>
    <col min="11011" max="11011" width="11.57421875" style="140" customWidth="1"/>
    <col min="11012" max="11012" width="9.8515625" style="140" customWidth="1"/>
    <col min="11013" max="11013" width="7.8515625" style="140" customWidth="1"/>
    <col min="11014" max="11014" width="7.7109375" style="140" customWidth="1"/>
    <col min="11015" max="11016" width="8.421875" style="140" customWidth="1"/>
    <col min="11017" max="11017" width="7.8515625" style="140" customWidth="1"/>
    <col min="11018" max="11018" width="8.421875" style="140" customWidth="1"/>
    <col min="11019" max="11019" width="7.8515625" style="140" customWidth="1"/>
    <col min="11020" max="11020" width="7.7109375" style="140" customWidth="1"/>
    <col min="11021" max="11021" width="7.8515625" style="140" customWidth="1"/>
    <col min="11022" max="11022" width="8.421875" style="140" customWidth="1"/>
    <col min="11023" max="11023" width="7.421875" style="140" customWidth="1"/>
    <col min="11024" max="11024" width="10.7109375" style="140" bestFit="1" customWidth="1"/>
    <col min="11025" max="11026" width="8.421875" style="140" bestFit="1" customWidth="1"/>
    <col min="11027" max="11027" width="11.421875" style="140" bestFit="1" customWidth="1"/>
    <col min="11028" max="11028" width="9.00390625" style="140" bestFit="1" customWidth="1"/>
    <col min="11029" max="11029" width="7.7109375" style="140" bestFit="1" customWidth="1"/>
    <col min="11030" max="11030" width="7.421875" style="140" bestFit="1" customWidth="1"/>
    <col min="11031" max="11032" width="9.00390625" style="140" bestFit="1" customWidth="1"/>
    <col min="11033" max="11033" width="10.8515625" style="140" bestFit="1" customWidth="1"/>
    <col min="11034" max="11034" width="9.00390625" style="140" bestFit="1" customWidth="1"/>
    <col min="11035" max="11035" width="8.7109375" style="140" bestFit="1" customWidth="1"/>
    <col min="11036" max="11036" width="9.57421875" style="140" bestFit="1" customWidth="1"/>
    <col min="11037" max="11038" width="9.00390625" style="140" bestFit="1" customWidth="1"/>
    <col min="11039" max="11040" width="8.421875" style="140" bestFit="1" customWidth="1"/>
    <col min="11041" max="11041" width="8.7109375" style="140" bestFit="1" customWidth="1"/>
    <col min="11042" max="11042" width="8.421875" style="140" bestFit="1" customWidth="1"/>
    <col min="11043" max="11044" width="9.00390625" style="140" bestFit="1" customWidth="1"/>
    <col min="11045" max="11045" width="8.421875" style="140" bestFit="1" customWidth="1"/>
    <col min="11046" max="11047" width="8.7109375" style="140" bestFit="1" customWidth="1"/>
    <col min="11048" max="11048" width="2.7109375" style="140" customWidth="1"/>
    <col min="11049" max="11261" width="11.421875" style="140" customWidth="1"/>
    <col min="11262" max="11262" width="4.28125" style="140" bestFit="1" customWidth="1"/>
    <col min="11263" max="11263" width="10.57421875" style="140" customWidth="1"/>
    <col min="11264" max="11264" width="6.140625" style="140" customWidth="1"/>
    <col min="11265" max="11265" width="24.7109375" style="140" customWidth="1"/>
    <col min="11266" max="11266" width="10.28125" style="140" customWidth="1"/>
    <col min="11267" max="11267" width="11.57421875" style="140" customWidth="1"/>
    <col min="11268" max="11268" width="9.8515625" style="140" customWidth="1"/>
    <col min="11269" max="11269" width="7.8515625" style="140" customWidth="1"/>
    <col min="11270" max="11270" width="7.7109375" style="140" customWidth="1"/>
    <col min="11271" max="11272" width="8.421875" style="140" customWidth="1"/>
    <col min="11273" max="11273" width="7.8515625" style="140" customWidth="1"/>
    <col min="11274" max="11274" width="8.421875" style="140" customWidth="1"/>
    <col min="11275" max="11275" width="7.8515625" style="140" customWidth="1"/>
    <col min="11276" max="11276" width="7.7109375" style="140" customWidth="1"/>
    <col min="11277" max="11277" width="7.8515625" style="140" customWidth="1"/>
    <col min="11278" max="11278" width="8.421875" style="140" customWidth="1"/>
    <col min="11279" max="11279" width="7.421875" style="140" customWidth="1"/>
    <col min="11280" max="11280" width="10.7109375" style="140" bestFit="1" customWidth="1"/>
    <col min="11281" max="11282" width="8.421875" style="140" bestFit="1" customWidth="1"/>
    <col min="11283" max="11283" width="11.421875" style="140" bestFit="1" customWidth="1"/>
    <col min="11284" max="11284" width="9.00390625" style="140" bestFit="1" customWidth="1"/>
    <col min="11285" max="11285" width="7.7109375" style="140" bestFit="1" customWidth="1"/>
    <col min="11286" max="11286" width="7.421875" style="140" bestFit="1" customWidth="1"/>
    <col min="11287" max="11288" width="9.00390625" style="140" bestFit="1" customWidth="1"/>
    <col min="11289" max="11289" width="10.8515625" style="140" bestFit="1" customWidth="1"/>
    <col min="11290" max="11290" width="9.00390625" style="140" bestFit="1" customWidth="1"/>
    <col min="11291" max="11291" width="8.7109375" style="140" bestFit="1" customWidth="1"/>
    <col min="11292" max="11292" width="9.57421875" style="140" bestFit="1" customWidth="1"/>
    <col min="11293" max="11294" width="9.00390625" style="140" bestFit="1" customWidth="1"/>
    <col min="11295" max="11296" width="8.421875" style="140" bestFit="1" customWidth="1"/>
    <col min="11297" max="11297" width="8.7109375" style="140" bestFit="1" customWidth="1"/>
    <col min="11298" max="11298" width="8.421875" style="140" bestFit="1" customWidth="1"/>
    <col min="11299" max="11300" width="9.00390625" style="140" bestFit="1" customWidth="1"/>
    <col min="11301" max="11301" width="8.421875" style="140" bestFit="1" customWidth="1"/>
    <col min="11302" max="11303" width="8.7109375" style="140" bestFit="1" customWidth="1"/>
    <col min="11304" max="11304" width="2.7109375" style="140" customWidth="1"/>
    <col min="11305" max="11517" width="11.421875" style="140" customWidth="1"/>
    <col min="11518" max="11518" width="4.28125" style="140" bestFit="1" customWidth="1"/>
    <col min="11519" max="11519" width="10.57421875" style="140" customWidth="1"/>
    <col min="11520" max="11520" width="6.140625" style="140" customWidth="1"/>
    <col min="11521" max="11521" width="24.7109375" style="140" customWidth="1"/>
    <col min="11522" max="11522" width="10.28125" style="140" customWidth="1"/>
    <col min="11523" max="11523" width="11.57421875" style="140" customWidth="1"/>
    <col min="11524" max="11524" width="9.8515625" style="140" customWidth="1"/>
    <col min="11525" max="11525" width="7.8515625" style="140" customWidth="1"/>
    <col min="11526" max="11526" width="7.7109375" style="140" customWidth="1"/>
    <col min="11527" max="11528" width="8.421875" style="140" customWidth="1"/>
    <col min="11529" max="11529" width="7.8515625" style="140" customWidth="1"/>
    <col min="11530" max="11530" width="8.421875" style="140" customWidth="1"/>
    <col min="11531" max="11531" width="7.8515625" style="140" customWidth="1"/>
    <col min="11532" max="11532" width="7.7109375" style="140" customWidth="1"/>
    <col min="11533" max="11533" width="7.8515625" style="140" customWidth="1"/>
    <col min="11534" max="11534" width="8.421875" style="140" customWidth="1"/>
    <col min="11535" max="11535" width="7.421875" style="140" customWidth="1"/>
    <col min="11536" max="11536" width="10.7109375" style="140" bestFit="1" customWidth="1"/>
    <col min="11537" max="11538" width="8.421875" style="140" bestFit="1" customWidth="1"/>
    <col min="11539" max="11539" width="11.421875" style="140" bestFit="1" customWidth="1"/>
    <col min="11540" max="11540" width="9.00390625" style="140" bestFit="1" customWidth="1"/>
    <col min="11541" max="11541" width="7.7109375" style="140" bestFit="1" customWidth="1"/>
    <col min="11542" max="11542" width="7.421875" style="140" bestFit="1" customWidth="1"/>
    <col min="11543" max="11544" width="9.00390625" style="140" bestFit="1" customWidth="1"/>
    <col min="11545" max="11545" width="10.8515625" style="140" bestFit="1" customWidth="1"/>
    <col min="11546" max="11546" width="9.00390625" style="140" bestFit="1" customWidth="1"/>
    <col min="11547" max="11547" width="8.7109375" style="140" bestFit="1" customWidth="1"/>
    <col min="11548" max="11548" width="9.57421875" style="140" bestFit="1" customWidth="1"/>
    <col min="11549" max="11550" width="9.00390625" style="140" bestFit="1" customWidth="1"/>
    <col min="11551" max="11552" width="8.421875" style="140" bestFit="1" customWidth="1"/>
    <col min="11553" max="11553" width="8.7109375" style="140" bestFit="1" customWidth="1"/>
    <col min="11554" max="11554" width="8.421875" style="140" bestFit="1" customWidth="1"/>
    <col min="11555" max="11556" width="9.00390625" style="140" bestFit="1" customWidth="1"/>
    <col min="11557" max="11557" width="8.421875" style="140" bestFit="1" customWidth="1"/>
    <col min="11558" max="11559" width="8.7109375" style="140" bestFit="1" customWidth="1"/>
    <col min="11560" max="11560" width="2.7109375" style="140" customWidth="1"/>
    <col min="11561" max="11773" width="11.421875" style="140" customWidth="1"/>
    <col min="11774" max="11774" width="4.28125" style="140" bestFit="1" customWidth="1"/>
    <col min="11775" max="11775" width="10.57421875" style="140" customWidth="1"/>
    <col min="11776" max="11776" width="6.140625" style="140" customWidth="1"/>
    <col min="11777" max="11777" width="24.7109375" style="140" customWidth="1"/>
    <col min="11778" max="11778" width="10.28125" style="140" customWidth="1"/>
    <col min="11779" max="11779" width="11.57421875" style="140" customWidth="1"/>
    <col min="11780" max="11780" width="9.8515625" style="140" customWidth="1"/>
    <col min="11781" max="11781" width="7.8515625" style="140" customWidth="1"/>
    <col min="11782" max="11782" width="7.7109375" style="140" customWidth="1"/>
    <col min="11783" max="11784" width="8.421875" style="140" customWidth="1"/>
    <col min="11785" max="11785" width="7.8515625" style="140" customWidth="1"/>
    <col min="11786" max="11786" width="8.421875" style="140" customWidth="1"/>
    <col min="11787" max="11787" width="7.8515625" style="140" customWidth="1"/>
    <col min="11788" max="11788" width="7.7109375" style="140" customWidth="1"/>
    <col min="11789" max="11789" width="7.8515625" style="140" customWidth="1"/>
    <col min="11790" max="11790" width="8.421875" style="140" customWidth="1"/>
    <col min="11791" max="11791" width="7.421875" style="140" customWidth="1"/>
    <col min="11792" max="11792" width="10.7109375" style="140" bestFit="1" customWidth="1"/>
    <col min="11793" max="11794" width="8.421875" style="140" bestFit="1" customWidth="1"/>
    <col min="11795" max="11795" width="11.421875" style="140" bestFit="1" customWidth="1"/>
    <col min="11796" max="11796" width="9.00390625" style="140" bestFit="1" customWidth="1"/>
    <col min="11797" max="11797" width="7.7109375" style="140" bestFit="1" customWidth="1"/>
    <col min="11798" max="11798" width="7.421875" style="140" bestFit="1" customWidth="1"/>
    <col min="11799" max="11800" width="9.00390625" style="140" bestFit="1" customWidth="1"/>
    <col min="11801" max="11801" width="10.8515625" style="140" bestFit="1" customWidth="1"/>
    <col min="11802" max="11802" width="9.00390625" style="140" bestFit="1" customWidth="1"/>
    <col min="11803" max="11803" width="8.7109375" style="140" bestFit="1" customWidth="1"/>
    <col min="11804" max="11804" width="9.57421875" style="140" bestFit="1" customWidth="1"/>
    <col min="11805" max="11806" width="9.00390625" style="140" bestFit="1" customWidth="1"/>
    <col min="11807" max="11808" width="8.421875" style="140" bestFit="1" customWidth="1"/>
    <col min="11809" max="11809" width="8.7109375" style="140" bestFit="1" customWidth="1"/>
    <col min="11810" max="11810" width="8.421875" style="140" bestFit="1" customWidth="1"/>
    <col min="11811" max="11812" width="9.00390625" style="140" bestFit="1" customWidth="1"/>
    <col min="11813" max="11813" width="8.421875" style="140" bestFit="1" customWidth="1"/>
    <col min="11814" max="11815" width="8.7109375" style="140" bestFit="1" customWidth="1"/>
    <col min="11816" max="11816" width="2.7109375" style="140" customWidth="1"/>
    <col min="11817" max="12029" width="11.421875" style="140" customWidth="1"/>
    <col min="12030" max="12030" width="4.28125" style="140" bestFit="1" customWidth="1"/>
    <col min="12031" max="12031" width="10.57421875" style="140" customWidth="1"/>
    <col min="12032" max="12032" width="6.140625" style="140" customWidth="1"/>
    <col min="12033" max="12033" width="24.7109375" style="140" customWidth="1"/>
    <col min="12034" max="12034" width="10.28125" style="140" customWidth="1"/>
    <col min="12035" max="12035" width="11.57421875" style="140" customWidth="1"/>
    <col min="12036" max="12036" width="9.8515625" style="140" customWidth="1"/>
    <col min="12037" max="12037" width="7.8515625" style="140" customWidth="1"/>
    <col min="12038" max="12038" width="7.7109375" style="140" customWidth="1"/>
    <col min="12039" max="12040" width="8.421875" style="140" customWidth="1"/>
    <col min="12041" max="12041" width="7.8515625" style="140" customWidth="1"/>
    <col min="12042" max="12042" width="8.421875" style="140" customWidth="1"/>
    <col min="12043" max="12043" width="7.8515625" style="140" customWidth="1"/>
    <col min="12044" max="12044" width="7.7109375" style="140" customWidth="1"/>
    <col min="12045" max="12045" width="7.8515625" style="140" customWidth="1"/>
    <col min="12046" max="12046" width="8.421875" style="140" customWidth="1"/>
    <col min="12047" max="12047" width="7.421875" style="140" customWidth="1"/>
    <col min="12048" max="12048" width="10.7109375" style="140" bestFit="1" customWidth="1"/>
    <col min="12049" max="12050" width="8.421875" style="140" bestFit="1" customWidth="1"/>
    <col min="12051" max="12051" width="11.421875" style="140" bestFit="1" customWidth="1"/>
    <col min="12052" max="12052" width="9.00390625" style="140" bestFit="1" customWidth="1"/>
    <col min="12053" max="12053" width="7.7109375" style="140" bestFit="1" customWidth="1"/>
    <col min="12054" max="12054" width="7.421875" style="140" bestFit="1" customWidth="1"/>
    <col min="12055" max="12056" width="9.00390625" style="140" bestFit="1" customWidth="1"/>
    <col min="12057" max="12057" width="10.8515625" style="140" bestFit="1" customWidth="1"/>
    <col min="12058" max="12058" width="9.00390625" style="140" bestFit="1" customWidth="1"/>
    <col min="12059" max="12059" width="8.7109375" style="140" bestFit="1" customWidth="1"/>
    <col min="12060" max="12060" width="9.57421875" style="140" bestFit="1" customWidth="1"/>
    <col min="12061" max="12062" width="9.00390625" style="140" bestFit="1" customWidth="1"/>
    <col min="12063" max="12064" width="8.421875" style="140" bestFit="1" customWidth="1"/>
    <col min="12065" max="12065" width="8.7109375" style="140" bestFit="1" customWidth="1"/>
    <col min="12066" max="12066" width="8.421875" style="140" bestFit="1" customWidth="1"/>
    <col min="12067" max="12068" width="9.00390625" style="140" bestFit="1" customWidth="1"/>
    <col min="12069" max="12069" width="8.421875" style="140" bestFit="1" customWidth="1"/>
    <col min="12070" max="12071" width="8.7109375" style="140" bestFit="1" customWidth="1"/>
    <col min="12072" max="12072" width="2.7109375" style="140" customWidth="1"/>
    <col min="12073" max="12285" width="11.421875" style="140" customWidth="1"/>
    <col min="12286" max="12286" width="4.28125" style="140" bestFit="1" customWidth="1"/>
    <col min="12287" max="12287" width="10.57421875" style="140" customWidth="1"/>
    <col min="12288" max="12288" width="6.140625" style="140" customWidth="1"/>
    <col min="12289" max="12289" width="24.7109375" style="140" customWidth="1"/>
    <col min="12290" max="12290" width="10.28125" style="140" customWidth="1"/>
    <col min="12291" max="12291" width="11.57421875" style="140" customWidth="1"/>
    <col min="12292" max="12292" width="9.8515625" style="140" customWidth="1"/>
    <col min="12293" max="12293" width="7.8515625" style="140" customWidth="1"/>
    <col min="12294" max="12294" width="7.7109375" style="140" customWidth="1"/>
    <col min="12295" max="12296" width="8.421875" style="140" customWidth="1"/>
    <col min="12297" max="12297" width="7.8515625" style="140" customWidth="1"/>
    <col min="12298" max="12298" width="8.421875" style="140" customWidth="1"/>
    <col min="12299" max="12299" width="7.8515625" style="140" customWidth="1"/>
    <col min="12300" max="12300" width="7.7109375" style="140" customWidth="1"/>
    <col min="12301" max="12301" width="7.8515625" style="140" customWidth="1"/>
    <col min="12302" max="12302" width="8.421875" style="140" customWidth="1"/>
    <col min="12303" max="12303" width="7.421875" style="140" customWidth="1"/>
    <col min="12304" max="12304" width="10.7109375" style="140" bestFit="1" customWidth="1"/>
    <col min="12305" max="12306" width="8.421875" style="140" bestFit="1" customWidth="1"/>
    <col min="12307" max="12307" width="11.421875" style="140" bestFit="1" customWidth="1"/>
    <col min="12308" max="12308" width="9.00390625" style="140" bestFit="1" customWidth="1"/>
    <col min="12309" max="12309" width="7.7109375" style="140" bestFit="1" customWidth="1"/>
    <col min="12310" max="12310" width="7.421875" style="140" bestFit="1" customWidth="1"/>
    <col min="12311" max="12312" width="9.00390625" style="140" bestFit="1" customWidth="1"/>
    <col min="12313" max="12313" width="10.8515625" style="140" bestFit="1" customWidth="1"/>
    <col min="12314" max="12314" width="9.00390625" style="140" bestFit="1" customWidth="1"/>
    <col min="12315" max="12315" width="8.7109375" style="140" bestFit="1" customWidth="1"/>
    <col min="12316" max="12316" width="9.57421875" style="140" bestFit="1" customWidth="1"/>
    <col min="12317" max="12318" width="9.00390625" style="140" bestFit="1" customWidth="1"/>
    <col min="12319" max="12320" width="8.421875" style="140" bestFit="1" customWidth="1"/>
    <col min="12321" max="12321" width="8.7109375" style="140" bestFit="1" customWidth="1"/>
    <col min="12322" max="12322" width="8.421875" style="140" bestFit="1" customWidth="1"/>
    <col min="12323" max="12324" width="9.00390625" style="140" bestFit="1" customWidth="1"/>
    <col min="12325" max="12325" width="8.421875" style="140" bestFit="1" customWidth="1"/>
    <col min="12326" max="12327" width="8.7109375" style="140" bestFit="1" customWidth="1"/>
    <col min="12328" max="12328" width="2.7109375" style="140" customWidth="1"/>
    <col min="12329" max="12541" width="11.421875" style="140" customWidth="1"/>
    <col min="12542" max="12542" width="4.28125" style="140" bestFit="1" customWidth="1"/>
    <col min="12543" max="12543" width="10.57421875" style="140" customWidth="1"/>
    <col min="12544" max="12544" width="6.140625" style="140" customWidth="1"/>
    <col min="12545" max="12545" width="24.7109375" style="140" customWidth="1"/>
    <col min="12546" max="12546" width="10.28125" style="140" customWidth="1"/>
    <col min="12547" max="12547" width="11.57421875" style="140" customWidth="1"/>
    <col min="12548" max="12548" width="9.8515625" style="140" customWidth="1"/>
    <col min="12549" max="12549" width="7.8515625" style="140" customWidth="1"/>
    <col min="12550" max="12550" width="7.7109375" style="140" customWidth="1"/>
    <col min="12551" max="12552" width="8.421875" style="140" customWidth="1"/>
    <col min="12553" max="12553" width="7.8515625" style="140" customWidth="1"/>
    <col min="12554" max="12554" width="8.421875" style="140" customWidth="1"/>
    <col min="12555" max="12555" width="7.8515625" style="140" customWidth="1"/>
    <col min="12556" max="12556" width="7.7109375" style="140" customWidth="1"/>
    <col min="12557" max="12557" width="7.8515625" style="140" customWidth="1"/>
    <col min="12558" max="12558" width="8.421875" style="140" customWidth="1"/>
    <col min="12559" max="12559" width="7.421875" style="140" customWidth="1"/>
    <col min="12560" max="12560" width="10.7109375" style="140" bestFit="1" customWidth="1"/>
    <col min="12561" max="12562" width="8.421875" style="140" bestFit="1" customWidth="1"/>
    <col min="12563" max="12563" width="11.421875" style="140" bestFit="1" customWidth="1"/>
    <col min="12564" max="12564" width="9.00390625" style="140" bestFit="1" customWidth="1"/>
    <col min="12565" max="12565" width="7.7109375" style="140" bestFit="1" customWidth="1"/>
    <col min="12566" max="12566" width="7.421875" style="140" bestFit="1" customWidth="1"/>
    <col min="12567" max="12568" width="9.00390625" style="140" bestFit="1" customWidth="1"/>
    <col min="12569" max="12569" width="10.8515625" style="140" bestFit="1" customWidth="1"/>
    <col min="12570" max="12570" width="9.00390625" style="140" bestFit="1" customWidth="1"/>
    <col min="12571" max="12571" width="8.7109375" style="140" bestFit="1" customWidth="1"/>
    <col min="12572" max="12572" width="9.57421875" style="140" bestFit="1" customWidth="1"/>
    <col min="12573" max="12574" width="9.00390625" style="140" bestFit="1" customWidth="1"/>
    <col min="12575" max="12576" width="8.421875" style="140" bestFit="1" customWidth="1"/>
    <col min="12577" max="12577" width="8.7109375" style="140" bestFit="1" customWidth="1"/>
    <col min="12578" max="12578" width="8.421875" style="140" bestFit="1" customWidth="1"/>
    <col min="12579" max="12580" width="9.00390625" style="140" bestFit="1" customWidth="1"/>
    <col min="12581" max="12581" width="8.421875" style="140" bestFit="1" customWidth="1"/>
    <col min="12582" max="12583" width="8.7109375" style="140" bestFit="1" customWidth="1"/>
    <col min="12584" max="12584" width="2.7109375" style="140" customWidth="1"/>
    <col min="12585" max="12797" width="11.421875" style="140" customWidth="1"/>
    <col min="12798" max="12798" width="4.28125" style="140" bestFit="1" customWidth="1"/>
    <col min="12799" max="12799" width="10.57421875" style="140" customWidth="1"/>
    <col min="12800" max="12800" width="6.140625" style="140" customWidth="1"/>
    <col min="12801" max="12801" width="24.7109375" style="140" customWidth="1"/>
    <col min="12802" max="12802" width="10.28125" style="140" customWidth="1"/>
    <col min="12803" max="12803" width="11.57421875" style="140" customWidth="1"/>
    <col min="12804" max="12804" width="9.8515625" style="140" customWidth="1"/>
    <col min="12805" max="12805" width="7.8515625" style="140" customWidth="1"/>
    <col min="12806" max="12806" width="7.7109375" style="140" customWidth="1"/>
    <col min="12807" max="12808" width="8.421875" style="140" customWidth="1"/>
    <col min="12809" max="12809" width="7.8515625" style="140" customWidth="1"/>
    <col min="12810" max="12810" width="8.421875" style="140" customWidth="1"/>
    <col min="12811" max="12811" width="7.8515625" style="140" customWidth="1"/>
    <col min="12812" max="12812" width="7.7109375" style="140" customWidth="1"/>
    <col min="12813" max="12813" width="7.8515625" style="140" customWidth="1"/>
    <col min="12814" max="12814" width="8.421875" style="140" customWidth="1"/>
    <col min="12815" max="12815" width="7.421875" style="140" customWidth="1"/>
    <col min="12816" max="12816" width="10.7109375" style="140" bestFit="1" customWidth="1"/>
    <col min="12817" max="12818" width="8.421875" style="140" bestFit="1" customWidth="1"/>
    <col min="12819" max="12819" width="11.421875" style="140" bestFit="1" customWidth="1"/>
    <col min="12820" max="12820" width="9.00390625" style="140" bestFit="1" customWidth="1"/>
    <col min="12821" max="12821" width="7.7109375" style="140" bestFit="1" customWidth="1"/>
    <col min="12822" max="12822" width="7.421875" style="140" bestFit="1" customWidth="1"/>
    <col min="12823" max="12824" width="9.00390625" style="140" bestFit="1" customWidth="1"/>
    <col min="12825" max="12825" width="10.8515625" style="140" bestFit="1" customWidth="1"/>
    <col min="12826" max="12826" width="9.00390625" style="140" bestFit="1" customWidth="1"/>
    <col min="12827" max="12827" width="8.7109375" style="140" bestFit="1" customWidth="1"/>
    <col min="12828" max="12828" width="9.57421875" style="140" bestFit="1" customWidth="1"/>
    <col min="12829" max="12830" width="9.00390625" style="140" bestFit="1" customWidth="1"/>
    <col min="12831" max="12832" width="8.421875" style="140" bestFit="1" customWidth="1"/>
    <col min="12833" max="12833" width="8.7109375" style="140" bestFit="1" customWidth="1"/>
    <col min="12834" max="12834" width="8.421875" style="140" bestFit="1" customWidth="1"/>
    <col min="12835" max="12836" width="9.00390625" style="140" bestFit="1" customWidth="1"/>
    <col min="12837" max="12837" width="8.421875" style="140" bestFit="1" customWidth="1"/>
    <col min="12838" max="12839" width="8.7109375" style="140" bestFit="1" customWidth="1"/>
    <col min="12840" max="12840" width="2.7109375" style="140" customWidth="1"/>
    <col min="12841" max="13053" width="11.421875" style="140" customWidth="1"/>
    <col min="13054" max="13054" width="4.28125" style="140" bestFit="1" customWidth="1"/>
    <col min="13055" max="13055" width="10.57421875" style="140" customWidth="1"/>
    <col min="13056" max="13056" width="6.140625" style="140" customWidth="1"/>
    <col min="13057" max="13057" width="24.7109375" style="140" customWidth="1"/>
    <col min="13058" max="13058" width="10.28125" style="140" customWidth="1"/>
    <col min="13059" max="13059" width="11.57421875" style="140" customWidth="1"/>
    <col min="13060" max="13060" width="9.8515625" style="140" customWidth="1"/>
    <col min="13061" max="13061" width="7.8515625" style="140" customWidth="1"/>
    <col min="13062" max="13062" width="7.7109375" style="140" customWidth="1"/>
    <col min="13063" max="13064" width="8.421875" style="140" customWidth="1"/>
    <col min="13065" max="13065" width="7.8515625" style="140" customWidth="1"/>
    <col min="13066" max="13066" width="8.421875" style="140" customWidth="1"/>
    <col min="13067" max="13067" width="7.8515625" style="140" customWidth="1"/>
    <col min="13068" max="13068" width="7.7109375" style="140" customWidth="1"/>
    <col min="13069" max="13069" width="7.8515625" style="140" customWidth="1"/>
    <col min="13070" max="13070" width="8.421875" style="140" customWidth="1"/>
    <col min="13071" max="13071" width="7.421875" style="140" customWidth="1"/>
    <col min="13072" max="13072" width="10.7109375" style="140" bestFit="1" customWidth="1"/>
    <col min="13073" max="13074" width="8.421875" style="140" bestFit="1" customWidth="1"/>
    <col min="13075" max="13075" width="11.421875" style="140" bestFit="1" customWidth="1"/>
    <col min="13076" max="13076" width="9.00390625" style="140" bestFit="1" customWidth="1"/>
    <col min="13077" max="13077" width="7.7109375" style="140" bestFit="1" customWidth="1"/>
    <col min="13078" max="13078" width="7.421875" style="140" bestFit="1" customWidth="1"/>
    <col min="13079" max="13080" width="9.00390625" style="140" bestFit="1" customWidth="1"/>
    <col min="13081" max="13081" width="10.8515625" style="140" bestFit="1" customWidth="1"/>
    <col min="13082" max="13082" width="9.00390625" style="140" bestFit="1" customWidth="1"/>
    <col min="13083" max="13083" width="8.7109375" style="140" bestFit="1" customWidth="1"/>
    <col min="13084" max="13084" width="9.57421875" style="140" bestFit="1" customWidth="1"/>
    <col min="13085" max="13086" width="9.00390625" style="140" bestFit="1" customWidth="1"/>
    <col min="13087" max="13088" width="8.421875" style="140" bestFit="1" customWidth="1"/>
    <col min="13089" max="13089" width="8.7109375" style="140" bestFit="1" customWidth="1"/>
    <col min="13090" max="13090" width="8.421875" style="140" bestFit="1" customWidth="1"/>
    <col min="13091" max="13092" width="9.00390625" style="140" bestFit="1" customWidth="1"/>
    <col min="13093" max="13093" width="8.421875" style="140" bestFit="1" customWidth="1"/>
    <col min="13094" max="13095" width="8.7109375" style="140" bestFit="1" customWidth="1"/>
    <col min="13096" max="13096" width="2.7109375" style="140" customWidth="1"/>
    <col min="13097" max="13309" width="11.421875" style="140" customWidth="1"/>
    <col min="13310" max="13310" width="4.28125" style="140" bestFit="1" customWidth="1"/>
    <col min="13311" max="13311" width="10.57421875" style="140" customWidth="1"/>
    <col min="13312" max="13312" width="6.140625" style="140" customWidth="1"/>
    <col min="13313" max="13313" width="24.7109375" style="140" customWidth="1"/>
    <col min="13314" max="13314" width="10.28125" style="140" customWidth="1"/>
    <col min="13315" max="13315" width="11.57421875" style="140" customWidth="1"/>
    <col min="13316" max="13316" width="9.8515625" style="140" customWidth="1"/>
    <col min="13317" max="13317" width="7.8515625" style="140" customWidth="1"/>
    <col min="13318" max="13318" width="7.7109375" style="140" customWidth="1"/>
    <col min="13319" max="13320" width="8.421875" style="140" customWidth="1"/>
    <col min="13321" max="13321" width="7.8515625" style="140" customWidth="1"/>
    <col min="13322" max="13322" width="8.421875" style="140" customWidth="1"/>
    <col min="13323" max="13323" width="7.8515625" style="140" customWidth="1"/>
    <col min="13324" max="13324" width="7.7109375" style="140" customWidth="1"/>
    <col min="13325" max="13325" width="7.8515625" style="140" customWidth="1"/>
    <col min="13326" max="13326" width="8.421875" style="140" customWidth="1"/>
    <col min="13327" max="13327" width="7.421875" style="140" customWidth="1"/>
    <col min="13328" max="13328" width="10.7109375" style="140" bestFit="1" customWidth="1"/>
    <col min="13329" max="13330" width="8.421875" style="140" bestFit="1" customWidth="1"/>
    <col min="13331" max="13331" width="11.421875" style="140" bestFit="1" customWidth="1"/>
    <col min="13332" max="13332" width="9.00390625" style="140" bestFit="1" customWidth="1"/>
    <col min="13333" max="13333" width="7.7109375" style="140" bestFit="1" customWidth="1"/>
    <col min="13334" max="13334" width="7.421875" style="140" bestFit="1" customWidth="1"/>
    <col min="13335" max="13336" width="9.00390625" style="140" bestFit="1" customWidth="1"/>
    <col min="13337" max="13337" width="10.8515625" style="140" bestFit="1" customWidth="1"/>
    <col min="13338" max="13338" width="9.00390625" style="140" bestFit="1" customWidth="1"/>
    <col min="13339" max="13339" width="8.7109375" style="140" bestFit="1" customWidth="1"/>
    <col min="13340" max="13340" width="9.57421875" style="140" bestFit="1" customWidth="1"/>
    <col min="13341" max="13342" width="9.00390625" style="140" bestFit="1" customWidth="1"/>
    <col min="13343" max="13344" width="8.421875" style="140" bestFit="1" customWidth="1"/>
    <col min="13345" max="13345" width="8.7109375" style="140" bestFit="1" customWidth="1"/>
    <col min="13346" max="13346" width="8.421875" style="140" bestFit="1" customWidth="1"/>
    <col min="13347" max="13348" width="9.00390625" style="140" bestFit="1" customWidth="1"/>
    <col min="13349" max="13349" width="8.421875" style="140" bestFit="1" customWidth="1"/>
    <col min="13350" max="13351" width="8.7109375" style="140" bestFit="1" customWidth="1"/>
    <col min="13352" max="13352" width="2.7109375" style="140" customWidth="1"/>
    <col min="13353" max="13565" width="11.421875" style="140" customWidth="1"/>
    <col min="13566" max="13566" width="4.28125" style="140" bestFit="1" customWidth="1"/>
    <col min="13567" max="13567" width="10.57421875" style="140" customWidth="1"/>
    <col min="13568" max="13568" width="6.140625" style="140" customWidth="1"/>
    <col min="13569" max="13569" width="24.7109375" style="140" customWidth="1"/>
    <col min="13570" max="13570" width="10.28125" style="140" customWidth="1"/>
    <col min="13571" max="13571" width="11.57421875" style="140" customWidth="1"/>
    <col min="13572" max="13572" width="9.8515625" style="140" customWidth="1"/>
    <col min="13573" max="13573" width="7.8515625" style="140" customWidth="1"/>
    <col min="13574" max="13574" width="7.7109375" style="140" customWidth="1"/>
    <col min="13575" max="13576" width="8.421875" style="140" customWidth="1"/>
    <col min="13577" max="13577" width="7.8515625" style="140" customWidth="1"/>
    <col min="13578" max="13578" width="8.421875" style="140" customWidth="1"/>
    <col min="13579" max="13579" width="7.8515625" style="140" customWidth="1"/>
    <col min="13580" max="13580" width="7.7109375" style="140" customWidth="1"/>
    <col min="13581" max="13581" width="7.8515625" style="140" customWidth="1"/>
    <col min="13582" max="13582" width="8.421875" style="140" customWidth="1"/>
    <col min="13583" max="13583" width="7.421875" style="140" customWidth="1"/>
    <col min="13584" max="13584" width="10.7109375" style="140" bestFit="1" customWidth="1"/>
    <col min="13585" max="13586" width="8.421875" style="140" bestFit="1" customWidth="1"/>
    <col min="13587" max="13587" width="11.421875" style="140" bestFit="1" customWidth="1"/>
    <col min="13588" max="13588" width="9.00390625" style="140" bestFit="1" customWidth="1"/>
    <col min="13589" max="13589" width="7.7109375" style="140" bestFit="1" customWidth="1"/>
    <col min="13590" max="13590" width="7.421875" style="140" bestFit="1" customWidth="1"/>
    <col min="13591" max="13592" width="9.00390625" style="140" bestFit="1" customWidth="1"/>
    <col min="13593" max="13593" width="10.8515625" style="140" bestFit="1" customWidth="1"/>
    <col min="13594" max="13594" width="9.00390625" style="140" bestFit="1" customWidth="1"/>
    <col min="13595" max="13595" width="8.7109375" style="140" bestFit="1" customWidth="1"/>
    <col min="13596" max="13596" width="9.57421875" style="140" bestFit="1" customWidth="1"/>
    <col min="13597" max="13598" width="9.00390625" style="140" bestFit="1" customWidth="1"/>
    <col min="13599" max="13600" width="8.421875" style="140" bestFit="1" customWidth="1"/>
    <col min="13601" max="13601" width="8.7109375" style="140" bestFit="1" customWidth="1"/>
    <col min="13602" max="13602" width="8.421875" style="140" bestFit="1" customWidth="1"/>
    <col min="13603" max="13604" width="9.00390625" style="140" bestFit="1" customWidth="1"/>
    <col min="13605" max="13605" width="8.421875" style="140" bestFit="1" customWidth="1"/>
    <col min="13606" max="13607" width="8.7109375" style="140" bestFit="1" customWidth="1"/>
    <col min="13608" max="13608" width="2.7109375" style="140" customWidth="1"/>
    <col min="13609" max="13821" width="11.421875" style="140" customWidth="1"/>
    <col min="13822" max="13822" width="4.28125" style="140" bestFit="1" customWidth="1"/>
    <col min="13823" max="13823" width="10.57421875" style="140" customWidth="1"/>
    <col min="13824" max="13824" width="6.140625" style="140" customWidth="1"/>
    <col min="13825" max="13825" width="24.7109375" style="140" customWidth="1"/>
    <col min="13826" max="13826" width="10.28125" style="140" customWidth="1"/>
    <col min="13827" max="13827" width="11.57421875" style="140" customWidth="1"/>
    <col min="13828" max="13828" width="9.8515625" style="140" customWidth="1"/>
    <col min="13829" max="13829" width="7.8515625" style="140" customWidth="1"/>
    <col min="13830" max="13830" width="7.7109375" style="140" customWidth="1"/>
    <col min="13831" max="13832" width="8.421875" style="140" customWidth="1"/>
    <col min="13833" max="13833" width="7.8515625" style="140" customWidth="1"/>
    <col min="13834" max="13834" width="8.421875" style="140" customWidth="1"/>
    <col min="13835" max="13835" width="7.8515625" style="140" customWidth="1"/>
    <col min="13836" max="13836" width="7.7109375" style="140" customWidth="1"/>
    <col min="13837" max="13837" width="7.8515625" style="140" customWidth="1"/>
    <col min="13838" max="13838" width="8.421875" style="140" customWidth="1"/>
    <col min="13839" max="13839" width="7.421875" style="140" customWidth="1"/>
    <col min="13840" max="13840" width="10.7109375" style="140" bestFit="1" customWidth="1"/>
    <col min="13841" max="13842" width="8.421875" style="140" bestFit="1" customWidth="1"/>
    <col min="13843" max="13843" width="11.421875" style="140" bestFit="1" customWidth="1"/>
    <col min="13844" max="13844" width="9.00390625" style="140" bestFit="1" customWidth="1"/>
    <col min="13845" max="13845" width="7.7109375" style="140" bestFit="1" customWidth="1"/>
    <col min="13846" max="13846" width="7.421875" style="140" bestFit="1" customWidth="1"/>
    <col min="13847" max="13848" width="9.00390625" style="140" bestFit="1" customWidth="1"/>
    <col min="13849" max="13849" width="10.8515625" style="140" bestFit="1" customWidth="1"/>
    <col min="13850" max="13850" width="9.00390625" style="140" bestFit="1" customWidth="1"/>
    <col min="13851" max="13851" width="8.7109375" style="140" bestFit="1" customWidth="1"/>
    <col min="13852" max="13852" width="9.57421875" style="140" bestFit="1" customWidth="1"/>
    <col min="13853" max="13854" width="9.00390625" style="140" bestFit="1" customWidth="1"/>
    <col min="13855" max="13856" width="8.421875" style="140" bestFit="1" customWidth="1"/>
    <col min="13857" max="13857" width="8.7109375" style="140" bestFit="1" customWidth="1"/>
    <col min="13858" max="13858" width="8.421875" style="140" bestFit="1" customWidth="1"/>
    <col min="13859" max="13860" width="9.00390625" style="140" bestFit="1" customWidth="1"/>
    <col min="13861" max="13861" width="8.421875" style="140" bestFit="1" customWidth="1"/>
    <col min="13862" max="13863" width="8.7109375" style="140" bestFit="1" customWidth="1"/>
    <col min="13864" max="13864" width="2.7109375" style="140" customWidth="1"/>
    <col min="13865" max="14077" width="11.421875" style="140" customWidth="1"/>
    <col min="14078" max="14078" width="4.28125" style="140" bestFit="1" customWidth="1"/>
    <col min="14079" max="14079" width="10.57421875" style="140" customWidth="1"/>
    <col min="14080" max="14080" width="6.140625" style="140" customWidth="1"/>
    <col min="14081" max="14081" width="24.7109375" style="140" customWidth="1"/>
    <col min="14082" max="14082" width="10.28125" style="140" customWidth="1"/>
    <col min="14083" max="14083" width="11.57421875" style="140" customWidth="1"/>
    <col min="14084" max="14084" width="9.8515625" style="140" customWidth="1"/>
    <col min="14085" max="14085" width="7.8515625" style="140" customWidth="1"/>
    <col min="14086" max="14086" width="7.7109375" style="140" customWidth="1"/>
    <col min="14087" max="14088" width="8.421875" style="140" customWidth="1"/>
    <col min="14089" max="14089" width="7.8515625" style="140" customWidth="1"/>
    <col min="14090" max="14090" width="8.421875" style="140" customWidth="1"/>
    <col min="14091" max="14091" width="7.8515625" style="140" customWidth="1"/>
    <col min="14092" max="14092" width="7.7109375" style="140" customWidth="1"/>
    <col min="14093" max="14093" width="7.8515625" style="140" customWidth="1"/>
    <col min="14094" max="14094" width="8.421875" style="140" customWidth="1"/>
    <col min="14095" max="14095" width="7.421875" style="140" customWidth="1"/>
    <col min="14096" max="14096" width="10.7109375" style="140" bestFit="1" customWidth="1"/>
    <col min="14097" max="14098" width="8.421875" style="140" bestFit="1" customWidth="1"/>
    <col min="14099" max="14099" width="11.421875" style="140" bestFit="1" customWidth="1"/>
    <col min="14100" max="14100" width="9.00390625" style="140" bestFit="1" customWidth="1"/>
    <col min="14101" max="14101" width="7.7109375" style="140" bestFit="1" customWidth="1"/>
    <col min="14102" max="14102" width="7.421875" style="140" bestFit="1" customWidth="1"/>
    <col min="14103" max="14104" width="9.00390625" style="140" bestFit="1" customWidth="1"/>
    <col min="14105" max="14105" width="10.8515625" style="140" bestFit="1" customWidth="1"/>
    <col min="14106" max="14106" width="9.00390625" style="140" bestFit="1" customWidth="1"/>
    <col min="14107" max="14107" width="8.7109375" style="140" bestFit="1" customWidth="1"/>
    <col min="14108" max="14108" width="9.57421875" style="140" bestFit="1" customWidth="1"/>
    <col min="14109" max="14110" width="9.00390625" style="140" bestFit="1" customWidth="1"/>
    <col min="14111" max="14112" width="8.421875" style="140" bestFit="1" customWidth="1"/>
    <col min="14113" max="14113" width="8.7109375" style="140" bestFit="1" customWidth="1"/>
    <col min="14114" max="14114" width="8.421875" style="140" bestFit="1" customWidth="1"/>
    <col min="14115" max="14116" width="9.00390625" style="140" bestFit="1" customWidth="1"/>
    <col min="14117" max="14117" width="8.421875" style="140" bestFit="1" customWidth="1"/>
    <col min="14118" max="14119" width="8.7109375" style="140" bestFit="1" customWidth="1"/>
    <col min="14120" max="14120" width="2.7109375" style="140" customWidth="1"/>
    <col min="14121" max="14333" width="11.421875" style="140" customWidth="1"/>
    <col min="14334" max="14334" width="4.28125" style="140" bestFit="1" customWidth="1"/>
    <col min="14335" max="14335" width="10.57421875" style="140" customWidth="1"/>
    <col min="14336" max="14336" width="6.140625" style="140" customWidth="1"/>
    <col min="14337" max="14337" width="24.7109375" style="140" customWidth="1"/>
    <col min="14338" max="14338" width="10.28125" style="140" customWidth="1"/>
    <col min="14339" max="14339" width="11.57421875" style="140" customWidth="1"/>
    <col min="14340" max="14340" width="9.8515625" style="140" customWidth="1"/>
    <col min="14341" max="14341" width="7.8515625" style="140" customWidth="1"/>
    <col min="14342" max="14342" width="7.7109375" style="140" customWidth="1"/>
    <col min="14343" max="14344" width="8.421875" style="140" customWidth="1"/>
    <col min="14345" max="14345" width="7.8515625" style="140" customWidth="1"/>
    <col min="14346" max="14346" width="8.421875" style="140" customWidth="1"/>
    <col min="14347" max="14347" width="7.8515625" style="140" customWidth="1"/>
    <col min="14348" max="14348" width="7.7109375" style="140" customWidth="1"/>
    <col min="14349" max="14349" width="7.8515625" style="140" customWidth="1"/>
    <col min="14350" max="14350" width="8.421875" style="140" customWidth="1"/>
    <col min="14351" max="14351" width="7.421875" style="140" customWidth="1"/>
    <col min="14352" max="14352" width="10.7109375" style="140" bestFit="1" customWidth="1"/>
    <col min="14353" max="14354" width="8.421875" style="140" bestFit="1" customWidth="1"/>
    <col min="14355" max="14355" width="11.421875" style="140" bestFit="1" customWidth="1"/>
    <col min="14356" max="14356" width="9.00390625" style="140" bestFit="1" customWidth="1"/>
    <col min="14357" max="14357" width="7.7109375" style="140" bestFit="1" customWidth="1"/>
    <col min="14358" max="14358" width="7.421875" style="140" bestFit="1" customWidth="1"/>
    <col min="14359" max="14360" width="9.00390625" style="140" bestFit="1" customWidth="1"/>
    <col min="14361" max="14361" width="10.8515625" style="140" bestFit="1" customWidth="1"/>
    <col min="14362" max="14362" width="9.00390625" style="140" bestFit="1" customWidth="1"/>
    <col min="14363" max="14363" width="8.7109375" style="140" bestFit="1" customWidth="1"/>
    <col min="14364" max="14364" width="9.57421875" style="140" bestFit="1" customWidth="1"/>
    <col min="14365" max="14366" width="9.00390625" style="140" bestFit="1" customWidth="1"/>
    <col min="14367" max="14368" width="8.421875" style="140" bestFit="1" customWidth="1"/>
    <col min="14369" max="14369" width="8.7109375" style="140" bestFit="1" customWidth="1"/>
    <col min="14370" max="14370" width="8.421875" style="140" bestFit="1" customWidth="1"/>
    <col min="14371" max="14372" width="9.00390625" style="140" bestFit="1" customWidth="1"/>
    <col min="14373" max="14373" width="8.421875" style="140" bestFit="1" customWidth="1"/>
    <col min="14374" max="14375" width="8.7109375" style="140" bestFit="1" customWidth="1"/>
    <col min="14376" max="14376" width="2.7109375" style="140" customWidth="1"/>
    <col min="14377" max="14589" width="11.421875" style="140" customWidth="1"/>
    <col min="14590" max="14590" width="4.28125" style="140" bestFit="1" customWidth="1"/>
    <col min="14591" max="14591" width="10.57421875" style="140" customWidth="1"/>
    <col min="14592" max="14592" width="6.140625" style="140" customWidth="1"/>
    <col min="14593" max="14593" width="24.7109375" style="140" customWidth="1"/>
    <col min="14594" max="14594" width="10.28125" style="140" customWidth="1"/>
    <col min="14595" max="14595" width="11.57421875" style="140" customWidth="1"/>
    <col min="14596" max="14596" width="9.8515625" style="140" customWidth="1"/>
    <col min="14597" max="14597" width="7.8515625" style="140" customWidth="1"/>
    <col min="14598" max="14598" width="7.7109375" style="140" customWidth="1"/>
    <col min="14599" max="14600" width="8.421875" style="140" customWidth="1"/>
    <col min="14601" max="14601" width="7.8515625" style="140" customWidth="1"/>
    <col min="14602" max="14602" width="8.421875" style="140" customWidth="1"/>
    <col min="14603" max="14603" width="7.8515625" style="140" customWidth="1"/>
    <col min="14604" max="14604" width="7.7109375" style="140" customWidth="1"/>
    <col min="14605" max="14605" width="7.8515625" style="140" customWidth="1"/>
    <col min="14606" max="14606" width="8.421875" style="140" customWidth="1"/>
    <col min="14607" max="14607" width="7.421875" style="140" customWidth="1"/>
    <col min="14608" max="14608" width="10.7109375" style="140" bestFit="1" customWidth="1"/>
    <col min="14609" max="14610" width="8.421875" style="140" bestFit="1" customWidth="1"/>
    <col min="14611" max="14611" width="11.421875" style="140" bestFit="1" customWidth="1"/>
    <col min="14612" max="14612" width="9.00390625" style="140" bestFit="1" customWidth="1"/>
    <col min="14613" max="14613" width="7.7109375" style="140" bestFit="1" customWidth="1"/>
    <col min="14614" max="14614" width="7.421875" style="140" bestFit="1" customWidth="1"/>
    <col min="14615" max="14616" width="9.00390625" style="140" bestFit="1" customWidth="1"/>
    <col min="14617" max="14617" width="10.8515625" style="140" bestFit="1" customWidth="1"/>
    <col min="14618" max="14618" width="9.00390625" style="140" bestFit="1" customWidth="1"/>
    <col min="14619" max="14619" width="8.7109375" style="140" bestFit="1" customWidth="1"/>
    <col min="14620" max="14620" width="9.57421875" style="140" bestFit="1" customWidth="1"/>
    <col min="14621" max="14622" width="9.00390625" style="140" bestFit="1" customWidth="1"/>
    <col min="14623" max="14624" width="8.421875" style="140" bestFit="1" customWidth="1"/>
    <col min="14625" max="14625" width="8.7109375" style="140" bestFit="1" customWidth="1"/>
    <col min="14626" max="14626" width="8.421875" style="140" bestFit="1" customWidth="1"/>
    <col min="14627" max="14628" width="9.00390625" style="140" bestFit="1" customWidth="1"/>
    <col min="14629" max="14629" width="8.421875" style="140" bestFit="1" customWidth="1"/>
    <col min="14630" max="14631" width="8.7109375" style="140" bestFit="1" customWidth="1"/>
    <col min="14632" max="14632" width="2.7109375" style="140" customWidth="1"/>
    <col min="14633" max="14845" width="11.421875" style="140" customWidth="1"/>
    <col min="14846" max="14846" width="4.28125" style="140" bestFit="1" customWidth="1"/>
    <col min="14847" max="14847" width="10.57421875" style="140" customWidth="1"/>
    <col min="14848" max="14848" width="6.140625" style="140" customWidth="1"/>
    <col min="14849" max="14849" width="24.7109375" style="140" customWidth="1"/>
    <col min="14850" max="14850" width="10.28125" style="140" customWidth="1"/>
    <col min="14851" max="14851" width="11.57421875" style="140" customWidth="1"/>
    <col min="14852" max="14852" width="9.8515625" style="140" customWidth="1"/>
    <col min="14853" max="14853" width="7.8515625" style="140" customWidth="1"/>
    <col min="14854" max="14854" width="7.7109375" style="140" customWidth="1"/>
    <col min="14855" max="14856" width="8.421875" style="140" customWidth="1"/>
    <col min="14857" max="14857" width="7.8515625" style="140" customWidth="1"/>
    <col min="14858" max="14858" width="8.421875" style="140" customWidth="1"/>
    <col min="14859" max="14859" width="7.8515625" style="140" customWidth="1"/>
    <col min="14860" max="14860" width="7.7109375" style="140" customWidth="1"/>
    <col min="14861" max="14861" width="7.8515625" style="140" customWidth="1"/>
    <col min="14862" max="14862" width="8.421875" style="140" customWidth="1"/>
    <col min="14863" max="14863" width="7.421875" style="140" customWidth="1"/>
    <col min="14864" max="14864" width="10.7109375" style="140" bestFit="1" customWidth="1"/>
    <col min="14865" max="14866" width="8.421875" style="140" bestFit="1" customWidth="1"/>
    <col min="14867" max="14867" width="11.421875" style="140" bestFit="1" customWidth="1"/>
    <col min="14868" max="14868" width="9.00390625" style="140" bestFit="1" customWidth="1"/>
    <col min="14869" max="14869" width="7.7109375" style="140" bestFit="1" customWidth="1"/>
    <col min="14870" max="14870" width="7.421875" style="140" bestFit="1" customWidth="1"/>
    <col min="14871" max="14872" width="9.00390625" style="140" bestFit="1" customWidth="1"/>
    <col min="14873" max="14873" width="10.8515625" style="140" bestFit="1" customWidth="1"/>
    <col min="14874" max="14874" width="9.00390625" style="140" bestFit="1" customWidth="1"/>
    <col min="14875" max="14875" width="8.7109375" style="140" bestFit="1" customWidth="1"/>
    <col min="14876" max="14876" width="9.57421875" style="140" bestFit="1" customWidth="1"/>
    <col min="14877" max="14878" width="9.00390625" style="140" bestFit="1" customWidth="1"/>
    <col min="14879" max="14880" width="8.421875" style="140" bestFit="1" customWidth="1"/>
    <col min="14881" max="14881" width="8.7109375" style="140" bestFit="1" customWidth="1"/>
    <col min="14882" max="14882" width="8.421875" style="140" bestFit="1" customWidth="1"/>
    <col min="14883" max="14884" width="9.00390625" style="140" bestFit="1" customWidth="1"/>
    <col min="14885" max="14885" width="8.421875" style="140" bestFit="1" customWidth="1"/>
    <col min="14886" max="14887" width="8.7109375" style="140" bestFit="1" customWidth="1"/>
    <col min="14888" max="14888" width="2.7109375" style="140" customWidth="1"/>
    <col min="14889" max="15101" width="11.421875" style="140" customWidth="1"/>
    <col min="15102" max="15102" width="4.28125" style="140" bestFit="1" customWidth="1"/>
    <col min="15103" max="15103" width="10.57421875" style="140" customWidth="1"/>
    <col min="15104" max="15104" width="6.140625" style="140" customWidth="1"/>
    <col min="15105" max="15105" width="24.7109375" style="140" customWidth="1"/>
    <col min="15106" max="15106" width="10.28125" style="140" customWidth="1"/>
    <col min="15107" max="15107" width="11.57421875" style="140" customWidth="1"/>
    <col min="15108" max="15108" width="9.8515625" style="140" customWidth="1"/>
    <col min="15109" max="15109" width="7.8515625" style="140" customWidth="1"/>
    <col min="15110" max="15110" width="7.7109375" style="140" customWidth="1"/>
    <col min="15111" max="15112" width="8.421875" style="140" customWidth="1"/>
    <col min="15113" max="15113" width="7.8515625" style="140" customWidth="1"/>
    <col min="15114" max="15114" width="8.421875" style="140" customWidth="1"/>
    <col min="15115" max="15115" width="7.8515625" style="140" customWidth="1"/>
    <col min="15116" max="15116" width="7.7109375" style="140" customWidth="1"/>
    <col min="15117" max="15117" width="7.8515625" style="140" customWidth="1"/>
    <col min="15118" max="15118" width="8.421875" style="140" customWidth="1"/>
    <col min="15119" max="15119" width="7.421875" style="140" customWidth="1"/>
    <col min="15120" max="15120" width="10.7109375" style="140" bestFit="1" customWidth="1"/>
    <col min="15121" max="15122" width="8.421875" style="140" bestFit="1" customWidth="1"/>
    <col min="15123" max="15123" width="11.421875" style="140" bestFit="1" customWidth="1"/>
    <col min="15124" max="15124" width="9.00390625" style="140" bestFit="1" customWidth="1"/>
    <col min="15125" max="15125" width="7.7109375" style="140" bestFit="1" customWidth="1"/>
    <col min="15126" max="15126" width="7.421875" style="140" bestFit="1" customWidth="1"/>
    <col min="15127" max="15128" width="9.00390625" style="140" bestFit="1" customWidth="1"/>
    <col min="15129" max="15129" width="10.8515625" style="140" bestFit="1" customWidth="1"/>
    <col min="15130" max="15130" width="9.00390625" style="140" bestFit="1" customWidth="1"/>
    <col min="15131" max="15131" width="8.7109375" style="140" bestFit="1" customWidth="1"/>
    <col min="15132" max="15132" width="9.57421875" style="140" bestFit="1" customWidth="1"/>
    <col min="15133" max="15134" width="9.00390625" style="140" bestFit="1" customWidth="1"/>
    <col min="15135" max="15136" width="8.421875" style="140" bestFit="1" customWidth="1"/>
    <col min="15137" max="15137" width="8.7109375" style="140" bestFit="1" customWidth="1"/>
    <col min="15138" max="15138" width="8.421875" style="140" bestFit="1" customWidth="1"/>
    <col min="15139" max="15140" width="9.00390625" style="140" bestFit="1" customWidth="1"/>
    <col min="15141" max="15141" width="8.421875" style="140" bestFit="1" customWidth="1"/>
    <col min="15142" max="15143" width="8.7109375" style="140" bestFit="1" customWidth="1"/>
    <col min="15144" max="15144" width="2.7109375" style="140" customWidth="1"/>
    <col min="15145" max="15357" width="11.421875" style="140" customWidth="1"/>
    <col min="15358" max="15358" width="4.28125" style="140" bestFit="1" customWidth="1"/>
    <col min="15359" max="15359" width="10.57421875" style="140" customWidth="1"/>
    <col min="15360" max="15360" width="6.140625" style="140" customWidth="1"/>
    <col min="15361" max="15361" width="24.7109375" style="140" customWidth="1"/>
    <col min="15362" max="15362" width="10.28125" style="140" customWidth="1"/>
    <col min="15363" max="15363" width="11.57421875" style="140" customWidth="1"/>
    <col min="15364" max="15364" width="9.8515625" style="140" customWidth="1"/>
    <col min="15365" max="15365" width="7.8515625" style="140" customWidth="1"/>
    <col min="15366" max="15366" width="7.7109375" style="140" customWidth="1"/>
    <col min="15367" max="15368" width="8.421875" style="140" customWidth="1"/>
    <col min="15369" max="15369" width="7.8515625" style="140" customWidth="1"/>
    <col min="15370" max="15370" width="8.421875" style="140" customWidth="1"/>
    <col min="15371" max="15371" width="7.8515625" style="140" customWidth="1"/>
    <col min="15372" max="15372" width="7.7109375" style="140" customWidth="1"/>
    <col min="15373" max="15373" width="7.8515625" style="140" customWidth="1"/>
    <col min="15374" max="15374" width="8.421875" style="140" customWidth="1"/>
    <col min="15375" max="15375" width="7.421875" style="140" customWidth="1"/>
    <col min="15376" max="15376" width="10.7109375" style="140" bestFit="1" customWidth="1"/>
    <col min="15377" max="15378" width="8.421875" style="140" bestFit="1" customWidth="1"/>
    <col min="15379" max="15379" width="11.421875" style="140" bestFit="1" customWidth="1"/>
    <col min="15380" max="15380" width="9.00390625" style="140" bestFit="1" customWidth="1"/>
    <col min="15381" max="15381" width="7.7109375" style="140" bestFit="1" customWidth="1"/>
    <col min="15382" max="15382" width="7.421875" style="140" bestFit="1" customWidth="1"/>
    <col min="15383" max="15384" width="9.00390625" style="140" bestFit="1" customWidth="1"/>
    <col min="15385" max="15385" width="10.8515625" style="140" bestFit="1" customWidth="1"/>
    <col min="15386" max="15386" width="9.00390625" style="140" bestFit="1" customWidth="1"/>
    <col min="15387" max="15387" width="8.7109375" style="140" bestFit="1" customWidth="1"/>
    <col min="15388" max="15388" width="9.57421875" style="140" bestFit="1" customWidth="1"/>
    <col min="15389" max="15390" width="9.00390625" style="140" bestFit="1" customWidth="1"/>
    <col min="15391" max="15392" width="8.421875" style="140" bestFit="1" customWidth="1"/>
    <col min="15393" max="15393" width="8.7109375" style="140" bestFit="1" customWidth="1"/>
    <col min="15394" max="15394" width="8.421875" style="140" bestFit="1" customWidth="1"/>
    <col min="15395" max="15396" width="9.00390625" style="140" bestFit="1" customWidth="1"/>
    <col min="15397" max="15397" width="8.421875" style="140" bestFit="1" customWidth="1"/>
    <col min="15398" max="15399" width="8.7109375" style="140" bestFit="1" customWidth="1"/>
    <col min="15400" max="15400" width="2.7109375" style="140" customWidth="1"/>
    <col min="15401" max="15613" width="11.421875" style="140" customWidth="1"/>
    <col min="15614" max="15614" width="4.28125" style="140" bestFit="1" customWidth="1"/>
    <col min="15615" max="15615" width="10.57421875" style="140" customWidth="1"/>
    <col min="15616" max="15616" width="6.140625" style="140" customWidth="1"/>
    <col min="15617" max="15617" width="24.7109375" style="140" customWidth="1"/>
    <col min="15618" max="15618" width="10.28125" style="140" customWidth="1"/>
    <col min="15619" max="15619" width="11.57421875" style="140" customWidth="1"/>
    <col min="15620" max="15620" width="9.8515625" style="140" customWidth="1"/>
    <col min="15621" max="15621" width="7.8515625" style="140" customWidth="1"/>
    <col min="15622" max="15622" width="7.7109375" style="140" customWidth="1"/>
    <col min="15623" max="15624" width="8.421875" style="140" customWidth="1"/>
    <col min="15625" max="15625" width="7.8515625" style="140" customWidth="1"/>
    <col min="15626" max="15626" width="8.421875" style="140" customWidth="1"/>
    <col min="15627" max="15627" width="7.8515625" style="140" customWidth="1"/>
    <col min="15628" max="15628" width="7.7109375" style="140" customWidth="1"/>
    <col min="15629" max="15629" width="7.8515625" style="140" customWidth="1"/>
    <col min="15630" max="15630" width="8.421875" style="140" customWidth="1"/>
    <col min="15631" max="15631" width="7.421875" style="140" customWidth="1"/>
    <col min="15632" max="15632" width="10.7109375" style="140" bestFit="1" customWidth="1"/>
    <col min="15633" max="15634" width="8.421875" style="140" bestFit="1" customWidth="1"/>
    <col min="15635" max="15635" width="11.421875" style="140" bestFit="1" customWidth="1"/>
    <col min="15636" max="15636" width="9.00390625" style="140" bestFit="1" customWidth="1"/>
    <col min="15637" max="15637" width="7.7109375" style="140" bestFit="1" customWidth="1"/>
    <col min="15638" max="15638" width="7.421875" style="140" bestFit="1" customWidth="1"/>
    <col min="15639" max="15640" width="9.00390625" style="140" bestFit="1" customWidth="1"/>
    <col min="15641" max="15641" width="10.8515625" style="140" bestFit="1" customWidth="1"/>
    <col min="15642" max="15642" width="9.00390625" style="140" bestFit="1" customWidth="1"/>
    <col min="15643" max="15643" width="8.7109375" style="140" bestFit="1" customWidth="1"/>
    <col min="15644" max="15644" width="9.57421875" style="140" bestFit="1" customWidth="1"/>
    <col min="15645" max="15646" width="9.00390625" style="140" bestFit="1" customWidth="1"/>
    <col min="15647" max="15648" width="8.421875" style="140" bestFit="1" customWidth="1"/>
    <col min="15649" max="15649" width="8.7109375" style="140" bestFit="1" customWidth="1"/>
    <col min="15650" max="15650" width="8.421875" style="140" bestFit="1" customWidth="1"/>
    <col min="15651" max="15652" width="9.00390625" style="140" bestFit="1" customWidth="1"/>
    <col min="15653" max="15653" width="8.421875" style="140" bestFit="1" customWidth="1"/>
    <col min="15654" max="15655" width="8.7109375" style="140" bestFit="1" customWidth="1"/>
    <col min="15656" max="15656" width="2.7109375" style="140" customWidth="1"/>
    <col min="15657" max="15869" width="11.421875" style="140" customWidth="1"/>
    <col min="15870" max="15870" width="4.28125" style="140" bestFit="1" customWidth="1"/>
    <col min="15871" max="15871" width="10.57421875" style="140" customWidth="1"/>
    <col min="15872" max="15872" width="6.140625" style="140" customWidth="1"/>
    <col min="15873" max="15873" width="24.7109375" style="140" customWidth="1"/>
    <col min="15874" max="15874" width="10.28125" style="140" customWidth="1"/>
    <col min="15875" max="15875" width="11.57421875" style="140" customWidth="1"/>
    <col min="15876" max="15876" width="9.8515625" style="140" customWidth="1"/>
    <col min="15877" max="15877" width="7.8515625" style="140" customWidth="1"/>
    <col min="15878" max="15878" width="7.7109375" style="140" customWidth="1"/>
    <col min="15879" max="15880" width="8.421875" style="140" customWidth="1"/>
    <col min="15881" max="15881" width="7.8515625" style="140" customWidth="1"/>
    <col min="15882" max="15882" width="8.421875" style="140" customWidth="1"/>
    <col min="15883" max="15883" width="7.8515625" style="140" customWidth="1"/>
    <col min="15884" max="15884" width="7.7109375" style="140" customWidth="1"/>
    <col min="15885" max="15885" width="7.8515625" style="140" customWidth="1"/>
    <col min="15886" max="15886" width="8.421875" style="140" customWidth="1"/>
    <col min="15887" max="15887" width="7.421875" style="140" customWidth="1"/>
    <col min="15888" max="15888" width="10.7109375" style="140" bestFit="1" customWidth="1"/>
    <col min="15889" max="15890" width="8.421875" style="140" bestFit="1" customWidth="1"/>
    <col min="15891" max="15891" width="11.421875" style="140" bestFit="1" customWidth="1"/>
    <col min="15892" max="15892" width="9.00390625" style="140" bestFit="1" customWidth="1"/>
    <col min="15893" max="15893" width="7.7109375" style="140" bestFit="1" customWidth="1"/>
    <col min="15894" max="15894" width="7.421875" style="140" bestFit="1" customWidth="1"/>
    <col min="15895" max="15896" width="9.00390625" style="140" bestFit="1" customWidth="1"/>
    <col min="15897" max="15897" width="10.8515625" style="140" bestFit="1" customWidth="1"/>
    <col min="15898" max="15898" width="9.00390625" style="140" bestFit="1" customWidth="1"/>
    <col min="15899" max="15899" width="8.7109375" style="140" bestFit="1" customWidth="1"/>
    <col min="15900" max="15900" width="9.57421875" style="140" bestFit="1" customWidth="1"/>
    <col min="15901" max="15902" width="9.00390625" style="140" bestFit="1" customWidth="1"/>
    <col min="15903" max="15904" width="8.421875" style="140" bestFit="1" customWidth="1"/>
    <col min="15905" max="15905" width="8.7109375" style="140" bestFit="1" customWidth="1"/>
    <col min="15906" max="15906" width="8.421875" style="140" bestFit="1" customWidth="1"/>
    <col min="15907" max="15908" width="9.00390625" style="140" bestFit="1" customWidth="1"/>
    <col min="15909" max="15909" width="8.421875" style="140" bestFit="1" customWidth="1"/>
    <col min="15910" max="15911" width="8.7109375" style="140" bestFit="1" customWidth="1"/>
    <col min="15912" max="15912" width="2.7109375" style="140" customWidth="1"/>
    <col min="15913" max="16125" width="11.421875" style="140" customWidth="1"/>
    <col min="16126" max="16126" width="4.28125" style="140" bestFit="1" customWidth="1"/>
    <col min="16127" max="16127" width="10.57421875" style="140" customWidth="1"/>
    <col min="16128" max="16128" width="6.140625" style="140" customWidth="1"/>
    <col min="16129" max="16129" width="24.7109375" style="140" customWidth="1"/>
    <col min="16130" max="16130" width="10.28125" style="140" customWidth="1"/>
    <col min="16131" max="16131" width="11.57421875" style="140" customWidth="1"/>
    <col min="16132" max="16132" width="9.8515625" style="140" customWidth="1"/>
    <col min="16133" max="16133" width="7.8515625" style="140" customWidth="1"/>
    <col min="16134" max="16134" width="7.7109375" style="140" customWidth="1"/>
    <col min="16135" max="16136" width="8.421875" style="140" customWidth="1"/>
    <col min="16137" max="16137" width="7.8515625" style="140" customWidth="1"/>
    <col min="16138" max="16138" width="8.421875" style="140" customWidth="1"/>
    <col min="16139" max="16139" width="7.8515625" style="140" customWidth="1"/>
    <col min="16140" max="16140" width="7.7109375" style="140" customWidth="1"/>
    <col min="16141" max="16141" width="7.8515625" style="140" customWidth="1"/>
    <col min="16142" max="16142" width="8.421875" style="140" customWidth="1"/>
    <col min="16143" max="16143" width="7.421875" style="140" customWidth="1"/>
    <col min="16144" max="16144" width="10.7109375" style="140" bestFit="1" customWidth="1"/>
    <col min="16145" max="16146" width="8.421875" style="140" bestFit="1" customWidth="1"/>
    <col min="16147" max="16147" width="11.421875" style="140" bestFit="1" customWidth="1"/>
    <col min="16148" max="16148" width="9.00390625" style="140" bestFit="1" customWidth="1"/>
    <col min="16149" max="16149" width="7.7109375" style="140" bestFit="1" customWidth="1"/>
    <col min="16150" max="16150" width="7.421875" style="140" bestFit="1" customWidth="1"/>
    <col min="16151" max="16152" width="9.00390625" style="140" bestFit="1" customWidth="1"/>
    <col min="16153" max="16153" width="10.8515625" style="140" bestFit="1" customWidth="1"/>
    <col min="16154" max="16154" width="9.00390625" style="140" bestFit="1" customWidth="1"/>
    <col min="16155" max="16155" width="8.7109375" style="140" bestFit="1" customWidth="1"/>
    <col min="16156" max="16156" width="9.57421875" style="140" bestFit="1" customWidth="1"/>
    <col min="16157" max="16158" width="9.00390625" style="140" bestFit="1" customWidth="1"/>
    <col min="16159" max="16160" width="8.421875" style="140" bestFit="1" customWidth="1"/>
    <col min="16161" max="16161" width="8.7109375" style="140" bestFit="1" customWidth="1"/>
    <col min="16162" max="16162" width="8.421875" style="140" bestFit="1" customWidth="1"/>
    <col min="16163" max="16164" width="9.00390625" style="140" bestFit="1" customWidth="1"/>
    <col min="16165" max="16165" width="8.421875" style="140" bestFit="1" customWidth="1"/>
    <col min="16166" max="16167" width="8.7109375" style="140" bestFit="1" customWidth="1"/>
    <col min="16168" max="16168" width="2.7109375" style="140" customWidth="1"/>
    <col min="16169" max="16378" width="11.421875" style="140" customWidth="1"/>
    <col min="16379" max="16384" width="11.421875" style="140" customWidth="1"/>
  </cols>
  <sheetData>
    <row r="1" spans="4:7" s="256" customFormat="1" ht="10.5" hidden="1">
      <c r="D1" s="258"/>
      <c r="F1" s="259"/>
      <c r="G1" s="859"/>
    </row>
    <row r="2" spans="2:8" s="207" customFormat="1" ht="15" customHeight="1" hidden="1">
      <c r="B2" s="202" t="s">
        <v>49</v>
      </c>
      <c r="C2" s="203"/>
      <c r="D2" s="204"/>
      <c r="E2" s="205"/>
      <c r="F2" s="206"/>
      <c r="G2" s="830"/>
      <c r="H2" s="202" t="str">
        <f>+'INFORMACION GENERAL PROYECTO'!F2</f>
        <v>Línea 2. Certificación de Competencias Laborales</v>
      </c>
    </row>
    <row r="3" spans="2:8" s="207" customFormat="1" ht="15" customHeight="1" hidden="1">
      <c r="B3" s="202"/>
      <c r="C3" s="203"/>
      <c r="D3" s="204"/>
      <c r="E3" s="205"/>
      <c r="F3" s="206"/>
      <c r="G3" s="830"/>
      <c r="H3" s="202"/>
    </row>
    <row r="4" spans="4:43" s="256" customFormat="1" ht="10.5" hidden="1" outlineLevel="1">
      <c r="D4" s="691" t="s">
        <v>473</v>
      </c>
      <c r="E4" s="423"/>
      <c r="F4" s="423"/>
      <c r="G4" s="860"/>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row>
    <row r="5" spans="2:43" s="256" customFormat="1" ht="15" customHeight="1" hidden="1" outlineLevel="1">
      <c r="B5" s="1590" t="s">
        <v>493</v>
      </c>
      <c r="C5" s="1591"/>
      <c r="D5" s="1591"/>
      <c r="E5" s="1591"/>
      <c r="F5" s="1591"/>
      <c r="G5" s="1592"/>
      <c r="H5" s="1558" t="s">
        <v>6</v>
      </c>
      <c r="I5" s="1559"/>
      <c r="J5" s="1559"/>
      <c r="K5" s="1559"/>
      <c r="L5" s="1559"/>
      <c r="M5" s="1559"/>
      <c r="N5" s="1559"/>
      <c r="O5" s="1559"/>
      <c r="P5" s="1559"/>
      <c r="Q5" s="1559"/>
      <c r="R5" s="1559"/>
      <c r="S5" s="1560"/>
      <c r="T5" s="1561" t="s">
        <v>8</v>
      </c>
      <c r="U5" s="1559"/>
      <c r="V5" s="1559"/>
      <c r="W5" s="1559"/>
      <c r="X5" s="1559"/>
      <c r="Y5" s="1559"/>
      <c r="Z5" s="1559"/>
      <c r="AA5" s="1559"/>
      <c r="AB5" s="1559"/>
      <c r="AC5" s="1559"/>
      <c r="AD5" s="1559"/>
      <c r="AE5" s="1560"/>
      <c r="AF5" s="1561" t="s">
        <v>7</v>
      </c>
      <c r="AG5" s="1559"/>
      <c r="AH5" s="1559"/>
      <c r="AI5" s="1559"/>
      <c r="AJ5" s="1559"/>
      <c r="AK5" s="1559"/>
      <c r="AL5" s="1559"/>
      <c r="AM5" s="1559"/>
      <c r="AN5" s="1559"/>
      <c r="AO5" s="1559"/>
      <c r="AP5" s="1559"/>
      <c r="AQ5" s="1560"/>
    </row>
    <row r="6" spans="2:43" s="256" customFormat="1" ht="15" customHeight="1" hidden="1" outlineLevel="1" thickBot="1">
      <c r="B6" s="1593"/>
      <c r="C6" s="1594"/>
      <c r="D6" s="1594"/>
      <c r="E6" s="1594"/>
      <c r="F6" s="1594"/>
      <c r="G6" s="1595"/>
      <c r="H6" s="687">
        <f>H31</f>
        <v>0</v>
      </c>
      <c r="I6" s="688">
        <f aca="true" t="shared" si="0" ref="I6:AQ6">I31</f>
        <v>31</v>
      </c>
      <c r="J6" s="688">
        <f t="shared" si="0"/>
        <v>62</v>
      </c>
      <c r="K6" s="688">
        <f t="shared" si="0"/>
        <v>93</v>
      </c>
      <c r="L6" s="688">
        <f t="shared" si="0"/>
        <v>123</v>
      </c>
      <c r="M6" s="688">
        <f t="shared" si="0"/>
        <v>154</v>
      </c>
      <c r="N6" s="688">
        <f t="shared" si="0"/>
        <v>184</v>
      </c>
      <c r="O6" s="688">
        <f t="shared" si="0"/>
        <v>215</v>
      </c>
      <c r="P6" s="688">
        <f t="shared" si="0"/>
        <v>246</v>
      </c>
      <c r="Q6" s="688">
        <f t="shared" si="0"/>
        <v>276</v>
      </c>
      <c r="R6" s="688">
        <f t="shared" si="0"/>
        <v>307</v>
      </c>
      <c r="S6" s="689">
        <f t="shared" si="0"/>
        <v>337</v>
      </c>
      <c r="T6" s="690">
        <f t="shared" si="0"/>
        <v>368</v>
      </c>
      <c r="U6" s="688">
        <f t="shared" si="0"/>
        <v>399</v>
      </c>
      <c r="V6" s="688">
        <f t="shared" si="0"/>
        <v>427</v>
      </c>
      <c r="W6" s="688">
        <f t="shared" si="0"/>
        <v>458</v>
      </c>
      <c r="X6" s="688">
        <f t="shared" si="0"/>
        <v>488</v>
      </c>
      <c r="Y6" s="688">
        <f t="shared" si="0"/>
        <v>519</v>
      </c>
      <c r="Z6" s="688">
        <f t="shared" si="0"/>
        <v>549</v>
      </c>
      <c r="AA6" s="688">
        <f t="shared" si="0"/>
        <v>580</v>
      </c>
      <c r="AB6" s="688">
        <f t="shared" si="0"/>
        <v>611</v>
      </c>
      <c r="AC6" s="688">
        <f t="shared" si="0"/>
        <v>641</v>
      </c>
      <c r="AD6" s="688">
        <f t="shared" si="0"/>
        <v>672</v>
      </c>
      <c r="AE6" s="689">
        <f t="shared" si="0"/>
        <v>702</v>
      </c>
      <c r="AF6" s="690">
        <f t="shared" si="0"/>
        <v>733</v>
      </c>
      <c r="AG6" s="688">
        <f t="shared" si="0"/>
        <v>764</v>
      </c>
      <c r="AH6" s="688">
        <f t="shared" si="0"/>
        <v>792</v>
      </c>
      <c r="AI6" s="688">
        <f t="shared" si="0"/>
        <v>823</v>
      </c>
      <c r="AJ6" s="688">
        <f t="shared" si="0"/>
        <v>853</v>
      </c>
      <c r="AK6" s="688">
        <f t="shared" si="0"/>
        <v>884</v>
      </c>
      <c r="AL6" s="688">
        <f t="shared" si="0"/>
        <v>914</v>
      </c>
      <c r="AM6" s="688">
        <f t="shared" si="0"/>
        <v>945</v>
      </c>
      <c r="AN6" s="688">
        <f t="shared" si="0"/>
        <v>976</v>
      </c>
      <c r="AO6" s="688">
        <f t="shared" si="0"/>
        <v>1006</v>
      </c>
      <c r="AP6" s="688">
        <f t="shared" si="0"/>
        <v>1037</v>
      </c>
      <c r="AQ6" s="689">
        <f t="shared" si="0"/>
        <v>1067</v>
      </c>
    </row>
    <row r="7" spans="2:43" s="256" customFormat="1" ht="11.25" customHeight="1" hidden="1" outlineLevel="1">
      <c r="B7" s="1577" t="s">
        <v>252</v>
      </c>
      <c r="C7" s="1578"/>
      <c r="D7" s="1578"/>
      <c r="E7" s="1578"/>
      <c r="F7" s="1578"/>
      <c r="G7" s="1579"/>
      <c r="H7" s="672"/>
      <c r="I7" s="673"/>
      <c r="J7" s="673"/>
      <c r="K7" s="673"/>
      <c r="L7" s="673"/>
      <c r="M7" s="673" t="s">
        <v>474</v>
      </c>
      <c r="N7" s="673" t="s">
        <v>474</v>
      </c>
      <c r="O7" s="673"/>
      <c r="P7" s="673"/>
      <c r="Q7" s="673"/>
      <c r="R7" s="673"/>
      <c r="S7" s="674"/>
      <c r="T7" s="675"/>
      <c r="U7" s="673"/>
      <c r="V7" s="673"/>
      <c r="W7" s="673"/>
      <c r="X7" s="673"/>
      <c r="Y7" s="673" t="s">
        <v>474</v>
      </c>
      <c r="Z7" s="673" t="s">
        <v>474</v>
      </c>
      <c r="AA7" s="673"/>
      <c r="AB7" s="673"/>
      <c r="AC7" s="673"/>
      <c r="AD7" s="673"/>
      <c r="AE7" s="674"/>
      <c r="AF7" s="675"/>
      <c r="AG7" s="673"/>
      <c r="AH7" s="673"/>
      <c r="AI7" s="673"/>
      <c r="AJ7" s="673"/>
      <c r="AK7" s="673" t="s">
        <v>474</v>
      </c>
      <c r="AL7" s="673" t="s">
        <v>474</v>
      </c>
      <c r="AM7" s="673"/>
      <c r="AN7" s="673"/>
      <c r="AO7" s="673"/>
      <c r="AP7" s="673"/>
      <c r="AQ7" s="676"/>
    </row>
    <row r="8" spans="2:43" s="256" customFormat="1" ht="11.25" customHeight="1" hidden="1" outlineLevel="1">
      <c r="B8" s="1580" t="s">
        <v>253</v>
      </c>
      <c r="C8" s="1581"/>
      <c r="D8" s="1581"/>
      <c r="E8" s="1581"/>
      <c r="F8" s="1581"/>
      <c r="G8" s="1582"/>
      <c r="H8" s="677"/>
      <c r="I8" s="678"/>
      <c r="J8" s="678"/>
      <c r="K8" s="678"/>
      <c r="L8" s="678"/>
      <c r="M8" s="678"/>
      <c r="N8" s="678"/>
      <c r="O8" s="678" t="s">
        <v>474</v>
      </c>
      <c r="P8" s="678" t="s">
        <v>474</v>
      </c>
      <c r="Q8" s="678"/>
      <c r="R8" s="678"/>
      <c r="S8" s="679"/>
      <c r="T8" s="680"/>
      <c r="U8" s="678"/>
      <c r="V8" s="678"/>
      <c r="W8" s="678"/>
      <c r="X8" s="678"/>
      <c r="Y8" s="678"/>
      <c r="Z8" s="678"/>
      <c r="AA8" s="678" t="s">
        <v>474</v>
      </c>
      <c r="AB8" s="678" t="s">
        <v>474</v>
      </c>
      <c r="AC8" s="678"/>
      <c r="AD8" s="678"/>
      <c r="AE8" s="679"/>
      <c r="AF8" s="680"/>
      <c r="AG8" s="678"/>
      <c r="AH8" s="678"/>
      <c r="AI8" s="678"/>
      <c r="AJ8" s="678"/>
      <c r="AK8" s="678"/>
      <c r="AL8" s="678"/>
      <c r="AM8" s="678" t="s">
        <v>474</v>
      </c>
      <c r="AN8" s="678" t="s">
        <v>474</v>
      </c>
      <c r="AO8" s="678"/>
      <c r="AP8" s="678"/>
      <c r="AQ8" s="681"/>
    </row>
    <row r="9" spans="2:43" s="256" customFormat="1" ht="11.25" customHeight="1" hidden="1" outlineLevel="1">
      <c r="B9" s="1580" t="s">
        <v>254</v>
      </c>
      <c r="C9" s="1581"/>
      <c r="D9" s="1581"/>
      <c r="E9" s="1581"/>
      <c r="F9" s="1581"/>
      <c r="G9" s="1582"/>
      <c r="H9" s="677"/>
      <c r="I9" s="678"/>
      <c r="J9" s="678"/>
      <c r="K9" s="678"/>
      <c r="L9" s="678"/>
      <c r="M9" s="678"/>
      <c r="N9" s="678"/>
      <c r="O9" s="678"/>
      <c r="P9" s="678"/>
      <c r="Q9" s="678" t="s">
        <v>474</v>
      </c>
      <c r="R9" s="678" t="s">
        <v>474</v>
      </c>
      <c r="S9" s="679"/>
      <c r="T9" s="680"/>
      <c r="U9" s="678"/>
      <c r="V9" s="678"/>
      <c r="W9" s="678"/>
      <c r="X9" s="678"/>
      <c r="Y9" s="678"/>
      <c r="Z9" s="678"/>
      <c r="AA9" s="678"/>
      <c r="AB9" s="678"/>
      <c r="AC9" s="678" t="s">
        <v>474</v>
      </c>
      <c r="AD9" s="678" t="s">
        <v>474</v>
      </c>
      <c r="AE9" s="679"/>
      <c r="AF9" s="680"/>
      <c r="AG9" s="678"/>
      <c r="AH9" s="678"/>
      <c r="AI9" s="678"/>
      <c r="AJ9" s="678"/>
      <c r="AK9" s="678"/>
      <c r="AL9" s="678"/>
      <c r="AM9" s="678"/>
      <c r="AN9" s="678"/>
      <c r="AO9" s="678" t="s">
        <v>474</v>
      </c>
      <c r="AP9" s="678" t="s">
        <v>474</v>
      </c>
      <c r="AQ9" s="681"/>
    </row>
    <row r="10" spans="2:43" s="256" customFormat="1" ht="11.25" customHeight="1" hidden="1" outlineLevel="1">
      <c r="B10" s="1580" t="s">
        <v>255</v>
      </c>
      <c r="C10" s="1581"/>
      <c r="D10" s="1581"/>
      <c r="E10" s="1581"/>
      <c r="F10" s="1581"/>
      <c r="G10" s="1582"/>
      <c r="H10" s="677"/>
      <c r="I10" s="678"/>
      <c r="J10" s="678"/>
      <c r="K10" s="678"/>
      <c r="L10" s="678"/>
      <c r="M10" s="678"/>
      <c r="N10" s="678"/>
      <c r="O10" s="678"/>
      <c r="P10" s="678"/>
      <c r="Q10" s="678"/>
      <c r="R10" s="678"/>
      <c r="S10" s="678"/>
      <c r="T10" s="680" t="s">
        <v>474</v>
      </c>
      <c r="U10" s="678"/>
      <c r="V10" s="678"/>
      <c r="W10" s="678"/>
      <c r="X10" s="678"/>
      <c r="Y10" s="678"/>
      <c r="Z10" s="678"/>
      <c r="AA10" s="678"/>
      <c r="AB10" s="678"/>
      <c r="AC10" s="678"/>
      <c r="AD10" s="678"/>
      <c r="AE10" s="678"/>
      <c r="AF10" s="680" t="s">
        <v>474</v>
      </c>
      <c r="AG10" s="678"/>
      <c r="AH10" s="678"/>
      <c r="AI10" s="678"/>
      <c r="AJ10" s="678"/>
      <c r="AK10" s="678"/>
      <c r="AL10" s="678"/>
      <c r="AM10" s="678"/>
      <c r="AN10" s="678"/>
      <c r="AO10" s="678"/>
      <c r="AP10" s="678"/>
      <c r="AQ10" s="681"/>
    </row>
    <row r="11" spans="2:43" s="256" customFormat="1" ht="11.25" customHeight="1" hidden="1" outlineLevel="1">
      <c r="B11" s="1580" t="s">
        <v>256</v>
      </c>
      <c r="C11" s="1581"/>
      <c r="D11" s="1581"/>
      <c r="E11" s="1581"/>
      <c r="F11" s="1581"/>
      <c r="G11" s="1582"/>
      <c r="H11" s="677"/>
      <c r="I11" s="678"/>
      <c r="J11" s="678"/>
      <c r="K11" s="678"/>
      <c r="L11" s="678"/>
      <c r="M11" s="678"/>
      <c r="N11" s="678"/>
      <c r="O11" s="678"/>
      <c r="P11" s="678"/>
      <c r="Q11" s="678"/>
      <c r="R11" s="678"/>
      <c r="S11" s="679"/>
      <c r="T11" s="680"/>
      <c r="U11" s="678" t="s">
        <v>474</v>
      </c>
      <c r="V11" s="678" t="s">
        <v>474</v>
      </c>
      <c r="W11" s="678"/>
      <c r="X11" s="678"/>
      <c r="Y11" s="678"/>
      <c r="Z11" s="678"/>
      <c r="AA11" s="678"/>
      <c r="AB11" s="678"/>
      <c r="AC11" s="678"/>
      <c r="AD11" s="678"/>
      <c r="AE11" s="679"/>
      <c r="AF11" s="680"/>
      <c r="AG11" s="678" t="s">
        <v>474</v>
      </c>
      <c r="AH11" s="678" t="s">
        <v>474</v>
      </c>
      <c r="AI11" s="678"/>
      <c r="AJ11" s="678"/>
      <c r="AK11" s="678"/>
      <c r="AL11" s="678"/>
      <c r="AM11" s="678"/>
      <c r="AN11" s="678"/>
      <c r="AO11" s="678"/>
      <c r="AP11" s="678"/>
      <c r="AQ11" s="681"/>
    </row>
    <row r="12" spans="2:43" s="256" customFormat="1" ht="11.25" customHeight="1" hidden="1" outlineLevel="1" thickBot="1">
      <c r="B12" s="1562" t="s">
        <v>475</v>
      </c>
      <c r="C12" s="1563"/>
      <c r="D12" s="1563"/>
      <c r="E12" s="1563"/>
      <c r="F12" s="1563"/>
      <c r="G12" s="1564"/>
      <c r="H12" s="682"/>
      <c r="I12" s="683"/>
      <c r="J12" s="683"/>
      <c r="K12" s="683"/>
      <c r="L12" s="683"/>
      <c r="M12" s="683"/>
      <c r="N12" s="683"/>
      <c r="O12" s="683"/>
      <c r="P12" s="683"/>
      <c r="Q12" s="683"/>
      <c r="R12" s="683"/>
      <c r="S12" s="684"/>
      <c r="T12" s="685"/>
      <c r="U12" s="683"/>
      <c r="V12" s="683"/>
      <c r="W12" s="683" t="s">
        <v>474</v>
      </c>
      <c r="X12" s="683" t="s">
        <v>474</v>
      </c>
      <c r="Y12" s="683" t="s">
        <v>474</v>
      </c>
      <c r="Z12" s="683" t="s">
        <v>474</v>
      </c>
      <c r="AA12" s="683"/>
      <c r="AB12" s="683"/>
      <c r="AC12" s="683"/>
      <c r="AD12" s="683"/>
      <c r="AE12" s="686"/>
      <c r="AF12" s="685"/>
      <c r="AG12" s="683"/>
      <c r="AH12" s="683"/>
      <c r="AI12" s="683" t="s">
        <v>474</v>
      </c>
      <c r="AJ12" s="683" t="s">
        <v>474</v>
      </c>
      <c r="AK12" s="683" t="s">
        <v>474</v>
      </c>
      <c r="AL12" s="683" t="s">
        <v>474</v>
      </c>
      <c r="AM12" s="683"/>
      <c r="AN12" s="683"/>
      <c r="AO12" s="683"/>
      <c r="AP12" s="683"/>
      <c r="AQ12" s="686"/>
    </row>
    <row r="13" spans="2:43" s="257" customFormat="1" ht="11.25" customHeight="1" hidden="1" outlineLevel="1" thickBot="1">
      <c r="B13" s="669"/>
      <c r="C13" s="669"/>
      <c r="D13" s="669"/>
      <c r="E13" s="669"/>
      <c r="F13" s="669"/>
      <c r="G13" s="86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1"/>
      <c r="AN13" s="671"/>
      <c r="AO13" s="671"/>
      <c r="AP13" s="671"/>
      <c r="AQ13" s="671"/>
    </row>
    <row r="14" spans="2:43" s="256" customFormat="1" ht="15" customHeight="1" hidden="1" outlineLevel="1" collapsed="1">
      <c r="B14" s="1565" t="s">
        <v>494</v>
      </c>
      <c r="C14" s="1566"/>
      <c r="D14" s="1566"/>
      <c r="E14" s="1566"/>
      <c r="F14" s="1566"/>
      <c r="G14" s="1567"/>
      <c r="H14" s="1586" t="s">
        <v>6</v>
      </c>
      <c r="I14" s="1587"/>
      <c r="J14" s="1587"/>
      <c r="K14" s="1587"/>
      <c r="L14" s="1587"/>
      <c r="M14" s="1587"/>
      <c r="N14" s="1587"/>
      <c r="O14" s="1587"/>
      <c r="P14" s="1587"/>
      <c r="Q14" s="1587"/>
      <c r="R14" s="1587"/>
      <c r="S14" s="1588"/>
      <c r="T14" s="1589" t="s">
        <v>8</v>
      </c>
      <c r="U14" s="1587"/>
      <c r="V14" s="1587"/>
      <c r="W14" s="1587"/>
      <c r="X14" s="1587"/>
      <c r="Y14" s="1587"/>
      <c r="Z14" s="1587"/>
      <c r="AA14" s="1587"/>
      <c r="AB14" s="1587"/>
      <c r="AC14" s="1587"/>
      <c r="AD14" s="1587"/>
      <c r="AE14" s="1588"/>
      <c r="AF14" s="1589" t="s">
        <v>7</v>
      </c>
      <c r="AG14" s="1587"/>
      <c r="AH14" s="1587"/>
      <c r="AI14" s="1587"/>
      <c r="AJ14" s="1587"/>
      <c r="AK14" s="1587"/>
      <c r="AL14" s="1587"/>
      <c r="AM14" s="1587"/>
      <c r="AN14" s="1587"/>
      <c r="AO14" s="1587"/>
      <c r="AP14" s="1587"/>
      <c r="AQ14" s="1588"/>
    </row>
    <row r="15" spans="2:43" s="256" customFormat="1" ht="15" customHeight="1" hidden="1" outlineLevel="1" thickBot="1">
      <c r="B15" s="1568"/>
      <c r="C15" s="1569"/>
      <c r="D15" s="1569"/>
      <c r="E15" s="1569"/>
      <c r="F15" s="1569"/>
      <c r="G15" s="1570"/>
      <c r="H15" s="670">
        <f aca="true" t="shared" si="1" ref="H15:AQ15">H6</f>
        <v>0</v>
      </c>
      <c r="I15" s="401">
        <f t="shared" si="1"/>
        <v>31</v>
      </c>
      <c r="J15" s="401">
        <f t="shared" si="1"/>
        <v>62</v>
      </c>
      <c r="K15" s="401">
        <f t="shared" si="1"/>
        <v>93</v>
      </c>
      <c r="L15" s="401">
        <f t="shared" si="1"/>
        <v>123</v>
      </c>
      <c r="M15" s="401">
        <f t="shared" si="1"/>
        <v>154</v>
      </c>
      <c r="N15" s="401">
        <f t="shared" si="1"/>
        <v>184</v>
      </c>
      <c r="O15" s="401">
        <f t="shared" si="1"/>
        <v>215</v>
      </c>
      <c r="P15" s="401">
        <f t="shared" si="1"/>
        <v>246</v>
      </c>
      <c r="Q15" s="401">
        <f t="shared" si="1"/>
        <v>276</v>
      </c>
      <c r="R15" s="401">
        <f t="shared" si="1"/>
        <v>307</v>
      </c>
      <c r="S15" s="403">
        <f t="shared" si="1"/>
        <v>337</v>
      </c>
      <c r="T15" s="402">
        <f t="shared" si="1"/>
        <v>368</v>
      </c>
      <c r="U15" s="401">
        <f t="shared" si="1"/>
        <v>399</v>
      </c>
      <c r="V15" s="401">
        <f t="shared" si="1"/>
        <v>427</v>
      </c>
      <c r="W15" s="401">
        <f t="shared" si="1"/>
        <v>458</v>
      </c>
      <c r="X15" s="401">
        <f t="shared" si="1"/>
        <v>488</v>
      </c>
      <c r="Y15" s="401">
        <f t="shared" si="1"/>
        <v>519</v>
      </c>
      <c r="Z15" s="401">
        <f t="shared" si="1"/>
        <v>549</v>
      </c>
      <c r="AA15" s="401">
        <f t="shared" si="1"/>
        <v>580</v>
      </c>
      <c r="AB15" s="401">
        <f t="shared" si="1"/>
        <v>611</v>
      </c>
      <c r="AC15" s="401">
        <f t="shared" si="1"/>
        <v>641</v>
      </c>
      <c r="AD15" s="401">
        <f t="shared" si="1"/>
        <v>672</v>
      </c>
      <c r="AE15" s="403">
        <f t="shared" si="1"/>
        <v>702</v>
      </c>
      <c r="AF15" s="402">
        <f t="shared" si="1"/>
        <v>733</v>
      </c>
      <c r="AG15" s="401">
        <f t="shared" si="1"/>
        <v>764</v>
      </c>
      <c r="AH15" s="401">
        <f t="shared" si="1"/>
        <v>792</v>
      </c>
      <c r="AI15" s="401">
        <f t="shared" si="1"/>
        <v>823</v>
      </c>
      <c r="AJ15" s="401">
        <f t="shared" si="1"/>
        <v>853</v>
      </c>
      <c r="AK15" s="401">
        <f t="shared" si="1"/>
        <v>884</v>
      </c>
      <c r="AL15" s="401">
        <f t="shared" si="1"/>
        <v>914</v>
      </c>
      <c r="AM15" s="401">
        <f t="shared" si="1"/>
        <v>945</v>
      </c>
      <c r="AN15" s="401">
        <f t="shared" si="1"/>
        <v>976</v>
      </c>
      <c r="AO15" s="401">
        <f t="shared" si="1"/>
        <v>1006</v>
      </c>
      <c r="AP15" s="401">
        <f t="shared" si="1"/>
        <v>1037</v>
      </c>
      <c r="AQ15" s="403">
        <f t="shared" si="1"/>
        <v>1067</v>
      </c>
    </row>
    <row r="16" spans="2:43" s="256" customFormat="1" ht="11.25" customHeight="1" hidden="1" outlineLevel="1">
      <c r="B16" s="1571"/>
      <c r="C16" s="1572"/>
      <c r="D16" s="1572"/>
      <c r="E16" s="1572"/>
      <c r="F16" s="1572"/>
      <c r="G16" s="1573"/>
      <c r="H16" s="387"/>
      <c r="I16" s="384"/>
      <c r="J16" s="384"/>
      <c r="K16" s="384"/>
      <c r="L16" s="384"/>
      <c r="M16" s="384"/>
      <c r="N16" s="384"/>
      <c r="O16" s="384"/>
      <c r="P16" s="384"/>
      <c r="Q16" s="384"/>
      <c r="R16" s="384"/>
      <c r="S16" s="385"/>
      <c r="T16" s="383"/>
      <c r="U16" s="384"/>
      <c r="V16" s="384"/>
      <c r="W16" s="384"/>
      <c r="X16" s="384"/>
      <c r="Y16" s="384"/>
      <c r="Z16" s="384"/>
      <c r="AA16" s="384"/>
      <c r="AB16" s="384"/>
      <c r="AC16" s="384"/>
      <c r="AD16" s="384"/>
      <c r="AE16" s="386"/>
      <c r="AF16" s="387"/>
      <c r="AG16" s="384"/>
      <c r="AH16" s="384"/>
      <c r="AI16" s="384"/>
      <c r="AJ16" s="384"/>
      <c r="AK16" s="384"/>
      <c r="AL16" s="384"/>
      <c r="AM16" s="384"/>
      <c r="AN16" s="384"/>
      <c r="AO16" s="384"/>
      <c r="AP16" s="384"/>
      <c r="AQ16" s="386"/>
    </row>
    <row r="17" spans="2:43" s="256" customFormat="1" ht="11.25" customHeight="1" hidden="1" outlineLevel="1">
      <c r="B17" s="1574"/>
      <c r="C17" s="1575"/>
      <c r="D17" s="1575"/>
      <c r="E17" s="1575"/>
      <c r="F17" s="1575"/>
      <c r="G17" s="1576"/>
      <c r="H17" s="392"/>
      <c r="I17" s="389"/>
      <c r="J17" s="389"/>
      <c r="K17" s="389"/>
      <c r="L17" s="389"/>
      <c r="M17" s="389"/>
      <c r="N17" s="389"/>
      <c r="O17" s="389"/>
      <c r="P17" s="389"/>
      <c r="Q17" s="389"/>
      <c r="R17" s="389"/>
      <c r="S17" s="390"/>
      <c r="T17" s="388"/>
      <c r="U17" s="389"/>
      <c r="V17" s="389"/>
      <c r="W17" s="389"/>
      <c r="X17" s="389"/>
      <c r="Y17" s="389"/>
      <c r="Z17" s="389"/>
      <c r="AA17" s="389"/>
      <c r="AB17" s="389"/>
      <c r="AC17" s="389"/>
      <c r="AD17" s="389"/>
      <c r="AE17" s="391"/>
      <c r="AF17" s="392"/>
      <c r="AG17" s="389"/>
      <c r="AH17" s="389"/>
      <c r="AI17" s="389"/>
      <c r="AJ17" s="389"/>
      <c r="AK17" s="389"/>
      <c r="AL17" s="389"/>
      <c r="AM17" s="389"/>
      <c r="AN17" s="389"/>
      <c r="AO17" s="389"/>
      <c r="AP17" s="389"/>
      <c r="AQ17" s="391"/>
    </row>
    <row r="18" spans="2:43" s="256" customFormat="1" ht="11.25" customHeight="1" hidden="1" outlineLevel="1">
      <c r="B18" s="1574"/>
      <c r="C18" s="1575"/>
      <c r="D18" s="1575"/>
      <c r="E18" s="1575"/>
      <c r="F18" s="1575"/>
      <c r="G18" s="1576"/>
      <c r="H18" s="392"/>
      <c r="I18" s="389"/>
      <c r="J18" s="389"/>
      <c r="K18" s="389"/>
      <c r="L18" s="389"/>
      <c r="M18" s="389"/>
      <c r="N18" s="389"/>
      <c r="O18" s="389"/>
      <c r="P18" s="389"/>
      <c r="Q18" s="389"/>
      <c r="R18" s="389"/>
      <c r="S18" s="390"/>
      <c r="T18" s="388"/>
      <c r="U18" s="389"/>
      <c r="V18" s="389"/>
      <c r="W18" s="389"/>
      <c r="X18" s="389"/>
      <c r="Y18" s="389"/>
      <c r="Z18" s="389"/>
      <c r="AA18" s="389"/>
      <c r="AB18" s="389"/>
      <c r="AC18" s="389"/>
      <c r="AD18" s="389"/>
      <c r="AE18" s="391"/>
      <c r="AF18" s="392"/>
      <c r="AG18" s="389"/>
      <c r="AH18" s="389"/>
      <c r="AI18" s="389"/>
      <c r="AJ18" s="389"/>
      <c r="AK18" s="389"/>
      <c r="AL18" s="389"/>
      <c r="AM18" s="389"/>
      <c r="AN18" s="389"/>
      <c r="AO18" s="389"/>
      <c r="AP18" s="389"/>
      <c r="AQ18" s="391"/>
    </row>
    <row r="19" spans="2:43" s="256" customFormat="1" ht="11.25" customHeight="1" hidden="1" outlineLevel="1">
      <c r="B19" s="1574"/>
      <c r="C19" s="1575"/>
      <c r="D19" s="1575"/>
      <c r="E19" s="1575"/>
      <c r="F19" s="1575"/>
      <c r="G19" s="1576"/>
      <c r="H19" s="392"/>
      <c r="I19" s="389"/>
      <c r="J19" s="389"/>
      <c r="K19" s="389"/>
      <c r="L19" s="389"/>
      <c r="M19" s="389"/>
      <c r="N19" s="389"/>
      <c r="O19" s="389"/>
      <c r="P19" s="389"/>
      <c r="Q19" s="389"/>
      <c r="R19" s="389"/>
      <c r="S19" s="390"/>
      <c r="T19" s="388"/>
      <c r="U19" s="389"/>
      <c r="V19" s="389"/>
      <c r="W19" s="389"/>
      <c r="X19" s="389"/>
      <c r="Y19" s="389"/>
      <c r="Z19" s="389"/>
      <c r="AA19" s="389"/>
      <c r="AB19" s="389"/>
      <c r="AC19" s="389"/>
      <c r="AD19" s="389"/>
      <c r="AE19" s="391"/>
      <c r="AF19" s="392"/>
      <c r="AG19" s="389"/>
      <c r="AH19" s="389"/>
      <c r="AI19" s="389"/>
      <c r="AJ19" s="389"/>
      <c r="AK19" s="389"/>
      <c r="AL19" s="389"/>
      <c r="AM19" s="389"/>
      <c r="AN19" s="389"/>
      <c r="AO19" s="389"/>
      <c r="AP19" s="389"/>
      <c r="AQ19" s="391"/>
    </row>
    <row r="20" spans="2:43" s="256" customFormat="1" ht="11.25" customHeight="1" hidden="1" outlineLevel="1">
      <c r="B20" s="1574"/>
      <c r="C20" s="1575"/>
      <c r="D20" s="1575"/>
      <c r="E20" s="1575"/>
      <c r="F20" s="1575"/>
      <c r="G20" s="1576"/>
      <c r="H20" s="392"/>
      <c r="I20" s="389"/>
      <c r="J20" s="389"/>
      <c r="K20" s="389"/>
      <c r="L20" s="389"/>
      <c r="M20" s="389"/>
      <c r="N20" s="389"/>
      <c r="O20" s="389"/>
      <c r="P20" s="389"/>
      <c r="Q20" s="389"/>
      <c r="R20" s="389"/>
      <c r="S20" s="390"/>
      <c r="T20" s="388"/>
      <c r="U20" s="389"/>
      <c r="V20" s="389"/>
      <c r="W20" s="389"/>
      <c r="X20" s="389"/>
      <c r="Y20" s="389"/>
      <c r="Z20" s="389"/>
      <c r="AA20" s="389"/>
      <c r="AB20" s="389"/>
      <c r="AC20" s="389"/>
      <c r="AD20" s="389"/>
      <c r="AE20" s="391"/>
      <c r="AF20" s="392"/>
      <c r="AG20" s="389"/>
      <c r="AH20" s="389"/>
      <c r="AI20" s="389"/>
      <c r="AJ20" s="389"/>
      <c r="AK20" s="389"/>
      <c r="AL20" s="389"/>
      <c r="AM20" s="389"/>
      <c r="AN20" s="389"/>
      <c r="AO20" s="389"/>
      <c r="AP20" s="389"/>
      <c r="AQ20" s="391"/>
    </row>
    <row r="21" spans="2:43" s="256" customFormat="1" ht="11.25" customHeight="1" hidden="1" outlineLevel="1" thickBot="1">
      <c r="B21" s="1596"/>
      <c r="C21" s="1597"/>
      <c r="D21" s="1597"/>
      <c r="E21" s="1597"/>
      <c r="F21" s="1597"/>
      <c r="G21" s="1598"/>
      <c r="H21" s="397"/>
      <c r="I21" s="394"/>
      <c r="J21" s="394"/>
      <c r="K21" s="394"/>
      <c r="L21" s="394"/>
      <c r="M21" s="394"/>
      <c r="N21" s="394"/>
      <c r="O21" s="394"/>
      <c r="P21" s="394"/>
      <c r="Q21" s="394"/>
      <c r="R21" s="394"/>
      <c r="S21" s="395"/>
      <c r="T21" s="393"/>
      <c r="U21" s="394"/>
      <c r="V21" s="394"/>
      <c r="W21" s="394"/>
      <c r="X21" s="394"/>
      <c r="Y21" s="394"/>
      <c r="Z21" s="394"/>
      <c r="AA21" s="394"/>
      <c r="AB21" s="394"/>
      <c r="AC21" s="394"/>
      <c r="AD21" s="394"/>
      <c r="AE21" s="396"/>
      <c r="AF21" s="397"/>
      <c r="AG21" s="394"/>
      <c r="AH21" s="394"/>
      <c r="AI21" s="394"/>
      <c r="AJ21" s="394"/>
      <c r="AK21" s="394"/>
      <c r="AL21" s="394"/>
      <c r="AM21" s="394"/>
      <c r="AN21" s="394"/>
      <c r="AO21" s="394"/>
      <c r="AP21" s="394"/>
      <c r="AQ21" s="396"/>
    </row>
    <row r="22" spans="2:43" s="256" customFormat="1" ht="15" customHeight="1" hidden="1" collapsed="1">
      <c r="B22" s="261"/>
      <c r="C22" s="261"/>
      <c r="D22" s="262"/>
      <c r="E22" s="261"/>
      <c r="F22" s="263"/>
      <c r="G22" s="862"/>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row>
    <row r="23" spans="2:43" s="256" customFormat="1" ht="18.75" hidden="1">
      <c r="B23" s="261"/>
      <c r="C23" s="261"/>
      <c r="D23" s="262"/>
      <c r="E23" s="264" t="s">
        <v>257</v>
      </c>
      <c r="F23" s="263"/>
      <c r="G23" s="862"/>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row>
    <row r="24" spans="2:43" s="256" customFormat="1" ht="15" customHeight="1" hidden="1" thickBot="1">
      <c r="B24" s="261"/>
      <c r="C24" s="261"/>
      <c r="D24" s="258"/>
      <c r="E24" s="261"/>
      <c r="F24" s="263"/>
      <c r="G24" s="862"/>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row>
    <row r="25" spans="2:28" s="256" customFormat="1" ht="30" customHeight="1" hidden="1">
      <c r="B25" s="1521" t="s">
        <v>341</v>
      </c>
      <c r="C25" s="1522"/>
      <c r="D25" s="1523"/>
      <c r="E25" s="1583" t="str">
        <f>+'MARCO LOGICO'!E6</f>
        <v>[TÍTULO DEL PROYECTO]</v>
      </c>
      <c r="F25" s="1584"/>
      <c r="G25" s="1584"/>
      <c r="H25" s="1584"/>
      <c r="I25" s="1584"/>
      <c r="J25" s="1584"/>
      <c r="K25" s="1584"/>
      <c r="L25" s="1584"/>
      <c r="M25" s="1584"/>
      <c r="N25" s="1585"/>
      <c r="AA25" s="257"/>
      <c r="AB25" s="257"/>
    </row>
    <row r="26" spans="2:14" s="256" customFormat="1" ht="30" customHeight="1" hidden="1">
      <c r="B26" s="1524" t="s">
        <v>342</v>
      </c>
      <c r="C26" s="1525"/>
      <c r="D26" s="1526"/>
      <c r="E26" s="1534" t="str">
        <f>+'MARCO LOGICO'!E7</f>
        <v>[INSTITUCIÓN EJECUTORA]</v>
      </c>
      <c r="F26" s="1535"/>
      <c r="G26" s="1535"/>
      <c r="H26" s="1535"/>
      <c r="I26" s="1535"/>
      <c r="J26" s="1535"/>
      <c r="K26" s="1535"/>
      <c r="L26" s="1535"/>
      <c r="M26" s="1535"/>
      <c r="N26" s="1536"/>
    </row>
    <row r="27" spans="2:14" s="256" customFormat="1" ht="15" customHeight="1" hidden="1" thickBot="1">
      <c r="B27" s="1527" t="s">
        <v>356</v>
      </c>
      <c r="C27" s="1528"/>
      <c r="D27" s="1529"/>
      <c r="E27" s="1540">
        <f>+'INFORMACION GENERAL PROYECTO'!H8</f>
        <v>0</v>
      </c>
      <c r="F27" s="1541"/>
      <c r="G27" s="1542" t="s">
        <v>345</v>
      </c>
      <c r="H27" s="1543"/>
      <c r="I27" s="1543"/>
      <c r="J27" s="1544"/>
      <c r="K27" s="1545">
        <f>'INFORMACION GENERAL PROYECTO'!H24</f>
        <v>0.03287671232876713</v>
      </c>
      <c r="L27" s="1546"/>
      <c r="M27" s="1546"/>
      <c r="N27" s="1547"/>
    </row>
    <row r="28" spans="4:7" s="256" customFormat="1" ht="10.5" customHeight="1" thickBot="1">
      <c r="D28" s="258"/>
      <c r="F28" s="259"/>
      <c r="G28" s="859"/>
    </row>
    <row r="29" spans="2:45" ht="15" customHeight="1">
      <c r="B29" s="1531" t="s">
        <v>259</v>
      </c>
      <c r="C29" s="1530" t="s">
        <v>476</v>
      </c>
      <c r="D29" s="1539" t="s">
        <v>259</v>
      </c>
      <c r="E29" s="1537" t="s">
        <v>303</v>
      </c>
      <c r="F29" s="1538"/>
      <c r="G29" s="1538"/>
      <c r="H29" s="1548" t="s">
        <v>6</v>
      </c>
      <c r="I29" s="1519"/>
      <c r="J29" s="1519"/>
      <c r="K29" s="1519"/>
      <c r="L29" s="1519"/>
      <c r="M29" s="1519"/>
      <c r="N29" s="1519"/>
      <c r="O29" s="1519"/>
      <c r="P29" s="1519"/>
      <c r="Q29" s="1519"/>
      <c r="R29" s="1519"/>
      <c r="S29" s="1549"/>
      <c r="T29" s="1518" t="s">
        <v>8</v>
      </c>
      <c r="U29" s="1519"/>
      <c r="V29" s="1519"/>
      <c r="W29" s="1519"/>
      <c r="X29" s="1519"/>
      <c r="Y29" s="1519"/>
      <c r="Z29" s="1519"/>
      <c r="AA29" s="1519"/>
      <c r="AB29" s="1519"/>
      <c r="AC29" s="1519"/>
      <c r="AD29" s="1519"/>
      <c r="AE29" s="1520"/>
      <c r="AF29" s="1548" t="s">
        <v>7</v>
      </c>
      <c r="AG29" s="1519"/>
      <c r="AH29" s="1519"/>
      <c r="AI29" s="1519"/>
      <c r="AJ29" s="1519"/>
      <c r="AK29" s="1519"/>
      <c r="AL29" s="1519"/>
      <c r="AM29" s="1519"/>
      <c r="AN29" s="1519"/>
      <c r="AO29" s="1519"/>
      <c r="AP29" s="1519"/>
      <c r="AQ29" s="1549"/>
      <c r="AR29" s="256"/>
      <c r="AS29" s="256"/>
    </row>
    <row r="30" spans="2:45" ht="16.5" customHeight="1" hidden="1">
      <c r="B30" s="1532"/>
      <c r="C30" s="1515"/>
      <c r="D30" s="1515"/>
      <c r="E30" s="1514" t="s">
        <v>359</v>
      </c>
      <c r="F30" s="1514" t="s">
        <v>357</v>
      </c>
      <c r="G30" s="1512" t="s">
        <v>358</v>
      </c>
      <c r="H30" s="415" t="s">
        <v>11</v>
      </c>
      <c r="I30" s="416" t="s">
        <v>12</v>
      </c>
      <c r="J30" s="416" t="s">
        <v>13</v>
      </c>
      <c r="K30" s="416" t="s">
        <v>14</v>
      </c>
      <c r="L30" s="416" t="s">
        <v>15</v>
      </c>
      <c r="M30" s="416" t="s">
        <v>16</v>
      </c>
      <c r="N30" s="416" t="s">
        <v>17</v>
      </c>
      <c r="O30" s="416" t="s">
        <v>18</v>
      </c>
      <c r="P30" s="416" t="s">
        <v>19</v>
      </c>
      <c r="Q30" s="416" t="s">
        <v>20</v>
      </c>
      <c r="R30" s="416" t="s">
        <v>21</v>
      </c>
      <c r="S30" s="419" t="s">
        <v>22</v>
      </c>
      <c r="T30" s="420" t="s">
        <v>449</v>
      </c>
      <c r="U30" s="416" t="s">
        <v>450</v>
      </c>
      <c r="V30" s="416" t="s">
        <v>451</v>
      </c>
      <c r="W30" s="416" t="s">
        <v>452</v>
      </c>
      <c r="X30" s="416" t="s">
        <v>453</v>
      </c>
      <c r="Y30" s="416" t="s">
        <v>454</v>
      </c>
      <c r="Z30" s="416" t="s">
        <v>455</v>
      </c>
      <c r="AA30" s="416" t="s">
        <v>456</v>
      </c>
      <c r="AB30" s="416" t="s">
        <v>457</v>
      </c>
      <c r="AC30" s="416" t="s">
        <v>458</v>
      </c>
      <c r="AD30" s="416" t="s">
        <v>459</v>
      </c>
      <c r="AE30" s="417" t="s">
        <v>460</v>
      </c>
      <c r="AF30" s="418" t="s">
        <v>461</v>
      </c>
      <c r="AG30" s="416" t="s">
        <v>462</v>
      </c>
      <c r="AH30" s="416" t="s">
        <v>463</v>
      </c>
      <c r="AI30" s="416" t="s">
        <v>464</v>
      </c>
      <c r="AJ30" s="416" t="s">
        <v>465</v>
      </c>
      <c r="AK30" s="416" t="s">
        <v>466</v>
      </c>
      <c r="AL30" s="416" t="s">
        <v>467</v>
      </c>
      <c r="AM30" s="416" t="s">
        <v>468</v>
      </c>
      <c r="AN30" s="416" t="s">
        <v>469</v>
      </c>
      <c r="AO30" s="416" t="s">
        <v>470</v>
      </c>
      <c r="AP30" s="416" t="s">
        <v>471</v>
      </c>
      <c r="AQ30" s="419" t="s">
        <v>472</v>
      </c>
      <c r="AR30" s="256"/>
      <c r="AS30" s="256"/>
    </row>
    <row r="31" spans="2:45" ht="30" customHeight="1" thickBot="1">
      <c r="B31" s="1533"/>
      <c r="C31" s="1514"/>
      <c r="D31" s="1515"/>
      <c r="E31" s="1515"/>
      <c r="F31" s="1515"/>
      <c r="G31" s="1513"/>
      <c r="H31" s="1053">
        <f>'INFORMACION GENERAL PROYECTO'!C24</f>
        <v>0</v>
      </c>
      <c r="I31" s="1054">
        <f>DATE(YEAR(H31),MONTH(H31)+1,DAY(H31))</f>
        <v>31</v>
      </c>
      <c r="J31" s="1054">
        <f aca="true" t="shared" si="2" ref="J31:AQ31">DATE(YEAR(I31),MONTH(I31)+1,DAY(I31))</f>
        <v>62</v>
      </c>
      <c r="K31" s="1054">
        <f t="shared" si="2"/>
        <v>93</v>
      </c>
      <c r="L31" s="1054">
        <f t="shared" si="2"/>
        <v>123</v>
      </c>
      <c r="M31" s="1054">
        <f t="shared" si="2"/>
        <v>154</v>
      </c>
      <c r="N31" s="1054">
        <f t="shared" si="2"/>
        <v>184</v>
      </c>
      <c r="O31" s="1054">
        <f t="shared" si="2"/>
        <v>215</v>
      </c>
      <c r="P31" s="1054">
        <f t="shared" si="2"/>
        <v>246</v>
      </c>
      <c r="Q31" s="1054">
        <f t="shared" si="2"/>
        <v>276</v>
      </c>
      <c r="R31" s="1054">
        <f t="shared" si="2"/>
        <v>307</v>
      </c>
      <c r="S31" s="1055">
        <f t="shared" si="2"/>
        <v>337</v>
      </c>
      <c r="T31" s="921">
        <f t="shared" si="2"/>
        <v>368</v>
      </c>
      <c r="U31" s="1054">
        <f t="shared" si="2"/>
        <v>399</v>
      </c>
      <c r="V31" s="1054">
        <f t="shared" si="2"/>
        <v>427</v>
      </c>
      <c r="W31" s="1054">
        <f t="shared" si="2"/>
        <v>458</v>
      </c>
      <c r="X31" s="1054">
        <f t="shared" si="2"/>
        <v>488</v>
      </c>
      <c r="Y31" s="1054">
        <f t="shared" si="2"/>
        <v>519</v>
      </c>
      <c r="Z31" s="1054">
        <f t="shared" si="2"/>
        <v>549</v>
      </c>
      <c r="AA31" s="1054">
        <f t="shared" si="2"/>
        <v>580</v>
      </c>
      <c r="AB31" s="1054">
        <f t="shared" si="2"/>
        <v>611</v>
      </c>
      <c r="AC31" s="1054">
        <f t="shared" si="2"/>
        <v>641</v>
      </c>
      <c r="AD31" s="1054">
        <f t="shared" si="2"/>
        <v>672</v>
      </c>
      <c r="AE31" s="1056">
        <f t="shared" si="2"/>
        <v>702</v>
      </c>
      <c r="AF31" s="920">
        <f t="shared" si="2"/>
        <v>733</v>
      </c>
      <c r="AG31" s="1054">
        <f t="shared" si="2"/>
        <v>764</v>
      </c>
      <c r="AH31" s="1054">
        <f t="shared" si="2"/>
        <v>792</v>
      </c>
      <c r="AI31" s="1054">
        <f t="shared" si="2"/>
        <v>823</v>
      </c>
      <c r="AJ31" s="1054">
        <f t="shared" si="2"/>
        <v>853</v>
      </c>
      <c r="AK31" s="1054">
        <f t="shared" si="2"/>
        <v>884</v>
      </c>
      <c r="AL31" s="1054">
        <f t="shared" si="2"/>
        <v>914</v>
      </c>
      <c r="AM31" s="1054">
        <f t="shared" si="2"/>
        <v>945</v>
      </c>
      <c r="AN31" s="1054">
        <f t="shared" si="2"/>
        <v>976</v>
      </c>
      <c r="AO31" s="1054">
        <f t="shared" si="2"/>
        <v>1006</v>
      </c>
      <c r="AP31" s="1054">
        <f t="shared" si="2"/>
        <v>1037</v>
      </c>
      <c r="AQ31" s="1055">
        <f t="shared" si="2"/>
        <v>1067</v>
      </c>
      <c r="AR31" s="256"/>
      <c r="AS31" s="256"/>
    </row>
    <row r="32" spans="2:45" ht="17.25" thickBot="1">
      <c r="B32" s="1057">
        <v>1</v>
      </c>
      <c r="C32" s="1516">
        <f>'MARCO LOGICO'!D17</f>
        <v>0</v>
      </c>
      <c r="D32" s="1516"/>
      <c r="E32" s="1516"/>
      <c r="F32" s="1516"/>
      <c r="G32" s="1517"/>
      <c r="H32" s="1058"/>
      <c r="I32" s="1059"/>
      <c r="J32" s="1059"/>
      <c r="K32" s="1059"/>
      <c r="L32" s="1059"/>
      <c r="M32" s="1059"/>
      <c r="N32" s="1059"/>
      <c r="O32" s="1059"/>
      <c r="P32" s="1059"/>
      <c r="Q32" s="1059"/>
      <c r="R32" s="1059"/>
      <c r="S32" s="1060"/>
      <c r="T32" s="1061"/>
      <c r="U32" s="1059"/>
      <c r="V32" s="1059"/>
      <c r="W32" s="1059"/>
      <c r="X32" s="1059"/>
      <c r="Y32" s="1059"/>
      <c r="Z32" s="1059"/>
      <c r="AA32" s="1059"/>
      <c r="AB32" s="1059"/>
      <c r="AC32" s="1059"/>
      <c r="AD32" s="1059"/>
      <c r="AE32" s="1062"/>
      <c r="AF32" s="1058"/>
      <c r="AG32" s="1059"/>
      <c r="AH32" s="1059"/>
      <c r="AI32" s="1059"/>
      <c r="AJ32" s="1059"/>
      <c r="AK32" s="1059"/>
      <c r="AL32" s="1059"/>
      <c r="AM32" s="1059"/>
      <c r="AN32" s="1059"/>
      <c r="AO32" s="1059"/>
      <c r="AP32" s="1059"/>
      <c r="AQ32" s="1060"/>
      <c r="AR32" s="256"/>
      <c r="AS32" s="256"/>
    </row>
    <row r="33" spans="2:45" ht="14.45" customHeight="1" thickBot="1">
      <c r="B33" s="1509">
        <f>'MARCO LOGICO'!C28</f>
        <v>1.1</v>
      </c>
      <c r="C33" s="1554">
        <f>'MARCO LOGICO'!D28</f>
        <v>0</v>
      </c>
      <c r="D33" s="1016" t="s">
        <v>265</v>
      </c>
      <c r="E33" s="1017">
        <f>'MARCO LOGICO'!E28</f>
        <v>0</v>
      </c>
      <c r="F33" s="1018" t="str">
        <f>+'MARCO LOGICO'!F28</f>
        <v>Unidad medida</v>
      </c>
      <c r="G33" s="1019">
        <f>+'MARCO LOGICO'!G28</f>
        <v>0</v>
      </c>
      <c r="H33" s="1020"/>
      <c r="I33" s="1021"/>
      <c r="J33" s="1021"/>
      <c r="K33" s="1021"/>
      <c r="L33" s="1021"/>
      <c r="M33" s="1021"/>
      <c r="N33" s="1021"/>
      <c r="O33" s="1021"/>
      <c r="P33" s="1021"/>
      <c r="Q33" s="1021"/>
      <c r="R33" s="1021"/>
      <c r="S33" s="1022"/>
      <c r="T33" s="1023"/>
      <c r="U33" s="1021"/>
      <c r="V33" s="1021"/>
      <c r="W33" s="1021"/>
      <c r="X33" s="1021"/>
      <c r="Y33" s="1021"/>
      <c r="Z33" s="1021"/>
      <c r="AA33" s="1021"/>
      <c r="AB33" s="1021"/>
      <c r="AC33" s="1021"/>
      <c r="AD33" s="1021"/>
      <c r="AE33" s="1024"/>
      <c r="AF33" s="1020"/>
      <c r="AG33" s="1021"/>
      <c r="AH33" s="1021"/>
      <c r="AI33" s="1021"/>
      <c r="AJ33" s="1021"/>
      <c r="AK33" s="1021"/>
      <c r="AL33" s="1021"/>
      <c r="AM33" s="1021"/>
      <c r="AN33" s="1021"/>
      <c r="AO33" s="1021"/>
      <c r="AP33" s="1021"/>
      <c r="AQ33" s="1022"/>
      <c r="AR33" s="256"/>
      <c r="AS33" s="256"/>
    </row>
    <row r="34" spans="2:45" ht="14.45" customHeight="1">
      <c r="B34" s="1510"/>
      <c r="C34" s="1555"/>
      <c r="D34" s="1550" t="s">
        <v>544</v>
      </c>
      <c r="E34" s="1025"/>
      <c r="F34" s="1026"/>
      <c r="G34" s="1027"/>
      <c r="H34" s="1028"/>
      <c r="I34" s="1029"/>
      <c r="J34" s="1029"/>
      <c r="K34" s="1029"/>
      <c r="L34" s="1029"/>
      <c r="M34" s="1030"/>
      <c r="N34" s="1030"/>
      <c r="O34" s="1030"/>
      <c r="P34" s="1030"/>
      <c r="Q34" s="1030"/>
      <c r="R34" s="1030"/>
      <c r="S34" s="1031"/>
      <c r="T34" s="1032"/>
      <c r="U34" s="1030"/>
      <c r="V34" s="1030"/>
      <c r="W34" s="1030"/>
      <c r="X34" s="1030"/>
      <c r="Y34" s="1030"/>
      <c r="Z34" s="1030"/>
      <c r="AA34" s="1030"/>
      <c r="AB34" s="1030"/>
      <c r="AC34" s="1030"/>
      <c r="AD34" s="1030"/>
      <c r="AE34" s="1033"/>
      <c r="AF34" s="1034"/>
      <c r="AG34" s="1030"/>
      <c r="AH34" s="1030"/>
      <c r="AI34" s="1030"/>
      <c r="AJ34" s="1030"/>
      <c r="AK34" s="1030"/>
      <c r="AL34" s="1030"/>
      <c r="AM34" s="1030"/>
      <c r="AN34" s="1030"/>
      <c r="AO34" s="1030"/>
      <c r="AP34" s="1030"/>
      <c r="AQ34" s="1031"/>
      <c r="AR34" s="256"/>
      <c r="AS34" s="256"/>
    </row>
    <row r="35" spans="2:45" ht="10.5">
      <c r="B35" s="1510"/>
      <c r="C35" s="1555"/>
      <c r="D35" s="1551"/>
      <c r="E35" s="141"/>
      <c r="F35" s="421"/>
      <c r="G35" s="863"/>
      <c r="H35" s="1015"/>
      <c r="I35" s="1009"/>
      <c r="J35" s="1009"/>
      <c r="K35" s="1009"/>
      <c r="L35" s="1009"/>
      <c r="M35" s="1010"/>
      <c r="N35" s="1010"/>
      <c r="O35" s="1010"/>
      <c r="P35" s="1010"/>
      <c r="Q35" s="1010"/>
      <c r="R35" s="1010"/>
      <c r="S35" s="1011"/>
      <c r="T35" s="1012"/>
      <c r="U35" s="1010"/>
      <c r="V35" s="1010"/>
      <c r="W35" s="1010"/>
      <c r="X35" s="1010"/>
      <c r="Y35" s="1010"/>
      <c r="Z35" s="1010"/>
      <c r="AA35" s="1010"/>
      <c r="AB35" s="1010"/>
      <c r="AC35" s="1010"/>
      <c r="AD35" s="1010"/>
      <c r="AE35" s="1013"/>
      <c r="AF35" s="1014"/>
      <c r="AG35" s="1010"/>
      <c r="AH35" s="1010"/>
      <c r="AI35" s="1010"/>
      <c r="AJ35" s="1010"/>
      <c r="AK35" s="1010"/>
      <c r="AL35" s="1010"/>
      <c r="AM35" s="1010"/>
      <c r="AN35" s="1010"/>
      <c r="AO35" s="1010"/>
      <c r="AP35" s="1010"/>
      <c r="AQ35" s="1011"/>
      <c r="AR35" s="256"/>
      <c r="AS35" s="256"/>
    </row>
    <row r="36" spans="2:45" ht="17.25" thickBot="1">
      <c r="B36" s="1510"/>
      <c r="C36" s="1555"/>
      <c r="D36" s="1552"/>
      <c r="E36" s="1035"/>
      <c r="F36" s="1036"/>
      <c r="G36" s="1037"/>
      <c r="H36" s="1038"/>
      <c r="I36" s="1039"/>
      <c r="J36" s="1039"/>
      <c r="K36" s="1039"/>
      <c r="L36" s="1039"/>
      <c r="M36" s="1040"/>
      <c r="N36" s="1040"/>
      <c r="O36" s="1040"/>
      <c r="P36" s="1040"/>
      <c r="Q36" s="1040"/>
      <c r="R36" s="1040"/>
      <c r="S36" s="1041"/>
      <c r="T36" s="1042"/>
      <c r="U36" s="1040"/>
      <c r="V36" s="1040"/>
      <c r="W36" s="1040"/>
      <c r="X36" s="1040"/>
      <c r="Y36" s="1040"/>
      <c r="Z36" s="1040"/>
      <c r="AA36" s="1040"/>
      <c r="AB36" s="1040"/>
      <c r="AC36" s="1040"/>
      <c r="AD36" s="1040"/>
      <c r="AE36" s="1043"/>
      <c r="AF36" s="1044"/>
      <c r="AG36" s="1040"/>
      <c r="AH36" s="1040"/>
      <c r="AI36" s="1040"/>
      <c r="AJ36" s="1040"/>
      <c r="AK36" s="1040"/>
      <c r="AL36" s="1040"/>
      <c r="AM36" s="1040"/>
      <c r="AN36" s="1040"/>
      <c r="AO36" s="1040"/>
      <c r="AP36" s="1040"/>
      <c r="AQ36" s="1041"/>
      <c r="AR36" s="256"/>
      <c r="AS36" s="256"/>
    </row>
    <row r="37" spans="2:45" ht="17.25" thickBot="1">
      <c r="B37" s="1510"/>
      <c r="C37" s="1556"/>
      <c r="D37" s="1016" t="s">
        <v>266</v>
      </c>
      <c r="E37" s="1017">
        <f>'MARCO LOGICO'!E29</f>
        <v>0</v>
      </c>
      <c r="F37" s="1018" t="str">
        <f>+'MARCO LOGICO'!F29</f>
        <v>Unidad medida</v>
      </c>
      <c r="G37" s="1019">
        <f>+'MARCO LOGICO'!G29</f>
        <v>0</v>
      </c>
      <c r="H37" s="1020"/>
      <c r="I37" s="1021"/>
      <c r="J37" s="1021"/>
      <c r="K37" s="1021"/>
      <c r="L37" s="1021"/>
      <c r="M37" s="1021"/>
      <c r="N37" s="1021"/>
      <c r="O37" s="1021"/>
      <c r="P37" s="1021"/>
      <c r="Q37" s="1021"/>
      <c r="R37" s="1021"/>
      <c r="S37" s="1022"/>
      <c r="T37" s="1023"/>
      <c r="U37" s="1021"/>
      <c r="V37" s="1021"/>
      <c r="W37" s="1021"/>
      <c r="X37" s="1021"/>
      <c r="Y37" s="1021"/>
      <c r="Z37" s="1021"/>
      <c r="AA37" s="1021"/>
      <c r="AB37" s="1021"/>
      <c r="AC37" s="1021"/>
      <c r="AD37" s="1021"/>
      <c r="AE37" s="1024"/>
      <c r="AF37" s="1020"/>
      <c r="AG37" s="1021"/>
      <c r="AH37" s="1021"/>
      <c r="AI37" s="1021"/>
      <c r="AJ37" s="1021"/>
      <c r="AK37" s="1021"/>
      <c r="AL37" s="1021"/>
      <c r="AM37" s="1021"/>
      <c r="AN37" s="1021"/>
      <c r="AO37" s="1021"/>
      <c r="AP37" s="1021"/>
      <c r="AQ37" s="1022"/>
      <c r="AR37" s="256"/>
      <c r="AS37" s="256"/>
    </row>
    <row r="38" spans="2:45" ht="14.45" customHeight="1">
      <c r="B38" s="1510"/>
      <c r="C38" s="1555"/>
      <c r="D38" s="1551" t="s">
        <v>544</v>
      </c>
      <c r="E38" s="141"/>
      <c r="F38" s="1026"/>
      <c r="G38" s="1027"/>
      <c r="H38" s="1015"/>
      <c r="I38" s="1009"/>
      <c r="J38" s="1009"/>
      <c r="K38" s="1009"/>
      <c r="L38" s="1009"/>
      <c r="M38" s="1010"/>
      <c r="N38" s="1010"/>
      <c r="O38" s="1010"/>
      <c r="P38" s="1010"/>
      <c r="Q38" s="1010"/>
      <c r="R38" s="1010"/>
      <c r="S38" s="1011"/>
      <c r="T38" s="1012"/>
      <c r="U38" s="1010"/>
      <c r="V38" s="1010"/>
      <c r="W38" s="1010"/>
      <c r="X38" s="1010"/>
      <c r="Y38" s="1010"/>
      <c r="Z38" s="1010"/>
      <c r="AA38" s="1010"/>
      <c r="AB38" s="1010"/>
      <c r="AC38" s="1010"/>
      <c r="AD38" s="1010"/>
      <c r="AE38" s="1013"/>
      <c r="AF38" s="1014"/>
      <c r="AG38" s="1010"/>
      <c r="AH38" s="1010"/>
      <c r="AI38" s="1010"/>
      <c r="AJ38" s="1010"/>
      <c r="AK38" s="1010"/>
      <c r="AL38" s="1010"/>
      <c r="AM38" s="1010"/>
      <c r="AN38" s="1010"/>
      <c r="AO38" s="1010"/>
      <c r="AP38" s="1010"/>
      <c r="AQ38" s="1011"/>
      <c r="AR38" s="256"/>
      <c r="AS38" s="256"/>
    </row>
    <row r="39" spans="2:45" ht="10.5">
      <c r="B39" s="1510"/>
      <c r="C39" s="1555"/>
      <c r="D39" s="1551"/>
      <c r="E39" s="141"/>
      <c r="F39" s="421"/>
      <c r="G39" s="863"/>
      <c r="H39" s="1015"/>
      <c r="I39" s="1009"/>
      <c r="J39" s="1009"/>
      <c r="K39" s="1009"/>
      <c r="L39" s="1009"/>
      <c r="M39" s="1010"/>
      <c r="N39" s="1010"/>
      <c r="O39" s="1010"/>
      <c r="P39" s="1010"/>
      <c r="Q39" s="1010"/>
      <c r="R39" s="1010"/>
      <c r="S39" s="1011"/>
      <c r="T39" s="1012"/>
      <c r="U39" s="1010"/>
      <c r="V39" s="1010"/>
      <c r="W39" s="1010"/>
      <c r="X39" s="1010"/>
      <c r="Y39" s="1010"/>
      <c r="Z39" s="1010"/>
      <c r="AA39" s="1010"/>
      <c r="AB39" s="1010"/>
      <c r="AC39" s="1010"/>
      <c r="AD39" s="1010"/>
      <c r="AE39" s="1013"/>
      <c r="AF39" s="1014"/>
      <c r="AG39" s="1010"/>
      <c r="AH39" s="1010"/>
      <c r="AI39" s="1010"/>
      <c r="AJ39" s="1010"/>
      <c r="AK39" s="1010"/>
      <c r="AL39" s="1010"/>
      <c r="AM39" s="1010"/>
      <c r="AN39" s="1010"/>
      <c r="AO39" s="1010"/>
      <c r="AP39" s="1010"/>
      <c r="AQ39" s="1011"/>
      <c r="AR39" s="256"/>
      <c r="AS39" s="256"/>
    </row>
    <row r="40" spans="2:45" ht="17.25" thickBot="1">
      <c r="B40" s="1510"/>
      <c r="C40" s="1555"/>
      <c r="D40" s="1551"/>
      <c r="E40" s="141"/>
      <c r="F40" s="1036"/>
      <c r="G40" s="1037"/>
      <c r="H40" s="1015"/>
      <c r="I40" s="1009"/>
      <c r="J40" s="1009"/>
      <c r="K40" s="1009"/>
      <c r="L40" s="1009"/>
      <c r="M40" s="1010"/>
      <c r="N40" s="1010"/>
      <c r="O40" s="1010"/>
      <c r="P40" s="1010"/>
      <c r="Q40" s="1010"/>
      <c r="R40" s="1010"/>
      <c r="S40" s="1011"/>
      <c r="T40" s="1012"/>
      <c r="U40" s="1010"/>
      <c r="V40" s="1010"/>
      <c r="W40" s="1010"/>
      <c r="X40" s="1010"/>
      <c r="Y40" s="1010"/>
      <c r="Z40" s="1010"/>
      <c r="AA40" s="1010"/>
      <c r="AB40" s="1010"/>
      <c r="AC40" s="1010"/>
      <c r="AD40" s="1010"/>
      <c r="AE40" s="1013"/>
      <c r="AF40" s="1014"/>
      <c r="AG40" s="1010"/>
      <c r="AH40" s="1010"/>
      <c r="AI40" s="1010"/>
      <c r="AJ40" s="1010"/>
      <c r="AK40" s="1010"/>
      <c r="AL40" s="1010"/>
      <c r="AM40" s="1010"/>
      <c r="AN40" s="1010"/>
      <c r="AO40" s="1010"/>
      <c r="AP40" s="1010"/>
      <c r="AQ40" s="1011"/>
      <c r="AR40" s="256"/>
      <c r="AS40" s="256"/>
    </row>
    <row r="41" spans="2:45" ht="17.25" collapsed="1" thickBot="1">
      <c r="B41" s="1510"/>
      <c r="C41" s="1555"/>
      <c r="D41" s="1016" t="s">
        <v>267</v>
      </c>
      <c r="E41" s="1017">
        <f>'MARCO LOGICO'!E30</f>
        <v>0</v>
      </c>
      <c r="F41" s="1018" t="str">
        <f>+'MARCO LOGICO'!F30</f>
        <v>Unidad medida</v>
      </c>
      <c r="G41" s="1019">
        <f>+'MARCO LOGICO'!G30</f>
        <v>0</v>
      </c>
      <c r="H41" s="1020"/>
      <c r="I41" s="1021"/>
      <c r="J41" s="1021"/>
      <c r="K41" s="1021"/>
      <c r="L41" s="1021"/>
      <c r="M41" s="1021"/>
      <c r="N41" s="1021"/>
      <c r="O41" s="1021"/>
      <c r="P41" s="1021"/>
      <c r="Q41" s="1021"/>
      <c r="R41" s="1021"/>
      <c r="S41" s="1022"/>
      <c r="T41" s="1023"/>
      <c r="U41" s="1021"/>
      <c r="V41" s="1021"/>
      <c r="W41" s="1021"/>
      <c r="X41" s="1021"/>
      <c r="Y41" s="1021"/>
      <c r="Z41" s="1021"/>
      <c r="AA41" s="1021"/>
      <c r="AB41" s="1021"/>
      <c r="AC41" s="1021"/>
      <c r="AD41" s="1021"/>
      <c r="AE41" s="1024"/>
      <c r="AF41" s="1020"/>
      <c r="AG41" s="1021"/>
      <c r="AH41" s="1021"/>
      <c r="AI41" s="1021"/>
      <c r="AJ41" s="1021"/>
      <c r="AK41" s="1021"/>
      <c r="AL41" s="1021"/>
      <c r="AM41" s="1021"/>
      <c r="AN41" s="1021"/>
      <c r="AO41" s="1021"/>
      <c r="AP41" s="1021"/>
      <c r="AQ41" s="1022"/>
      <c r="AR41" s="256"/>
      <c r="AS41" s="256"/>
    </row>
    <row r="42" spans="2:45" ht="14.45" customHeight="1">
      <c r="B42" s="1510"/>
      <c r="C42" s="1555"/>
      <c r="D42" s="1551" t="s">
        <v>544</v>
      </c>
      <c r="E42" s="141"/>
      <c r="F42" s="1026"/>
      <c r="G42" s="1027"/>
      <c r="H42" s="1015"/>
      <c r="I42" s="1009"/>
      <c r="J42" s="1009"/>
      <c r="K42" s="1009"/>
      <c r="L42" s="1009"/>
      <c r="M42" s="1010"/>
      <c r="N42" s="1010"/>
      <c r="O42" s="1010"/>
      <c r="P42" s="1010"/>
      <c r="Q42" s="1010"/>
      <c r="R42" s="1010"/>
      <c r="S42" s="1011"/>
      <c r="T42" s="1012"/>
      <c r="U42" s="1010"/>
      <c r="V42" s="1010"/>
      <c r="W42" s="1010"/>
      <c r="X42" s="1010"/>
      <c r="Y42" s="1010"/>
      <c r="Z42" s="1010"/>
      <c r="AA42" s="1010"/>
      <c r="AB42" s="1010"/>
      <c r="AC42" s="1010"/>
      <c r="AD42" s="1010"/>
      <c r="AE42" s="1013"/>
      <c r="AF42" s="1014"/>
      <c r="AG42" s="1010"/>
      <c r="AH42" s="1010"/>
      <c r="AI42" s="1010"/>
      <c r="AJ42" s="1010"/>
      <c r="AK42" s="1010"/>
      <c r="AL42" s="1010"/>
      <c r="AM42" s="1010"/>
      <c r="AN42" s="1010"/>
      <c r="AO42" s="1010"/>
      <c r="AP42" s="1010"/>
      <c r="AQ42" s="1011"/>
      <c r="AR42" s="256"/>
      <c r="AS42" s="256"/>
    </row>
    <row r="43" spans="2:45" ht="10.5">
      <c r="B43" s="1510"/>
      <c r="C43" s="1555"/>
      <c r="D43" s="1551"/>
      <c r="E43" s="141"/>
      <c r="F43" s="421"/>
      <c r="G43" s="863"/>
      <c r="H43" s="1015"/>
      <c r="I43" s="1009"/>
      <c r="J43" s="1009"/>
      <c r="K43" s="1009"/>
      <c r="L43" s="1009"/>
      <c r="M43" s="1010"/>
      <c r="N43" s="1010"/>
      <c r="O43" s="1010"/>
      <c r="P43" s="1010"/>
      <c r="Q43" s="1010"/>
      <c r="R43" s="1010"/>
      <c r="S43" s="1011"/>
      <c r="T43" s="1012"/>
      <c r="U43" s="1010"/>
      <c r="V43" s="1010"/>
      <c r="W43" s="1010"/>
      <c r="X43" s="1010"/>
      <c r="Y43" s="1010"/>
      <c r="Z43" s="1010"/>
      <c r="AA43" s="1010"/>
      <c r="AB43" s="1010"/>
      <c r="AC43" s="1010"/>
      <c r="AD43" s="1010"/>
      <c r="AE43" s="1013"/>
      <c r="AF43" s="1014"/>
      <c r="AG43" s="1010"/>
      <c r="AH43" s="1010"/>
      <c r="AI43" s="1010"/>
      <c r="AJ43" s="1010"/>
      <c r="AK43" s="1010"/>
      <c r="AL43" s="1010"/>
      <c r="AM43" s="1010"/>
      <c r="AN43" s="1010"/>
      <c r="AO43" s="1010"/>
      <c r="AP43" s="1010"/>
      <c r="AQ43" s="1011"/>
      <c r="AR43" s="256"/>
      <c r="AS43" s="256"/>
    </row>
    <row r="44" spans="2:45" ht="17.25" thickBot="1">
      <c r="B44" s="1511"/>
      <c r="C44" s="1557"/>
      <c r="D44" s="1553"/>
      <c r="E44" s="1045"/>
      <c r="F44" s="1036"/>
      <c r="G44" s="1037"/>
      <c r="H44" s="1046"/>
      <c r="I44" s="1047"/>
      <c r="J44" s="1047"/>
      <c r="K44" s="1047"/>
      <c r="L44" s="1047"/>
      <c r="M44" s="1048"/>
      <c r="N44" s="1048"/>
      <c r="O44" s="1048"/>
      <c r="P44" s="1048"/>
      <c r="Q44" s="1048"/>
      <c r="R44" s="1048"/>
      <c r="S44" s="1049"/>
      <c r="T44" s="1050"/>
      <c r="U44" s="1048"/>
      <c r="V44" s="1048"/>
      <c r="W44" s="1048"/>
      <c r="X44" s="1048"/>
      <c r="Y44" s="1048"/>
      <c r="Z44" s="1048"/>
      <c r="AA44" s="1048"/>
      <c r="AB44" s="1048"/>
      <c r="AC44" s="1048"/>
      <c r="AD44" s="1048"/>
      <c r="AE44" s="1051"/>
      <c r="AF44" s="1052"/>
      <c r="AG44" s="1048"/>
      <c r="AH44" s="1048"/>
      <c r="AI44" s="1048"/>
      <c r="AJ44" s="1048"/>
      <c r="AK44" s="1048"/>
      <c r="AL44" s="1048"/>
      <c r="AM44" s="1048"/>
      <c r="AN44" s="1048"/>
      <c r="AO44" s="1048"/>
      <c r="AP44" s="1048"/>
      <c r="AQ44" s="1049"/>
      <c r="AR44" s="256"/>
      <c r="AS44" s="256"/>
    </row>
    <row r="45" spans="2:45" ht="17.25" collapsed="1" thickBot="1">
      <c r="B45" s="1509">
        <f>'MARCO LOGICO'!C36</f>
        <v>1.2</v>
      </c>
      <c r="C45" s="1554">
        <f>'MARCO LOGICO'!D36</f>
        <v>0</v>
      </c>
      <c r="D45" s="1016" t="s">
        <v>265</v>
      </c>
      <c r="E45" s="1017">
        <f>'MARCO LOGICO'!E36</f>
        <v>0</v>
      </c>
      <c r="F45" s="1018" t="str">
        <f>'MARCO LOGICO'!F36</f>
        <v>Unidad medida</v>
      </c>
      <c r="G45" s="1019">
        <f>'MARCO LOGICO'!G36</f>
        <v>0</v>
      </c>
      <c r="H45" s="1020"/>
      <c r="I45" s="1021"/>
      <c r="J45" s="1021"/>
      <c r="K45" s="1021"/>
      <c r="L45" s="1021"/>
      <c r="M45" s="1021"/>
      <c r="N45" s="1021"/>
      <c r="O45" s="1021"/>
      <c r="P45" s="1021"/>
      <c r="Q45" s="1021"/>
      <c r="R45" s="1021"/>
      <c r="S45" s="1022"/>
      <c r="T45" s="1023"/>
      <c r="U45" s="1021"/>
      <c r="V45" s="1021"/>
      <c r="W45" s="1021"/>
      <c r="X45" s="1021"/>
      <c r="Y45" s="1021"/>
      <c r="Z45" s="1021"/>
      <c r="AA45" s="1021"/>
      <c r="AB45" s="1021"/>
      <c r="AC45" s="1021"/>
      <c r="AD45" s="1021"/>
      <c r="AE45" s="1024"/>
      <c r="AF45" s="1020"/>
      <c r="AG45" s="1021"/>
      <c r="AH45" s="1021"/>
      <c r="AI45" s="1021"/>
      <c r="AJ45" s="1021"/>
      <c r="AK45" s="1021"/>
      <c r="AL45" s="1021"/>
      <c r="AM45" s="1021"/>
      <c r="AN45" s="1021"/>
      <c r="AO45" s="1021"/>
      <c r="AP45" s="1021"/>
      <c r="AQ45" s="1022"/>
      <c r="AR45" s="256"/>
      <c r="AS45" s="256"/>
    </row>
    <row r="46" spans="2:45" ht="14.45" customHeight="1">
      <c r="B46" s="1510"/>
      <c r="C46" s="1555"/>
      <c r="D46" s="1550" t="s">
        <v>544</v>
      </c>
      <c r="E46" s="1025"/>
      <c r="F46" s="1026"/>
      <c r="G46" s="1027"/>
      <c r="H46" s="1028"/>
      <c r="I46" s="1029"/>
      <c r="J46" s="1029"/>
      <c r="K46" s="1029"/>
      <c r="L46" s="1029"/>
      <c r="M46" s="1030"/>
      <c r="N46" s="1030"/>
      <c r="O46" s="1030"/>
      <c r="P46" s="1030"/>
      <c r="Q46" s="1030"/>
      <c r="R46" s="1030"/>
      <c r="S46" s="1031"/>
      <c r="T46" s="1032"/>
      <c r="U46" s="1030"/>
      <c r="V46" s="1030"/>
      <c r="W46" s="1030"/>
      <c r="X46" s="1030"/>
      <c r="Y46" s="1030"/>
      <c r="Z46" s="1030"/>
      <c r="AA46" s="1030"/>
      <c r="AB46" s="1030"/>
      <c r="AC46" s="1030"/>
      <c r="AD46" s="1030"/>
      <c r="AE46" s="1033"/>
      <c r="AF46" s="1034"/>
      <c r="AG46" s="1030"/>
      <c r="AH46" s="1030"/>
      <c r="AI46" s="1030"/>
      <c r="AJ46" s="1030"/>
      <c r="AK46" s="1030"/>
      <c r="AL46" s="1030"/>
      <c r="AM46" s="1030"/>
      <c r="AN46" s="1030"/>
      <c r="AO46" s="1030"/>
      <c r="AP46" s="1030"/>
      <c r="AQ46" s="1031"/>
      <c r="AR46" s="256"/>
      <c r="AS46" s="256"/>
    </row>
    <row r="47" spans="2:45" ht="10.5">
      <c r="B47" s="1510"/>
      <c r="C47" s="1555"/>
      <c r="D47" s="1551"/>
      <c r="E47" s="141"/>
      <c r="F47" s="421"/>
      <c r="G47" s="863"/>
      <c r="H47" s="1015"/>
      <c r="I47" s="1009"/>
      <c r="J47" s="1009"/>
      <c r="K47" s="1009"/>
      <c r="L47" s="1009"/>
      <c r="M47" s="1010"/>
      <c r="N47" s="1010"/>
      <c r="O47" s="1010"/>
      <c r="P47" s="1010"/>
      <c r="Q47" s="1010"/>
      <c r="R47" s="1010"/>
      <c r="S47" s="1011"/>
      <c r="T47" s="1012"/>
      <c r="U47" s="1010"/>
      <c r="V47" s="1010"/>
      <c r="W47" s="1010"/>
      <c r="X47" s="1010"/>
      <c r="Y47" s="1010"/>
      <c r="Z47" s="1010"/>
      <c r="AA47" s="1010"/>
      <c r="AB47" s="1010"/>
      <c r="AC47" s="1010"/>
      <c r="AD47" s="1010"/>
      <c r="AE47" s="1013"/>
      <c r="AF47" s="1014"/>
      <c r="AG47" s="1010"/>
      <c r="AH47" s="1010"/>
      <c r="AI47" s="1010"/>
      <c r="AJ47" s="1010"/>
      <c r="AK47" s="1010"/>
      <c r="AL47" s="1010"/>
      <c r="AM47" s="1010"/>
      <c r="AN47" s="1010"/>
      <c r="AO47" s="1010"/>
      <c r="AP47" s="1010"/>
      <c r="AQ47" s="1011"/>
      <c r="AR47" s="256"/>
      <c r="AS47" s="256"/>
    </row>
    <row r="48" spans="2:45" ht="17.25" thickBot="1">
      <c r="B48" s="1510"/>
      <c r="C48" s="1555"/>
      <c r="D48" s="1552"/>
      <c r="E48" s="1035"/>
      <c r="F48" s="1036"/>
      <c r="G48" s="1037"/>
      <c r="H48" s="1038"/>
      <c r="I48" s="1039"/>
      <c r="J48" s="1039"/>
      <c r="K48" s="1039"/>
      <c r="L48" s="1039"/>
      <c r="M48" s="1040"/>
      <c r="N48" s="1040"/>
      <c r="O48" s="1040"/>
      <c r="P48" s="1040"/>
      <c r="Q48" s="1040"/>
      <c r="R48" s="1040"/>
      <c r="S48" s="1041"/>
      <c r="T48" s="1042"/>
      <c r="U48" s="1040"/>
      <c r="V48" s="1040"/>
      <c r="W48" s="1040"/>
      <c r="X48" s="1040"/>
      <c r="Y48" s="1040"/>
      <c r="Z48" s="1040"/>
      <c r="AA48" s="1040"/>
      <c r="AB48" s="1040"/>
      <c r="AC48" s="1040"/>
      <c r="AD48" s="1040"/>
      <c r="AE48" s="1043"/>
      <c r="AF48" s="1044"/>
      <c r="AG48" s="1040"/>
      <c r="AH48" s="1040"/>
      <c r="AI48" s="1040"/>
      <c r="AJ48" s="1040"/>
      <c r="AK48" s="1040"/>
      <c r="AL48" s="1040"/>
      <c r="AM48" s="1040"/>
      <c r="AN48" s="1040"/>
      <c r="AO48" s="1040"/>
      <c r="AP48" s="1040"/>
      <c r="AQ48" s="1041"/>
      <c r="AR48" s="256"/>
      <c r="AS48" s="256"/>
    </row>
    <row r="49" spans="2:45" ht="17.25" collapsed="1" thickBot="1">
      <c r="B49" s="1510"/>
      <c r="C49" s="1556"/>
      <c r="D49" s="1016" t="s">
        <v>266</v>
      </c>
      <c r="E49" s="1017">
        <f>'MARCO LOGICO'!E37</f>
        <v>0</v>
      </c>
      <c r="F49" s="1018" t="str">
        <f>'MARCO LOGICO'!F37</f>
        <v>Unidad medida</v>
      </c>
      <c r="G49" s="1019">
        <f>'MARCO LOGICO'!G37</f>
        <v>0</v>
      </c>
      <c r="H49" s="1020"/>
      <c r="I49" s="1021"/>
      <c r="J49" s="1021"/>
      <c r="K49" s="1021"/>
      <c r="L49" s="1021"/>
      <c r="M49" s="1021"/>
      <c r="N49" s="1021"/>
      <c r="O49" s="1021"/>
      <c r="P49" s="1021"/>
      <c r="Q49" s="1021"/>
      <c r="R49" s="1021"/>
      <c r="S49" s="1022"/>
      <c r="T49" s="1023"/>
      <c r="U49" s="1021"/>
      <c r="V49" s="1021"/>
      <c r="W49" s="1021"/>
      <c r="X49" s="1021"/>
      <c r="Y49" s="1021"/>
      <c r="Z49" s="1021"/>
      <c r="AA49" s="1021"/>
      <c r="AB49" s="1021"/>
      <c r="AC49" s="1021"/>
      <c r="AD49" s="1021"/>
      <c r="AE49" s="1024"/>
      <c r="AF49" s="1020"/>
      <c r="AG49" s="1021"/>
      <c r="AH49" s="1021"/>
      <c r="AI49" s="1021"/>
      <c r="AJ49" s="1021"/>
      <c r="AK49" s="1021"/>
      <c r="AL49" s="1021"/>
      <c r="AM49" s="1021"/>
      <c r="AN49" s="1021"/>
      <c r="AO49" s="1021"/>
      <c r="AP49" s="1021"/>
      <c r="AQ49" s="1022"/>
      <c r="AR49" s="256"/>
      <c r="AS49" s="256"/>
    </row>
    <row r="50" spans="2:45" ht="14.45" customHeight="1">
      <c r="B50" s="1510"/>
      <c r="C50" s="1555"/>
      <c r="D50" s="1551" t="s">
        <v>544</v>
      </c>
      <c r="E50" s="141"/>
      <c r="F50" s="1026"/>
      <c r="G50" s="1027"/>
      <c r="H50" s="1015"/>
      <c r="I50" s="1009"/>
      <c r="J50" s="1009"/>
      <c r="K50" s="1009"/>
      <c r="L50" s="1009"/>
      <c r="M50" s="1010"/>
      <c r="N50" s="1010"/>
      <c r="O50" s="1010"/>
      <c r="P50" s="1010"/>
      <c r="Q50" s="1010"/>
      <c r="R50" s="1010"/>
      <c r="S50" s="1011"/>
      <c r="T50" s="1012"/>
      <c r="U50" s="1010"/>
      <c r="V50" s="1010"/>
      <c r="W50" s="1010"/>
      <c r="X50" s="1010"/>
      <c r="Y50" s="1010"/>
      <c r="Z50" s="1010"/>
      <c r="AA50" s="1010"/>
      <c r="AB50" s="1010"/>
      <c r="AC50" s="1010"/>
      <c r="AD50" s="1010"/>
      <c r="AE50" s="1013"/>
      <c r="AF50" s="1014"/>
      <c r="AG50" s="1010"/>
      <c r="AH50" s="1010"/>
      <c r="AI50" s="1010"/>
      <c r="AJ50" s="1010"/>
      <c r="AK50" s="1010"/>
      <c r="AL50" s="1010"/>
      <c r="AM50" s="1010"/>
      <c r="AN50" s="1010"/>
      <c r="AO50" s="1010"/>
      <c r="AP50" s="1010"/>
      <c r="AQ50" s="1011"/>
      <c r="AR50" s="256"/>
      <c r="AS50" s="256"/>
    </row>
    <row r="51" spans="2:45" ht="10.5">
      <c r="B51" s="1510"/>
      <c r="C51" s="1555"/>
      <c r="D51" s="1551"/>
      <c r="E51" s="141"/>
      <c r="F51" s="421"/>
      <c r="G51" s="863"/>
      <c r="H51" s="1015"/>
      <c r="I51" s="1009"/>
      <c r="J51" s="1009"/>
      <c r="K51" s="1009"/>
      <c r="L51" s="1009"/>
      <c r="M51" s="1010"/>
      <c r="N51" s="1010"/>
      <c r="O51" s="1010"/>
      <c r="P51" s="1010"/>
      <c r="Q51" s="1010"/>
      <c r="R51" s="1010"/>
      <c r="S51" s="1011"/>
      <c r="T51" s="1012"/>
      <c r="U51" s="1010"/>
      <c r="V51" s="1010"/>
      <c r="W51" s="1010"/>
      <c r="X51" s="1010"/>
      <c r="Y51" s="1010"/>
      <c r="Z51" s="1010"/>
      <c r="AA51" s="1010"/>
      <c r="AB51" s="1010"/>
      <c r="AC51" s="1010"/>
      <c r="AD51" s="1010"/>
      <c r="AE51" s="1013"/>
      <c r="AF51" s="1014"/>
      <c r="AG51" s="1010"/>
      <c r="AH51" s="1010"/>
      <c r="AI51" s="1010"/>
      <c r="AJ51" s="1010"/>
      <c r="AK51" s="1010"/>
      <c r="AL51" s="1010"/>
      <c r="AM51" s="1010"/>
      <c r="AN51" s="1010"/>
      <c r="AO51" s="1010"/>
      <c r="AP51" s="1010"/>
      <c r="AQ51" s="1011"/>
      <c r="AR51" s="256"/>
      <c r="AS51" s="256"/>
    </row>
    <row r="52" spans="2:45" ht="17.25" thickBot="1">
      <c r="B52" s="1510"/>
      <c r="C52" s="1555"/>
      <c r="D52" s="1551"/>
      <c r="E52" s="141"/>
      <c r="F52" s="1036"/>
      <c r="G52" s="1037"/>
      <c r="H52" s="1015"/>
      <c r="I52" s="1009"/>
      <c r="J52" s="1009"/>
      <c r="K52" s="1009"/>
      <c r="L52" s="1009"/>
      <c r="M52" s="1010"/>
      <c r="N52" s="1010"/>
      <c r="O52" s="1010"/>
      <c r="P52" s="1010"/>
      <c r="Q52" s="1010"/>
      <c r="R52" s="1010"/>
      <c r="S52" s="1011"/>
      <c r="T52" s="1012"/>
      <c r="U52" s="1010"/>
      <c r="V52" s="1010"/>
      <c r="W52" s="1010"/>
      <c r="X52" s="1010"/>
      <c r="Y52" s="1010"/>
      <c r="Z52" s="1010"/>
      <c r="AA52" s="1010"/>
      <c r="AB52" s="1010"/>
      <c r="AC52" s="1010"/>
      <c r="AD52" s="1010"/>
      <c r="AE52" s="1013"/>
      <c r="AF52" s="1014"/>
      <c r="AG52" s="1010"/>
      <c r="AH52" s="1010"/>
      <c r="AI52" s="1010"/>
      <c r="AJ52" s="1010"/>
      <c r="AK52" s="1010"/>
      <c r="AL52" s="1010"/>
      <c r="AM52" s="1010"/>
      <c r="AN52" s="1010"/>
      <c r="AO52" s="1010"/>
      <c r="AP52" s="1010"/>
      <c r="AQ52" s="1011"/>
      <c r="AR52" s="256"/>
      <c r="AS52" s="256"/>
    </row>
    <row r="53" spans="2:45" ht="17.25" collapsed="1" thickBot="1">
      <c r="B53" s="1510"/>
      <c r="C53" s="1555"/>
      <c r="D53" s="1016" t="s">
        <v>267</v>
      </c>
      <c r="E53" s="1017">
        <f>'MARCO LOGICO'!E38</f>
        <v>0</v>
      </c>
      <c r="F53" s="1018" t="str">
        <f>'MARCO LOGICO'!F38</f>
        <v>Unidad medida</v>
      </c>
      <c r="G53" s="1019">
        <f>'MARCO LOGICO'!G38</f>
        <v>0</v>
      </c>
      <c r="H53" s="1020"/>
      <c r="I53" s="1021"/>
      <c r="J53" s="1021"/>
      <c r="K53" s="1021"/>
      <c r="L53" s="1021"/>
      <c r="M53" s="1021"/>
      <c r="N53" s="1021"/>
      <c r="O53" s="1021"/>
      <c r="P53" s="1021"/>
      <c r="Q53" s="1021"/>
      <c r="R53" s="1021"/>
      <c r="S53" s="1022"/>
      <c r="T53" s="1023"/>
      <c r="U53" s="1021"/>
      <c r="V53" s="1021"/>
      <c r="W53" s="1021"/>
      <c r="X53" s="1021"/>
      <c r="Y53" s="1021"/>
      <c r="Z53" s="1021"/>
      <c r="AA53" s="1021"/>
      <c r="AB53" s="1021"/>
      <c r="AC53" s="1021"/>
      <c r="AD53" s="1021"/>
      <c r="AE53" s="1024"/>
      <c r="AF53" s="1020"/>
      <c r="AG53" s="1021"/>
      <c r="AH53" s="1021"/>
      <c r="AI53" s="1021"/>
      <c r="AJ53" s="1021"/>
      <c r="AK53" s="1021"/>
      <c r="AL53" s="1021"/>
      <c r="AM53" s="1021"/>
      <c r="AN53" s="1021"/>
      <c r="AO53" s="1021"/>
      <c r="AP53" s="1021"/>
      <c r="AQ53" s="1022"/>
      <c r="AR53" s="256"/>
      <c r="AS53" s="256"/>
    </row>
    <row r="54" spans="2:45" ht="14.45" customHeight="1">
      <c r="B54" s="1510"/>
      <c r="C54" s="1555"/>
      <c r="D54" s="1551" t="s">
        <v>544</v>
      </c>
      <c r="E54" s="141"/>
      <c r="F54" s="1026"/>
      <c r="G54" s="1027"/>
      <c r="H54" s="1015"/>
      <c r="I54" s="1009"/>
      <c r="J54" s="1009"/>
      <c r="K54" s="1009"/>
      <c r="L54" s="1009"/>
      <c r="M54" s="1010"/>
      <c r="N54" s="1010"/>
      <c r="O54" s="1010"/>
      <c r="P54" s="1010"/>
      <c r="Q54" s="1010"/>
      <c r="R54" s="1010"/>
      <c r="S54" s="1011"/>
      <c r="T54" s="1012"/>
      <c r="U54" s="1010"/>
      <c r="V54" s="1010"/>
      <c r="W54" s="1010"/>
      <c r="X54" s="1010"/>
      <c r="Y54" s="1010"/>
      <c r="Z54" s="1010"/>
      <c r="AA54" s="1010"/>
      <c r="AB54" s="1010"/>
      <c r="AC54" s="1010"/>
      <c r="AD54" s="1010"/>
      <c r="AE54" s="1013"/>
      <c r="AF54" s="1014"/>
      <c r="AG54" s="1010"/>
      <c r="AH54" s="1010"/>
      <c r="AI54" s="1010"/>
      <c r="AJ54" s="1010"/>
      <c r="AK54" s="1010"/>
      <c r="AL54" s="1010"/>
      <c r="AM54" s="1010"/>
      <c r="AN54" s="1010"/>
      <c r="AO54" s="1010"/>
      <c r="AP54" s="1010"/>
      <c r="AQ54" s="1011"/>
      <c r="AR54" s="256"/>
      <c r="AS54" s="256"/>
    </row>
    <row r="55" spans="2:45" ht="10.5">
      <c r="B55" s="1510"/>
      <c r="C55" s="1555"/>
      <c r="D55" s="1551"/>
      <c r="E55" s="141"/>
      <c r="F55" s="421"/>
      <c r="G55" s="863"/>
      <c r="H55" s="1015"/>
      <c r="I55" s="1009"/>
      <c r="J55" s="1009"/>
      <c r="K55" s="1009"/>
      <c r="L55" s="1009"/>
      <c r="M55" s="1010"/>
      <c r="N55" s="1010"/>
      <c r="O55" s="1010"/>
      <c r="P55" s="1010"/>
      <c r="Q55" s="1010"/>
      <c r="R55" s="1010"/>
      <c r="S55" s="1011"/>
      <c r="T55" s="1012"/>
      <c r="U55" s="1010"/>
      <c r="V55" s="1010"/>
      <c r="W55" s="1010"/>
      <c r="X55" s="1010"/>
      <c r="Y55" s="1010"/>
      <c r="Z55" s="1010"/>
      <c r="AA55" s="1010"/>
      <c r="AB55" s="1010"/>
      <c r="AC55" s="1010"/>
      <c r="AD55" s="1010"/>
      <c r="AE55" s="1013"/>
      <c r="AF55" s="1014"/>
      <c r="AG55" s="1010"/>
      <c r="AH55" s="1010"/>
      <c r="AI55" s="1010"/>
      <c r="AJ55" s="1010"/>
      <c r="AK55" s="1010"/>
      <c r="AL55" s="1010"/>
      <c r="AM55" s="1010"/>
      <c r="AN55" s="1010"/>
      <c r="AO55" s="1010"/>
      <c r="AP55" s="1010"/>
      <c r="AQ55" s="1011"/>
      <c r="AR55" s="256"/>
      <c r="AS55" s="256"/>
    </row>
    <row r="56" spans="2:45" ht="17.25" thickBot="1">
      <c r="B56" s="1511"/>
      <c r="C56" s="1557"/>
      <c r="D56" s="1553"/>
      <c r="E56" s="1045"/>
      <c r="F56" s="1036"/>
      <c r="G56" s="1037"/>
      <c r="H56" s="1046"/>
      <c r="I56" s="1047"/>
      <c r="J56" s="1047"/>
      <c r="K56" s="1047"/>
      <c r="L56" s="1047"/>
      <c r="M56" s="1048"/>
      <c r="N56" s="1048"/>
      <c r="O56" s="1048"/>
      <c r="P56" s="1048"/>
      <c r="Q56" s="1048"/>
      <c r="R56" s="1048"/>
      <c r="S56" s="1049"/>
      <c r="T56" s="1050"/>
      <c r="U56" s="1048"/>
      <c r="V56" s="1048"/>
      <c r="W56" s="1048"/>
      <c r="X56" s="1048"/>
      <c r="Y56" s="1048"/>
      <c r="Z56" s="1048"/>
      <c r="AA56" s="1048"/>
      <c r="AB56" s="1048"/>
      <c r="AC56" s="1048"/>
      <c r="AD56" s="1048"/>
      <c r="AE56" s="1051"/>
      <c r="AF56" s="1052"/>
      <c r="AG56" s="1048"/>
      <c r="AH56" s="1048"/>
      <c r="AI56" s="1048"/>
      <c r="AJ56" s="1048"/>
      <c r="AK56" s="1048"/>
      <c r="AL56" s="1048"/>
      <c r="AM56" s="1048"/>
      <c r="AN56" s="1048"/>
      <c r="AO56" s="1048"/>
      <c r="AP56" s="1048"/>
      <c r="AQ56" s="1049"/>
      <c r="AR56" s="256"/>
      <c r="AS56" s="256"/>
    </row>
    <row r="57" spans="2:45" ht="17.25" collapsed="1" thickBot="1">
      <c r="B57" s="1509">
        <f>'MARCO LOGICO'!C44</f>
        <v>1.3</v>
      </c>
      <c r="C57" s="1554">
        <f>'MARCO LOGICO'!D44</f>
        <v>0</v>
      </c>
      <c r="D57" s="1016" t="s">
        <v>265</v>
      </c>
      <c r="E57" s="1017">
        <f>'MARCO LOGICO'!E44</f>
        <v>0</v>
      </c>
      <c r="F57" s="1018" t="str">
        <f>'MARCO LOGICO'!F44</f>
        <v>Unidad medida</v>
      </c>
      <c r="G57" s="1019">
        <f>'MARCO LOGICO'!G44</f>
        <v>0</v>
      </c>
      <c r="H57" s="1020"/>
      <c r="I57" s="1021"/>
      <c r="J57" s="1021"/>
      <c r="K57" s="1021"/>
      <c r="L57" s="1021"/>
      <c r="M57" s="1021"/>
      <c r="N57" s="1021"/>
      <c r="O57" s="1021"/>
      <c r="P57" s="1021"/>
      <c r="Q57" s="1021"/>
      <c r="R57" s="1021"/>
      <c r="S57" s="1022"/>
      <c r="T57" s="1023"/>
      <c r="U57" s="1021"/>
      <c r="V57" s="1021"/>
      <c r="W57" s="1021"/>
      <c r="X57" s="1021"/>
      <c r="Y57" s="1021"/>
      <c r="Z57" s="1021"/>
      <c r="AA57" s="1021"/>
      <c r="AB57" s="1021"/>
      <c r="AC57" s="1021"/>
      <c r="AD57" s="1021"/>
      <c r="AE57" s="1024"/>
      <c r="AF57" s="1020"/>
      <c r="AG57" s="1021"/>
      <c r="AH57" s="1021"/>
      <c r="AI57" s="1021"/>
      <c r="AJ57" s="1021"/>
      <c r="AK57" s="1021"/>
      <c r="AL57" s="1021"/>
      <c r="AM57" s="1021"/>
      <c r="AN57" s="1021"/>
      <c r="AO57" s="1021"/>
      <c r="AP57" s="1021"/>
      <c r="AQ57" s="1022"/>
      <c r="AR57" s="256"/>
      <c r="AS57" s="256"/>
    </row>
    <row r="58" spans="2:45" ht="15" customHeight="1">
      <c r="B58" s="1510"/>
      <c r="C58" s="1555"/>
      <c r="D58" s="1550" t="s">
        <v>544</v>
      </c>
      <c r="E58" s="1025"/>
      <c r="F58" s="1026"/>
      <c r="G58" s="1027"/>
      <c r="H58" s="1028"/>
      <c r="I58" s="1029"/>
      <c r="J58" s="1029"/>
      <c r="K58" s="1029"/>
      <c r="L58" s="1029"/>
      <c r="M58" s="1030"/>
      <c r="N58" s="1030"/>
      <c r="O58" s="1030"/>
      <c r="P58" s="1030"/>
      <c r="Q58" s="1030"/>
      <c r="R58" s="1030"/>
      <c r="S58" s="1031"/>
      <c r="T58" s="1032"/>
      <c r="U58" s="1030"/>
      <c r="V58" s="1030"/>
      <c r="W58" s="1030"/>
      <c r="X58" s="1030"/>
      <c r="Y58" s="1030"/>
      <c r="Z58" s="1030"/>
      <c r="AA58" s="1030"/>
      <c r="AB58" s="1030"/>
      <c r="AC58" s="1030"/>
      <c r="AD58" s="1030"/>
      <c r="AE58" s="1033"/>
      <c r="AF58" s="1034"/>
      <c r="AG58" s="1030"/>
      <c r="AH58" s="1030"/>
      <c r="AI58" s="1030"/>
      <c r="AJ58" s="1030"/>
      <c r="AK58" s="1030"/>
      <c r="AL58" s="1030"/>
      <c r="AM58" s="1030"/>
      <c r="AN58" s="1030"/>
      <c r="AO58" s="1030"/>
      <c r="AP58" s="1030"/>
      <c r="AQ58" s="1031"/>
      <c r="AR58" s="256"/>
      <c r="AS58" s="256"/>
    </row>
    <row r="59" spans="2:45" ht="10.5">
      <c r="B59" s="1510"/>
      <c r="C59" s="1555"/>
      <c r="D59" s="1551"/>
      <c r="E59" s="141"/>
      <c r="F59" s="421"/>
      <c r="G59" s="863"/>
      <c r="H59" s="1015"/>
      <c r="I59" s="1009"/>
      <c r="J59" s="1009"/>
      <c r="K59" s="1009"/>
      <c r="L59" s="1009"/>
      <c r="M59" s="1010"/>
      <c r="N59" s="1010"/>
      <c r="O59" s="1010"/>
      <c r="P59" s="1010"/>
      <c r="Q59" s="1010"/>
      <c r="R59" s="1010"/>
      <c r="S59" s="1011"/>
      <c r="T59" s="1012"/>
      <c r="U59" s="1010"/>
      <c r="V59" s="1010"/>
      <c r="W59" s="1010"/>
      <c r="X59" s="1010"/>
      <c r="Y59" s="1010"/>
      <c r="Z59" s="1010"/>
      <c r="AA59" s="1010"/>
      <c r="AB59" s="1010"/>
      <c r="AC59" s="1010"/>
      <c r="AD59" s="1010"/>
      <c r="AE59" s="1013"/>
      <c r="AF59" s="1014"/>
      <c r="AG59" s="1010"/>
      <c r="AH59" s="1010"/>
      <c r="AI59" s="1010"/>
      <c r="AJ59" s="1010"/>
      <c r="AK59" s="1010"/>
      <c r="AL59" s="1010"/>
      <c r="AM59" s="1010"/>
      <c r="AN59" s="1010"/>
      <c r="AO59" s="1010"/>
      <c r="AP59" s="1010"/>
      <c r="AQ59" s="1011"/>
      <c r="AR59" s="256"/>
      <c r="AS59" s="256"/>
    </row>
    <row r="60" spans="2:45" ht="17.25" thickBot="1">
      <c r="B60" s="1510"/>
      <c r="C60" s="1555"/>
      <c r="D60" s="1552"/>
      <c r="E60" s="1035"/>
      <c r="F60" s="1036"/>
      <c r="G60" s="1037"/>
      <c r="H60" s="1038"/>
      <c r="I60" s="1039"/>
      <c r="J60" s="1039"/>
      <c r="K60" s="1039"/>
      <c r="L60" s="1039"/>
      <c r="M60" s="1040"/>
      <c r="N60" s="1040"/>
      <c r="O60" s="1040"/>
      <c r="P60" s="1040"/>
      <c r="Q60" s="1040"/>
      <c r="R60" s="1040"/>
      <c r="S60" s="1041"/>
      <c r="T60" s="1042"/>
      <c r="U60" s="1040"/>
      <c r="V60" s="1040"/>
      <c r="W60" s="1040"/>
      <c r="X60" s="1040"/>
      <c r="Y60" s="1040"/>
      <c r="Z60" s="1040"/>
      <c r="AA60" s="1040"/>
      <c r="AB60" s="1040"/>
      <c r="AC60" s="1040"/>
      <c r="AD60" s="1040"/>
      <c r="AE60" s="1043"/>
      <c r="AF60" s="1044"/>
      <c r="AG60" s="1040"/>
      <c r="AH60" s="1040"/>
      <c r="AI60" s="1040"/>
      <c r="AJ60" s="1040"/>
      <c r="AK60" s="1040"/>
      <c r="AL60" s="1040"/>
      <c r="AM60" s="1040"/>
      <c r="AN60" s="1040"/>
      <c r="AO60" s="1040"/>
      <c r="AP60" s="1040"/>
      <c r="AQ60" s="1041"/>
      <c r="AR60" s="256"/>
      <c r="AS60" s="256"/>
    </row>
    <row r="61" spans="2:45" ht="17.25" collapsed="1" thickBot="1">
      <c r="B61" s="1510"/>
      <c r="C61" s="1556"/>
      <c r="D61" s="1016" t="s">
        <v>266</v>
      </c>
      <c r="E61" s="1017">
        <f>'MARCO LOGICO'!E45</f>
        <v>0</v>
      </c>
      <c r="F61" s="1018" t="str">
        <f>'MARCO LOGICO'!F45</f>
        <v>Unidad medida</v>
      </c>
      <c r="G61" s="1019">
        <f>'MARCO LOGICO'!G45</f>
        <v>0</v>
      </c>
      <c r="H61" s="1020"/>
      <c r="I61" s="1021"/>
      <c r="J61" s="1021"/>
      <c r="K61" s="1021"/>
      <c r="L61" s="1021"/>
      <c r="M61" s="1021"/>
      <c r="N61" s="1021"/>
      <c r="O61" s="1021"/>
      <c r="P61" s="1021"/>
      <c r="Q61" s="1021"/>
      <c r="R61" s="1021"/>
      <c r="S61" s="1022"/>
      <c r="T61" s="1023"/>
      <c r="U61" s="1021"/>
      <c r="V61" s="1021"/>
      <c r="W61" s="1021"/>
      <c r="X61" s="1021"/>
      <c r="Y61" s="1021"/>
      <c r="Z61" s="1021"/>
      <c r="AA61" s="1021"/>
      <c r="AB61" s="1021"/>
      <c r="AC61" s="1021"/>
      <c r="AD61" s="1021"/>
      <c r="AE61" s="1024"/>
      <c r="AF61" s="1020"/>
      <c r="AG61" s="1021"/>
      <c r="AH61" s="1021"/>
      <c r="AI61" s="1021"/>
      <c r="AJ61" s="1021"/>
      <c r="AK61" s="1021"/>
      <c r="AL61" s="1021"/>
      <c r="AM61" s="1021"/>
      <c r="AN61" s="1021"/>
      <c r="AO61" s="1021"/>
      <c r="AP61" s="1021"/>
      <c r="AQ61" s="1022"/>
      <c r="AR61" s="256"/>
      <c r="AS61" s="256"/>
    </row>
    <row r="62" spans="2:45" ht="15" customHeight="1">
      <c r="B62" s="1510"/>
      <c r="C62" s="1555"/>
      <c r="D62" s="1551" t="s">
        <v>544</v>
      </c>
      <c r="E62" s="141"/>
      <c r="F62" s="1026"/>
      <c r="G62" s="1027"/>
      <c r="H62" s="1015"/>
      <c r="I62" s="1009"/>
      <c r="J62" s="1009"/>
      <c r="K62" s="1009"/>
      <c r="L62" s="1009"/>
      <c r="M62" s="1010"/>
      <c r="N62" s="1010"/>
      <c r="O62" s="1010"/>
      <c r="P62" s="1010"/>
      <c r="Q62" s="1010"/>
      <c r="R62" s="1010"/>
      <c r="S62" s="1011"/>
      <c r="T62" s="1012"/>
      <c r="U62" s="1010"/>
      <c r="V62" s="1010"/>
      <c r="W62" s="1010"/>
      <c r="X62" s="1010"/>
      <c r="Y62" s="1010"/>
      <c r="Z62" s="1010"/>
      <c r="AA62" s="1010"/>
      <c r="AB62" s="1010"/>
      <c r="AC62" s="1010"/>
      <c r="AD62" s="1010"/>
      <c r="AE62" s="1013"/>
      <c r="AF62" s="1014"/>
      <c r="AG62" s="1010"/>
      <c r="AH62" s="1010"/>
      <c r="AI62" s="1010"/>
      <c r="AJ62" s="1010"/>
      <c r="AK62" s="1010"/>
      <c r="AL62" s="1010"/>
      <c r="AM62" s="1010"/>
      <c r="AN62" s="1010"/>
      <c r="AO62" s="1010"/>
      <c r="AP62" s="1010"/>
      <c r="AQ62" s="1011"/>
      <c r="AR62" s="256"/>
      <c r="AS62" s="256"/>
    </row>
    <row r="63" spans="2:45" ht="10.5">
      <c r="B63" s="1510"/>
      <c r="C63" s="1555"/>
      <c r="D63" s="1551"/>
      <c r="E63" s="141"/>
      <c r="F63" s="421"/>
      <c r="G63" s="863"/>
      <c r="H63" s="1015"/>
      <c r="I63" s="1009"/>
      <c r="J63" s="1009"/>
      <c r="K63" s="1009"/>
      <c r="L63" s="1009"/>
      <c r="M63" s="1010"/>
      <c r="N63" s="1010"/>
      <c r="O63" s="1010"/>
      <c r="P63" s="1010"/>
      <c r="Q63" s="1010"/>
      <c r="R63" s="1010"/>
      <c r="S63" s="1011"/>
      <c r="T63" s="1012"/>
      <c r="U63" s="1010"/>
      <c r="V63" s="1010"/>
      <c r="W63" s="1010"/>
      <c r="X63" s="1010"/>
      <c r="Y63" s="1010"/>
      <c r="Z63" s="1010"/>
      <c r="AA63" s="1010"/>
      <c r="AB63" s="1010"/>
      <c r="AC63" s="1010"/>
      <c r="AD63" s="1010"/>
      <c r="AE63" s="1013"/>
      <c r="AF63" s="1014"/>
      <c r="AG63" s="1010"/>
      <c r="AH63" s="1010"/>
      <c r="AI63" s="1010"/>
      <c r="AJ63" s="1010"/>
      <c r="AK63" s="1010"/>
      <c r="AL63" s="1010"/>
      <c r="AM63" s="1010"/>
      <c r="AN63" s="1010"/>
      <c r="AO63" s="1010"/>
      <c r="AP63" s="1010"/>
      <c r="AQ63" s="1011"/>
      <c r="AR63" s="256"/>
      <c r="AS63" s="256"/>
    </row>
    <row r="64" spans="2:45" ht="17.25" thickBot="1">
      <c r="B64" s="1510"/>
      <c r="C64" s="1555"/>
      <c r="D64" s="1551"/>
      <c r="E64" s="141"/>
      <c r="F64" s="1036"/>
      <c r="G64" s="1037"/>
      <c r="H64" s="1015"/>
      <c r="I64" s="1009"/>
      <c r="J64" s="1009"/>
      <c r="K64" s="1009"/>
      <c r="L64" s="1009"/>
      <c r="M64" s="1010"/>
      <c r="N64" s="1010"/>
      <c r="O64" s="1010"/>
      <c r="P64" s="1010"/>
      <c r="Q64" s="1010"/>
      <c r="R64" s="1010"/>
      <c r="S64" s="1011"/>
      <c r="T64" s="1012"/>
      <c r="U64" s="1010"/>
      <c r="V64" s="1010"/>
      <c r="W64" s="1010"/>
      <c r="X64" s="1010"/>
      <c r="Y64" s="1010"/>
      <c r="Z64" s="1010"/>
      <c r="AA64" s="1010"/>
      <c r="AB64" s="1010"/>
      <c r="AC64" s="1010"/>
      <c r="AD64" s="1010"/>
      <c r="AE64" s="1013"/>
      <c r="AF64" s="1014"/>
      <c r="AG64" s="1010"/>
      <c r="AH64" s="1010"/>
      <c r="AI64" s="1010"/>
      <c r="AJ64" s="1010"/>
      <c r="AK64" s="1010"/>
      <c r="AL64" s="1010"/>
      <c r="AM64" s="1010"/>
      <c r="AN64" s="1010"/>
      <c r="AO64" s="1010"/>
      <c r="AP64" s="1010"/>
      <c r="AQ64" s="1011"/>
      <c r="AR64" s="256"/>
      <c r="AS64" s="256"/>
    </row>
    <row r="65" spans="2:45" ht="17.25" collapsed="1" thickBot="1">
      <c r="B65" s="1510"/>
      <c r="C65" s="1555"/>
      <c r="D65" s="1016" t="s">
        <v>267</v>
      </c>
      <c r="E65" s="1017">
        <f>'MARCO LOGICO'!E46</f>
        <v>0</v>
      </c>
      <c r="F65" s="1018" t="str">
        <f>'MARCO LOGICO'!F46</f>
        <v>Unidad medida</v>
      </c>
      <c r="G65" s="1019">
        <f>'MARCO LOGICO'!G46</f>
        <v>0</v>
      </c>
      <c r="H65" s="1020"/>
      <c r="I65" s="1021"/>
      <c r="J65" s="1021"/>
      <c r="K65" s="1021"/>
      <c r="L65" s="1021"/>
      <c r="M65" s="1021"/>
      <c r="N65" s="1021"/>
      <c r="O65" s="1021"/>
      <c r="P65" s="1021"/>
      <c r="Q65" s="1021"/>
      <c r="R65" s="1021"/>
      <c r="S65" s="1022"/>
      <c r="T65" s="1023"/>
      <c r="U65" s="1021"/>
      <c r="V65" s="1021"/>
      <c r="W65" s="1021"/>
      <c r="X65" s="1021"/>
      <c r="Y65" s="1021"/>
      <c r="Z65" s="1021"/>
      <c r="AA65" s="1021"/>
      <c r="AB65" s="1021"/>
      <c r="AC65" s="1021"/>
      <c r="AD65" s="1021"/>
      <c r="AE65" s="1024"/>
      <c r="AF65" s="1020"/>
      <c r="AG65" s="1021"/>
      <c r="AH65" s="1021"/>
      <c r="AI65" s="1021"/>
      <c r="AJ65" s="1021"/>
      <c r="AK65" s="1021"/>
      <c r="AL65" s="1021"/>
      <c r="AM65" s="1021"/>
      <c r="AN65" s="1021"/>
      <c r="AO65" s="1021"/>
      <c r="AP65" s="1021"/>
      <c r="AQ65" s="1022"/>
      <c r="AR65" s="256"/>
      <c r="AS65" s="256"/>
    </row>
    <row r="66" spans="2:45" ht="15" customHeight="1">
      <c r="B66" s="1510"/>
      <c r="C66" s="1555"/>
      <c r="D66" s="1551" t="s">
        <v>544</v>
      </c>
      <c r="E66" s="141"/>
      <c r="F66" s="1026"/>
      <c r="G66" s="1027"/>
      <c r="H66" s="1015"/>
      <c r="I66" s="1009"/>
      <c r="J66" s="1009"/>
      <c r="K66" s="1009"/>
      <c r="L66" s="1009"/>
      <c r="M66" s="1010"/>
      <c r="N66" s="1010"/>
      <c r="O66" s="1010"/>
      <c r="P66" s="1147"/>
      <c r="Q66" s="1010"/>
      <c r="R66" s="1010"/>
      <c r="S66" s="1011"/>
      <c r="T66" s="1012"/>
      <c r="U66" s="1010"/>
      <c r="V66" s="1010"/>
      <c r="W66" s="1010"/>
      <c r="X66" s="1010"/>
      <c r="Y66" s="1010"/>
      <c r="Z66" s="1010"/>
      <c r="AA66" s="1010"/>
      <c r="AB66" s="1010"/>
      <c r="AC66" s="1010"/>
      <c r="AD66" s="1010"/>
      <c r="AE66" s="1013"/>
      <c r="AF66" s="1014"/>
      <c r="AG66" s="1010"/>
      <c r="AH66" s="1010"/>
      <c r="AI66" s="1010"/>
      <c r="AJ66" s="1010"/>
      <c r="AK66" s="1010"/>
      <c r="AL66" s="1010"/>
      <c r="AM66" s="1010"/>
      <c r="AN66" s="1010"/>
      <c r="AO66" s="1010"/>
      <c r="AP66" s="1010"/>
      <c r="AQ66" s="1011"/>
      <c r="AR66" s="256"/>
      <c r="AS66" s="256"/>
    </row>
    <row r="67" spans="2:45" ht="10.5">
      <c r="B67" s="1510"/>
      <c r="C67" s="1555"/>
      <c r="D67" s="1551"/>
      <c r="E67" s="141"/>
      <c r="F67" s="421"/>
      <c r="G67" s="863"/>
      <c r="H67" s="1015"/>
      <c r="I67" s="1009"/>
      <c r="J67" s="1009"/>
      <c r="K67" s="1009"/>
      <c r="L67" s="1009"/>
      <c r="M67" s="1010"/>
      <c r="N67" s="1010"/>
      <c r="O67" s="1010"/>
      <c r="P67" s="1010"/>
      <c r="Q67" s="1010"/>
      <c r="R67" s="1010"/>
      <c r="S67" s="1011"/>
      <c r="T67" s="1012"/>
      <c r="U67" s="1010"/>
      <c r="V67" s="1010"/>
      <c r="W67" s="1010"/>
      <c r="X67" s="1010"/>
      <c r="Y67" s="1010"/>
      <c r="Z67" s="1010"/>
      <c r="AA67" s="1010"/>
      <c r="AB67" s="1010"/>
      <c r="AC67" s="1010"/>
      <c r="AD67" s="1010"/>
      <c r="AE67" s="1013"/>
      <c r="AF67" s="1014"/>
      <c r="AG67" s="1010"/>
      <c r="AH67" s="1010"/>
      <c r="AI67" s="1010"/>
      <c r="AJ67" s="1010"/>
      <c r="AK67" s="1010"/>
      <c r="AL67" s="1010"/>
      <c r="AM67" s="1010"/>
      <c r="AN67" s="1010"/>
      <c r="AO67" s="1010"/>
      <c r="AP67" s="1010"/>
      <c r="AQ67" s="1011"/>
      <c r="AR67" s="256"/>
      <c r="AS67" s="256"/>
    </row>
    <row r="68" spans="2:45" ht="17.25" thickBot="1">
      <c r="B68" s="1511"/>
      <c r="C68" s="1557"/>
      <c r="D68" s="1553"/>
      <c r="E68" s="1045"/>
      <c r="F68" s="422"/>
      <c r="G68" s="864"/>
      <c r="H68" s="1046"/>
      <c r="I68" s="1047"/>
      <c r="J68" s="1047"/>
      <c r="K68" s="1047"/>
      <c r="L68" s="1047"/>
      <c r="M68" s="1048"/>
      <c r="N68" s="1048"/>
      <c r="O68" s="1048"/>
      <c r="P68" s="1048"/>
      <c r="Q68" s="1048"/>
      <c r="R68" s="1048"/>
      <c r="S68" s="1049"/>
      <c r="T68" s="1050"/>
      <c r="U68" s="1048"/>
      <c r="V68" s="1048"/>
      <c r="W68" s="1048"/>
      <c r="X68" s="1048"/>
      <c r="Y68" s="1048"/>
      <c r="Z68" s="1048"/>
      <c r="AA68" s="1048"/>
      <c r="AB68" s="1048"/>
      <c r="AC68" s="1048"/>
      <c r="AD68" s="1048"/>
      <c r="AE68" s="1051"/>
      <c r="AF68" s="1052"/>
      <c r="AG68" s="1048"/>
      <c r="AH68" s="1048"/>
      <c r="AI68" s="1048"/>
      <c r="AJ68" s="1048"/>
      <c r="AK68" s="1048"/>
      <c r="AL68" s="1048"/>
      <c r="AM68" s="1048"/>
      <c r="AN68" s="1048"/>
      <c r="AO68" s="1048"/>
      <c r="AP68" s="1048"/>
      <c r="AQ68" s="1049"/>
      <c r="AR68" s="256"/>
      <c r="AS68" s="256"/>
    </row>
    <row r="69" spans="1:45" ht="17.25" collapsed="1" thickBot="1">
      <c r="A69" s="257"/>
      <c r="B69" s="256"/>
      <c r="C69" s="256"/>
      <c r="D69" s="258"/>
      <c r="E69" s="256"/>
      <c r="F69" s="259"/>
      <c r="G69" s="859"/>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row>
    <row r="70" spans="3:43" s="256" customFormat="1" ht="20.25">
      <c r="C70" s="423"/>
      <c r="D70" s="423"/>
      <c r="E70" s="857"/>
      <c r="F70" s="858"/>
      <c r="G70" s="865"/>
      <c r="H70" s="1548" t="s">
        <v>6</v>
      </c>
      <c r="I70" s="1519"/>
      <c r="J70" s="1519"/>
      <c r="K70" s="1519"/>
      <c r="L70" s="1519"/>
      <c r="M70" s="1519"/>
      <c r="N70" s="1519"/>
      <c r="O70" s="1519"/>
      <c r="P70" s="1519"/>
      <c r="Q70" s="1519"/>
      <c r="R70" s="1519"/>
      <c r="S70" s="1549"/>
      <c r="T70" s="1548" t="s">
        <v>8</v>
      </c>
      <c r="U70" s="1519"/>
      <c r="V70" s="1519"/>
      <c r="W70" s="1519"/>
      <c r="X70" s="1519"/>
      <c r="Y70" s="1519"/>
      <c r="Z70" s="1519"/>
      <c r="AA70" s="1519"/>
      <c r="AB70" s="1519"/>
      <c r="AC70" s="1519"/>
      <c r="AD70" s="1519"/>
      <c r="AE70" s="1549"/>
      <c r="AF70" s="1548" t="s">
        <v>7</v>
      </c>
      <c r="AG70" s="1519"/>
      <c r="AH70" s="1519"/>
      <c r="AI70" s="1519"/>
      <c r="AJ70" s="1519"/>
      <c r="AK70" s="1519"/>
      <c r="AL70" s="1519"/>
      <c r="AM70" s="1519"/>
      <c r="AN70" s="1519"/>
      <c r="AO70" s="1519"/>
      <c r="AP70" s="1519"/>
      <c r="AQ70" s="1549"/>
    </row>
    <row r="71" spans="3:43" s="256" customFormat="1" ht="17.25" thickBot="1">
      <c r="C71" s="423"/>
      <c r="D71" s="423"/>
      <c r="E71" s="917"/>
      <c r="F71" s="918"/>
      <c r="G71" s="919"/>
      <c r="H71" s="920">
        <f aca="true" t="shared" si="3" ref="H71:AQ71">H31</f>
        <v>0</v>
      </c>
      <c r="I71" s="921">
        <f t="shared" si="3"/>
        <v>31</v>
      </c>
      <c r="J71" s="921">
        <f t="shared" si="3"/>
        <v>62</v>
      </c>
      <c r="K71" s="921">
        <f t="shared" si="3"/>
        <v>93</v>
      </c>
      <c r="L71" s="921">
        <f t="shared" si="3"/>
        <v>123</v>
      </c>
      <c r="M71" s="921">
        <f t="shared" si="3"/>
        <v>154</v>
      </c>
      <c r="N71" s="921">
        <f t="shared" si="3"/>
        <v>184</v>
      </c>
      <c r="O71" s="921">
        <f t="shared" si="3"/>
        <v>215</v>
      </c>
      <c r="P71" s="921">
        <f t="shared" si="3"/>
        <v>246</v>
      </c>
      <c r="Q71" s="921">
        <f t="shared" si="3"/>
        <v>276</v>
      </c>
      <c r="R71" s="921">
        <f t="shared" si="3"/>
        <v>307</v>
      </c>
      <c r="S71" s="922">
        <f t="shared" si="3"/>
        <v>337</v>
      </c>
      <c r="T71" s="920">
        <f t="shared" si="3"/>
        <v>368</v>
      </c>
      <c r="U71" s="921">
        <f t="shared" si="3"/>
        <v>399</v>
      </c>
      <c r="V71" s="921">
        <f t="shared" si="3"/>
        <v>427</v>
      </c>
      <c r="W71" s="921">
        <f t="shared" si="3"/>
        <v>458</v>
      </c>
      <c r="X71" s="921">
        <f t="shared" si="3"/>
        <v>488</v>
      </c>
      <c r="Y71" s="921">
        <f t="shared" si="3"/>
        <v>519</v>
      </c>
      <c r="Z71" s="921">
        <f t="shared" si="3"/>
        <v>549</v>
      </c>
      <c r="AA71" s="921">
        <f t="shared" si="3"/>
        <v>580</v>
      </c>
      <c r="AB71" s="921">
        <f t="shared" si="3"/>
        <v>611</v>
      </c>
      <c r="AC71" s="921">
        <f t="shared" si="3"/>
        <v>641</v>
      </c>
      <c r="AD71" s="921">
        <f t="shared" si="3"/>
        <v>672</v>
      </c>
      <c r="AE71" s="922">
        <f t="shared" si="3"/>
        <v>702</v>
      </c>
      <c r="AF71" s="920">
        <f t="shared" si="3"/>
        <v>733</v>
      </c>
      <c r="AG71" s="921">
        <f t="shared" si="3"/>
        <v>764</v>
      </c>
      <c r="AH71" s="921">
        <f t="shared" si="3"/>
        <v>792</v>
      </c>
      <c r="AI71" s="921">
        <f t="shared" si="3"/>
        <v>823</v>
      </c>
      <c r="AJ71" s="921">
        <f t="shared" si="3"/>
        <v>853</v>
      </c>
      <c r="AK71" s="921">
        <f t="shared" si="3"/>
        <v>884</v>
      </c>
      <c r="AL71" s="921">
        <f t="shared" si="3"/>
        <v>914</v>
      </c>
      <c r="AM71" s="921">
        <f t="shared" si="3"/>
        <v>945</v>
      </c>
      <c r="AN71" s="921">
        <f t="shared" si="3"/>
        <v>976</v>
      </c>
      <c r="AO71" s="921">
        <f t="shared" si="3"/>
        <v>1006</v>
      </c>
      <c r="AP71" s="921">
        <f t="shared" si="3"/>
        <v>1037</v>
      </c>
      <c r="AQ71" s="922">
        <f t="shared" si="3"/>
        <v>1067</v>
      </c>
    </row>
    <row r="72" spans="3:43" s="256" customFormat="1" ht="10.5">
      <c r="C72" s="423"/>
      <c r="D72" s="423"/>
      <c r="E72" s="1602" t="s">
        <v>526</v>
      </c>
      <c r="F72" s="1603"/>
      <c r="G72" s="1604"/>
      <c r="H72" s="1008">
        <f>COUNTIF(H33,"&gt;0")+COUNTIF(H37,"&gt;0")+COUNTIF(H41,"&gt;0")+COUNTIF(H45,"&gt;0")+COUNTIF(H49,"&gt;0")+COUNTIF(H53,"&gt;0")+COUNTIF(H57,"&gt;0")+COUNTIF(H61,"&gt;0")+COUNTIF(H65,"&gt;0")</f>
        <v>0</v>
      </c>
      <c r="I72" s="924">
        <f aca="true" t="shared" si="4" ref="I72:AQ72">COUNTIF(I33,"&gt;0")+COUNTIF(I37,"&gt;0")+COUNTIF(I41,"&gt;0")+COUNTIF(I45,"&gt;0")+COUNTIF(I49,"&gt;0")+COUNTIF(I53,"&gt;0")+COUNTIF(I57,"&gt;0")+COUNTIF(I61,"&gt;0")+COUNTIF(I65,"&gt;0")</f>
        <v>0</v>
      </c>
      <c r="J72" s="924">
        <f t="shared" si="4"/>
        <v>0</v>
      </c>
      <c r="K72" s="924">
        <f t="shared" si="4"/>
        <v>0</v>
      </c>
      <c r="L72" s="924">
        <f t="shared" si="4"/>
        <v>0</v>
      </c>
      <c r="M72" s="924">
        <f t="shared" si="4"/>
        <v>0</v>
      </c>
      <c r="N72" s="924">
        <f t="shared" si="4"/>
        <v>0</v>
      </c>
      <c r="O72" s="924">
        <f t="shared" si="4"/>
        <v>0</v>
      </c>
      <c r="P72" s="924">
        <f t="shared" si="4"/>
        <v>0</v>
      </c>
      <c r="Q72" s="924">
        <f t="shared" si="4"/>
        <v>0</v>
      </c>
      <c r="R72" s="924">
        <f t="shared" si="4"/>
        <v>0</v>
      </c>
      <c r="S72" s="925">
        <f t="shared" si="4"/>
        <v>0</v>
      </c>
      <c r="T72" s="923">
        <f t="shared" si="4"/>
        <v>0</v>
      </c>
      <c r="U72" s="924">
        <f t="shared" si="4"/>
        <v>0</v>
      </c>
      <c r="V72" s="924">
        <f t="shared" si="4"/>
        <v>0</v>
      </c>
      <c r="W72" s="924">
        <f t="shared" si="4"/>
        <v>0</v>
      </c>
      <c r="X72" s="924">
        <f t="shared" si="4"/>
        <v>0</v>
      </c>
      <c r="Y72" s="924">
        <f t="shared" si="4"/>
        <v>0</v>
      </c>
      <c r="Z72" s="924">
        <f t="shared" si="4"/>
        <v>0</v>
      </c>
      <c r="AA72" s="924">
        <f t="shared" si="4"/>
        <v>0</v>
      </c>
      <c r="AB72" s="924">
        <f t="shared" si="4"/>
        <v>0</v>
      </c>
      <c r="AC72" s="924">
        <f t="shared" si="4"/>
        <v>0</v>
      </c>
      <c r="AD72" s="924">
        <f t="shared" si="4"/>
        <v>0</v>
      </c>
      <c r="AE72" s="925">
        <f t="shared" si="4"/>
        <v>0</v>
      </c>
      <c r="AF72" s="923">
        <f t="shared" si="4"/>
        <v>0</v>
      </c>
      <c r="AG72" s="924">
        <f t="shared" si="4"/>
        <v>0</v>
      </c>
      <c r="AH72" s="924">
        <f t="shared" si="4"/>
        <v>0</v>
      </c>
      <c r="AI72" s="924">
        <f t="shared" si="4"/>
        <v>0</v>
      </c>
      <c r="AJ72" s="924">
        <f t="shared" si="4"/>
        <v>0</v>
      </c>
      <c r="AK72" s="924">
        <f t="shared" si="4"/>
        <v>0</v>
      </c>
      <c r="AL72" s="924">
        <f t="shared" si="4"/>
        <v>0</v>
      </c>
      <c r="AM72" s="924">
        <f t="shared" si="4"/>
        <v>0</v>
      </c>
      <c r="AN72" s="924">
        <f t="shared" si="4"/>
        <v>0</v>
      </c>
      <c r="AO72" s="924">
        <f t="shared" si="4"/>
        <v>0</v>
      </c>
      <c r="AP72" s="924">
        <f t="shared" si="4"/>
        <v>0</v>
      </c>
      <c r="AQ72" s="925">
        <f t="shared" si="4"/>
        <v>0</v>
      </c>
    </row>
    <row r="73" spans="3:43" s="256" customFormat="1" ht="17.25" thickBot="1">
      <c r="C73" s="423"/>
      <c r="D73" s="423"/>
      <c r="E73" s="1599" t="s">
        <v>531</v>
      </c>
      <c r="F73" s="1600"/>
      <c r="G73" s="1601"/>
      <c r="H73" s="926"/>
      <c r="I73" s="927"/>
      <c r="J73" s="927"/>
      <c r="K73" s="927"/>
      <c r="L73" s="927">
        <v>1</v>
      </c>
      <c r="M73" s="927"/>
      <c r="N73" s="927"/>
      <c r="O73" s="927"/>
      <c r="P73" s="927"/>
      <c r="Q73" s="927"/>
      <c r="R73" s="927">
        <v>2</v>
      </c>
      <c r="S73" s="928"/>
      <c r="T73" s="926"/>
      <c r="U73" s="927"/>
      <c r="V73" s="927"/>
      <c r="W73" s="927"/>
      <c r="X73" s="927"/>
      <c r="Y73" s="927">
        <v>3</v>
      </c>
      <c r="Z73" s="927"/>
      <c r="AA73" s="927"/>
      <c r="AB73" s="927"/>
      <c r="AC73" s="927"/>
      <c r="AD73" s="927"/>
      <c r="AE73" s="928"/>
      <c r="AF73" s="926"/>
      <c r="AG73" s="927"/>
      <c r="AH73" s="927"/>
      <c r="AI73" s="927"/>
      <c r="AJ73" s="927"/>
      <c r="AK73" s="927"/>
      <c r="AL73" s="929"/>
      <c r="AM73" s="929"/>
      <c r="AN73" s="929"/>
      <c r="AO73" s="929"/>
      <c r="AP73" s="929"/>
      <c r="AQ73" s="930"/>
    </row>
    <row r="74" spans="3:43" s="256" customFormat="1" ht="10.5">
      <c r="C74" s="423"/>
      <c r="D74" s="423"/>
      <c r="E74" s="423"/>
      <c r="F74" s="423"/>
      <c r="G74" s="860"/>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row>
    <row r="75" spans="3:43" s="256" customFormat="1" ht="14.45" customHeight="1">
      <c r="C75" s="423"/>
      <c r="D75" s="423"/>
      <c r="E75" s="423"/>
      <c r="F75" s="423"/>
      <c r="G75" s="860"/>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row>
    <row r="76" spans="3:43" s="256" customFormat="1" ht="10.5">
      <c r="C76" s="856"/>
      <c r="D76" s="423"/>
      <c r="E76" s="423"/>
      <c r="F76" s="423"/>
      <c r="G76" s="860"/>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row>
    <row r="77" spans="3:43" s="256" customFormat="1" ht="10.5">
      <c r="C77" s="856"/>
      <c r="D77" s="423"/>
      <c r="E77" s="423"/>
      <c r="F77" s="423"/>
      <c r="G77" s="860"/>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row>
    <row r="78" spans="3:43" s="256" customFormat="1" ht="10.5">
      <c r="C78" s="856"/>
      <c r="D78" s="423"/>
      <c r="E78" s="423"/>
      <c r="F78" s="423"/>
      <c r="G78" s="860"/>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row>
    <row r="79" spans="4:7" s="256" customFormat="1" ht="10.5">
      <c r="D79" s="258"/>
      <c r="F79" s="259"/>
      <c r="G79" s="859"/>
    </row>
    <row r="80" spans="4:7" s="256" customFormat="1" ht="10.5">
      <c r="D80" s="258"/>
      <c r="F80" s="259"/>
      <c r="G80" s="859"/>
    </row>
    <row r="81" spans="4:7" s="256" customFormat="1" ht="10.5">
      <c r="D81" s="258"/>
      <c r="F81" s="259"/>
      <c r="G81" s="859"/>
    </row>
    <row r="82" spans="4:7" s="256" customFormat="1" ht="10.5">
      <c r="D82" s="258"/>
      <c r="F82" s="259"/>
      <c r="G82" s="859"/>
    </row>
    <row r="83" spans="4:7" s="256" customFormat="1" ht="10.5">
      <c r="D83" s="258"/>
      <c r="F83" s="259"/>
      <c r="G83" s="859"/>
    </row>
    <row r="84" spans="4:7" s="256" customFormat="1" ht="10.5">
      <c r="D84" s="258"/>
      <c r="F84" s="259"/>
      <c r="G84" s="859"/>
    </row>
    <row r="85" spans="4:7" s="256" customFormat="1" ht="10.5">
      <c r="D85" s="258"/>
      <c r="F85" s="259"/>
      <c r="G85" s="859"/>
    </row>
    <row r="86" spans="4:7" s="256" customFormat="1" ht="10.5">
      <c r="D86" s="258"/>
      <c r="F86" s="259"/>
      <c r="G86" s="859"/>
    </row>
    <row r="87" spans="4:7" s="256" customFormat="1" ht="10.5">
      <c r="D87" s="258"/>
      <c r="F87" s="259"/>
      <c r="G87" s="859"/>
    </row>
    <row r="88" spans="4:7" s="256" customFormat="1" ht="10.5">
      <c r="D88" s="258"/>
      <c r="F88" s="259"/>
      <c r="G88" s="859"/>
    </row>
    <row r="89" spans="4:7" s="256" customFormat="1" ht="10.5">
      <c r="D89" s="258"/>
      <c r="F89" s="259"/>
      <c r="G89" s="859"/>
    </row>
  </sheetData>
  <sheetProtection password="C553" sheet="1" objects="1" scenarios="1" formatColumns="0" formatRows="0"/>
  <protectedRanges>
    <protectedRange sqref="H73:AQ73" name="Rango11"/>
    <protectedRange sqref="H33:AQ68" name="Rango10"/>
    <protectedRange sqref="E66:E68" name="Rango9"/>
    <protectedRange sqref="E62:E64" name="Rango8"/>
    <protectedRange sqref="E58:E60" name="Rango7"/>
    <protectedRange sqref="E54:E56" name="Rango6"/>
    <protectedRange sqref="E50:E52" name="Rango5"/>
    <protectedRange sqref="E46:E48" name="Rango4"/>
    <protectedRange sqref="E42:E44" name="Rango3"/>
    <protectedRange sqref="E38:E40" name="Rango2"/>
    <protectedRange sqref="E34:E36" name="Rango1"/>
  </protectedRanges>
  <mergeCells count="59">
    <mergeCell ref="E73:G73"/>
    <mergeCell ref="E72:G72"/>
    <mergeCell ref="H70:S70"/>
    <mergeCell ref="T70:AE70"/>
    <mergeCell ref="AF70:AQ70"/>
    <mergeCell ref="AF5:AQ5"/>
    <mergeCell ref="H14:S14"/>
    <mergeCell ref="T14:AE14"/>
    <mergeCell ref="AF14:AQ14"/>
    <mergeCell ref="D66:D68"/>
    <mergeCell ref="B5:G6"/>
    <mergeCell ref="B21:G21"/>
    <mergeCell ref="C33:C44"/>
    <mergeCell ref="D62:D64"/>
    <mergeCell ref="D46:D48"/>
    <mergeCell ref="D50:D52"/>
    <mergeCell ref="D54:D56"/>
    <mergeCell ref="D58:D60"/>
    <mergeCell ref="B45:B56"/>
    <mergeCell ref="C45:C56"/>
    <mergeCell ref="B57:B68"/>
    <mergeCell ref="C57:C68"/>
    <mergeCell ref="H5:S5"/>
    <mergeCell ref="T5:AE5"/>
    <mergeCell ref="B12:G12"/>
    <mergeCell ref="B14:G15"/>
    <mergeCell ref="B16:G16"/>
    <mergeCell ref="B17:G17"/>
    <mergeCell ref="B18:G18"/>
    <mergeCell ref="B19:G19"/>
    <mergeCell ref="B20:G20"/>
    <mergeCell ref="B7:G7"/>
    <mergeCell ref="B8:G8"/>
    <mergeCell ref="B9:G9"/>
    <mergeCell ref="B10:G10"/>
    <mergeCell ref="B11:G11"/>
    <mergeCell ref="E25:N25"/>
    <mergeCell ref="AF29:AQ29"/>
    <mergeCell ref="D34:D36"/>
    <mergeCell ref="D38:D40"/>
    <mergeCell ref="D42:D44"/>
    <mergeCell ref="H29:S29"/>
    <mergeCell ref="E26:N26"/>
    <mergeCell ref="E29:G29"/>
    <mergeCell ref="D29:D31"/>
    <mergeCell ref="E27:F27"/>
    <mergeCell ref="G27:J27"/>
    <mergeCell ref="K27:N27"/>
    <mergeCell ref="E30:E31"/>
    <mergeCell ref="B25:D25"/>
    <mergeCell ref="B26:D26"/>
    <mergeCell ref="B27:D27"/>
    <mergeCell ref="C29:C31"/>
    <mergeCell ref="B29:B31"/>
    <mergeCell ref="B33:B44"/>
    <mergeCell ref="G30:G31"/>
    <mergeCell ref="F30:F31"/>
    <mergeCell ref="C32:G32"/>
    <mergeCell ref="T29:AE29"/>
  </mergeCells>
  <conditionalFormatting sqref="H7:AJ11 H12:AQ13">
    <cfRule type="cellIs" priority="79" dxfId="16" operator="equal">
      <formula>"x"</formula>
    </cfRule>
  </conditionalFormatting>
  <conditionalFormatting sqref="I7">
    <cfRule type="cellIs" priority="78" dxfId="16" operator="equal">
      <formula>"x"</formula>
    </cfRule>
  </conditionalFormatting>
  <conditionalFormatting sqref="H16:AQ21">
    <cfRule type="cellIs" priority="77" dxfId="16" operator="equal">
      <formula>"x"</formula>
    </cfRule>
  </conditionalFormatting>
  <conditionalFormatting sqref="I16">
    <cfRule type="cellIs" priority="76" dxfId="16" operator="equal">
      <formula>"x"</formula>
    </cfRule>
  </conditionalFormatting>
  <conditionalFormatting sqref="AK7:AQ11">
    <cfRule type="cellIs" priority="75" dxfId="16" operator="equal">
      <formula>"x"</formula>
    </cfRule>
  </conditionalFormatting>
  <conditionalFormatting sqref="H72:AQ72">
    <cfRule type="cellIs" priority="74" dxfId="16" operator="greaterThan">
      <formula>2</formula>
    </cfRule>
  </conditionalFormatting>
  <conditionalFormatting sqref="H33:AQ33">
    <cfRule type="cellIs" priority="9" dxfId="16" operator="greaterThan">
      <formula>0</formula>
    </cfRule>
  </conditionalFormatting>
  <conditionalFormatting sqref="H37:AQ37">
    <cfRule type="cellIs" priority="8" dxfId="16" operator="greaterThan">
      <formula>0</formula>
    </cfRule>
  </conditionalFormatting>
  <conditionalFormatting sqref="H41:AQ41">
    <cfRule type="cellIs" priority="7" dxfId="16" operator="greaterThan">
      <formula>0</formula>
    </cfRule>
  </conditionalFormatting>
  <conditionalFormatting sqref="H45:AQ45">
    <cfRule type="cellIs" priority="6" dxfId="16" operator="greaterThan">
      <formula>0</formula>
    </cfRule>
  </conditionalFormatting>
  <conditionalFormatting sqref="H49:AQ49">
    <cfRule type="cellIs" priority="5" dxfId="16" operator="greaterThan">
      <formula>0</formula>
    </cfRule>
  </conditionalFormatting>
  <conditionalFormatting sqref="H53:AQ53">
    <cfRule type="cellIs" priority="4" dxfId="16" operator="greaterThan">
      <formula>0</formula>
    </cfRule>
  </conditionalFormatting>
  <conditionalFormatting sqref="H57:AQ57">
    <cfRule type="cellIs" priority="3" dxfId="16" operator="greaterThan">
      <formula>0</formula>
    </cfRule>
  </conditionalFormatting>
  <conditionalFormatting sqref="H61:AQ61">
    <cfRule type="cellIs" priority="2" dxfId="16" operator="greaterThan">
      <formula>0</formula>
    </cfRule>
  </conditionalFormatting>
  <conditionalFormatting sqref="H65:AQ65">
    <cfRule type="cellIs" priority="1" dxfId="16" operator="greaterThan">
      <formula>0</formula>
    </cfRule>
  </conditionalFormatting>
  <dataValidations count="1">
    <dataValidation type="list" allowBlank="1" showInputMessage="1" showErrorMessage="1" sqref="H73:AQ73">
      <formula1>'Categorías de gastos'!$W$3:$W$15</formula1>
    </dataValidation>
  </dataValidations>
  <printOptions/>
  <pageMargins left="0.3937007874015748" right="0.1968503937007874" top="0.5905511811023623" bottom="0.3937007874015748" header="0.1968503937007874" footer="0.196850393700787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Q109"/>
  <sheetViews>
    <sheetView showGridLines="0" zoomScale="70" zoomScaleNormal="70" workbookViewId="0" topLeftCell="A1">
      <pane xSplit="5" ySplit="12" topLeftCell="F13" activePane="bottomRight" state="frozen"/>
      <selection pane="topRight" activeCell="F1" sqref="F1"/>
      <selection pane="bottomLeft" activeCell="A13" sqref="A13"/>
      <selection pane="bottomRight" activeCell="O22" sqref="O22"/>
    </sheetView>
  </sheetViews>
  <sheetFormatPr defaultColWidth="11.421875" defaultRowHeight="10.5" outlineLevelRow="4"/>
  <cols>
    <col min="1" max="1" width="2.7109375" style="38" customWidth="1"/>
    <col min="2" max="2" width="9.7109375" style="38" customWidth="1"/>
    <col min="3" max="3" width="45.7109375" style="38" customWidth="1"/>
    <col min="4" max="4" width="11.7109375" style="40" customWidth="1"/>
    <col min="5" max="5" width="8.7109375" style="867" customWidth="1"/>
    <col min="6" max="8" width="6.7109375" style="41" customWidth="1"/>
    <col min="9" max="10" width="6.7109375" style="37" customWidth="1"/>
    <col min="11" max="41" width="6.7109375" style="38" customWidth="1"/>
    <col min="42" max="42" width="8.7109375" style="38" customWidth="1"/>
    <col min="43" max="43" width="9.8515625" style="38" customWidth="1"/>
    <col min="44" max="16384" width="11.421875" style="38" customWidth="1"/>
  </cols>
  <sheetData>
    <row r="1" ht="10.5" customHeight="1" hidden="1"/>
    <row r="2" spans="2:41" ht="13.9" customHeight="1" hidden="1">
      <c r="B2" s="255" t="s">
        <v>49</v>
      </c>
      <c r="C2" s="176"/>
      <c r="D2" s="176"/>
      <c r="E2" s="176"/>
      <c r="F2" s="176"/>
      <c r="G2" s="176"/>
      <c r="H2" s="255" t="str">
        <f>+'INFORMACION GENERAL PROYECTO'!F2</f>
        <v>Línea 2. Certificación de Competencias Laborales</v>
      </c>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row>
    <row r="3" spans="3:41" ht="14.25" customHeight="1" hidden="1">
      <c r="C3" s="171"/>
      <c r="D3" s="171"/>
      <c r="E3" s="171"/>
      <c r="F3" s="171"/>
      <c r="G3" s="171"/>
      <c r="H3" s="171"/>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row>
    <row r="4" spans="2:41" ht="15.75" hidden="1">
      <c r="B4" s="74"/>
      <c r="C4" s="47"/>
      <c r="D4" s="171" t="s">
        <v>194</v>
      </c>
      <c r="F4" s="171"/>
      <c r="G4" s="74"/>
      <c r="H4" s="7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row>
    <row r="5" spans="2:41" ht="15" customHeight="1" hidden="1" thickBot="1">
      <c r="B5" s="169"/>
      <c r="C5" s="47"/>
      <c r="D5" s="48"/>
      <c r="E5" s="868"/>
      <c r="F5" s="171"/>
      <c r="G5" s="169"/>
      <c r="H5" s="169"/>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2:41" ht="30" customHeight="1" hidden="1">
      <c r="B6" s="1483" t="s">
        <v>341</v>
      </c>
      <c r="C6" s="1484"/>
      <c r="D6" s="1615" t="str">
        <f>+'INFORMACION GENERAL PROYECTO'!D6</f>
        <v>[TÍTULO DEL PROYECTO]</v>
      </c>
      <c r="E6" s="1615"/>
      <c r="F6" s="1615"/>
      <c r="G6" s="1615"/>
      <c r="H6" s="1615"/>
      <c r="I6" s="1615"/>
      <c r="J6" s="1615"/>
      <c r="K6" s="1615"/>
      <c r="L6" s="1615"/>
      <c r="M6" s="1615"/>
      <c r="N6" s="1615"/>
      <c r="O6" s="1615"/>
      <c r="P6" s="1615"/>
      <c r="Q6" s="1616"/>
      <c r="R6" s="64"/>
      <c r="S6" s="64"/>
      <c r="T6" s="64"/>
      <c r="U6" s="64"/>
      <c r="V6" s="64"/>
      <c r="W6" s="64"/>
      <c r="X6" s="64"/>
      <c r="Y6" s="64"/>
      <c r="Z6" s="64"/>
      <c r="AA6" s="64"/>
      <c r="AB6" s="64"/>
      <c r="AC6" s="64"/>
      <c r="AD6" s="64"/>
      <c r="AE6" s="64"/>
      <c r="AF6" s="64"/>
      <c r="AG6" s="64"/>
      <c r="AH6" s="64"/>
      <c r="AI6" s="64"/>
      <c r="AJ6" s="64"/>
      <c r="AK6" s="64"/>
      <c r="AL6" s="64"/>
      <c r="AM6" s="64"/>
      <c r="AN6" s="64"/>
      <c r="AO6" s="64"/>
    </row>
    <row r="7" spans="2:41" ht="30" customHeight="1" hidden="1">
      <c r="B7" s="1466" t="s">
        <v>342</v>
      </c>
      <c r="C7" s="1423"/>
      <c r="D7" s="1617" t="str">
        <f>+'INFORMACION GENERAL PROYECTO'!D7</f>
        <v>[INSTITUCIÓN EJECUTORA]</v>
      </c>
      <c r="E7" s="1617"/>
      <c r="F7" s="1617"/>
      <c r="G7" s="1617"/>
      <c r="H7" s="1617"/>
      <c r="I7" s="1617"/>
      <c r="J7" s="1617"/>
      <c r="K7" s="1617"/>
      <c r="L7" s="1617"/>
      <c r="M7" s="1617"/>
      <c r="N7" s="1617"/>
      <c r="O7" s="1617"/>
      <c r="P7" s="1617"/>
      <c r="Q7" s="1618"/>
      <c r="R7" s="64"/>
      <c r="S7" s="64"/>
      <c r="T7" s="64"/>
      <c r="U7" s="64"/>
      <c r="V7" s="64"/>
      <c r="W7" s="64"/>
      <c r="X7" s="64"/>
      <c r="Y7" s="64"/>
      <c r="Z7" s="64"/>
      <c r="AA7" s="64"/>
      <c r="AB7" s="64"/>
      <c r="AC7" s="64"/>
      <c r="AD7" s="64"/>
      <c r="AE7" s="64"/>
      <c r="AF7" s="64"/>
      <c r="AG7" s="64"/>
      <c r="AH7" s="64"/>
      <c r="AI7" s="64"/>
      <c r="AJ7" s="64"/>
      <c r="AK7" s="64"/>
      <c r="AL7" s="64"/>
      <c r="AM7" s="64"/>
      <c r="AN7" s="64"/>
      <c r="AO7" s="64"/>
    </row>
    <row r="8" spans="2:41" ht="15" customHeight="1" hidden="1" thickBot="1">
      <c r="B8" s="1605" t="s">
        <v>356</v>
      </c>
      <c r="C8" s="1606"/>
      <c r="D8" s="1613">
        <f>+'INFORMACION GENERAL PROYECTO'!H8</f>
        <v>0</v>
      </c>
      <c r="E8" s="1613"/>
      <c r="F8" s="1613"/>
      <c r="G8" s="1613"/>
      <c r="H8" s="1614" t="s">
        <v>345</v>
      </c>
      <c r="I8" s="1614"/>
      <c r="J8" s="1614"/>
      <c r="K8" s="1614"/>
      <c r="L8" s="1614"/>
      <c r="M8" s="1619">
        <f>+'INFORMACION GENERAL PROYECTO'!H24</f>
        <v>0.03287671232876713</v>
      </c>
      <c r="N8" s="1620"/>
      <c r="O8" s="1620"/>
      <c r="P8" s="1620"/>
      <c r="Q8" s="1621"/>
      <c r="R8" s="64"/>
      <c r="S8" s="64"/>
      <c r="T8" s="64"/>
      <c r="U8" s="64"/>
      <c r="V8" s="64"/>
      <c r="W8" s="64"/>
      <c r="X8" s="64"/>
      <c r="Y8" s="64"/>
      <c r="Z8" s="64"/>
      <c r="AA8" s="64"/>
      <c r="AB8" s="64"/>
      <c r="AC8" s="64"/>
      <c r="AD8" s="64"/>
      <c r="AE8" s="64"/>
      <c r="AF8" s="64"/>
      <c r="AG8" s="64"/>
      <c r="AH8" s="64"/>
      <c r="AI8" s="64"/>
      <c r="AJ8" s="64"/>
      <c r="AK8" s="64"/>
      <c r="AL8" s="64"/>
      <c r="AM8" s="64"/>
      <c r="AN8" s="64"/>
      <c r="AO8" s="64"/>
    </row>
    <row r="9" spans="2:43" s="174" customFormat="1" ht="11.25" customHeight="1" thickBot="1">
      <c r="B9" s="1612"/>
      <c r="C9" s="1612"/>
      <c r="D9" s="173"/>
      <c r="E9" s="173"/>
      <c r="F9" s="1632"/>
      <c r="G9" s="1632"/>
      <c r="H9" s="1632"/>
      <c r="I9" s="1632"/>
      <c r="J9" s="1632"/>
      <c r="K9" s="1632"/>
      <c r="L9" s="1632"/>
      <c r="M9" s="1632"/>
      <c r="N9" s="1632"/>
      <c r="O9" s="1632"/>
      <c r="P9" s="1632"/>
      <c r="Q9" s="1632"/>
      <c r="R9" s="1632"/>
      <c r="S9" s="1632"/>
      <c r="T9" s="1632"/>
      <c r="U9" s="1632"/>
      <c r="V9" s="1632"/>
      <c r="W9" s="1632"/>
      <c r="X9" s="1632"/>
      <c r="Y9" s="1632"/>
      <c r="Z9" s="1632"/>
      <c r="AA9" s="1632"/>
      <c r="AB9" s="1632"/>
      <c r="AC9" s="1632"/>
      <c r="AD9" s="1632"/>
      <c r="AE9" s="1632"/>
      <c r="AF9" s="1632"/>
      <c r="AG9" s="1632"/>
      <c r="AH9" s="1632"/>
      <c r="AI9" s="1632"/>
      <c r="AJ9" s="1632"/>
      <c r="AK9" s="1632"/>
      <c r="AL9" s="1632"/>
      <c r="AM9" s="1632"/>
      <c r="AN9" s="1632"/>
      <c r="AO9" s="1632"/>
      <c r="AP9" s="173"/>
      <c r="AQ9" s="173"/>
    </row>
    <row r="10" spans="2:43" ht="15" customHeight="1">
      <c r="B10" s="1607" t="s">
        <v>538</v>
      </c>
      <c r="C10" s="1608"/>
      <c r="D10" s="1622" t="s">
        <v>357</v>
      </c>
      <c r="E10" s="1625" t="s">
        <v>358</v>
      </c>
      <c r="F10" s="1609" t="s">
        <v>6</v>
      </c>
      <c r="G10" s="1610"/>
      <c r="H10" s="1610"/>
      <c r="I10" s="1610"/>
      <c r="J10" s="1610"/>
      <c r="K10" s="1610"/>
      <c r="L10" s="1610"/>
      <c r="M10" s="1610"/>
      <c r="N10" s="1610"/>
      <c r="O10" s="1610"/>
      <c r="P10" s="1610"/>
      <c r="Q10" s="1611"/>
      <c r="R10" s="1609" t="s">
        <v>8</v>
      </c>
      <c r="S10" s="1610"/>
      <c r="T10" s="1610"/>
      <c r="U10" s="1610"/>
      <c r="V10" s="1610"/>
      <c r="W10" s="1610"/>
      <c r="X10" s="1610"/>
      <c r="Y10" s="1610"/>
      <c r="Z10" s="1610"/>
      <c r="AA10" s="1610"/>
      <c r="AB10" s="1610"/>
      <c r="AC10" s="1611"/>
      <c r="AD10" s="1609" t="s">
        <v>7</v>
      </c>
      <c r="AE10" s="1610"/>
      <c r="AF10" s="1610"/>
      <c r="AG10" s="1610"/>
      <c r="AH10" s="1610"/>
      <c r="AI10" s="1610"/>
      <c r="AJ10" s="1610"/>
      <c r="AK10" s="1610"/>
      <c r="AL10" s="1610"/>
      <c r="AM10" s="1610"/>
      <c r="AN10" s="1610"/>
      <c r="AO10" s="1611"/>
      <c r="AP10" s="1633" t="s">
        <v>59</v>
      </c>
      <c r="AQ10" s="1636" t="s">
        <v>246</v>
      </c>
    </row>
    <row r="11" spans="2:43" ht="15" customHeight="1" hidden="1">
      <c r="B11" s="1628" t="s">
        <v>521</v>
      </c>
      <c r="C11" s="1629"/>
      <c r="D11" s="1623"/>
      <c r="E11" s="1626"/>
      <c r="F11" s="399" t="s">
        <v>479</v>
      </c>
      <c r="G11" s="400" t="s">
        <v>480</v>
      </c>
      <c r="H11" s="400" t="s">
        <v>481</v>
      </c>
      <c r="I11" s="400" t="s">
        <v>482</v>
      </c>
      <c r="J11" s="400" t="s">
        <v>483</v>
      </c>
      <c r="K11" s="400" t="s">
        <v>484</v>
      </c>
      <c r="L11" s="400" t="s">
        <v>485</v>
      </c>
      <c r="M11" s="400" t="s">
        <v>486</v>
      </c>
      <c r="N11" s="400" t="s">
        <v>487</v>
      </c>
      <c r="O11" s="400" t="s">
        <v>488</v>
      </c>
      <c r="P11" s="400" t="s">
        <v>489</v>
      </c>
      <c r="Q11" s="400" t="s">
        <v>490</v>
      </c>
      <c r="R11" s="399" t="s">
        <v>491</v>
      </c>
      <c r="S11" s="400" t="s">
        <v>23</v>
      </c>
      <c r="T11" s="400" t="s">
        <v>24</v>
      </c>
      <c r="U11" s="400" t="s">
        <v>25</v>
      </c>
      <c r="V11" s="400" t="s">
        <v>26</v>
      </c>
      <c r="W11" s="400" t="s">
        <v>27</v>
      </c>
      <c r="X11" s="400" t="s">
        <v>28</v>
      </c>
      <c r="Y11" s="400" t="s">
        <v>29</v>
      </c>
      <c r="Z11" s="400" t="s">
        <v>30</v>
      </c>
      <c r="AA11" s="400" t="s">
        <v>31</v>
      </c>
      <c r="AB11" s="400" t="s">
        <v>32</v>
      </c>
      <c r="AC11" s="400" t="s">
        <v>33</v>
      </c>
      <c r="AD11" s="399" t="s">
        <v>34</v>
      </c>
      <c r="AE11" s="400" t="s">
        <v>35</v>
      </c>
      <c r="AF11" s="400" t="s">
        <v>36</v>
      </c>
      <c r="AG11" s="400" t="s">
        <v>37</v>
      </c>
      <c r="AH11" s="400" t="s">
        <v>38</v>
      </c>
      <c r="AI11" s="400" t="s">
        <v>39</v>
      </c>
      <c r="AJ11" s="400" t="s">
        <v>40</v>
      </c>
      <c r="AK11" s="400" t="s">
        <v>41</v>
      </c>
      <c r="AL11" s="400" t="s">
        <v>42</v>
      </c>
      <c r="AM11" s="400" t="s">
        <v>43</v>
      </c>
      <c r="AN11" s="400" t="s">
        <v>44</v>
      </c>
      <c r="AO11" s="400" t="s">
        <v>45</v>
      </c>
      <c r="AP11" s="1634"/>
      <c r="AQ11" s="1637"/>
    </row>
    <row r="12" spans="2:43" ht="15" customHeight="1">
      <c r="B12" s="1630"/>
      <c r="C12" s="1631"/>
      <c r="D12" s="1624"/>
      <c r="E12" s="1627"/>
      <c r="F12" s="198">
        <f>'CRONOGRAMA PRODUCTOS'!H31</f>
        <v>0</v>
      </c>
      <c r="G12" s="199">
        <f>'CRONOGRAMA PRODUCTOS'!I31</f>
        <v>31</v>
      </c>
      <c r="H12" s="199">
        <f>'CRONOGRAMA PRODUCTOS'!J31</f>
        <v>62</v>
      </c>
      <c r="I12" s="199">
        <f>'CRONOGRAMA PRODUCTOS'!K31</f>
        <v>93</v>
      </c>
      <c r="J12" s="199">
        <f>'CRONOGRAMA PRODUCTOS'!L31</f>
        <v>123</v>
      </c>
      <c r="K12" s="199">
        <f>'CRONOGRAMA PRODUCTOS'!M31</f>
        <v>154</v>
      </c>
      <c r="L12" s="199">
        <f>'CRONOGRAMA PRODUCTOS'!N31</f>
        <v>184</v>
      </c>
      <c r="M12" s="199">
        <f>'CRONOGRAMA PRODUCTOS'!O31</f>
        <v>215</v>
      </c>
      <c r="N12" s="199">
        <f>'CRONOGRAMA PRODUCTOS'!P31</f>
        <v>246</v>
      </c>
      <c r="O12" s="199">
        <f>'CRONOGRAMA PRODUCTOS'!Q31</f>
        <v>276</v>
      </c>
      <c r="P12" s="199">
        <f>'CRONOGRAMA PRODUCTOS'!R31</f>
        <v>307</v>
      </c>
      <c r="Q12" s="200">
        <f>'CRONOGRAMA PRODUCTOS'!S31</f>
        <v>337</v>
      </c>
      <c r="R12" s="198">
        <f>'CRONOGRAMA PRODUCTOS'!T31</f>
        <v>368</v>
      </c>
      <c r="S12" s="199">
        <f>'CRONOGRAMA PRODUCTOS'!U31</f>
        <v>399</v>
      </c>
      <c r="T12" s="199">
        <f>'CRONOGRAMA PRODUCTOS'!V31</f>
        <v>427</v>
      </c>
      <c r="U12" s="199">
        <f>'CRONOGRAMA PRODUCTOS'!W31</f>
        <v>458</v>
      </c>
      <c r="V12" s="199">
        <f>'CRONOGRAMA PRODUCTOS'!X31</f>
        <v>488</v>
      </c>
      <c r="W12" s="199">
        <f>'CRONOGRAMA PRODUCTOS'!Y31</f>
        <v>519</v>
      </c>
      <c r="X12" s="199">
        <f>'CRONOGRAMA PRODUCTOS'!Z31</f>
        <v>549</v>
      </c>
      <c r="Y12" s="199">
        <f>'CRONOGRAMA PRODUCTOS'!AA31</f>
        <v>580</v>
      </c>
      <c r="Z12" s="199">
        <f>'CRONOGRAMA PRODUCTOS'!AB31</f>
        <v>611</v>
      </c>
      <c r="AA12" s="199">
        <f>'CRONOGRAMA PRODUCTOS'!AC31</f>
        <v>641</v>
      </c>
      <c r="AB12" s="199">
        <f>'CRONOGRAMA PRODUCTOS'!AD31</f>
        <v>672</v>
      </c>
      <c r="AC12" s="200">
        <f>'CRONOGRAMA PRODUCTOS'!AE31</f>
        <v>702</v>
      </c>
      <c r="AD12" s="198">
        <f>'CRONOGRAMA PRODUCTOS'!AF31</f>
        <v>733</v>
      </c>
      <c r="AE12" s="199">
        <f>'CRONOGRAMA PRODUCTOS'!AG31</f>
        <v>764</v>
      </c>
      <c r="AF12" s="199">
        <f>'CRONOGRAMA PRODUCTOS'!AH31</f>
        <v>792</v>
      </c>
      <c r="AG12" s="199">
        <f>'CRONOGRAMA PRODUCTOS'!AI31</f>
        <v>823</v>
      </c>
      <c r="AH12" s="199">
        <f>'CRONOGRAMA PRODUCTOS'!AJ31</f>
        <v>853</v>
      </c>
      <c r="AI12" s="199">
        <f>'CRONOGRAMA PRODUCTOS'!AK31</f>
        <v>884</v>
      </c>
      <c r="AJ12" s="199">
        <f>'CRONOGRAMA PRODUCTOS'!AL31</f>
        <v>914</v>
      </c>
      <c r="AK12" s="199">
        <f>'CRONOGRAMA PRODUCTOS'!AM31</f>
        <v>945</v>
      </c>
      <c r="AL12" s="199">
        <f>'CRONOGRAMA PRODUCTOS'!AN31</f>
        <v>976</v>
      </c>
      <c r="AM12" s="199">
        <f>'CRONOGRAMA PRODUCTOS'!AO31</f>
        <v>1006</v>
      </c>
      <c r="AN12" s="199">
        <f>'CRONOGRAMA PRODUCTOS'!AP31</f>
        <v>1037</v>
      </c>
      <c r="AO12" s="200">
        <f>'CRONOGRAMA PRODUCTOS'!AQ31</f>
        <v>1067</v>
      </c>
      <c r="AP12" s="1635"/>
      <c r="AQ12" s="1638"/>
    </row>
    <row r="13" spans="2:43" ht="30" customHeight="1">
      <c r="B13" s="166">
        <v>1</v>
      </c>
      <c r="C13" s="177">
        <f>'MARCO LOGICO'!D27</f>
        <v>0</v>
      </c>
      <c r="D13" s="1148"/>
      <c r="E13" s="869"/>
      <c r="F13" s="143"/>
      <c r="G13" s="144"/>
      <c r="H13" s="144"/>
      <c r="I13" s="46"/>
      <c r="J13" s="46"/>
      <c r="K13" s="144"/>
      <c r="L13" s="144"/>
      <c r="M13" s="144"/>
      <c r="N13" s="144"/>
      <c r="O13" s="144"/>
      <c r="P13" s="144"/>
      <c r="Q13" s="179"/>
      <c r="R13" s="146"/>
      <c r="S13" s="46"/>
      <c r="T13" s="144"/>
      <c r="U13" s="144"/>
      <c r="V13" s="144"/>
      <c r="W13" s="144"/>
      <c r="X13" s="144"/>
      <c r="Y13" s="144"/>
      <c r="Z13" s="144"/>
      <c r="AA13" s="46"/>
      <c r="AB13" s="46"/>
      <c r="AC13" s="179"/>
      <c r="AD13" s="143"/>
      <c r="AE13" s="144"/>
      <c r="AF13" s="144"/>
      <c r="AG13" s="144"/>
      <c r="AH13" s="144"/>
      <c r="AI13" s="144"/>
      <c r="AJ13" s="46"/>
      <c r="AK13" s="46"/>
      <c r="AL13" s="144"/>
      <c r="AM13" s="144"/>
      <c r="AN13" s="144"/>
      <c r="AO13" s="179"/>
      <c r="AP13" s="846"/>
      <c r="AQ13" s="145"/>
    </row>
    <row r="14" spans="2:43" ht="12.75" customHeight="1" outlineLevel="1">
      <c r="B14" s="1149">
        <f>'MARCO LOGICO'!C28</f>
        <v>1.1</v>
      </c>
      <c r="C14" s="1150">
        <f>'MARCO LOGICO'!D28</f>
        <v>0</v>
      </c>
      <c r="D14" s="1151"/>
      <c r="E14" s="870"/>
      <c r="F14" s="147"/>
      <c r="G14" s="148"/>
      <c r="H14" s="148"/>
      <c r="I14" s="148"/>
      <c r="J14" s="148"/>
      <c r="K14" s="148"/>
      <c r="L14" s="148"/>
      <c r="M14" s="148"/>
      <c r="N14" s="148"/>
      <c r="O14" s="148"/>
      <c r="P14" s="148"/>
      <c r="Q14" s="180"/>
      <c r="R14" s="147"/>
      <c r="S14" s="148"/>
      <c r="T14" s="148"/>
      <c r="U14" s="148"/>
      <c r="V14" s="148"/>
      <c r="W14" s="148"/>
      <c r="X14" s="148"/>
      <c r="Y14" s="148"/>
      <c r="Z14" s="148"/>
      <c r="AA14" s="148"/>
      <c r="AB14" s="148"/>
      <c r="AC14" s="180"/>
      <c r="AD14" s="147"/>
      <c r="AE14" s="148"/>
      <c r="AF14" s="148"/>
      <c r="AG14" s="148"/>
      <c r="AH14" s="148"/>
      <c r="AI14" s="148"/>
      <c r="AJ14" s="148"/>
      <c r="AK14" s="148"/>
      <c r="AL14" s="148"/>
      <c r="AM14" s="148"/>
      <c r="AN14" s="148"/>
      <c r="AO14" s="180"/>
      <c r="AP14" s="847"/>
      <c r="AQ14" s="149"/>
    </row>
    <row r="15" spans="2:43" ht="12.75" customHeight="1" outlineLevel="1">
      <c r="B15" s="1152" t="str">
        <f>+'CRONOGRAMA PRODUCTOS'!D33</f>
        <v>Indicador 1</v>
      </c>
      <c r="C15" s="1153">
        <f>+'CRONOGRAMA PRODUCTOS'!E33</f>
        <v>0</v>
      </c>
      <c r="D15" s="1154" t="str">
        <f>+'CRONOGRAMA PRODUCTOS'!F33</f>
        <v>Unidad medida</v>
      </c>
      <c r="E15" s="871">
        <f>+'CRONOGRAMA PRODUCTOS'!G33</f>
        <v>0</v>
      </c>
      <c r="F15" s="151">
        <f>'CRONOGRAMA PRODUCTOS'!H33</f>
        <v>0</v>
      </c>
      <c r="G15" s="150">
        <f>'CRONOGRAMA PRODUCTOS'!I33</f>
        <v>0</v>
      </c>
      <c r="H15" s="150">
        <f>'CRONOGRAMA PRODUCTOS'!J33</f>
        <v>0</v>
      </c>
      <c r="I15" s="150">
        <f>'CRONOGRAMA PRODUCTOS'!K33</f>
        <v>0</v>
      </c>
      <c r="J15" s="150">
        <f>'CRONOGRAMA PRODUCTOS'!L33</f>
        <v>0</v>
      </c>
      <c r="K15" s="150">
        <f>'CRONOGRAMA PRODUCTOS'!M33</f>
        <v>0</v>
      </c>
      <c r="L15" s="150">
        <f>'CRONOGRAMA PRODUCTOS'!N33</f>
        <v>0</v>
      </c>
      <c r="M15" s="150">
        <f>'CRONOGRAMA PRODUCTOS'!O33</f>
        <v>0</v>
      </c>
      <c r="N15" s="150">
        <f>'CRONOGRAMA PRODUCTOS'!P33</f>
        <v>0</v>
      </c>
      <c r="O15" s="150">
        <f>'CRONOGRAMA PRODUCTOS'!Q33</f>
        <v>0</v>
      </c>
      <c r="P15" s="150">
        <f>'CRONOGRAMA PRODUCTOS'!R33</f>
        <v>0</v>
      </c>
      <c r="Q15" s="181">
        <f>'CRONOGRAMA PRODUCTOS'!S33</f>
        <v>0</v>
      </c>
      <c r="R15" s="151">
        <f>'CRONOGRAMA PRODUCTOS'!T33</f>
        <v>0</v>
      </c>
      <c r="S15" s="150">
        <f>'CRONOGRAMA PRODUCTOS'!U33</f>
        <v>0</v>
      </c>
      <c r="T15" s="150">
        <f>'CRONOGRAMA PRODUCTOS'!V33</f>
        <v>0</v>
      </c>
      <c r="U15" s="150">
        <f>'CRONOGRAMA PRODUCTOS'!W33</f>
        <v>0</v>
      </c>
      <c r="V15" s="150">
        <f>'CRONOGRAMA PRODUCTOS'!X33</f>
        <v>0</v>
      </c>
      <c r="W15" s="150">
        <f>'CRONOGRAMA PRODUCTOS'!Y33</f>
        <v>0</v>
      </c>
      <c r="X15" s="150">
        <f>'CRONOGRAMA PRODUCTOS'!Z33</f>
        <v>0</v>
      </c>
      <c r="Y15" s="150">
        <f>'CRONOGRAMA PRODUCTOS'!AA33</f>
        <v>0</v>
      </c>
      <c r="Z15" s="150">
        <f>'CRONOGRAMA PRODUCTOS'!AB33</f>
        <v>0</v>
      </c>
      <c r="AA15" s="150">
        <f>'CRONOGRAMA PRODUCTOS'!AC33</f>
        <v>0</v>
      </c>
      <c r="AB15" s="150">
        <f>'CRONOGRAMA PRODUCTOS'!AD33</f>
        <v>0</v>
      </c>
      <c r="AC15" s="181">
        <f>'CRONOGRAMA PRODUCTOS'!AE33</f>
        <v>0</v>
      </c>
      <c r="AD15" s="151">
        <f>'CRONOGRAMA PRODUCTOS'!AF33</f>
        <v>0</v>
      </c>
      <c r="AE15" s="150">
        <f>'CRONOGRAMA PRODUCTOS'!AG33</f>
        <v>0</v>
      </c>
      <c r="AF15" s="150">
        <f>'CRONOGRAMA PRODUCTOS'!AH33</f>
        <v>0</v>
      </c>
      <c r="AG15" s="150">
        <f>'CRONOGRAMA PRODUCTOS'!AI33</f>
        <v>0</v>
      </c>
      <c r="AH15" s="150">
        <f>'CRONOGRAMA PRODUCTOS'!AJ33</f>
        <v>0</v>
      </c>
      <c r="AI15" s="150">
        <f>'CRONOGRAMA PRODUCTOS'!AK33</f>
        <v>0</v>
      </c>
      <c r="AJ15" s="150">
        <f>'CRONOGRAMA PRODUCTOS'!AL33</f>
        <v>0</v>
      </c>
      <c r="AK15" s="150">
        <f>'CRONOGRAMA PRODUCTOS'!AM33</f>
        <v>0</v>
      </c>
      <c r="AL15" s="150">
        <f>'CRONOGRAMA PRODUCTOS'!AN33</f>
        <v>0</v>
      </c>
      <c r="AM15" s="150">
        <f>'CRONOGRAMA PRODUCTOS'!AO33</f>
        <v>0</v>
      </c>
      <c r="AN15" s="150">
        <f>'CRONOGRAMA PRODUCTOS'!AP33</f>
        <v>0</v>
      </c>
      <c r="AO15" s="181">
        <f>'CRONOGRAMA PRODUCTOS'!AQ33</f>
        <v>0</v>
      </c>
      <c r="AP15" s="848"/>
      <c r="AQ15" s="152"/>
    </row>
    <row r="16" spans="2:43" ht="12.75" customHeight="1" outlineLevel="1">
      <c r="B16" s="1152" t="str">
        <f>+'CRONOGRAMA PRODUCTOS'!D37</f>
        <v>Indicador 2</v>
      </c>
      <c r="C16" s="1153">
        <f>+'CRONOGRAMA PRODUCTOS'!E37</f>
        <v>0</v>
      </c>
      <c r="D16" s="1154" t="str">
        <f>+'CRONOGRAMA PRODUCTOS'!F37</f>
        <v>Unidad medida</v>
      </c>
      <c r="E16" s="871">
        <f>+'CRONOGRAMA PRODUCTOS'!G37</f>
        <v>0</v>
      </c>
      <c r="F16" s="151">
        <f>'CRONOGRAMA PRODUCTOS'!H37</f>
        <v>0</v>
      </c>
      <c r="G16" s="150">
        <f>'CRONOGRAMA PRODUCTOS'!I37</f>
        <v>0</v>
      </c>
      <c r="H16" s="150">
        <f>'CRONOGRAMA PRODUCTOS'!J37</f>
        <v>0</v>
      </c>
      <c r="I16" s="150">
        <f>'CRONOGRAMA PRODUCTOS'!K37</f>
        <v>0</v>
      </c>
      <c r="J16" s="150">
        <f>'CRONOGRAMA PRODUCTOS'!L37</f>
        <v>0</v>
      </c>
      <c r="K16" s="150">
        <f>'CRONOGRAMA PRODUCTOS'!M37</f>
        <v>0</v>
      </c>
      <c r="L16" s="150">
        <f>'CRONOGRAMA PRODUCTOS'!N37</f>
        <v>0</v>
      </c>
      <c r="M16" s="150">
        <f>'CRONOGRAMA PRODUCTOS'!O37</f>
        <v>0</v>
      </c>
      <c r="N16" s="150">
        <f>'CRONOGRAMA PRODUCTOS'!P37</f>
        <v>0</v>
      </c>
      <c r="O16" s="150">
        <f>'CRONOGRAMA PRODUCTOS'!Q37</f>
        <v>0</v>
      </c>
      <c r="P16" s="150">
        <f>'CRONOGRAMA PRODUCTOS'!R37</f>
        <v>0</v>
      </c>
      <c r="Q16" s="181">
        <f>'CRONOGRAMA PRODUCTOS'!S37</f>
        <v>0</v>
      </c>
      <c r="R16" s="151">
        <f>'CRONOGRAMA PRODUCTOS'!T37</f>
        <v>0</v>
      </c>
      <c r="S16" s="150">
        <f>'CRONOGRAMA PRODUCTOS'!U37</f>
        <v>0</v>
      </c>
      <c r="T16" s="150">
        <f>'CRONOGRAMA PRODUCTOS'!V37</f>
        <v>0</v>
      </c>
      <c r="U16" s="150">
        <f>'CRONOGRAMA PRODUCTOS'!W37</f>
        <v>0</v>
      </c>
      <c r="V16" s="150">
        <f>'CRONOGRAMA PRODUCTOS'!X37</f>
        <v>0</v>
      </c>
      <c r="W16" s="150">
        <f>'CRONOGRAMA PRODUCTOS'!Y37</f>
        <v>0</v>
      </c>
      <c r="X16" s="150">
        <f>'CRONOGRAMA PRODUCTOS'!Z37</f>
        <v>0</v>
      </c>
      <c r="Y16" s="150">
        <f>'CRONOGRAMA PRODUCTOS'!AA37</f>
        <v>0</v>
      </c>
      <c r="Z16" s="150">
        <f>'CRONOGRAMA PRODUCTOS'!AB37</f>
        <v>0</v>
      </c>
      <c r="AA16" s="150">
        <f>'CRONOGRAMA PRODUCTOS'!AC37</f>
        <v>0</v>
      </c>
      <c r="AB16" s="150">
        <f>'CRONOGRAMA PRODUCTOS'!AD37</f>
        <v>0</v>
      </c>
      <c r="AC16" s="181">
        <f>'CRONOGRAMA PRODUCTOS'!AE37</f>
        <v>0</v>
      </c>
      <c r="AD16" s="151">
        <f>'CRONOGRAMA PRODUCTOS'!AF37</f>
        <v>0</v>
      </c>
      <c r="AE16" s="150">
        <f>'CRONOGRAMA PRODUCTOS'!AG37</f>
        <v>0</v>
      </c>
      <c r="AF16" s="150">
        <f>'CRONOGRAMA PRODUCTOS'!AH37</f>
        <v>0</v>
      </c>
      <c r="AG16" s="150">
        <f>'CRONOGRAMA PRODUCTOS'!AI37</f>
        <v>0</v>
      </c>
      <c r="AH16" s="150">
        <f>'CRONOGRAMA PRODUCTOS'!AJ37</f>
        <v>0</v>
      </c>
      <c r="AI16" s="150">
        <f>'CRONOGRAMA PRODUCTOS'!AK37</f>
        <v>0</v>
      </c>
      <c r="AJ16" s="150">
        <f>'CRONOGRAMA PRODUCTOS'!AL37</f>
        <v>0</v>
      </c>
      <c r="AK16" s="150">
        <f>'CRONOGRAMA PRODUCTOS'!AM37</f>
        <v>0</v>
      </c>
      <c r="AL16" s="150">
        <f>'CRONOGRAMA PRODUCTOS'!AN37</f>
        <v>0</v>
      </c>
      <c r="AM16" s="150">
        <f>'CRONOGRAMA PRODUCTOS'!AO37</f>
        <v>0</v>
      </c>
      <c r="AN16" s="150">
        <f>'CRONOGRAMA PRODUCTOS'!AP37</f>
        <v>0</v>
      </c>
      <c r="AO16" s="181">
        <f>'CRONOGRAMA PRODUCTOS'!AQ37</f>
        <v>0</v>
      </c>
      <c r="AP16" s="848"/>
      <c r="AQ16" s="152"/>
    </row>
    <row r="17" spans="2:43" ht="12.75" customHeight="1" outlineLevel="1">
      <c r="B17" s="1152" t="str">
        <f>+'CRONOGRAMA PRODUCTOS'!D41</f>
        <v>Indicador 3</v>
      </c>
      <c r="C17" s="1153">
        <f>+'CRONOGRAMA PRODUCTOS'!E41</f>
        <v>0</v>
      </c>
      <c r="D17" s="1154" t="str">
        <f>+'CRONOGRAMA PRODUCTOS'!F41</f>
        <v>Unidad medida</v>
      </c>
      <c r="E17" s="871">
        <f>+'CRONOGRAMA PRODUCTOS'!G41</f>
        <v>0</v>
      </c>
      <c r="F17" s="151">
        <f>'CRONOGRAMA PRODUCTOS'!H41</f>
        <v>0</v>
      </c>
      <c r="G17" s="150">
        <f>'CRONOGRAMA PRODUCTOS'!I41</f>
        <v>0</v>
      </c>
      <c r="H17" s="150">
        <f>'CRONOGRAMA PRODUCTOS'!J41</f>
        <v>0</v>
      </c>
      <c r="I17" s="150">
        <f>'CRONOGRAMA PRODUCTOS'!K41</f>
        <v>0</v>
      </c>
      <c r="J17" s="150">
        <f>'CRONOGRAMA PRODUCTOS'!L41</f>
        <v>0</v>
      </c>
      <c r="K17" s="150">
        <f>'CRONOGRAMA PRODUCTOS'!M41</f>
        <v>0</v>
      </c>
      <c r="L17" s="150">
        <f>'CRONOGRAMA PRODUCTOS'!N41</f>
        <v>0</v>
      </c>
      <c r="M17" s="150">
        <f>'CRONOGRAMA PRODUCTOS'!O41</f>
        <v>0</v>
      </c>
      <c r="N17" s="150">
        <f>'CRONOGRAMA PRODUCTOS'!P41</f>
        <v>0</v>
      </c>
      <c r="O17" s="150">
        <f>'CRONOGRAMA PRODUCTOS'!Q41</f>
        <v>0</v>
      </c>
      <c r="P17" s="150">
        <f>'CRONOGRAMA PRODUCTOS'!R41</f>
        <v>0</v>
      </c>
      <c r="Q17" s="181">
        <f>'CRONOGRAMA PRODUCTOS'!S41</f>
        <v>0</v>
      </c>
      <c r="R17" s="151">
        <f>'CRONOGRAMA PRODUCTOS'!T41</f>
        <v>0</v>
      </c>
      <c r="S17" s="150">
        <f>'CRONOGRAMA PRODUCTOS'!U41</f>
        <v>0</v>
      </c>
      <c r="T17" s="150">
        <f>'CRONOGRAMA PRODUCTOS'!V41</f>
        <v>0</v>
      </c>
      <c r="U17" s="150">
        <f>'CRONOGRAMA PRODUCTOS'!W41</f>
        <v>0</v>
      </c>
      <c r="V17" s="150">
        <f>'CRONOGRAMA PRODUCTOS'!X41</f>
        <v>0</v>
      </c>
      <c r="W17" s="150">
        <f>'CRONOGRAMA PRODUCTOS'!Y41</f>
        <v>0</v>
      </c>
      <c r="X17" s="150">
        <f>'CRONOGRAMA PRODUCTOS'!Z41</f>
        <v>0</v>
      </c>
      <c r="Y17" s="150">
        <f>'CRONOGRAMA PRODUCTOS'!AA41</f>
        <v>0</v>
      </c>
      <c r="Z17" s="150">
        <f>'CRONOGRAMA PRODUCTOS'!AB41</f>
        <v>0</v>
      </c>
      <c r="AA17" s="150">
        <f>'CRONOGRAMA PRODUCTOS'!AC41</f>
        <v>0</v>
      </c>
      <c r="AB17" s="150">
        <f>'CRONOGRAMA PRODUCTOS'!AD41</f>
        <v>0</v>
      </c>
      <c r="AC17" s="181">
        <f>'CRONOGRAMA PRODUCTOS'!AE41</f>
        <v>0</v>
      </c>
      <c r="AD17" s="151">
        <f>'CRONOGRAMA PRODUCTOS'!AF41</f>
        <v>0</v>
      </c>
      <c r="AE17" s="150">
        <f>'CRONOGRAMA PRODUCTOS'!AG41</f>
        <v>0</v>
      </c>
      <c r="AF17" s="150">
        <f>'CRONOGRAMA PRODUCTOS'!AH41</f>
        <v>0</v>
      </c>
      <c r="AG17" s="150">
        <f>'CRONOGRAMA PRODUCTOS'!AI41</f>
        <v>0</v>
      </c>
      <c r="AH17" s="150">
        <f>'CRONOGRAMA PRODUCTOS'!AJ41</f>
        <v>0</v>
      </c>
      <c r="AI17" s="150">
        <f>'CRONOGRAMA PRODUCTOS'!AK41</f>
        <v>0</v>
      </c>
      <c r="AJ17" s="150">
        <f>'CRONOGRAMA PRODUCTOS'!AL41</f>
        <v>0</v>
      </c>
      <c r="AK17" s="150">
        <f>'CRONOGRAMA PRODUCTOS'!AM41</f>
        <v>0</v>
      </c>
      <c r="AL17" s="150">
        <f>'CRONOGRAMA PRODUCTOS'!AN41</f>
        <v>0</v>
      </c>
      <c r="AM17" s="150">
        <f>'CRONOGRAMA PRODUCTOS'!AO41</f>
        <v>0</v>
      </c>
      <c r="AN17" s="150">
        <f>'CRONOGRAMA PRODUCTOS'!AP41</f>
        <v>0</v>
      </c>
      <c r="AO17" s="181">
        <f>'CRONOGRAMA PRODUCTOS'!AQ41</f>
        <v>0</v>
      </c>
      <c r="AP17" s="848"/>
      <c r="AQ17" s="152"/>
    </row>
    <row r="18" spans="2:43" s="39" customFormat="1" ht="12.75" customHeight="1" outlineLevel="2">
      <c r="B18" s="1155" t="s">
        <v>50</v>
      </c>
      <c r="C18" s="1156">
        <f>'MARCO LOGICO'!D31</f>
        <v>0</v>
      </c>
      <c r="D18" s="1157" t="str">
        <f>+'MARCO LOGICO'!F31</f>
        <v>Unidad medida</v>
      </c>
      <c r="E18" s="1063">
        <f>'MARCO LOGICO'!G31</f>
        <v>0</v>
      </c>
      <c r="F18" s="153"/>
      <c r="G18" s="154"/>
      <c r="H18" s="154"/>
      <c r="I18" s="154"/>
      <c r="J18" s="154"/>
      <c r="K18" s="154"/>
      <c r="L18" s="154"/>
      <c r="M18" s="154"/>
      <c r="N18" s="154"/>
      <c r="O18" s="154"/>
      <c r="P18" s="154"/>
      <c r="Q18" s="182"/>
      <c r="R18" s="153"/>
      <c r="S18" s="154"/>
      <c r="T18" s="154"/>
      <c r="U18" s="154"/>
      <c r="V18" s="154"/>
      <c r="W18" s="154"/>
      <c r="X18" s="154"/>
      <c r="Y18" s="154"/>
      <c r="Z18" s="154"/>
      <c r="AA18" s="154"/>
      <c r="AB18" s="154"/>
      <c r="AC18" s="182"/>
      <c r="AD18" s="153"/>
      <c r="AE18" s="154"/>
      <c r="AF18" s="154"/>
      <c r="AG18" s="154"/>
      <c r="AH18" s="154"/>
      <c r="AI18" s="154"/>
      <c r="AJ18" s="154"/>
      <c r="AK18" s="154"/>
      <c r="AL18" s="154"/>
      <c r="AM18" s="154"/>
      <c r="AN18" s="154"/>
      <c r="AO18" s="182"/>
      <c r="AP18" s="849">
        <f>SUM(F18:AO18)</f>
        <v>0</v>
      </c>
      <c r="AQ18" s="155">
        <f>+E18-AP18</f>
        <v>0</v>
      </c>
    </row>
    <row r="19" spans="2:43" s="39" customFormat="1" ht="12.75" customHeight="1" outlineLevel="2">
      <c r="B19" s="1155" t="s">
        <v>51</v>
      </c>
      <c r="C19" s="1156">
        <f>'MARCO LOGICO'!D32</f>
        <v>0</v>
      </c>
      <c r="D19" s="1157" t="str">
        <f>+'MARCO LOGICO'!F32</f>
        <v>Unidad medida</v>
      </c>
      <c r="E19" s="1063">
        <f>'MARCO LOGICO'!G32</f>
        <v>0</v>
      </c>
      <c r="F19" s="153"/>
      <c r="G19" s="154"/>
      <c r="H19" s="154"/>
      <c r="I19" s="154"/>
      <c r="J19" s="154"/>
      <c r="K19" s="154"/>
      <c r="L19" s="154"/>
      <c r="M19" s="154"/>
      <c r="N19" s="154"/>
      <c r="O19" s="154"/>
      <c r="P19" s="154"/>
      <c r="Q19" s="182"/>
      <c r="R19" s="153"/>
      <c r="S19" s="154"/>
      <c r="T19" s="154"/>
      <c r="U19" s="154"/>
      <c r="V19" s="154"/>
      <c r="W19" s="154"/>
      <c r="X19" s="154"/>
      <c r="Y19" s="154"/>
      <c r="Z19" s="154"/>
      <c r="AA19" s="154"/>
      <c r="AB19" s="154"/>
      <c r="AC19" s="182"/>
      <c r="AD19" s="153"/>
      <c r="AE19" s="154"/>
      <c r="AF19" s="154"/>
      <c r="AG19" s="154"/>
      <c r="AH19" s="154"/>
      <c r="AI19" s="154"/>
      <c r="AJ19" s="154"/>
      <c r="AK19" s="154"/>
      <c r="AL19" s="154"/>
      <c r="AM19" s="154"/>
      <c r="AN19" s="154"/>
      <c r="AO19" s="182"/>
      <c r="AP19" s="849">
        <f aca="true" t="shared" si="0" ref="AP19:AP40">SUM(F19:AO19)</f>
        <v>0</v>
      </c>
      <c r="AQ19" s="155">
        <f aca="true" t="shared" si="1" ref="AQ19:AQ40">+E19-AP19</f>
        <v>0</v>
      </c>
    </row>
    <row r="20" spans="2:43" s="39" customFormat="1" ht="12.75" customHeight="1" outlineLevel="2">
      <c r="B20" s="1155" t="s">
        <v>69</v>
      </c>
      <c r="C20" s="1156">
        <f>'MARCO LOGICO'!D33</f>
        <v>0</v>
      </c>
      <c r="D20" s="1157" t="str">
        <f>+'MARCO LOGICO'!F33</f>
        <v>Unidad medida</v>
      </c>
      <c r="E20" s="1063">
        <f>'MARCO LOGICO'!G33</f>
        <v>0</v>
      </c>
      <c r="F20" s="153"/>
      <c r="G20" s="154"/>
      <c r="H20" s="154"/>
      <c r="I20" s="154"/>
      <c r="J20" s="154"/>
      <c r="K20" s="154"/>
      <c r="L20" s="154"/>
      <c r="M20" s="154"/>
      <c r="N20" s="154"/>
      <c r="O20" s="154"/>
      <c r="P20" s="154"/>
      <c r="Q20" s="182"/>
      <c r="R20" s="153"/>
      <c r="S20" s="154"/>
      <c r="T20" s="154"/>
      <c r="U20" s="154"/>
      <c r="V20" s="154"/>
      <c r="W20" s="154"/>
      <c r="X20" s="154"/>
      <c r="Y20" s="154"/>
      <c r="Z20" s="154"/>
      <c r="AA20" s="154"/>
      <c r="AB20" s="154"/>
      <c r="AC20" s="182"/>
      <c r="AD20" s="153"/>
      <c r="AE20" s="154"/>
      <c r="AF20" s="154"/>
      <c r="AG20" s="154"/>
      <c r="AH20" s="154"/>
      <c r="AI20" s="154"/>
      <c r="AJ20" s="154"/>
      <c r="AK20" s="154"/>
      <c r="AL20" s="154"/>
      <c r="AM20" s="154"/>
      <c r="AN20" s="154"/>
      <c r="AO20" s="182"/>
      <c r="AP20" s="849">
        <f t="shared" si="0"/>
        <v>0</v>
      </c>
      <c r="AQ20" s="155">
        <f t="shared" si="1"/>
        <v>0</v>
      </c>
    </row>
    <row r="21" spans="2:43" s="39" customFormat="1" ht="12.75" customHeight="1" outlineLevel="2">
      <c r="B21" s="1155" t="s">
        <v>85</v>
      </c>
      <c r="C21" s="1156">
        <f>'MARCO LOGICO'!D34</f>
        <v>0</v>
      </c>
      <c r="D21" s="1157" t="str">
        <f>+'MARCO LOGICO'!F34</f>
        <v>Unidad medida</v>
      </c>
      <c r="E21" s="1063">
        <f>'MARCO LOGICO'!G34</f>
        <v>0</v>
      </c>
      <c r="F21" s="153"/>
      <c r="G21" s="154"/>
      <c r="H21" s="154"/>
      <c r="I21" s="154"/>
      <c r="J21" s="154"/>
      <c r="K21" s="154"/>
      <c r="L21" s="154"/>
      <c r="M21" s="154"/>
      <c r="N21" s="154"/>
      <c r="O21" s="154"/>
      <c r="P21" s="154"/>
      <c r="Q21" s="182"/>
      <c r="R21" s="156"/>
      <c r="S21" s="157"/>
      <c r="T21" s="157"/>
      <c r="U21" s="157"/>
      <c r="V21" s="157"/>
      <c r="W21" s="157"/>
      <c r="X21" s="157"/>
      <c r="Y21" s="157"/>
      <c r="Z21" s="157"/>
      <c r="AA21" s="157"/>
      <c r="AB21" s="157"/>
      <c r="AC21" s="168"/>
      <c r="AD21" s="156"/>
      <c r="AE21" s="157"/>
      <c r="AF21" s="157"/>
      <c r="AG21" s="157"/>
      <c r="AH21" s="157"/>
      <c r="AI21" s="157"/>
      <c r="AJ21" s="157"/>
      <c r="AK21" s="157"/>
      <c r="AL21" s="157"/>
      <c r="AM21" s="157"/>
      <c r="AN21" s="157"/>
      <c r="AO21" s="168"/>
      <c r="AP21" s="850">
        <f t="shared" si="0"/>
        <v>0</v>
      </c>
      <c r="AQ21" s="155">
        <f t="shared" si="1"/>
        <v>0</v>
      </c>
    </row>
    <row r="22" spans="2:43" s="39" customFormat="1" ht="12.75" customHeight="1" outlineLevel="2">
      <c r="B22" s="1155" t="s">
        <v>91</v>
      </c>
      <c r="C22" s="1156">
        <f>'MARCO LOGICO'!D35</f>
        <v>0</v>
      </c>
      <c r="D22" s="1157" t="str">
        <f>+'MARCO LOGICO'!F35</f>
        <v>Unidad medida</v>
      </c>
      <c r="E22" s="1063">
        <f>'MARCO LOGICO'!G35</f>
        <v>0</v>
      </c>
      <c r="F22" s="153"/>
      <c r="G22" s="154"/>
      <c r="H22" s="154"/>
      <c r="I22" s="154"/>
      <c r="J22" s="154"/>
      <c r="K22" s="154"/>
      <c r="L22" s="154"/>
      <c r="M22" s="154"/>
      <c r="N22" s="154"/>
      <c r="O22" s="154"/>
      <c r="P22" s="154"/>
      <c r="Q22" s="182"/>
      <c r="R22" s="153"/>
      <c r="S22" s="154"/>
      <c r="T22" s="154"/>
      <c r="U22" s="154"/>
      <c r="V22" s="154"/>
      <c r="W22" s="154"/>
      <c r="X22" s="154"/>
      <c r="Y22" s="154"/>
      <c r="Z22" s="154"/>
      <c r="AA22" s="154"/>
      <c r="AB22" s="154"/>
      <c r="AC22" s="182"/>
      <c r="AD22" s="153"/>
      <c r="AE22" s="154"/>
      <c r="AF22" s="154"/>
      <c r="AG22" s="154"/>
      <c r="AH22" s="154"/>
      <c r="AI22" s="154"/>
      <c r="AJ22" s="154"/>
      <c r="AK22" s="154"/>
      <c r="AL22" s="154"/>
      <c r="AM22" s="154"/>
      <c r="AN22" s="154"/>
      <c r="AO22" s="182"/>
      <c r="AP22" s="849">
        <f t="shared" si="0"/>
        <v>0</v>
      </c>
      <c r="AQ22" s="155">
        <f t="shared" si="1"/>
        <v>0</v>
      </c>
    </row>
    <row r="23" spans="2:43" ht="12.75" customHeight="1" outlineLevel="1">
      <c r="B23" s="1149">
        <f>'MARCO LOGICO'!C36</f>
        <v>1.2</v>
      </c>
      <c r="C23" s="1150">
        <f>'MARCO LOGICO'!D36</f>
        <v>0</v>
      </c>
      <c r="D23" s="1158"/>
      <c r="E23" s="872"/>
      <c r="F23" s="158"/>
      <c r="G23" s="159"/>
      <c r="H23" s="159"/>
      <c r="I23" s="159"/>
      <c r="J23" s="159"/>
      <c r="K23" s="159"/>
      <c r="L23" s="159"/>
      <c r="M23" s="160"/>
      <c r="N23" s="159"/>
      <c r="O23" s="159"/>
      <c r="P23" s="159"/>
      <c r="Q23" s="183"/>
      <c r="R23" s="158"/>
      <c r="S23" s="159"/>
      <c r="T23" s="159"/>
      <c r="U23" s="159"/>
      <c r="V23" s="160"/>
      <c r="W23" s="159"/>
      <c r="X23" s="159"/>
      <c r="Y23" s="159"/>
      <c r="Z23" s="159"/>
      <c r="AA23" s="159"/>
      <c r="AB23" s="159"/>
      <c r="AC23" s="183"/>
      <c r="AD23" s="158"/>
      <c r="AE23" s="160"/>
      <c r="AF23" s="159"/>
      <c r="AG23" s="159"/>
      <c r="AH23" s="159"/>
      <c r="AI23" s="159"/>
      <c r="AJ23" s="159"/>
      <c r="AK23" s="159"/>
      <c r="AL23" s="159"/>
      <c r="AM23" s="159"/>
      <c r="AN23" s="160"/>
      <c r="AO23" s="183"/>
      <c r="AP23" s="851">
        <f t="shared" si="0"/>
        <v>0</v>
      </c>
      <c r="AQ23" s="161">
        <f t="shared" si="1"/>
        <v>0</v>
      </c>
    </row>
    <row r="24" spans="2:43" ht="12.75" customHeight="1" outlineLevel="1">
      <c r="B24" s="1152" t="str">
        <f>+'CRONOGRAMA PRODUCTOS'!D45</f>
        <v>Indicador 1</v>
      </c>
      <c r="C24" s="1153">
        <f>+'CRONOGRAMA PRODUCTOS'!E45</f>
        <v>0</v>
      </c>
      <c r="D24" s="1154" t="str">
        <f>+'CRONOGRAMA PRODUCTOS'!F45</f>
        <v>Unidad medida</v>
      </c>
      <c r="E24" s="871">
        <f>+'CRONOGRAMA PRODUCTOS'!G45</f>
        <v>0</v>
      </c>
      <c r="F24" s="151">
        <f>'CRONOGRAMA PRODUCTOS'!H45</f>
        <v>0</v>
      </c>
      <c r="G24" s="150">
        <f>'CRONOGRAMA PRODUCTOS'!I45</f>
        <v>0</v>
      </c>
      <c r="H24" s="150">
        <f>'CRONOGRAMA PRODUCTOS'!J45</f>
        <v>0</v>
      </c>
      <c r="I24" s="150">
        <f>'CRONOGRAMA PRODUCTOS'!K45</f>
        <v>0</v>
      </c>
      <c r="J24" s="150">
        <f>'CRONOGRAMA PRODUCTOS'!L45</f>
        <v>0</v>
      </c>
      <c r="K24" s="150">
        <f>'CRONOGRAMA PRODUCTOS'!M45</f>
        <v>0</v>
      </c>
      <c r="L24" s="150">
        <f>'CRONOGRAMA PRODUCTOS'!N45</f>
        <v>0</v>
      </c>
      <c r="M24" s="150">
        <f>'CRONOGRAMA PRODUCTOS'!O45</f>
        <v>0</v>
      </c>
      <c r="N24" s="150">
        <f>'CRONOGRAMA PRODUCTOS'!P45</f>
        <v>0</v>
      </c>
      <c r="O24" s="150">
        <f>'CRONOGRAMA PRODUCTOS'!Q45</f>
        <v>0</v>
      </c>
      <c r="P24" s="150">
        <f>'CRONOGRAMA PRODUCTOS'!R45</f>
        <v>0</v>
      </c>
      <c r="Q24" s="181">
        <f>'CRONOGRAMA PRODUCTOS'!S45</f>
        <v>0</v>
      </c>
      <c r="R24" s="151">
        <f>'CRONOGRAMA PRODUCTOS'!T45</f>
        <v>0</v>
      </c>
      <c r="S24" s="150">
        <f>'CRONOGRAMA PRODUCTOS'!U45</f>
        <v>0</v>
      </c>
      <c r="T24" s="150">
        <f>'CRONOGRAMA PRODUCTOS'!V45</f>
        <v>0</v>
      </c>
      <c r="U24" s="150">
        <f>'CRONOGRAMA PRODUCTOS'!W45</f>
        <v>0</v>
      </c>
      <c r="V24" s="150">
        <f>'CRONOGRAMA PRODUCTOS'!X45</f>
        <v>0</v>
      </c>
      <c r="W24" s="150">
        <f>'CRONOGRAMA PRODUCTOS'!Y45</f>
        <v>0</v>
      </c>
      <c r="X24" s="150">
        <f>'CRONOGRAMA PRODUCTOS'!Z45</f>
        <v>0</v>
      </c>
      <c r="Y24" s="150">
        <f>'CRONOGRAMA PRODUCTOS'!AA45</f>
        <v>0</v>
      </c>
      <c r="Z24" s="150">
        <f>'CRONOGRAMA PRODUCTOS'!AB45</f>
        <v>0</v>
      </c>
      <c r="AA24" s="150">
        <f>'CRONOGRAMA PRODUCTOS'!AC45</f>
        <v>0</v>
      </c>
      <c r="AB24" s="150">
        <f>'CRONOGRAMA PRODUCTOS'!AD45</f>
        <v>0</v>
      </c>
      <c r="AC24" s="181">
        <f>'CRONOGRAMA PRODUCTOS'!AE45</f>
        <v>0</v>
      </c>
      <c r="AD24" s="151">
        <f>'CRONOGRAMA PRODUCTOS'!AF45</f>
        <v>0</v>
      </c>
      <c r="AE24" s="150">
        <f>'CRONOGRAMA PRODUCTOS'!AG45</f>
        <v>0</v>
      </c>
      <c r="AF24" s="150">
        <f>'CRONOGRAMA PRODUCTOS'!AH45</f>
        <v>0</v>
      </c>
      <c r="AG24" s="150">
        <f>'CRONOGRAMA PRODUCTOS'!AI45</f>
        <v>0</v>
      </c>
      <c r="AH24" s="150">
        <f>'CRONOGRAMA PRODUCTOS'!AJ45</f>
        <v>0</v>
      </c>
      <c r="AI24" s="150">
        <f>'CRONOGRAMA PRODUCTOS'!AK45</f>
        <v>0</v>
      </c>
      <c r="AJ24" s="150">
        <f>'CRONOGRAMA PRODUCTOS'!AL45</f>
        <v>0</v>
      </c>
      <c r="AK24" s="150">
        <f>'CRONOGRAMA PRODUCTOS'!AM45</f>
        <v>0</v>
      </c>
      <c r="AL24" s="150">
        <f>'CRONOGRAMA PRODUCTOS'!AN45</f>
        <v>0</v>
      </c>
      <c r="AM24" s="150">
        <f>'CRONOGRAMA PRODUCTOS'!AO45</f>
        <v>0</v>
      </c>
      <c r="AN24" s="150">
        <f>'CRONOGRAMA PRODUCTOS'!AP45</f>
        <v>0</v>
      </c>
      <c r="AO24" s="181">
        <f>'CRONOGRAMA PRODUCTOS'!AQ45</f>
        <v>0</v>
      </c>
      <c r="AP24" s="848"/>
      <c r="AQ24" s="152"/>
    </row>
    <row r="25" spans="2:43" ht="12.75" customHeight="1" outlineLevel="1">
      <c r="B25" s="1152" t="str">
        <f>+'CRONOGRAMA PRODUCTOS'!D49</f>
        <v>Indicador 2</v>
      </c>
      <c r="C25" s="1153">
        <f>+'CRONOGRAMA PRODUCTOS'!E49</f>
        <v>0</v>
      </c>
      <c r="D25" s="1154" t="str">
        <f>+'CRONOGRAMA PRODUCTOS'!F49</f>
        <v>Unidad medida</v>
      </c>
      <c r="E25" s="871">
        <f>+'CRONOGRAMA PRODUCTOS'!G49</f>
        <v>0</v>
      </c>
      <c r="F25" s="151">
        <f>'CRONOGRAMA PRODUCTOS'!H49</f>
        <v>0</v>
      </c>
      <c r="G25" s="150">
        <f>'CRONOGRAMA PRODUCTOS'!I49</f>
        <v>0</v>
      </c>
      <c r="H25" s="150">
        <f>'CRONOGRAMA PRODUCTOS'!J49</f>
        <v>0</v>
      </c>
      <c r="I25" s="150">
        <f>'CRONOGRAMA PRODUCTOS'!K49</f>
        <v>0</v>
      </c>
      <c r="J25" s="150">
        <f>'CRONOGRAMA PRODUCTOS'!L49</f>
        <v>0</v>
      </c>
      <c r="K25" s="150">
        <f>'CRONOGRAMA PRODUCTOS'!M49</f>
        <v>0</v>
      </c>
      <c r="L25" s="150">
        <f>'CRONOGRAMA PRODUCTOS'!N49</f>
        <v>0</v>
      </c>
      <c r="M25" s="150">
        <f>'CRONOGRAMA PRODUCTOS'!O49</f>
        <v>0</v>
      </c>
      <c r="N25" s="150">
        <f>'CRONOGRAMA PRODUCTOS'!P49</f>
        <v>0</v>
      </c>
      <c r="O25" s="150">
        <f>'CRONOGRAMA PRODUCTOS'!Q49</f>
        <v>0</v>
      </c>
      <c r="P25" s="150">
        <f>'CRONOGRAMA PRODUCTOS'!R49</f>
        <v>0</v>
      </c>
      <c r="Q25" s="181">
        <f>'CRONOGRAMA PRODUCTOS'!S49</f>
        <v>0</v>
      </c>
      <c r="R25" s="151">
        <f>'CRONOGRAMA PRODUCTOS'!T49</f>
        <v>0</v>
      </c>
      <c r="S25" s="150">
        <f>'CRONOGRAMA PRODUCTOS'!U49</f>
        <v>0</v>
      </c>
      <c r="T25" s="150">
        <f>'CRONOGRAMA PRODUCTOS'!V49</f>
        <v>0</v>
      </c>
      <c r="U25" s="150">
        <f>'CRONOGRAMA PRODUCTOS'!W49</f>
        <v>0</v>
      </c>
      <c r="V25" s="150">
        <f>'CRONOGRAMA PRODUCTOS'!X49</f>
        <v>0</v>
      </c>
      <c r="W25" s="150">
        <f>'CRONOGRAMA PRODUCTOS'!Y49</f>
        <v>0</v>
      </c>
      <c r="X25" s="150">
        <f>'CRONOGRAMA PRODUCTOS'!Z49</f>
        <v>0</v>
      </c>
      <c r="Y25" s="150">
        <f>'CRONOGRAMA PRODUCTOS'!AA49</f>
        <v>0</v>
      </c>
      <c r="Z25" s="150">
        <f>'CRONOGRAMA PRODUCTOS'!AB49</f>
        <v>0</v>
      </c>
      <c r="AA25" s="150">
        <f>'CRONOGRAMA PRODUCTOS'!AC49</f>
        <v>0</v>
      </c>
      <c r="AB25" s="150">
        <f>'CRONOGRAMA PRODUCTOS'!AD49</f>
        <v>0</v>
      </c>
      <c r="AC25" s="181">
        <f>'CRONOGRAMA PRODUCTOS'!AE49</f>
        <v>0</v>
      </c>
      <c r="AD25" s="151">
        <f>'CRONOGRAMA PRODUCTOS'!AF49</f>
        <v>0</v>
      </c>
      <c r="AE25" s="150">
        <f>'CRONOGRAMA PRODUCTOS'!AG49</f>
        <v>0</v>
      </c>
      <c r="AF25" s="150">
        <f>'CRONOGRAMA PRODUCTOS'!AH49</f>
        <v>0</v>
      </c>
      <c r="AG25" s="150">
        <f>'CRONOGRAMA PRODUCTOS'!AI49</f>
        <v>0</v>
      </c>
      <c r="AH25" s="150">
        <f>'CRONOGRAMA PRODUCTOS'!AJ49</f>
        <v>0</v>
      </c>
      <c r="AI25" s="150">
        <f>'CRONOGRAMA PRODUCTOS'!AK49</f>
        <v>0</v>
      </c>
      <c r="AJ25" s="150">
        <f>'CRONOGRAMA PRODUCTOS'!AL49</f>
        <v>0</v>
      </c>
      <c r="AK25" s="150">
        <f>'CRONOGRAMA PRODUCTOS'!AM49</f>
        <v>0</v>
      </c>
      <c r="AL25" s="150">
        <f>'CRONOGRAMA PRODUCTOS'!AN49</f>
        <v>0</v>
      </c>
      <c r="AM25" s="150">
        <f>'CRONOGRAMA PRODUCTOS'!AO49</f>
        <v>0</v>
      </c>
      <c r="AN25" s="150">
        <f>'CRONOGRAMA PRODUCTOS'!AP49</f>
        <v>0</v>
      </c>
      <c r="AO25" s="181">
        <f>'CRONOGRAMA PRODUCTOS'!AQ49</f>
        <v>0</v>
      </c>
      <c r="AP25" s="848"/>
      <c r="AQ25" s="152"/>
    </row>
    <row r="26" spans="2:43" ht="12.75" customHeight="1" outlineLevel="1">
      <c r="B26" s="1152" t="str">
        <f>+'CRONOGRAMA PRODUCTOS'!D53</f>
        <v>Indicador 3</v>
      </c>
      <c r="C26" s="1153">
        <f>+'CRONOGRAMA PRODUCTOS'!E53</f>
        <v>0</v>
      </c>
      <c r="D26" s="1154" t="str">
        <f>+'CRONOGRAMA PRODUCTOS'!F53</f>
        <v>Unidad medida</v>
      </c>
      <c r="E26" s="871">
        <f>+'CRONOGRAMA PRODUCTOS'!G53</f>
        <v>0</v>
      </c>
      <c r="F26" s="151">
        <f>'CRONOGRAMA PRODUCTOS'!H53</f>
        <v>0</v>
      </c>
      <c r="G26" s="150">
        <f>'CRONOGRAMA PRODUCTOS'!I53</f>
        <v>0</v>
      </c>
      <c r="H26" s="150">
        <f>'CRONOGRAMA PRODUCTOS'!J53</f>
        <v>0</v>
      </c>
      <c r="I26" s="150">
        <f>'CRONOGRAMA PRODUCTOS'!K53</f>
        <v>0</v>
      </c>
      <c r="J26" s="150">
        <f>'CRONOGRAMA PRODUCTOS'!L53</f>
        <v>0</v>
      </c>
      <c r="K26" s="150">
        <f>'CRONOGRAMA PRODUCTOS'!M53</f>
        <v>0</v>
      </c>
      <c r="L26" s="150">
        <f>'CRONOGRAMA PRODUCTOS'!N53</f>
        <v>0</v>
      </c>
      <c r="M26" s="150">
        <f>'CRONOGRAMA PRODUCTOS'!O53</f>
        <v>0</v>
      </c>
      <c r="N26" s="150">
        <f>'CRONOGRAMA PRODUCTOS'!P53</f>
        <v>0</v>
      </c>
      <c r="O26" s="150">
        <f>'CRONOGRAMA PRODUCTOS'!Q53</f>
        <v>0</v>
      </c>
      <c r="P26" s="150">
        <f>'CRONOGRAMA PRODUCTOS'!R53</f>
        <v>0</v>
      </c>
      <c r="Q26" s="181">
        <f>'CRONOGRAMA PRODUCTOS'!S53</f>
        <v>0</v>
      </c>
      <c r="R26" s="151">
        <f>'CRONOGRAMA PRODUCTOS'!T53</f>
        <v>0</v>
      </c>
      <c r="S26" s="150">
        <f>'CRONOGRAMA PRODUCTOS'!U53</f>
        <v>0</v>
      </c>
      <c r="T26" s="150">
        <f>'CRONOGRAMA PRODUCTOS'!V53</f>
        <v>0</v>
      </c>
      <c r="U26" s="150">
        <f>'CRONOGRAMA PRODUCTOS'!W53</f>
        <v>0</v>
      </c>
      <c r="V26" s="150">
        <f>'CRONOGRAMA PRODUCTOS'!X53</f>
        <v>0</v>
      </c>
      <c r="W26" s="150">
        <f>'CRONOGRAMA PRODUCTOS'!Y53</f>
        <v>0</v>
      </c>
      <c r="X26" s="150">
        <f>'CRONOGRAMA PRODUCTOS'!Z53</f>
        <v>0</v>
      </c>
      <c r="Y26" s="150">
        <f>'CRONOGRAMA PRODUCTOS'!AA53</f>
        <v>0</v>
      </c>
      <c r="Z26" s="150">
        <f>'CRONOGRAMA PRODUCTOS'!AB53</f>
        <v>0</v>
      </c>
      <c r="AA26" s="150">
        <f>'CRONOGRAMA PRODUCTOS'!AC53</f>
        <v>0</v>
      </c>
      <c r="AB26" s="150">
        <f>'CRONOGRAMA PRODUCTOS'!AD53</f>
        <v>0</v>
      </c>
      <c r="AC26" s="181">
        <f>'CRONOGRAMA PRODUCTOS'!AE53</f>
        <v>0</v>
      </c>
      <c r="AD26" s="151">
        <f>'CRONOGRAMA PRODUCTOS'!AF53</f>
        <v>0</v>
      </c>
      <c r="AE26" s="150">
        <f>'CRONOGRAMA PRODUCTOS'!AG53</f>
        <v>0</v>
      </c>
      <c r="AF26" s="150">
        <f>'CRONOGRAMA PRODUCTOS'!AH53</f>
        <v>0</v>
      </c>
      <c r="AG26" s="150">
        <f>'CRONOGRAMA PRODUCTOS'!AI53</f>
        <v>0</v>
      </c>
      <c r="AH26" s="150">
        <f>'CRONOGRAMA PRODUCTOS'!AJ53</f>
        <v>0</v>
      </c>
      <c r="AI26" s="150">
        <f>'CRONOGRAMA PRODUCTOS'!AK53</f>
        <v>0</v>
      </c>
      <c r="AJ26" s="150">
        <f>'CRONOGRAMA PRODUCTOS'!AL53</f>
        <v>0</v>
      </c>
      <c r="AK26" s="150">
        <f>'CRONOGRAMA PRODUCTOS'!AM53</f>
        <v>0</v>
      </c>
      <c r="AL26" s="150">
        <f>'CRONOGRAMA PRODUCTOS'!AN53</f>
        <v>0</v>
      </c>
      <c r="AM26" s="150">
        <f>'CRONOGRAMA PRODUCTOS'!AO53</f>
        <v>0</v>
      </c>
      <c r="AN26" s="150">
        <f>'CRONOGRAMA PRODUCTOS'!AP53</f>
        <v>0</v>
      </c>
      <c r="AO26" s="181">
        <f>'CRONOGRAMA PRODUCTOS'!AQ53</f>
        <v>0</v>
      </c>
      <c r="AP26" s="848"/>
      <c r="AQ26" s="152"/>
    </row>
    <row r="27" spans="2:43" ht="12.75" customHeight="1" outlineLevel="1">
      <c r="B27" s="1155" t="s">
        <v>58</v>
      </c>
      <c r="C27" s="1156">
        <f>'MARCO LOGICO'!D39</f>
        <v>0</v>
      </c>
      <c r="D27" s="1157" t="str">
        <f>+'MARCO LOGICO'!F39</f>
        <v>Unidad medida</v>
      </c>
      <c r="E27" s="1063">
        <f>'MARCO LOGICO'!G39</f>
        <v>0</v>
      </c>
      <c r="F27" s="153"/>
      <c r="G27" s="154"/>
      <c r="H27" s="154"/>
      <c r="I27" s="154"/>
      <c r="J27" s="154"/>
      <c r="K27" s="154"/>
      <c r="L27" s="154"/>
      <c r="M27" s="154"/>
      <c r="N27" s="154"/>
      <c r="O27" s="154"/>
      <c r="P27" s="154"/>
      <c r="Q27" s="182"/>
      <c r="R27" s="153"/>
      <c r="S27" s="154"/>
      <c r="T27" s="154"/>
      <c r="U27" s="154"/>
      <c r="V27" s="154"/>
      <c r="W27" s="154"/>
      <c r="X27" s="154"/>
      <c r="Y27" s="154"/>
      <c r="Z27" s="154"/>
      <c r="AA27" s="154"/>
      <c r="AB27" s="154"/>
      <c r="AC27" s="182"/>
      <c r="AD27" s="153"/>
      <c r="AE27" s="154"/>
      <c r="AF27" s="154"/>
      <c r="AG27" s="154"/>
      <c r="AH27" s="154"/>
      <c r="AI27" s="154"/>
      <c r="AJ27" s="154"/>
      <c r="AK27" s="154"/>
      <c r="AL27" s="154"/>
      <c r="AM27" s="154"/>
      <c r="AN27" s="154"/>
      <c r="AO27" s="182"/>
      <c r="AP27" s="849">
        <f t="shared" si="0"/>
        <v>0</v>
      </c>
      <c r="AQ27" s="155">
        <f t="shared" si="1"/>
        <v>0</v>
      </c>
    </row>
    <row r="28" spans="2:43" ht="12.75" customHeight="1" outlineLevel="1">
      <c r="B28" s="1155" t="s">
        <v>98</v>
      </c>
      <c r="C28" s="1156">
        <f>'MARCO LOGICO'!D40</f>
        <v>0</v>
      </c>
      <c r="D28" s="1157" t="str">
        <f>'MARCO LOGICO'!F40</f>
        <v>Unidad medida</v>
      </c>
      <c r="E28" s="1063">
        <f>'MARCO LOGICO'!G40</f>
        <v>0</v>
      </c>
      <c r="F28" s="153"/>
      <c r="G28" s="154"/>
      <c r="H28" s="154"/>
      <c r="I28" s="154"/>
      <c r="J28" s="154"/>
      <c r="K28" s="154"/>
      <c r="L28" s="154"/>
      <c r="M28" s="154"/>
      <c r="N28" s="154"/>
      <c r="O28" s="154"/>
      <c r="P28" s="154"/>
      <c r="Q28" s="182"/>
      <c r="R28" s="153"/>
      <c r="S28" s="154"/>
      <c r="T28" s="154"/>
      <c r="U28" s="154"/>
      <c r="V28" s="154"/>
      <c r="W28" s="154"/>
      <c r="X28" s="154"/>
      <c r="Y28" s="154"/>
      <c r="Z28" s="154"/>
      <c r="AA28" s="154"/>
      <c r="AB28" s="154"/>
      <c r="AC28" s="182"/>
      <c r="AD28" s="153"/>
      <c r="AE28" s="154"/>
      <c r="AF28" s="154"/>
      <c r="AG28" s="154"/>
      <c r="AH28" s="154"/>
      <c r="AI28" s="154"/>
      <c r="AJ28" s="154"/>
      <c r="AK28" s="154"/>
      <c r="AL28" s="154"/>
      <c r="AM28" s="154"/>
      <c r="AN28" s="154"/>
      <c r="AO28" s="182"/>
      <c r="AP28" s="849">
        <f t="shared" si="0"/>
        <v>0</v>
      </c>
      <c r="AQ28" s="155">
        <f t="shared" si="1"/>
        <v>0</v>
      </c>
    </row>
    <row r="29" spans="2:43" ht="12.75" customHeight="1" outlineLevel="1">
      <c r="B29" s="1155" t="s">
        <v>104</v>
      </c>
      <c r="C29" s="1156">
        <f>'MARCO LOGICO'!D41</f>
        <v>0</v>
      </c>
      <c r="D29" s="1157" t="str">
        <f>'MARCO LOGICO'!F41</f>
        <v>Unidad medida</v>
      </c>
      <c r="E29" s="1063">
        <f>'MARCO LOGICO'!G41</f>
        <v>0</v>
      </c>
      <c r="F29" s="153"/>
      <c r="G29" s="154"/>
      <c r="H29" s="154"/>
      <c r="I29" s="154"/>
      <c r="J29" s="154"/>
      <c r="K29" s="154"/>
      <c r="L29" s="154"/>
      <c r="M29" s="154"/>
      <c r="N29" s="154"/>
      <c r="O29" s="154"/>
      <c r="P29" s="154"/>
      <c r="Q29" s="182"/>
      <c r="R29" s="153"/>
      <c r="S29" s="154"/>
      <c r="T29" s="154"/>
      <c r="U29" s="154"/>
      <c r="V29" s="154"/>
      <c r="W29" s="154"/>
      <c r="X29" s="154"/>
      <c r="Y29" s="154"/>
      <c r="Z29" s="154"/>
      <c r="AA29" s="154"/>
      <c r="AB29" s="154"/>
      <c r="AC29" s="182"/>
      <c r="AD29" s="153"/>
      <c r="AE29" s="154"/>
      <c r="AF29" s="154"/>
      <c r="AG29" s="154"/>
      <c r="AH29" s="154"/>
      <c r="AI29" s="154"/>
      <c r="AJ29" s="154"/>
      <c r="AK29" s="154"/>
      <c r="AL29" s="154"/>
      <c r="AM29" s="154"/>
      <c r="AN29" s="154"/>
      <c r="AO29" s="182"/>
      <c r="AP29" s="849">
        <f t="shared" si="0"/>
        <v>0</v>
      </c>
      <c r="AQ29" s="155">
        <f t="shared" si="1"/>
        <v>0</v>
      </c>
    </row>
    <row r="30" spans="2:43" ht="12.75" customHeight="1" outlineLevel="1">
      <c r="B30" s="1155" t="s">
        <v>110</v>
      </c>
      <c r="C30" s="1156">
        <f>'MARCO LOGICO'!D42</f>
        <v>0</v>
      </c>
      <c r="D30" s="1157" t="str">
        <f>'MARCO LOGICO'!F42</f>
        <v>Unidad medida</v>
      </c>
      <c r="E30" s="1063">
        <f>'MARCO LOGICO'!G42</f>
        <v>0</v>
      </c>
      <c r="F30" s="153"/>
      <c r="G30" s="154"/>
      <c r="H30" s="154"/>
      <c r="I30" s="154"/>
      <c r="J30" s="154"/>
      <c r="K30" s="154"/>
      <c r="L30" s="154"/>
      <c r="M30" s="154"/>
      <c r="N30" s="154"/>
      <c r="O30" s="154"/>
      <c r="P30" s="154"/>
      <c r="Q30" s="182"/>
      <c r="R30" s="153"/>
      <c r="S30" s="154"/>
      <c r="T30" s="154"/>
      <c r="U30" s="154"/>
      <c r="V30" s="154"/>
      <c r="W30" s="154"/>
      <c r="X30" s="154"/>
      <c r="Y30" s="154"/>
      <c r="Z30" s="154"/>
      <c r="AA30" s="154"/>
      <c r="AB30" s="154"/>
      <c r="AC30" s="182"/>
      <c r="AD30" s="153"/>
      <c r="AE30" s="154"/>
      <c r="AF30" s="154"/>
      <c r="AG30" s="154"/>
      <c r="AH30" s="154"/>
      <c r="AI30" s="154"/>
      <c r="AJ30" s="154"/>
      <c r="AK30" s="154"/>
      <c r="AL30" s="154"/>
      <c r="AM30" s="154"/>
      <c r="AN30" s="154"/>
      <c r="AO30" s="182"/>
      <c r="AP30" s="849">
        <f t="shared" si="0"/>
        <v>0</v>
      </c>
      <c r="AQ30" s="155">
        <f t="shared" si="1"/>
        <v>0</v>
      </c>
    </row>
    <row r="31" spans="2:43" ht="12.75" customHeight="1" outlineLevel="1">
      <c r="B31" s="1155" t="s">
        <v>116</v>
      </c>
      <c r="C31" s="1156">
        <f>'MARCO LOGICO'!D43</f>
        <v>0</v>
      </c>
      <c r="D31" s="1157" t="str">
        <f>'MARCO LOGICO'!F43</f>
        <v>Unidad medida</v>
      </c>
      <c r="E31" s="1063">
        <f>'MARCO LOGICO'!G43</f>
        <v>0</v>
      </c>
      <c r="F31" s="153"/>
      <c r="G31" s="154"/>
      <c r="H31" s="154"/>
      <c r="I31" s="154"/>
      <c r="J31" s="154"/>
      <c r="K31" s="154"/>
      <c r="L31" s="154"/>
      <c r="M31" s="154"/>
      <c r="N31" s="154"/>
      <c r="O31" s="154"/>
      <c r="P31" s="154"/>
      <c r="Q31" s="182"/>
      <c r="R31" s="153"/>
      <c r="S31" s="154"/>
      <c r="T31" s="154"/>
      <c r="U31" s="154"/>
      <c r="V31" s="154"/>
      <c r="W31" s="154"/>
      <c r="X31" s="154"/>
      <c r="Y31" s="154"/>
      <c r="Z31" s="154"/>
      <c r="AA31" s="154"/>
      <c r="AB31" s="154"/>
      <c r="AC31" s="182"/>
      <c r="AD31" s="153"/>
      <c r="AE31" s="154"/>
      <c r="AF31" s="154"/>
      <c r="AG31" s="154"/>
      <c r="AH31" s="154"/>
      <c r="AI31" s="154"/>
      <c r="AJ31" s="154"/>
      <c r="AK31" s="154"/>
      <c r="AL31" s="154"/>
      <c r="AM31" s="154"/>
      <c r="AN31" s="154"/>
      <c r="AO31" s="182"/>
      <c r="AP31" s="849">
        <f t="shared" si="0"/>
        <v>0</v>
      </c>
      <c r="AQ31" s="155">
        <f t="shared" si="1"/>
        <v>0</v>
      </c>
    </row>
    <row r="32" spans="2:43" ht="12.75" customHeight="1" outlineLevel="3">
      <c r="B32" s="1149">
        <f>'MARCO LOGICO'!C44</f>
        <v>1.3</v>
      </c>
      <c r="C32" s="1150">
        <f>'MARCO LOGICO'!D44</f>
        <v>0</v>
      </c>
      <c r="D32" s="1158"/>
      <c r="E32" s="872"/>
      <c r="F32" s="158"/>
      <c r="G32" s="159"/>
      <c r="H32" s="159"/>
      <c r="I32" s="159"/>
      <c r="J32" s="159"/>
      <c r="K32" s="159"/>
      <c r="L32" s="159"/>
      <c r="M32" s="159"/>
      <c r="N32" s="159"/>
      <c r="O32" s="159"/>
      <c r="P32" s="159"/>
      <c r="Q32" s="183"/>
      <c r="R32" s="158"/>
      <c r="S32" s="159"/>
      <c r="T32" s="159"/>
      <c r="U32" s="159"/>
      <c r="V32" s="159"/>
      <c r="W32" s="159"/>
      <c r="X32" s="159"/>
      <c r="Y32" s="159"/>
      <c r="Z32" s="159"/>
      <c r="AA32" s="159"/>
      <c r="AB32" s="159"/>
      <c r="AC32" s="183"/>
      <c r="AD32" s="158"/>
      <c r="AE32" s="159"/>
      <c r="AF32" s="159"/>
      <c r="AG32" s="159"/>
      <c r="AH32" s="159"/>
      <c r="AI32" s="159"/>
      <c r="AJ32" s="159"/>
      <c r="AK32" s="159"/>
      <c r="AL32" s="159"/>
      <c r="AM32" s="159"/>
      <c r="AN32" s="159"/>
      <c r="AO32" s="183"/>
      <c r="AP32" s="852">
        <f t="shared" si="0"/>
        <v>0</v>
      </c>
      <c r="AQ32" s="161">
        <f t="shared" si="1"/>
        <v>0</v>
      </c>
    </row>
    <row r="33" spans="2:43" ht="12.75" customHeight="1" outlineLevel="1">
      <c r="B33" s="1152" t="str">
        <f>+'CRONOGRAMA PRODUCTOS'!D57</f>
        <v>Indicador 1</v>
      </c>
      <c r="C33" s="1153">
        <f>+'CRONOGRAMA PRODUCTOS'!E57</f>
        <v>0</v>
      </c>
      <c r="D33" s="1154" t="str">
        <f>+'CRONOGRAMA PRODUCTOS'!F57</f>
        <v>Unidad medida</v>
      </c>
      <c r="E33" s="871">
        <f>+'CRONOGRAMA PRODUCTOS'!G57</f>
        <v>0</v>
      </c>
      <c r="F33" s="151">
        <f>'CRONOGRAMA PRODUCTOS'!H57</f>
        <v>0</v>
      </c>
      <c r="G33" s="150">
        <f>'CRONOGRAMA PRODUCTOS'!I57</f>
        <v>0</v>
      </c>
      <c r="H33" s="150">
        <f>'CRONOGRAMA PRODUCTOS'!J57</f>
        <v>0</v>
      </c>
      <c r="I33" s="150">
        <f>'CRONOGRAMA PRODUCTOS'!K57</f>
        <v>0</v>
      </c>
      <c r="J33" s="150">
        <f>'CRONOGRAMA PRODUCTOS'!L57</f>
        <v>0</v>
      </c>
      <c r="K33" s="150">
        <f>'CRONOGRAMA PRODUCTOS'!M57</f>
        <v>0</v>
      </c>
      <c r="L33" s="150">
        <f>'CRONOGRAMA PRODUCTOS'!N57</f>
        <v>0</v>
      </c>
      <c r="M33" s="150">
        <f>'CRONOGRAMA PRODUCTOS'!O57</f>
        <v>0</v>
      </c>
      <c r="N33" s="150">
        <f>'CRONOGRAMA PRODUCTOS'!P57</f>
        <v>0</v>
      </c>
      <c r="O33" s="150">
        <f>'CRONOGRAMA PRODUCTOS'!Q57</f>
        <v>0</v>
      </c>
      <c r="P33" s="150">
        <f>'CRONOGRAMA PRODUCTOS'!R57</f>
        <v>0</v>
      </c>
      <c r="Q33" s="181">
        <f>'CRONOGRAMA PRODUCTOS'!S57</f>
        <v>0</v>
      </c>
      <c r="R33" s="151">
        <f>'CRONOGRAMA PRODUCTOS'!T57</f>
        <v>0</v>
      </c>
      <c r="S33" s="150">
        <f>'CRONOGRAMA PRODUCTOS'!U57</f>
        <v>0</v>
      </c>
      <c r="T33" s="150">
        <f>'CRONOGRAMA PRODUCTOS'!V57</f>
        <v>0</v>
      </c>
      <c r="U33" s="150">
        <f>'CRONOGRAMA PRODUCTOS'!W57</f>
        <v>0</v>
      </c>
      <c r="V33" s="150">
        <f>'CRONOGRAMA PRODUCTOS'!X57</f>
        <v>0</v>
      </c>
      <c r="W33" s="150">
        <f>'CRONOGRAMA PRODUCTOS'!Y57</f>
        <v>0</v>
      </c>
      <c r="X33" s="150">
        <f>'CRONOGRAMA PRODUCTOS'!Z57</f>
        <v>0</v>
      </c>
      <c r="Y33" s="150">
        <f>'CRONOGRAMA PRODUCTOS'!AA57</f>
        <v>0</v>
      </c>
      <c r="Z33" s="150">
        <f>'CRONOGRAMA PRODUCTOS'!AB57</f>
        <v>0</v>
      </c>
      <c r="AA33" s="150">
        <f>'CRONOGRAMA PRODUCTOS'!AC57</f>
        <v>0</v>
      </c>
      <c r="AB33" s="150">
        <f>'CRONOGRAMA PRODUCTOS'!AD57</f>
        <v>0</v>
      </c>
      <c r="AC33" s="181">
        <f>'CRONOGRAMA PRODUCTOS'!AE57</f>
        <v>0</v>
      </c>
      <c r="AD33" s="151">
        <f>'CRONOGRAMA PRODUCTOS'!AF57</f>
        <v>0</v>
      </c>
      <c r="AE33" s="150">
        <f>'CRONOGRAMA PRODUCTOS'!AG57</f>
        <v>0</v>
      </c>
      <c r="AF33" s="150">
        <f>'CRONOGRAMA PRODUCTOS'!AH57</f>
        <v>0</v>
      </c>
      <c r="AG33" s="150">
        <f>'CRONOGRAMA PRODUCTOS'!AI57</f>
        <v>0</v>
      </c>
      <c r="AH33" s="150">
        <f>'CRONOGRAMA PRODUCTOS'!AJ57</f>
        <v>0</v>
      </c>
      <c r="AI33" s="150">
        <f>'CRONOGRAMA PRODUCTOS'!AK57</f>
        <v>0</v>
      </c>
      <c r="AJ33" s="150">
        <f>'CRONOGRAMA PRODUCTOS'!AL57</f>
        <v>0</v>
      </c>
      <c r="AK33" s="150">
        <f>'CRONOGRAMA PRODUCTOS'!AM57</f>
        <v>0</v>
      </c>
      <c r="AL33" s="150">
        <f>'CRONOGRAMA PRODUCTOS'!AN57</f>
        <v>0</v>
      </c>
      <c r="AM33" s="150">
        <f>'CRONOGRAMA PRODUCTOS'!AO57</f>
        <v>0</v>
      </c>
      <c r="AN33" s="150">
        <f>'CRONOGRAMA PRODUCTOS'!AP57</f>
        <v>0</v>
      </c>
      <c r="AO33" s="181">
        <f>'CRONOGRAMA PRODUCTOS'!AQ57</f>
        <v>0</v>
      </c>
      <c r="AP33" s="848"/>
      <c r="AQ33" s="152"/>
    </row>
    <row r="34" spans="2:43" ht="12.75" customHeight="1" outlineLevel="1">
      <c r="B34" s="1152" t="str">
        <f>+'CRONOGRAMA PRODUCTOS'!D61</f>
        <v>Indicador 2</v>
      </c>
      <c r="C34" s="1153">
        <f>+'CRONOGRAMA PRODUCTOS'!E61</f>
        <v>0</v>
      </c>
      <c r="D34" s="1154" t="str">
        <f>+'CRONOGRAMA PRODUCTOS'!F61</f>
        <v>Unidad medida</v>
      </c>
      <c r="E34" s="871">
        <f>+'CRONOGRAMA PRODUCTOS'!G61</f>
        <v>0</v>
      </c>
      <c r="F34" s="151">
        <f>'CRONOGRAMA PRODUCTOS'!H61</f>
        <v>0</v>
      </c>
      <c r="G34" s="150">
        <f>'CRONOGRAMA PRODUCTOS'!I61</f>
        <v>0</v>
      </c>
      <c r="H34" s="150">
        <f>'CRONOGRAMA PRODUCTOS'!J61</f>
        <v>0</v>
      </c>
      <c r="I34" s="150">
        <f>'CRONOGRAMA PRODUCTOS'!K61</f>
        <v>0</v>
      </c>
      <c r="J34" s="150">
        <f>'CRONOGRAMA PRODUCTOS'!L61</f>
        <v>0</v>
      </c>
      <c r="K34" s="150">
        <f>'CRONOGRAMA PRODUCTOS'!M61</f>
        <v>0</v>
      </c>
      <c r="L34" s="150">
        <f>'CRONOGRAMA PRODUCTOS'!N61</f>
        <v>0</v>
      </c>
      <c r="M34" s="150">
        <f>'CRONOGRAMA PRODUCTOS'!O61</f>
        <v>0</v>
      </c>
      <c r="N34" s="150">
        <f>'CRONOGRAMA PRODUCTOS'!P61</f>
        <v>0</v>
      </c>
      <c r="O34" s="150">
        <f>'CRONOGRAMA PRODUCTOS'!Q61</f>
        <v>0</v>
      </c>
      <c r="P34" s="150">
        <f>'CRONOGRAMA PRODUCTOS'!R61</f>
        <v>0</v>
      </c>
      <c r="Q34" s="181">
        <f>'CRONOGRAMA PRODUCTOS'!S61</f>
        <v>0</v>
      </c>
      <c r="R34" s="151">
        <f>'CRONOGRAMA PRODUCTOS'!T61</f>
        <v>0</v>
      </c>
      <c r="S34" s="150">
        <f>'CRONOGRAMA PRODUCTOS'!U61</f>
        <v>0</v>
      </c>
      <c r="T34" s="150">
        <f>'CRONOGRAMA PRODUCTOS'!V61</f>
        <v>0</v>
      </c>
      <c r="U34" s="150">
        <f>'CRONOGRAMA PRODUCTOS'!W61</f>
        <v>0</v>
      </c>
      <c r="V34" s="150">
        <f>'CRONOGRAMA PRODUCTOS'!X61</f>
        <v>0</v>
      </c>
      <c r="W34" s="150">
        <f>'CRONOGRAMA PRODUCTOS'!Y61</f>
        <v>0</v>
      </c>
      <c r="X34" s="150">
        <f>'CRONOGRAMA PRODUCTOS'!Z61</f>
        <v>0</v>
      </c>
      <c r="Y34" s="150">
        <f>'CRONOGRAMA PRODUCTOS'!AA61</f>
        <v>0</v>
      </c>
      <c r="Z34" s="150">
        <f>'CRONOGRAMA PRODUCTOS'!AB61</f>
        <v>0</v>
      </c>
      <c r="AA34" s="150">
        <f>'CRONOGRAMA PRODUCTOS'!AC61</f>
        <v>0</v>
      </c>
      <c r="AB34" s="150">
        <f>'CRONOGRAMA PRODUCTOS'!AD61</f>
        <v>0</v>
      </c>
      <c r="AC34" s="181">
        <f>'CRONOGRAMA PRODUCTOS'!AE61</f>
        <v>0</v>
      </c>
      <c r="AD34" s="151">
        <f>'CRONOGRAMA PRODUCTOS'!AF61</f>
        <v>0</v>
      </c>
      <c r="AE34" s="150">
        <f>'CRONOGRAMA PRODUCTOS'!AG61</f>
        <v>0</v>
      </c>
      <c r="AF34" s="150">
        <f>'CRONOGRAMA PRODUCTOS'!AH61</f>
        <v>0</v>
      </c>
      <c r="AG34" s="150">
        <f>'CRONOGRAMA PRODUCTOS'!AI61</f>
        <v>0</v>
      </c>
      <c r="AH34" s="150">
        <f>'CRONOGRAMA PRODUCTOS'!AJ61</f>
        <v>0</v>
      </c>
      <c r="AI34" s="150">
        <f>'CRONOGRAMA PRODUCTOS'!AK61</f>
        <v>0</v>
      </c>
      <c r="AJ34" s="150">
        <f>'CRONOGRAMA PRODUCTOS'!AL61</f>
        <v>0</v>
      </c>
      <c r="AK34" s="150">
        <f>'CRONOGRAMA PRODUCTOS'!AM61</f>
        <v>0</v>
      </c>
      <c r="AL34" s="150">
        <f>'CRONOGRAMA PRODUCTOS'!AN61</f>
        <v>0</v>
      </c>
      <c r="AM34" s="150">
        <f>'CRONOGRAMA PRODUCTOS'!AO61</f>
        <v>0</v>
      </c>
      <c r="AN34" s="150">
        <f>'CRONOGRAMA PRODUCTOS'!AP61</f>
        <v>0</v>
      </c>
      <c r="AO34" s="181">
        <f>'CRONOGRAMA PRODUCTOS'!AQ61</f>
        <v>0</v>
      </c>
      <c r="AP34" s="848"/>
      <c r="AQ34" s="152"/>
    </row>
    <row r="35" spans="2:43" ht="12.75" customHeight="1" outlineLevel="1">
      <c r="B35" s="1152" t="str">
        <f>+'CRONOGRAMA PRODUCTOS'!D65</f>
        <v>Indicador 3</v>
      </c>
      <c r="C35" s="1153">
        <f>+'CRONOGRAMA PRODUCTOS'!E65</f>
        <v>0</v>
      </c>
      <c r="D35" s="1154" t="str">
        <f>+'CRONOGRAMA PRODUCTOS'!F65</f>
        <v>Unidad medida</v>
      </c>
      <c r="E35" s="871">
        <f>+'CRONOGRAMA PRODUCTOS'!G65</f>
        <v>0</v>
      </c>
      <c r="F35" s="151">
        <f>'CRONOGRAMA PRODUCTOS'!H65</f>
        <v>0</v>
      </c>
      <c r="G35" s="150">
        <f>'CRONOGRAMA PRODUCTOS'!I65</f>
        <v>0</v>
      </c>
      <c r="H35" s="150">
        <f>'CRONOGRAMA PRODUCTOS'!J65</f>
        <v>0</v>
      </c>
      <c r="I35" s="150">
        <f>'CRONOGRAMA PRODUCTOS'!K65</f>
        <v>0</v>
      </c>
      <c r="J35" s="150">
        <f>'CRONOGRAMA PRODUCTOS'!L65</f>
        <v>0</v>
      </c>
      <c r="K35" s="150">
        <f>'CRONOGRAMA PRODUCTOS'!M65</f>
        <v>0</v>
      </c>
      <c r="L35" s="150">
        <f>'CRONOGRAMA PRODUCTOS'!N65</f>
        <v>0</v>
      </c>
      <c r="M35" s="150">
        <f>'CRONOGRAMA PRODUCTOS'!O65</f>
        <v>0</v>
      </c>
      <c r="N35" s="150">
        <f>'CRONOGRAMA PRODUCTOS'!P65</f>
        <v>0</v>
      </c>
      <c r="O35" s="150">
        <f>'CRONOGRAMA PRODUCTOS'!Q65</f>
        <v>0</v>
      </c>
      <c r="P35" s="150">
        <f>'CRONOGRAMA PRODUCTOS'!R65</f>
        <v>0</v>
      </c>
      <c r="Q35" s="181">
        <f>'CRONOGRAMA PRODUCTOS'!S65</f>
        <v>0</v>
      </c>
      <c r="R35" s="151">
        <f>'CRONOGRAMA PRODUCTOS'!T65</f>
        <v>0</v>
      </c>
      <c r="S35" s="150">
        <f>'CRONOGRAMA PRODUCTOS'!U65</f>
        <v>0</v>
      </c>
      <c r="T35" s="150">
        <f>'CRONOGRAMA PRODUCTOS'!V65</f>
        <v>0</v>
      </c>
      <c r="U35" s="150">
        <f>'CRONOGRAMA PRODUCTOS'!W65</f>
        <v>0</v>
      </c>
      <c r="V35" s="150">
        <f>'CRONOGRAMA PRODUCTOS'!X65</f>
        <v>0</v>
      </c>
      <c r="W35" s="150">
        <f>'CRONOGRAMA PRODUCTOS'!Y65</f>
        <v>0</v>
      </c>
      <c r="X35" s="150">
        <f>'CRONOGRAMA PRODUCTOS'!Z65</f>
        <v>0</v>
      </c>
      <c r="Y35" s="150">
        <f>'CRONOGRAMA PRODUCTOS'!AA65</f>
        <v>0</v>
      </c>
      <c r="Z35" s="150">
        <f>'CRONOGRAMA PRODUCTOS'!AB65</f>
        <v>0</v>
      </c>
      <c r="AA35" s="150">
        <f>'CRONOGRAMA PRODUCTOS'!AC65</f>
        <v>0</v>
      </c>
      <c r="AB35" s="150">
        <f>'CRONOGRAMA PRODUCTOS'!AD65</f>
        <v>0</v>
      </c>
      <c r="AC35" s="181">
        <f>'CRONOGRAMA PRODUCTOS'!AE65</f>
        <v>0</v>
      </c>
      <c r="AD35" s="151">
        <f>'CRONOGRAMA PRODUCTOS'!AF65</f>
        <v>0</v>
      </c>
      <c r="AE35" s="150">
        <f>'CRONOGRAMA PRODUCTOS'!AG65</f>
        <v>0</v>
      </c>
      <c r="AF35" s="150">
        <f>'CRONOGRAMA PRODUCTOS'!AH65</f>
        <v>0</v>
      </c>
      <c r="AG35" s="150">
        <f>'CRONOGRAMA PRODUCTOS'!AI65</f>
        <v>0</v>
      </c>
      <c r="AH35" s="150">
        <f>'CRONOGRAMA PRODUCTOS'!AJ65</f>
        <v>0</v>
      </c>
      <c r="AI35" s="150">
        <f>'CRONOGRAMA PRODUCTOS'!AK65</f>
        <v>0</v>
      </c>
      <c r="AJ35" s="150">
        <f>'CRONOGRAMA PRODUCTOS'!AL65</f>
        <v>0</v>
      </c>
      <c r="AK35" s="150">
        <f>'CRONOGRAMA PRODUCTOS'!AM65</f>
        <v>0</v>
      </c>
      <c r="AL35" s="150">
        <f>'CRONOGRAMA PRODUCTOS'!AN65</f>
        <v>0</v>
      </c>
      <c r="AM35" s="150">
        <f>'CRONOGRAMA PRODUCTOS'!AO65</f>
        <v>0</v>
      </c>
      <c r="AN35" s="150">
        <f>'CRONOGRAMA PRODUCTOS'!AP65</f>
        <v>0</v>
      </c>
      <c r="AO35" s="181">
        <f>'CRONOGRAMA PRODUCTOS'!AQ65</f>
        <v>0</v>
      </c>
      <c r="AP35" s="848"/>
      <c r="AQ35" s="152"/>
    </row>
    <row r="36" spans="2:43" s="37" customFormat="1" ht="12.75" customHeight="1" outlineLevel="3">
      <c r="B36" s="1155" t="s">
        <v>57</v>
      </c>
      <c r="C36" s="1156">
        <f>'MARCO LOGICO'!D47</f>
        <v>0</v>
      </c>
      <c r="D36" s="1157" t="str">
        <f>'MARCO LOGICO'!F47</f>
        <v>Unidad medida</v>
      </c>
      <c r="E36" s="1063">
        <f>'MARCO LOGICO'!G47</f>
        <v>0</v>
      </c>
      <c r="F36" s="153"/>
      <c r="G36" s="154"/>
      <c r="H36" s="154"/>
      <c r="I36" s="154"/>
      <c r="J36" s="154"/>
      <c r="K36" s="154"/>
      <c r="L36" s="154"/>
      <c r="M36" s="154"/>
      <c r="N36" s="154"/>
      <c r="O36" s="154"/>
      <c r="P36" s="154"/>
      <c r="Q36" s="182"/>
      <c r="R36" s="153"/>
      <c r="S36" s="154"/>
      <c r="T36" s="154"/>
      <c r="U36" s="154"/>
      <c r="V36" s="154"/>
      <c r="W36" s="154"/>
      <c r="X36" s="154"/>
      <c r="Y36" s="154"/>
      <c r="Z36" s="154"/>
      <c r="AA36" s="154"/>
      <c r="AB36" s="154"/>
      <c r="AC36" s="182"/>
      <c r="AD36" s="153"/>
      <c r="AE36" s="154"/>
      <c r="AF36" s="154"/>
      <c r="AG36" s="154"/>
      <c r="AH36" s="154"/>
      <c r="AI36" s="154"/>
      <c r="AJ36" s="154"/>
      <c r="AK36" s="154"/>
      <c r="AL36" s="154"/>
      <c r="AM36" s="154"/>
      <c r="AN36" s="154"/>
      <c r="AO36" s="182"/>
      <c r="AP36" s="849">
        <f t="shared" si="0"/>
        <v>0</v>
      </c>
      <c r="AQ36" s="155">
        <f t="shared" si="1"/>
        <v>0</v>
      </c>
    </row>
    <row r="37" spans="2:43" ht="12.75" customHeight="1" outlineLevel="3">
      <c r="B37" s="1155" t="s">
        <v>123</v>
      </c>
      <c r="C37" s="1156">
        <f>'MARCO LOGICO'!D48</f>
        <v>0</v>
      </c>
      <c r="D37" s="1157" t="str">
        <f>'MARCO LOGICO'!F48</f>
        <v>Unidad medida</v>
      </c>
      <c r="E37" s="1063">
        <f>'MARCO LOGICO'!G48</f>
        <v>0</v>
      </c>
      <c r="F37" s="153"/>
      <c r="G37" s="154"/>
      <c r="H37" s="154"/>
      <c r="I37" s="154"/>
      <c r="J37" s="154"/>
      <c r="K37" s="154"/>
      <c r="L37" s="154"/>
      <c r="M37" s="154"/>
      <c r="N37" s="154"/>
      <c r="O37" s="154"/>
      <c r="P37" s="154"/>
      <c r="Q37" s="182"/>
      <c r="R37" s="153"/>
      <c r="S37" s="154"/>
      <c r="T37" s="154"/>
      <c r="U37" s="154"/>
      <c r="V37" s="154"/>
      <c r="W37" s="154"/>
      <c r="X37" s="154"/>
      <c r="Y37" s="154"/>
      <c r="Z37" s="154"/>
      <c r="AA37" s="154"/>
      <c r="AB37" s="154"/>
      <c r="AC37" s="182"/>
      <c r="AD37" s="153"/>
      <c r="AE37" s="154"/>
      <c r="AF37" s="154"/>
      <c r="AG37" s="154"/>
      <c r="AH37" s="154"/>
      <c r="AI37" s="154"/>
      <c r="AJ37" s="154"/>
      <c r="AK37" s="154"/>
      <c r="AL37" s="154"/>
      <c r="AM37" s="154"/>
      <c r="AN37" s="154"/>
      <c r="AO37" s="182"/>
      <c r="AP37" s="849">
        <f t="shared" si="0"/>
        <v>0</v>
      </c>
      <c r="AQ37" s="155">
        <f t="shared" si="1"/>
        <v>0</v>
      </c>
    </row>
    <row r="38" spans="2:43" ht="12.75" customHeight="1" outlineLevel="3">
      <c r="B38" s="1155" t="s">
        <v>124</v>
      </c>
      <c r="C38" s="1156">
        <f>'MARCO LOGICO'!D49</f>
        <v>0</v>
      </c>
      <c r="D38" s="1157" t="str">
        <f>'MARCO LOGICO'!F49</f>
        <v>Unidad medida</v>
      </c>
      <c r="E38" s="1063">
        <f>'MARCO LOGICO'!G49</f>
        <v>0</v>
      </c>
      <c r="F38" s="153"/>
      <c r="G38" s="154"/>
      <c r="H38" s="154"/>
      <c r="I38" s="154"/>
      <c r="J38" s="154"/>
      <c r="K38" s="154"/>
      <c r="L38" s="154"/>
      <c r="M38" s="154"/>
      <c r="N38" s="154"/>
      <c r="O38" s="154"/>
      <c r="P38" s="154"/>
      <c r="Q38" s="182"/>
      <c r="R38" s="153"/>
      <c r="S38" s="154"/>
      <c r="T38" s="154"/>
      <c r="U38" s="154"/>
      <c r="V38" s="154"/>
      <c r="W38" s="154"/>
      <c r="X38" s="154"/>
      <c r="Y38" s="154"/>
      <c r="Z38" s="154"/>
      <c r="AA38" s="154"/>
      <c r="AB38" s="154"/>
      <c r="AC38" s="182"/>
      <c r="AD38" s="153"/>
      <c r="AE38" s="154"/>
      <c r="AF38" s="154"/>
      <c r="AG38" s="154"/>
      <c r="AH38" s="154"/>
      <c r="AI38" s="154"/>
      <c r="AJ38" s="154"/>
      <c r="AK38" s="154"/>
      <c r="AL38" s="154"/>
      <c r="AM38" s="154"/>
      <c r="AN38" s="154"/>
      <c r="AO38" s="182"/>
      <c r="AP38" s="849">
        <f t="shared" si="0"/>
        <v>0</v>
      </c>
      <c r="AQ38" s="155">
        <f t="shared" si="1"/>
        <v>0</v>
      </c>
    </row>
    <row r="39" spans="2:43" ht="12.75" customHeight="1" outlineLevel="3">
      <c r="B39" s="1155" t="s">
        <v>125</v>
      </c>
      <c r="C39" s="1156">
        <f>'MARCO LOGICO'!D50</f>
        <v>0</v>
      </c>
      <c r="D39" s="1157" t="str">
        <f>'MARCO LOGICO'!F50</f>
        <v>Unidad medida</v>
      </c>
      <c r="E39" s="1063">
        <f>'MARCO LOGICO'!G50</f>
        <v>0</v>
      </c>
      <c r="F39" s="156"/>
      <c r="G39" s="157"/>
      <c r="H39" s="157"/>
      <c r="I39" s="157"/>
      <c r="J39" s="157"/>
      <c r="K39" s="157"/>
      <c r="L39" s="157"/>
      <c r="M39" s="157"/>
      <c r="N39" s="157"/>
      <c r="O39" s="157"/>
      <c r="P39" s="157"/>
      <c r="Q39" s="168"/>
      <c r="R39" s="156"/>
      <c r="S39" s="157"/>
      <c r="T39" s="157"/>
      <c r="U39" s="157"/>
      <c r="V39" s="157"/>
      <c r="W39" s="157"/>
      <c r="X39" s="157"/>
      <c r="Y39" s="157"/>
      <c r="Z39" s="157"/>
      <c r="AA39" s="157"/>
      <c r="AB39" s="157"/>
      <c r="AC39" s="168"/>
      <c r="AD39" s="156"/>
      <c r="AE39" s="157"/>
      <c r="AF39" s="157"/>
      <c r="AG39" s="157"/>
      <c r="AH39" s="157"/>
      <c r="AI39" s="157"/>
      <c r="AJ39" s="157"/>
      <c r="AK39" s="157"/>
      <c r="AL39" s="157"/>
      <c r="AM39" s="157"/>
      <c r="AN39" s="157"/>
      <c r="AO39" s="168"/>
      <c r="AP39" s="850">
        <f t="shared" si="0"/>
        <v>0</v>
      </c>
      <c r="AQ39" s="155">
        <f t="shared" si="1"/>
        <v>0</v>
      </c>
    </row>
    <row r="40" spans="2:43" ht="12.75" customHeight="1" outlineLevel="3">
      <c r="B40" s="1155" t="s">
        <v>126</v>
      </c>
      <c r="C40" s="1156">
        <f>'MARCO LOGICO'!D51</f>
        <v>0</v>
      </c>
      <c r="D40" s="1157" t="str">
        <f>'MARCO LOGICO'!F51</f>
        <v>Unidad medida</v>
      </c>
      <c r="E40" s="1063">
        <f>'MARCO LOGICO'!G51</f>
        <v>0</v>
      </c>
      <c r="F40" s="153"/>
      <c r="G40" s="154"/>
      <c r="H40" s="154"/>
      <c r="I40" s="154"/>
      <c r="J40" s="154"/>
      <c r="K40" s="154"/>
      <c r="L40" s="154"/>
      <c r="M40" s="154"/>
      <c r="N40" s="154"/>
      <c r="O40" s="154"/>
      <c r="P40" s="154"/>
      <c r="Q40" s="182"/>
      <c r="R40" s="153"/>
      <c r="S40" s="154"/>
      <c r="T40" s="154"/>
      <c r="U40" s="154"/>
      <c r="V40" s="154"/>
      <c r="W40" s="154"/>
      <c r="X40" s="154"/>
      <c r="Y40" s="154"/>
      <c r="Z40" s="154"/>
      <c r="AA40" s="154"/>
      <c r="AB40" s="154"/>
      <c r="AC40" s="182"/>
      <c r="AD40" s="153"/>
      <c r="AE40" s="154"/>
      <c r="AF40" s="154"/>
      <c r="AG40" s="154"/>
      <c r="AH40" s="154"/>
      <c r="AI40" s="154"/>
      <c r="AJ40" s="154"/>
      <c r="AK40" s="154"/>
      <c r="AL40" s="154"/>
      <c r="AM40" s="154"/>
      <c r="AN40" s="154"/>
      <c r="AO40" s="182"/>
      <c r="AP40" s="849">
        <f t="shared" si="0"/>
        <v>0</v>
      </c>
      <c r="AQ40" s="155">
        <f t="shared" si="1"/>
        <v>0</v>
      </c>
    </row>
    <row r="41" spans="2:43" ht="30" customHeight="1">
      <c r="B41" s="166">
        <v>6</v>
      </c>
      <c r="C41" s="178" t="s">
        <v>47</v>
      </c>
      <c r="D41" s="1159"/>
      <c r="E41" s="873"/>
      <c r="F41" s="162"/>
      <c r="G41" s="163"/>
      <c r="H41" s="163"/>
      <c r="I41" s="164"/>
      <c r="J41" s="164"/>
      <c r="K41" s="164"/>
      <c r="L41" s="164"/>
      <c r="M41" s="164"/>
      <c r="N41" s="164"/>
      <c r="O41" s="164"/>
      <c r="P41" s="164"/>
      <c r="Q41" s="184"/>
      <c r="R41" s="165"/>
      <c r="S41" s="164"/>
      <c r="T41" s="164"/>
      <c r="U41" s="164"/>
      <c r="V41" s="164"/>
      <c r="W41" s="164"/>
      <c r="X41" s="164"/>
      <c r="Y41" s="164"/>
      <c r="Z41" s="164"/>
      <c r="AA41" s="164"/>
      <c r="AB41" s="164"/>
      <c r="AC41" s="184"/>
      <c r="AD41" s="165"/>
      <c r="AE41" s="164"/>
      <c r="AF41" s="164"/>
      <c r="AG41" s="164"/>
      <c r="AH41" s="164"/>
      <c r="AI41" s="164"/>
      <c r="AJ41" s="164"/>
      <c r="AK41" s="164"/>
      <c r="AL41" s="164"/>
      <c r="AM41" s="164"/>
      <c r="AN41" s="164"/>
      <c r="AO41" s="184"/>
      <c r="AP41" s="853">
        <f aca="true" t="shared" si="2" ref="AP41:AP89">SUM(F41:AO41)</f>
        <v>0</v>
      </c>
      <c r="AQ41" s="167">
        <f aca="true" t="shared" si="3" ref="AQ41:AQ89">+E41-AP41</f>
        <v>0</v>
      </c>
    </row>
    <row r="42" spans="2:43" ht="12.75" customHeight="1" outlineLevel="1">
      <c r="B42" s="1149">
        <v>6.1</v>
      </c>
      <c r="C42" s="1150" t="str">
        <f>+'Categorías de gastos'!E13</f>
        <v>Equipo técnico del proyecto</v>
      </c>
      <c r="D42" s="1158"/>
      <c r="E42" s="872"/>
      <c r="F42" s="158"/>
      <c r="G42" s="159"/>
      <c r="H42" s="159"/>
      <c r="I42" s="159"/>
      <c r="J42" s="159"/>
      <c r="K42" s="159"/>
      <c r="L42" s="159"/>
      <c r="M42" s="159"/>
      <c r="N42" s="159"/>
      <c r="O42" s="159"/>
      <c r="P42" s="159"/>
      <c r="Q42" s="183"/>
      <c r="R42" s="158"/>
      <c r="S42" s="159"/>
      <c r="T42" s="159"/>
      <c r="U42" s="159"/>
      <c r="V42" s="159"/>
      <c r="W42" s="159"/>
      <c r="X42" s="159"/>
      <c r="Y42" s="159"/>
      <c r="Z42" s="159"/>
      <c r="AA42" s="159"/>
      <c r="AB42" s="159"/>
      <c r="AC42" s="183"/>
      <c r="AD42" s="158"/>
      <c r="AE42" s="159"/>
      <c r="AF42" s="159"/>
      <c r="AG42" s="159"/>
      <c r="AH42" s="159"/>
      <c r="AI42" s="159"/>
      <c r="AJ42" s="159"/>
      <c r="AK42" s="159"/>
      <c r="AL42" s="159"/>
      <c r="AM42" s="159"/>
      <c r="AN42" s="159"/>
      <c r="AO42" s="183"/>
      <c r="AP42" s="852">
        <f t="shared" si="2"/>
        <v>0</v>
      </c>
      <c r="AQ42" s="161">
        <f t="shared" si="3"/>
        <v>0</v>
      </c>
    </row>
    <row r="43" spans="2:43" s="233" customFormat="1" ht="12.75" customHeight="1" outlineLevel="4">
      <c r="B43" s="1160" t="s">
        <v>62</v>
      </c>
      <c r="C43" s="1161"/>
      <c r="D43" s="235" t="s">
        <v>399</v>
      </c>
      <c r="E43" s="874"/>
      <c r="F43" s="153"/>
      <c r="G43" s="154"/>
      <c r="H43" s="154"/>
      <c r="I43" s="154"/>
      <c r="J43" s="154"/>
      <c r="K43" s="154"/>
      <c r="L43" s="154"/>
      <c r="M43" s="154"/>
      <c r="N43" s="154"/>
      <c r="O43" s="154"/>
      <c r="P43" s="154"/>
      <c r="Q43" s="182"/>
      <c r="R43" s="153"/>
      <c r="S43" s="154"/>
      <c r="T43" s="154"/>
      <c r="U43" s="154"/>
      <c r="V43" s="154"/>
      <c r="W43" s="154"/>
      <c r="X43" s="154"/>
      <c r="Y43" s="154"/>
      <c r="Z43" s="154"/>
      <c r="AA43" s="154"/>
      <c r="AB43" s="154"/>
      <c r="AC43" s="182"/>
      <c r="AD43" s="153"/>
      <c r="AE43" s="154"/>
      <c r="AF43" s="154"/>
      <c r="AG43" s="154"/>
      <c r="AH43" s="154"/>
      <c r="AI43" s="154"/>
      <c r="AJ43" s="154"/>
      <c r="AK43" s="154"/>
      <c r="AL43" s="154"/>
      <c r="AM43" s="154"/>
      <c r="AN43" s="154"/>
      <c r="AO43" s="182"/>
      <c r="AP43" s="849">
        <f t="shared" si="2"/>
        <v>0</v>
      </c>
      <c r="AQ43" s="155">
        <f t="shared" si="3"/>
        <v>0</v>
      </c>
    </row>
    <row r="44" spans="2:43" s="233" customFormat="1" ht="12.75" customHeight="1" outlineLevel="4">
      <c r="B44" s="1160" t="s">
        <v>383</v>
      </c>
      <c r="C44" s="1161"/>
      <c r="D44" s="235" t="s">
        <v>399</v>
      </c>
      <c r="E44" s="874"/>
      <c r="F44" s="153"/>
      <c r="G44" s="154"/>
      <c r="H44" s="154"/>
      <c r="I44" s="154"/>
      <c r="J44" s="154"/>
      <c r="K44" s="154"/>
      <c r="L44" s="154"/>
      <c r="M44" s="154"/>
      <c r="N44" s="154"/>
      <c r="O44" s="154"/>
      <c r="P44" s="154"/>
      <c r="Q44" s="182"/>
      <c r="R44" s="153"/>
      <c r="S44" s="154"/>
      <c r="T44" s="154"/>
      <c r="U44" s="154"/>
      <c r="V44" s="154"/>
      <c r="W44" s="154"/>
      <c r="X44" s="154"/>
      <c r="Y44" s="154"/>
      <c r="Z44" s="154"/>
      <c r="AA44" s="154"/>
      <c r="AB44" s="154"/>
      <c r="AC44" s="182"/>
      <c r="AD44" s="153"/>
      <c r="AE44" s="154"/>
      <c r="AF44" s="154"/>
      <c r="AG44" s="154"/>
      <c r="AH44" s="154"/>
      <c r="AI44" s="154"/>
      <c r="AJ44" s="154"/>
      <c r="AK44" s="154"/>
      <c r="AL44" s="154"/>
      <c r="AM44" s="154"/>
      <c r="AN44" s="154"/>
      <c r="AO44" s="182"/>
      <c r="AP44" s="849">
        <f t="shared" si="2"/>
        <v>0</v>
      </c>
      <c r="AQ44" s="155">
        <f t="shared" si="3"/>
        <v>0</v>
      </c>
    </row>
    <row r="45" spans="2:43" s="233" customFormat="1" ht="12.75" customHeight="1" outlineLevel="4">
      <c r="B45" s="1160" t="s">
        <v>384</v>
      </c>
      <c r="C45" s="1161"/>
      <c r="D45" s="235" t="s">
        <v>399</v>
      </c>
      <c r="E45" s="874"/>
      <c r="F45" s="153"/>
      <c r="G45" s="154"/>
      <c r="H45" s="154"/>
      <c r="I45" s="154"/>
      <c r="J45" s="154"/>
      <c r="K45" s="154"/>
      <c r="L45" s="154"/>
      <c r="M45" s="154"/>
      <c r="N45" s="154"/>
      <c r="O45" s="154"/>
      <c r="P45" s="154"/>
      <c r="Q45" s="182"/>
      <c r="R45" s="153"/>
      <c r="S45" s="154"/>
      <c r="T45" s="154"/>
      <c r="U45" s="154"/>
      <c r="V45" s="154"/>
      <c r="W45" s="154"/>
      <c r="X45" s="154"/>
      <c r="Y45" s="154"/>
      <c r="Z45" s="154"/>
      <c r="AA45" s="154"/>
      <c r="AB45" s="154"/>
      <c r="AC45" s="182"/>
      <c r="AD45" s="153"/>
      <c r="AE45" s="154"/>
      <c r="AF45" s="154"/>
      <c r="AG45" s="154"/>
      <c r="AH45" s="154"/>
      <c r="AI45" s="154"/>
      <c r="AJ45" s="154"/>
      <c r="AK45" s="154"/>
      <c r="AL45" s="154"/>
      <c r="AM45" s="154"/>
      <c r="AN45" s="154"/>
      <c r="AO45" s="182"/>
      <c r="AP45" s="849">
        <f t="shared" si="2"/>
        <v>0</v>
      </c>
      <c r="AQ45" s="155">
        <f t="shared" si="3"/>
        <v>0</v>
      </c>
    </row>
    <row r="46" spans="2:43" s="233" customFormat="1" ht="12.75" customHeight="1" outlineLevel="4">
      <c r="B46" s="1160" t="s">
        <v>385</v>
      </c>
      <c r="C46" s="1161"/>
      <c r="D46" s="235" t="s">
        <v>399</v>
      </c>
      <c r="E46" s="874"/>
      <c r="F46" s="153"/>
      <c r="G46" s="154"/>
      <c r="H46" s="154"/>
      <c r="I46" s="154"/>
      <c r="J46" s="154"/>
      <c r="K46" s="154"/>
      <c r="L46" s="154"/>
      <c r="M46" s="154"/>
      <c r="N46" s="154"/>
      <c r="O46" s="154"/>
      <c r="P46" s="154"/>
      <c r="Q46" s="182"/>
      <c r="R46" s="153"/>
      <c r="S46" s="154"/>
      <c r="T46" s="154"/>
      <c r="U46" s="154"/>
      <c r="V46" s="154"/>
      <c r="W46" s="154"/>
      <c r="X46" s="154"/>
      <c r="Y46" s="154"/>
      <c r="Z46" s="154"/>
      <c r="AA46" s="154"/>
      <c r="AB46" s="154"/>
      <c r="AC46" s="182"/>
      <c r="AD46" s="153"/>
      <c r="AE46" s="154"/>
      <c r="AF46" s="154"/>
      <c r="AG46" s="154"/>
      <c r="AH46" s="154"/>
      <c r="AI46" s="154"/>
      <c r="AJ46" s="154"/>
      <c r="AK46" s="154"/>
      <c r="AL46" s="154"/>
      <c r="AM46" s="154"/>
      <c r="AN46" s="154"/>
      <c r="AO46" s="182"/>
      <c r="AP46" s="849">
        <f t="shared" si="2"/>
        <v>0</v>
      </c>
      <c r="AQ46" s="155">
        <f t="shared" si="3"/>
        <v>0</v>
      </c>
    </row>
    <row r="47" spans="2:43" s="233" customFormat="1" ht="12.75" customHeight="1" outlineLevel="4">
      <c r="B47" s="1160" t="s">
        <v>386</v>
      </c>
      <c r="C47" s="1161"/>
      <c r="D47" s="235" t="s">
        <v>399</v>
      </c>
      <c r="E47" s="874"/>
      <c r="F47" s="153"/>
      <c r="G47" s="154"/>
      <c r="H47" s="154"/>
      <c r="I47" s="154"/>
      <c r="J47" s="154"/>
      <c r="K47" s="154"/>
      <c r="L47" s="154"/>
      <c r="M47" s="154"/>
      <c r="N47" s="154"/>
      <c r="O47" s="154"/>
      <c r="P47" s="154"/>
      <c r="Q47" s="182"/>
      <c r="R47" s="153"/>
      <c r="S47" s="154"/>
      <c r="T47" s="154"/>
      <c r="U47" s="154"/>
      <c r="V47" s="154"/>
      <c r="W47" s="154"/>
      <c r="X47" s="154"/>
      <c r="Y47" s="154"/>
      <c r="Z47" s="154"/>
      <c r="AA47" s="154"/>
      <c r="AB47" s="154"/>
      <c r="AC47" s="182"/>
      <c r="AD47" s="153"/>
      <c r="AE47" s="154"/>
      <c r="AF47" s="154"/>
      <c r="AG47" s="154"/>
      <c r="AH47" s="154"/>
      <c r="AI47" s="154"/>
      <c r="AJ47" s="154"/>
      <c r="AK47" s="154"/>
      <c r="AL47" s="154"/>
      <c r="AM47" s="154"/>
      <c r="AN47" s="154"/>
      <c r="AO47" s="182"/>
      <c r="AP47" s="849">
        <f t="shared" si="2"/>
        <v>0</v>
      </c>
      <c r="AQ47" s="155">
        <f t="shared" si="3"/>
        <v>0</v>
      </c>
    </row>
    <row r="48" spans="2:43" s="233" customFormat="1" ht="12.75" customHeight="1" outlineLevel="4">
      <c r="B48" s="1160" t="s">
        <v>387</v>
      </c>
      <c r="C48" s="1161"/>
      <c r="D48" s="235" t="s">
        <v>399</v>
      </c>
      <c r="E48" s="874"/>
      <c r="F48" s="153"/>
      <c r="G48" s="154"/>
      <c r="H48" s="154"/>
      <c r="I48" s="154"/>
      <c r="J48" s="154"/>
      <c r="K48" s="154"/>
      <c r="L48" s="154"/>
      <c r="M48" s="154"/>
      <c r="N48" s="154"/>
      <c r="O48" s="154"/>
      <c r="P48" s="154"/>
      <c r="Q48" s="182"/>
      <c r="R48" s="153"/>
      <c r="S48" s="154"/>
      <c r="T48" s="154"/>
      <c r="U48" s="154"/>
      <c r="V48" s="154"/>
      <c r="W48" s="154"/>
      <c r="X48" s="154"/>
      <c r="Y48" s="154"/>
      <c r="Z48" s="154"/>
      <c r="AA48" s="154"/>
      <c r="AB48" s="154"/>
      <c r="AC48" s="182"/>
      <c r="AD48" s="153"/>
      <c r="AE48" s="154"/>
      <c r="AF48" s="154"/>
      <c r="AG48" s="154"/>
      <c r="AH48" s="154"/>
      <c r="AI48" s="154"/>
      <c r="AJ48" s="154"/>
      <c r="AK48" s="154"/>
      <c r="AL48" s="154"/>
      <c r="AM48" s="154"/>
      <c r="AN48" s="154"/>
      <c r="AO48" s="182"/>
      <c r="AP48" s="849">
        <f t="shared" si="2"/>
        <v>0</v>
      </c>
      <c r="AQ48" s="155">
        <f t="shared" si="3"/>
        <v>0</v>
      </c>
    </row>
    <row r="49" spans="2:43" s="233" customFormat="1" ht="12.75" customHeight="1" outlineLevel="4">
      <c r="B49" s="1160" t="s">
        <v>388</v>
      </c>
      <c r="C49" s="1161"/>
      <c r="D49" s="235" t="s">
        <v>399</v>
      </c>
      <c r="E49" s="874"/>
      <c r="F49" s="153"/>
      <c r="G49" s="154"/>
      <c r="H49" s="154"/>
      <c r="I49" s="154"/>
      <c r="J49" s="154"/>
      <c r="K49" s="154"/>
      <c r="L49" s="154"/>
      <c r="M49" s="154"/>
      <c r="N49" s="154"/>
      <c r="O49" s="154"/>
      <c r="P49" s="154"/>
      <c r="Q49" s="182"/>
      <c r="R49" s="153"/>
      <c r="S49" s="154"/>
      <c r="T49" s="154"/>
      <c r="U49" s="154"/>
      <c r="V49" s="154"/>
      <c r="W49" s="154"/>
      <c r="X49" s="154"/>
      <c r="Y49" s="154"/>
      <c r="Z49" s="154"/>
      <c r="AA49" s="154"/>
      <c r="AB49" s="154"/>
      <c r="AC49" s="182"/>
      <c r="AD49" s="153"/>
      <c r="AE49" s="154"/>
      <c r="AF49" s="154"/>
      <c r="AG49" s="154"/>
      <c r="AH49" s="154"/>
      <c r="AI49" s="154"/>
      <c r="AJ49" s="154"/>
      <c r="AK49" s="154"/>
      <c r="AL49" s="154"/>
      <c r="AM49" s="154"/>
      <c r="AN49" s="154"/>
      <c r="AO49" s="182"/>
      <c r="AP49" s="849">
        <f t="shared" si="2"/>
        <v>0</v>
      </c>
      <c r="AQ49" s="155">
        <f t="shared" si="3"/>
        <v>0</v>
      </c>
    </row>
    <row r="50" spans="2:43" s="233" customFormat="1" ht="12.75" customHeight="1" outlineLevel="4">
      <c r="B50" s="1160" t="s">
        <v>389</v>
      </c>
      <c r="C50" s="1161"/>
      <c r="D50" s="235" t="s">
        <v>399</v>
      </c>
      <c r="E50" s="874"/>
      <c r="F50" s="153"/>
      <c r="G50" s="154"/>
      <c r="H50" s="154"/>
      <c r="I50" s="154"/>
      <c r="J50" s="154"/>
      <c r="K50" s="154"/>
      <c r="L50" s="154"/>
      <c r="M50" s="154"/>
      <c r="N50" s="154"/>
      <c r="O50" s="154"/>
      <c r="P50" s="154"/>
      <c r="Q50" s="182"/>
      <c r="R50" s="153"/>
      <c r="S50" s="154"/>
      <c r="T50" s="154"/>
      <c r="U50" s="154"/>
      <c r="V50" s="154"/>
      <c r="W50" s="154"/>
      <c r="X50" s="154"/>
      <c r="Y50" s="154"/>
      <c r="Z50" s="154"/>
      <c r="AA50" s="154"/>
      <c r="AB50" s="154"/>
      <c r="AC50" s="182"/>
      <c r="AD50" s="153"/>
      <c r="AE50" s="154"/>
      <c r="AF50" s="154"/>
      <c r="AG50" s="154"/>
      <c r="AH50" s="154"/>
      <c r="AI50" s="154"/>
      <c r="AJ50" s="154"/>
      <c r="AK50" s="154"/>
      <c r="AL50" s="154"/>
      <c r="AM50" s="154"/>
      <c r="AN50" s="154"/>
      <c r="AO50" s="182"/>
      <c r="AP50" s="849">
        <f t="shared" si="2"/>
        <v>0</v>
      </c>
      <c r="AQ50" s="155">
        <f t="shared" si="3"/>
        <v>0</v>
      </c>
    </row>
    <row r="51" spans="2:43" s="233" customFormat="1" ht="12.75" customHeight="1" outlineLevel="4">
      <c r="B51" s="1160" t="s">
        <v>390</v>
      </c>
      <c r="C51" s="1161"/>
      <c r="D51" s="235" t="s">
        <v>399</v>
      </c>
      <c r="E51" s="874"/>
      <c r="F51" s="153"/>
      <c r="G51" s="154"/>
      <c r="H51" s="154"/>
      <c r="I51" s="154"/>
      <c r="J51" s="154"/>
      <c r="K51" s="154"/>
      <c r="L51" s="154"/>
      <c r="M51" s="154"/>
      <c r="N51" s="154"/>
      <c r="O51" s="154"/>
      <c r="P51" s="154"/>
      <c r="Q51" s="182"/>
      <c r="R51" s="153"/>
      <c r="S51" s="154"/>
      <c r="T51" s="154"/>
      <c r="U51" s="154"/>
      <c r="V51" s="154"/>
      <c r="W51" s="154"/>
      <c r="X51" s="154"/>
      <c r="Y51" s="154"/>
      <c r="Z51" s="154"/>
      <c r="AA51" s="154"/>
      <c r="AB51" s="154"/>
      <c r="AC51" s="182"/>
      <c r="AD51" s="153"/>
      <c r="AE51" s="154"/>
      <c r="AF51" s="154"/>
      <c r="AG51" s="154"/>
      <c r="AH51" s="154"/>
      <c r="AI51" s="154"/>
      <c r="AJ51" s="154"/>
      <c r="AK51" s="154"/>
      <c r="AL51" s="154"/>
      <c r="AM51" s="154"/>
      <c r="AN51" s="154"/>
      <c r="AO51" s="182"/>
      <c r="AP51" s="849">
        <f t="shared" si="2"/>
        <v>0</v>
      </c>
      <c r="AQ51" s="155">
        <f t="shared" si="3"/>
        <v>0</v>
      </c>
    </row>
    <row r="52" spans="2:43" s="233" customFormat="1" ht="12.75" customHeight="1" outlineLevel="4">
      <c r="B52" s="1160" t="s">
        <v>391</v>
      </c>
      <c r="C52" s="1161"/>
      <c r="D52" s="235" t="s">
        <v>399</v>
      </c>
      <c r="E52" s="874"/>
      <c r="F52" s="153"/>
      <c r="G52" s="154"/>
      <c r="H52" s="154"/>
      <c r="I52" s="154"/>
      <c r="J52" s="154"/>
      <c r="K52" s="154"/>
      <c r="L52" s="154"/>
      <c r="M52" s="154"/>
      <c r="N52" s="154"/>
      <c r="O52" s="154"/>
      <c r="P52" s="154"/>
      <c r="Q52" s="182"/>
      <c r="R52" s="153"/>
      <c r="S52" s="154"/>
      <c r="T52" s="154"/>
      <c r="U52" s="154"/>
      <c r="V52" s="154"/>
      <c r="W52" s="154"/>
      <c r="X52" s="154"/>
      <c r="Y52" s="154"/>
      <c r="Z52" s="154"/>
      <c r="AA52" s="154"/>
      <c r="AB52" s="154"/>
      <c r="AC52" s="182"/>
      <c r="AD52" s="153"/>
      <c r="AE52" s="154"/>
      <c r="AF52" s="154"/>
      <c r="AG52" s="154"/>
      <c r="AH52" s="154"/>
      <c r="AI52" s="154"/>
      <c r="AJ52" s="154"/>
      <c r="AK52" s="154"/>
      <c r="AL52" s="154"/>
      <c r="AM52" s="154"/>
      <c r="AN52" s="154"/>
      <c r="AO52" s="182"/>
      <c r="AP52" s="849">
        <f t="shared" si="2"/>
        <v>0</v>
      </c>
      <c r="AQ52" s="155">
        <f t="shared" si="3"/>
        <v>0</v>
      </c>
    </row>
    <row r="53" spans="2:43" ht="12.75" customHeight="1" outlineLevel="1">
      <c r="B53" s="1149">
        <v>6.2</v>
      </c>
      <c r="C53" s="1150" t="str">
        <f>+'Categorías de gastos'!E14</f>
        <v>Equipamiento para gestión del proyecto</v>
      </c>
      <c r="D53" s="1158"/>
      <c r="E53" s="872"/>
      <c r="F53" s="158"/>
      <c r="G53" s="159"/>
      <c r="H53" s="159"/>
      <c r="I53" s="159"/>
      <c r="J53" s="159"/>
      <c r="K53" s="159"/>
      <c r="L53" s="159"/>
      <c r="M53" s="159"/>
      <c r="N53" s="159"/>
      <c r="O53" s="159"/>
      <c r="P53" s="159"/>
      <c r="Q53" s="183"/>
      <c r="R53" s="158"/>
      <c r="S53" s="159"/>
      <c r="T53" s="159"/>
      <c r="U53" s="159"/>
      <c r="V53" s="159"/>
      <c r="W53" s="159"/>
      <c r="X53" s="159"/>
      <c r="Y53" s="159"/>
      <c r="Z53" s="159"/>
      <c r="AA53" s="159"/>
      <c r="AB53" s="159"/>
      <c r="AC53" s="183"/>
      <c r="AD53" s="158"/>
      <c r="AE53" s="159"/>
      <c r="AF53" s="159"/>
      <c r="AG53" s="159"/>
      <c r="AH53" s="159"/>
      <c r="AI53" s="159"/>
      <c r="AJ53" s="159"/>
      <c r="AK53" s="159"/>
      <c r="AL53" s="159"/>
      <c r="AM53" s="159"/>
      <c r="AN53" s="159"/>
      <c r="AO53" s="183"/>
      <c r="AP53" s="852">
        <f t="shared" si="2"/>
        <v>0</v>
      </c>
      <c r="AQ53" s="161">
        <f t="shared" si="3"/>
        <v>0</v>
      </c>
    </row>
    <row r="54" spans="2:43" s="234" customFormat="1" ht="12.75" customHeight="1" outlineLevel="4">
      <c r="B54" s="1160" t="s">
        <v>63</v>
      </c>
      <c r="C54" s="1161"/>
      <c r="D54" s="1162" t="s">
        <v>399</v>
      </c>
      <c r="E54" s="874"/>
      <c r="F54" s="156"/>
      <c r="G54" s="157"/>
      <c r="H54" s="157"/>
      <c r="I54" s="154"/>
      <c r="J54" s="154"/>
      <c r="K54" s="157"/>
      <c r="L54" s="157"/>
      <c r="M54" s="157"/>
      <c r="N54" s="157"/>
      <c r="O54" s="157"/>
      <c r="P54" s="157"/>
      <c r="Q54" s="168"/>
      <c r="R54" s="156"/>
      <c r="S54" s="157"/>
      <c r="T54" s="157"/>
      <c r="U54" s="157"/>
      <c r="V54" s="157"/>
      <c r="W54" s="157"/>
      <c r="X54" s="157"/>
      <c r="Y54" s="157"/>
      <c r="Z54" s="157"/>
      <c r="AA54" s="157"/>
      <c r="AB54" s="157"/>
      <c r="AC54" s="168"/>
      <c r="AD54" s="156"/>
      <c r="AE54" s="157"/>
      <c r="AF54" s="157"/>
      <c r="AG54" s="157"/>
      <c r="AH54" s="157"/>
      <c r="AI54" s="157"/>
      <c r="AJ54" s="157"/>
      <c r="AK54" s="157"/>
      <c r="AL54" s="157"/>
      <c r="AM54" s="157"/>
      <c r="AN54" s="157"/>
      <c r="AO54" s="168"/>
      <c r="AP54" s="850">
        <f t="shared" si="2"/>
        <v>0</v>
      </c>
      <c r="AQ54" s="155">
        <f t="shared" si="3"/>
        <v>0</v>
      </c>
    </row>
    <row r="55" spans="2:43" s="234" customFormat="1" ht="12.75" customHeight="1" outlineLevel="4">
      <c r="B55" s="1160" t="s">
        <v>405</v>
      </c>
      <c r="C55" s="1161"/>
      <c r="D55" s="1162" t="s">
        <v>399</v>
      </c>
      <c r="E55" s="874"/>
      <c r="F55" s="156"/>
      <c r="G55" s="157"/>
      <c r="H55" s="157"/>
      <c r="I55" s="154"/>
      <c r="J55" s="154"/>
      <c r="K55" s="157"/>
      <c r="L55" s="157"/>
      <c r="M55" s="157"/>
      <c r="N55" s="157"/>
      <c r="O55" s="157"/>
      <c r="P55" s="157"/>
      <c r="Q55" s="168"/>
      <c r="R55" s="156"/>
      <c r="S55" s="157"/>
      <c r="T55" s="157"/>
      <c r="U55" s="157"/>
      <c r="V55" s="157"/>
      <c r="W55" s="157"/>
      <c r="X55" s="157"/>
      <c r="Y55" s="157"/>
      <c r="Z55" s="157"/>
      <c r="AA55" s="157"/>
      <c r="AB55" s="157"/>
      <c r="AC55" s="168"/>
      <c r="AD55" s="156"/>
      <c r="AE55" s="157"/>
      <c r="AF55" s="157"/>
      <c r="AG55" s="157"/>
      <c r="AH55" s="157"/>
      <c r="AI55" s="157"/>
      <c r="AJ55" s="157"/>
      <c r="AK55" s="157"/>
      <c r="AL55" s="157"/>
      <c r="AM55" s="157"/>
      <c r="AN55" s="157"/>
      <c r="AO55" s="168"/>
      <c r="AP55" s="850">
        <f t="shared" si="2"/>
        <v>0</v>
      </c>
      <c r="AQ55" s="155">
        <f t="shared" si="3"/>
        <v>0</v>
      </c>
    </row>
    <row r="56" spans="2:43" s="234" customFormat="1" ht="12.75" customHeight="1" outlineLevel="4">
      <c r="B56" s="1160" t="s">
        <v>406</v>
      </c>
      <c r="C56" s="1161"/>
      <c r="D56" s="1162" t="s">
        <v>399</v>
      </c>
      <c r="E56" s="874"/>
      <c r="F56" s="156"/>
      <c r="G56" s="157"/>
      <c r="H56" s="157"/>
      <c r="I56" s="154"/>
      <c r="J56" s="154"/>
      <c r="K56" s="157"/>
      <c r="L56" s="157"/>
      <c r="M56" s="157"/>
      <c r="N56" s="157"/>
      <c r="O56" s="157"/>
      <c r="P56" s="157"/>
      <c r="Q56" s="168"/>
      <c r="R56" s="156"/>
      <c r="S56" s="157"/>
      <c r="T56" s="157"/>
      <c r="U56" s="157"/>
      <c r="V56" s="157"/>
      <c r="W56" s="157"/>
      <c r="X56" s="157"/>
      <c r="Y56" s="157"/>
      <c r="Z56" s="157"/>
      <c r="AA56" s="157"/>
      <c r="AB56" s="157"/>
      <c r="AC56" s="168"/>
      <c r="AD56" s="156"/>
      <c r="AE56" s="157"/>
      <c r="AF56" s="157"/>
      <c r="AG56" s="157"/>
      <c r="AH56" s="157"/>
      <c r="AI56" s="157"/>
      <c r="AJ56" s="157"/>
      <c r="AK56" s="157"/>
      <c r="AL56" s="157"/>
      <c r="AM56" s="157"/>
      <c r="AN56" s="157"/>
      <c r="AO56" s="168"/>
      <c r="AP56" s="850">
        <f t="shared" si="2"/>
        <v>0</v>
      </c>
      <c r="AQ56" s="155">
        <f t="shared" si="3"/>
        <v>0</v>
      </c>
    </row>
    <row r="57" spans="2:43" s="234" customFormat="1" ht="12.75" customHeight="1" outlineLevel="4">
      <c r="B57" s="1160" t="s">
        <v>407</v>
      </c>
      <c r="C57" s="1161"/>
      <c r="D57" s="1162" t="s">
        <v>399</v>
      </c>
      <c r="E57" s="874"/>
      <c r="F57" s="156"/>
      <c r="G57" s="157"/>
      <c r="H57" s="157"/>
      <c r="I57" s="154"/>
      <c r="J57" s="154"/>
      <c r="K57" s="157"/>
      <c r="L57" s="157"/>
      <c r="M57" s="157"/>
      <c r="N57" s="157"/>
      <c r="O57" s="157"/>
      <c r="P57" s="157"/>
      <c r="Q57" s="168"/>
      <c r="R57" s="156"/>
      <c r="S57" s="157"/>
      <c r="T57" s="157"/>
      <c r="U57" s="157"/>
      <c r="V57" s="157"/>
      <c r="W57" s="157"/>
      <c r="X57" s="157"/>
      <c r="Y57" s="157"/>
      <c r="Z57" s="157"/>
      <c r="AA57" s="157"/>
      <c r="AB57" s="157"/>
      <c r="AC57" s="168"/>
      <c r="AD57" s="156"/>
      <c r="AE57" s="157"/>
      <c r="AF57" s="157"/>
      <c r="AG57" s="157"/>
      <c r="AH57" s="157"/>
      <c r="AI57" s="157"/>
      <c r="AJ57" s="157"/>
      <c r="AK57" s="157"/>
      <c r="AL57" s="157"/>
      <c r="AM57" s="157"/>
      <c r="AN57" s="157"/>
      <c r="AO57" s="168"/>
      <c r="AP57" s="850">
        <f t="shared" si="2"/>
        <v>0</v>
      </c>
      <c r="AQ57" s="155">
        <f t="shared" si="3"/>
        <v>0</v>
      </c>
    </row>
    <row r="58" spans="2:43" s="234" customFormat="1" ht="12.75" customHeight="1" outlineLevel="4">
      <c r="B58" s="1160" t="s">
        <v>408</v>
      </c>
      <c r="C58" s="1161"/>
      <c r="D58" s="1162" t="s">
        <v>399</v>
      </c>
      <c r="E58" s="874"/>
      <c r="F58" s="156"/>
      <c r="G58" s="157"/>
      <c r="H58" s="157"/>
      <c r="I58" s="154"/>
      <c r="J58" s="154"/>
      <c r="K58" s="157"/>
      <c r="L58" s="157"/>
      <c r="M58" s="157"/>
      <c r="N58" s="157"/>
      <c r="O58" s="157"/>
      <c r="P58" s="157"/>
      <c r="Q58" s="168"/>
      <c r="R58" s="156"/>
      <c r="S58" s="157"/>
      <c r="T58" s="157"/>
      <c r="U58" s="157"/>
      <c r="V58" s="157"/>
      <c r="W58" s="157"/>
      <c r="X58" s="157"/>
      <c r="Y58" s="157"/>
      <c r="Z58" s="157"/>
      <c r="AA58" s="157"/>
      <c r="AB58" s="157"/>
      <c r="AC58" s="168"/>
      <c r="AD58" s="156"/>
      <c r="AE58" s="157"/>
      <c r="AF58" s="157"/>
      <c r="AG58" s="157"/>
      <c r="AH58" s="157"/>
      <c r="AI58" s="157"/>
      <c r="AJ58" s="157"/>
      <c r="AK58" s="157"/>
      <c r="AL58" s="157"/>
      <c r="AM58" s="157"/>
      <c r="AN58" s="157"/>
      <c r="AO58" s="168"/>
      <c r="AP58" s="850">
        <f t="shared" si="2"/>
        <v>0</v>
      </c>
      <c r="AQ58" s="155">
        <f t="shared" si="3"/>
        <v>0</v>
      </c>
    </row>
    <row r="59" spans="2:43" s="234" customFormat="1" ht="12.75" customHeight="1" outlineLevel="4">
      <c r="B59" s="1160" t="s">
        <v>409</v>
      </c>
      <c r="C59" s="1161"/>
      <c r="D59" s="1162" t="s">
        <v>399</v>
      </c>
      <c r="E59" s="874"/>
      <c r="F59" s="156"/>
      <c r="G59" s="157"/>
      <c r="H59" s="157"/>
      <c r="I59" s="154"/>
      <c r="J59" s="154"/>
      <c r="K59" s="157"/>
      <c r="L59" s="157"/>
      <c r="M59" s="157"/>
      <c r="N59" s="157"/>
      <c r="O59" s="157"/>
      <c r="P59" s="157"/>
      <c r="Q59" s="168"/>
      <c r="R59" s="156"/>
      <c r="S59" s="157"/>
      <c r="T59" s="157"/>
      <c r="U59" s="157"/>
      <c r="V59" s="157"/>
      <c r="W59" s="157"/>
      <c r="X59" s="157"/>
      <c r="Y59" s="157"/>
      <c r="Z59" s="157"/>
      <c r="AA59" s="157"/>
      <c r="AB59" s="157"/>
      <c r="AC59" s="168"/>
      <c r="AD59" s="156"/>
      <c r="AE59" s="157"/>
      <c r="AF59" s="157"/>
      <c r="AG59" s="157"/>
      <c r="AH59" s="157"/>
      <c r="AI59" s="157"/>
      <c r="AJ59" s="157"/>
      <c r="AK59" s="157"/>
      <c r="AL59" s="157"/>
      <c r="AM59" s="157"/>
      <c r="AN59" s="157"/>
      <c r="AO59" s="168"/>
      <c r="AP59" s="850">
        <f t="shared" si="2"/>
        <v>0</v>
      </c>
      <c r="AQ59" s="155">
        <f t="shared" si="3"/>
        <v>0</v>
      </c>
    </row>
    <row r="60" spans="2:43" s="234" customFormat="1" ht="12.75" customHeight="1" outlineLevel="4">
      <c r="B60" s="1160" t="s">
        <v>410</v>
      </c>
      <c r="C60" s="1161"/>
      <c r="D60" s="1162" t="s">
        <v>399</v>
      </c>
      <c r="E60" s="874"/>
      <c r="F60" s="156"/>
      <c r="G60" s="157"/>
      <c r="H60" s="157"/>
      <c r="I60" s="157"/>
      <c r="J60" s="157"/>
      <c r="K60" s="157"/>
      <c r="L60" s="157"/>
      <c r="M60" s="157"/>
      <c r="N60" s="157"/>
      <c r="O60" s="157"/>
      <c r="P60" s="157"/>
      <c r="Q60" s="168"/>
      <c r="R60" s="156"/>
      <c r="S60" s="157"/>
      <c r="T60" s="157"/>
      <c r="U60" s="157"/>
      <c r="V60" s="157"/>
      <c r="W60" s="157"/>
      <c r="X60" s="157"/>
      <c r="Y60" s="157"/>
      <c r="Z60" s="157"/>
      <c r="AA60" s="157"/>
      <c r="AB60" s="157"/>
      <c r="AC60" s="168"/>
      <c r="AD60" s="156"/>
      <c r="AE60" s="157"/>
      <c r="AF60" s="157"/>
      <c r="AG60" s="157"/>
      <c r="AH60" s="157"/>
      <c r="AI60" s="157"/>
      <c r="AJ60" s="157"/>
      <c r="AK60" s="157"/>
      <c r="AL60" s="157"/>
      <c r="AM60" s="157"/>
      <c r="AN60" s="157"/>
      <c r="AO60" s="168"/>
      <c r="AP60" s="850">
        <f t="shared" si="2"/>
        <v>0</v>
      </c>
      <c r="AQ60" s="155">
        <f t="shared" si="3"/>
        <v>0</v>
      </c>
    </row>
    <row r="61" spans="2:43" s="234" customFormat="1" ht="12.75" customHeight="1" outlineLevel="4">
      <c r="B61" s="1160" t="s">
        <v>411</v>
      </c>
      <c r="C61" s="1161"/>
      <c r="D61" s="1162" t="s">
        <v>399</v>
      </c>
      <c r="E61" s="874"/>
      <c r="F61" s="156"/>
      <c r="G61" s="157"/>
      <c r="H61" s="157"/>
      <c r="I61" s="157"/>
      <c r="J61" s="157"/>
      <c r="K61" s="157"/>
      <c r="L61" s="157"/>
      <c r="M61" s="157"/>
      <c r="N61" s="157"/>
      <c r="O61" s="157"/>
      <c r="P61" s="157"/>
      <c r="Q61" s="168"/>
      <c r="R61" s="156"/>
      <c r="S61" s="157"/>
      <c r="T61" s="157"/>
      <c r="U61" s="157"/>
      <c r="V61" s="157"/>
      <c r="W61" s="157"/>
      <c r="X61" s="157"/>
      <c r="Y61" s="157"/>
      <c r="Z61" s="157"/>
      <c r="AA61" s="157"/>
      <c r="AB61" s="157"/>
      <c r="AC61" s="168"/>
      <c r="AD61" s="156"/>
      <c r="AE61" s="157"/>
      <c r="AF61" s="157"/>
      <c r="AG61" s="157"/>
      <c r="AH61" s="157"/>
      <c r="AI61" s="157"/>
      <c r="AJ61" s="157"/>
      <c r="AK61" s="157"/>
      <c r="AL61" s="157"/>
      <c r="AM61" s="157"/>
      <c r="AN61" s="157"/>
      <c r="AO61" s="168"/>
      <c r="AP61" s="850">
        <f t="shared" si="2"/>
        <v>0</v>
      </c>
      <c r="AQ61" s="155">
        <f t="shared" si="3"/>
        <v>0</v>
      </c>
    </row>
    <row r="62" spans="2:43" s="234" customFormat="1" ht="12.75" customHeight="1" outlineLevel="4">
      <c r="B62" s="1160" t="s">
        <v>412</v>
      </c>
      <c r="C62" s="1161"/>
      <c r="D62" s="1162" t="s">
        <v>399</v>
      </c>
      <c r="E62" s="874"/>
      <c r="F62" s="156"/>
      <c r="G62" s="157"/>
      <c r="H62" s="157"/>
      <c r="I62" s="157"/>
      <c r="J62" s="157"/>
      <c r="K62" s="157"/>
      <c r="L62" s="157"/>
      <c r="M62" s="157"/>
      <c r="N62" s="157"/>
      <c r="O62" s="157"/>
      <c r="P62" s="157"/>
      <c r="Q62" s="168"/>
      <c r="R62" s="156"/>
      <c r="S62" s="157"/>
      <c r="T62" s="157"/>
      <c r="U62" s="157"/>
      <c r="V62" s="157"/>
      <c r="W62" s="157"/>
      <c r="X62" s="157"/>
      <c r="Y62" s="157"/>
      <c r="Z62" s="157"/>
      <c r="AA62" s="157"/>
      <c r="AB62" s="157"/>
      <c r="AC62" s="168"/>
      <c r="AD62" s="156"/>
      <c r="AE62" s="157"/>
      <c r="AF62" s="157"/>
      <c r="AG62" s="157"/>
      <c r="AH62" s="157"/>
      <c r="AI62" s="157"/>
      <c r="AJ62" s="157"/>
      <c r="AK62" s="157"/>
      <c r="AL62" s="157"/>
      <c r="AM62" s="157"/>
      <c r="AN62" s="157"/>
      <c r="AO62" s="168"/>
      <c r="AP62" s="850">
        <f t="shared" si="2"/>
        <v>0</v>
      </c>
      <c r="AQ62" s="155">
        <f t="shared" si="3"/>
        <v>0</v>
      </c>
    </row>
    <row r="63" spans="2:43" s="234" customFormat="1" ht="12.75" customHeight="1" outlineLevel="4">
      <c r="B63" s="1160" t="s">
        <v>413</v>
      </c>
      <c r="C63" s="1161"/>
      <c r="D63" s="1162" t="s">
        <v>399</v>
      </c>
      <c r="E63" s="874"/>
      <c r="F63" s="156"/>
      <c r="G63" s="157"/>
      <c r="H63" s="157"/>
      <c r="I63" s="154"/>
      <c r="J63" s="154"/>
      <c r="K63" s="157"/>
      <c r="L63" s="157"/>
      <c r="M63" s="157"/>
      <c r="N63" s="157"/>
      <c r="O63" s="157"/>
      <c r="P63" s="157"/>
      <c r="Q63" s="168"/>
      <c r="R63" s="156"/>
      <c r="S63" s="157"/>
      <c r="T63" s="157"/>
      <c r="U63" s="157"/>
      <c r="V63" s="157"/>
      <c r="W63" s="157"/>
      <c r="X63" s="157"/>
      <c r="Y63" s="157"/>
      <c r="Z63" s="157"/>
      <c r="AA63" s="157"/>
      <c r="AB63" s="157"/>
      <c r="AC63" s="168"/>
      <c r="AD63" s="156"/>
      <c r="AE63" s="157"/>
      <c r="AF63" s="157"/>
      <c r="AG63" s="157"/>
      <c r="AH63" s="157"/>
      <c r="AI63" s="157"/>
      <c r="AJ63" s="157"/>
      <c r="AK63" s="157"/>
      <c r="AL63" s="157"/>
      <c r="AM63" s="157"/>
      <c r="AN63" s="157"/>
      <c r="AO63" s="168"/>
      <c r="AP63" s="850">
        <f t="shared" si="2"/>
        <v>0</v>
      </c>
      <c r="AQ63" s="155">
        <f t="shared" si="3"/>
        <v>0</v>
      </c>
    </row>
    <row r="64" spans="2:43" ht="12.75" customHeight="1" outlineLevel="1">
      <c r="B64" s="1149">
        <v>6.3</v>
      </c>
      <c r="C64" s="1150" t="s">
        <v>196</v>
      </c>
      <c r="D64" s="1158"/>
      <c r="E64" s="872"/>
      <c r="F64" s="158"/>
      <c r="G64" s="159"/>
      <c r="H64" s="159"/>
      <c r="I64" s="159"/>
      <c r="J64" s="159"/>
      <c r="K64" s="159"/>
      <c r="L64" s="159"/>
      <c r="M64" s="159"/>
      <c r="N64" s="159"/>
      <c r="O64" s="159"/>
      <c r="P64" s="159"/>
      <c r="Q64" s="183"/>
      <c r="R64" s="158"/>
      <c r="S64" s="159"/>
      <c r="T64" s="159"/>
      <c r="U64" s="159"/>
      <c r="V64" s="159"/>
      <c r="W64" s="159"/>
      <c r="X64" s="159"/>
      <c r="Y64" s="159"/>
      <c r="Z64" s="159"/>
      <c r="AA64" s="159"/>
      <c r="AB64" s="159"/>
      <c r="AC64" s="183"/>
      <c r="AD64" s="158"/>
      <c r="AE64" s="159"/>
      <c r="AF64" s="159"/>
      <c r="AG64" s="159"/>
      <c r="AH64" s="159"/>
      <c r="AI64" s="159"/>
      <c r="AJ64" s="159"/>
      <c r="AK64" s="159"/>
      <c r="AL64" s="159"/>
      <c r="AM64" s="159"/>
      <c r="AN64" s="159"/>
      <c r="AO64" s="183"/>
      <c r="AP64" s="852">
        <f t="shared" si="2"/>
        <v>0</v>
      </c>
      <c r="AQ64" s="161">
        <f t="shared" si="3"/>
        <v>0</v>
      </c>
    </row>
    <row r="65" spans="2:43" ht="13.5" outlineLevel="2">
      <c r="B65" s="1163" t="s">
        <v>64</v>
      </c>
      <c r="C65" s="326" t="str">
        <f>+'Categorías de gastos'!E15</f>
        <v>Combustibles y lubricantes</v>
      </c>
      <c r="D65" s="226"/>
      <c r="E65" s="875"/>
      <c r="F65" s="227"/>
      <c r="G65" s="228"/>
      <c r="H65" s="228"/>
      <c r="I65" s="228"/>
      <c r="J65" s="228"/>
      <c r="K65" s="228"/>
      <c r="L65" s="228"/>
      <c r="M65" s="228"/>
      <c r="N65" s="228"/>
      <c r="O65" s="228"/>
      <c r="P65" s="228"/>
      <c r="Q65" s="229"/>
      <c r="R65" s="227"/>
      <c r="S65" s="228"/>
      <c r="T65" s="228"/>
      <c r="U65" s="228"/>
      <c r="V65" s="228"/>
      <c r="W65" s="228"/>
      <c r="X65" s="228"/>
      <c r="Y65" s="228"/>
      <c r="Z65" s="228"/>
      <c r="AA65" s="228"/>
      <c r="AB65" s="228"/>
      <c r="AC65" s="229"/>
      <c r="AD65" s="227"/>
      <c r="AE65" s="228"/>
      <c r="AF65" s="228"/>
      <c r="AG65" s="228"/>
      <c r="AH65" s="228"/>
      <c r="AI65" s="228"/>
      <c r="AJ65" s="228"/>
      <c r="AK65" s="228"/>
      <c r="AL65" s="228"/>
      <c r="AM65" s="228"/>
      <c r="AN65" s="228"/>
      <c r="AO65" s="229"/>
      <c r="AP65" s="854">
        <f t="shared" si="2"/>
        <v>0</v>
      </c>
      <c r="AQ65" s="230">
        <f t="shared" si="3"/>
        <v>0</v>
      </c>
    </row>
    <row r="66" spans="2:43" s="234" customFormat="1" ht="10.5" outlineLevel="2">
      <c r="B66" s="1160" t="s">
        <v>417</v>
      </c>
      <c r="C66" s="1164"/>
      <c r="D66" s="235" t="s">
        <v>399</v>
      </c>
      <c r="E66" s="874"/>
      <c r="F66" s="153"/>
      <c r="G66" s="154"/>
      <c r="H66" s="154"/>
      <c r="I66" s="154"/>
      <c r="J66" s="154"/>
      <c r="K66" s="154"/>
      <c r="L66" s="154"/>
      <c r="M66" s="154"/>
      <c r="N66" s="154"/>
      <c r="O66" s="154"/>
      <c r="P66" s="154"/>
      <c r="Q66" s="182"/>
      <c r="R66" s="153"/>
      <c r="S66" s="154"/>
      <c r="T66" s="154"/>
      <c r="U66" s="154"/>
      <c r="V66" s="154"/>
      <c r="W66" s="154"/>
      <c r="X66" s="154"/>
      <c r="Y66" s="154"/>
      <c r="Z66" s="154"/>
      <c r="AA66" s="154"/>
      <c r="AB66" s="154"/>
      <c r="AC66" s="182"/>
      <c r="AD66" s="153"/>
      <c r="AE66" s="154"/>
      <c r="AF66" s="154"/>
      <c r="AG66" s="154"/>
      <c r="AH66" s="154"/>
      <c r="AI66" s="154"/>
      <c r="AJ66" s="154"/>
      <c r="AK66" s="154"/>
      <c r="AL66" s="154"/>
      <c r="AM66" s="154"/>
      <c r="AN66" s="154"/>
      <c r="AO66" s="182"/>
      <c r="AP66" s="849">
        <f>SUM(F66:AO66)</f>
        <v>0</v>
      </c>
      <c r="AQ66" s="155">
        <f>+E66-AP66</f>
        <v>0</v>
      </c>
    </row>
    <row r="67" spans="2:43" s="234" customFormat="1" ht="10.5" outlineLevel="2">
      <c r="B67" s="1160" t="s">
        <v>418</v>
      </c>
      <c r="C67" s="1164"/>
      <c r="D67" s="235" t="s">
        <v>399</v>
      </c>
      <c r="E67" s="874"/>
      <c r="F67" s="153"/>
      <c r="G67" s="154"/>
      <c r="H67" s="154"/>
      <c r="I67" s="154"/>
      <c r="J67" s="154"/>
      <c r="K67" s="154"/>
      <c r="L67" s="154"/>
      <c r="M67" s="154"/>
      <c r="N67" s="154"/>
      <c r="O67" s="154"/>
      <c r="P67" s="154"/>
      <c r="Q67" s="182"/>
      <c r="R67" s="153"/>
      <c r="S67" s="154"/>
      <c r="T67" s="154"/>
      <c r="U67" s="154"/>
      <c r="V67" s="154"/>
      <c r="W67" s="154"/>
      <c r="X67" s="154"/>
      <c r="Y67" s="154"/>
      <c r="Z67" s="154"/>
      <c r="AA67" s="154"/>
      <c r="AB67" s="154"/>
      <c r="AC67" s="182"/>
      <c r="AD67" s="153"/>
      <c r="AE67" s="154"/>
      <c r="AF67" s="154"/>
      <c r="AG67" s="154"/>
      <c r="AH67" s="154"/>
      <c r="AI67" s="154"/>
      <c r="AJ67" s="154"/>
      <c r="AK67" s="154"/>
      <c r="AL67" s="154"/>
      <c r="AM67" s="154"/>
      <c r="AN67" s="154"/>
      <c r="AO67" s="182"/>
      <c r="AP67" s="849">
        <f>SUM(F67:AO67)</f>
        <v>0</v>
      </c>
      <c r="AQ67" s="155">
        <f>+E67-AP67</f>
        <v>0</v>
      </c>
    </row>
    <row r="68" spans="2:43" s="234" customFormat="1" ht="10.5" outlineLevel="2">
      <c r="B68" s="1160" t="s">
        <v>419</v>
      </c>
      <c r="C68" s="1164"/>
      <c r="D68" s="235" t="s">
        <v>399</v>
      </c>
      <c r="E68" s="874"/>
      <c r="F68" s="153"/>
      <c r="G68" s="154"/>
      <c r="H68" s="154"/>
      <c r="I68" s="154"/>
      <c r="J68" s="154"/>
      <c r="K68" s="157"/>
      <c r="L68" s="154"/>
      <c r="M68" s="154"/>
      <c r="N68" s="154"/>
      <c r="O68" s="154"/>
      <c r="P68" s="154"/>
      <c r="Q68" s="168"/>
      <c r="R68" s="153"/>
      <c r="S68" s="154"/>
      <c r="T68" s="154"/>
      <c r="U68" s="154"/>
      <c r="V68" s="154"/>
      <c r="W68" s="157"/>
      <c r="X68" s="154"/>
      <c r="Y68" s="154"/>
      <c r="Z68" s="154"/>
      <c r="AA68" s="154"/>
      <c r="AB68" s="154"/>
      <c r="AC68" s="168"/>
      <c r="AD68" s="153"/>
      <c r="AE68" s="154"/>
      <c r="AF68" s="154"/>
      <c r="AG68" s="154"/>
      <c r="AH68" s="154"/>
      <c r="AI68" s="157"/>
      <c r="AJ68" s="154"/>
      <c r="AK68" s="154"/>
      <c r="AL68" s="154"/>
      <c r="AM68" s="154"/>
      <c r="AN68" s="154"/>
      <c r="AO68" s="168"/>
      <c r="AP68" s="849">
        <f>SUM(F68:AO68)</f>
        <v>0</v>
      </c>
      <c r="AQ68" s="155">
        <f>+E68-AP68</f>
        <v>0</v>
      </c>
    </row>
    <row r="69" spans="2:43" ht="13.5" outlineLevel="2">
      <c r="B69" s="1163" t="s">
        <v>65</v>
      </c>
      <c r="C69" s="326" t="str">
        <f>+'Categorías de gastos'!E16</f>
        <v>Mantenimiento y reparaciones</v>
      </c>
      <c r="D69" s="226"/>
      <c r="E69" s="875"/>
      <c r="F69" s="227"/>
      <c r="G69" s="228"/>
      <c r="H69" s="228"/>
      <c r="I69" s="228"/>
      <c r="J69" s="228"/>
      <c r="K69" s="228"/>
      <c r="L69" s="228"/>
      <c r="M69" s="228"/>
      <c r="N69" s="228"/>
      <c r="O69" s="228"/>
      <c r="P69" s="228"/>
      <c r="Q69" s="229"/>
      <c r="R69" s="227"/>
      <c r="S69" s="228"/>
      <c r="T69" s="228"/>
      <c r="U69" s="228"/>
      <c r="V69" s="228"/>
      <c r="W69" s="228"/>
      <c r="X69" s="228"/>
      <c r="Y69" s="228"/>
      <c r="Z69" s="228"/>
      <c r="AA69" s="228"/>
      <c r="AB69" s="228"/>
      <c r="AC69" s="229"/>
      <c r="AD69" s="227"/>
      <c r="AE69" s="228"/>
      <c r="AF69" s="228"/>
      <c r="AG69" s="228"/>
      <c r="AH69" s="228"/>
      <c r="AI69" s="228"/>
      <c r="AJ69" s="228"/>
      <c r="AK69" s="228"/>
      <c r="AL69" s="228"/>
      <c r="AM69" s="228"/>
      <c r="AN69" s="228"/>
      <c r="AO69" s="229"/>
      <c r="AP69" s="854">
        <f t="shared" si="2"/>
        <v>0</v>
      </c>
      <c r="AQ69" s="230">
        <f t="shared" si="3"/>
        <v>0</v>
      </c>
    </row>
    <row r="70" spans="2:43" s="234" customFormat="1" ht="10.5" outlineLevel="2">
      <c r="B70" s="1160" t="s">
        <v>420</v>
      </c>
      <c r="C70" s="1164"/>
      <c r="D70" s="235" t="s">
        <v>399</v>
      </c>
      <c r="E70" s="874"/>
      <c r="F70" s="153"/>
      <c r="G70" s="154"/>
      <c r="H70" s="154"/>
      <c r="I70" s="154"/>
      <c r="J70" s="154"/>
      <c r="K70" s="157"/>
      <c r="L70" s="154"/>
      <c r="M70" s="154"/>
      <c r="N70" s="154"/>
      <c r="O70" s="154"/>
      <c r="P70" s="154"/>
      <c r="Q70" s="168"/>
      <c r="R70" s="153"/>
      <c r="S70" s="154"/>
      <c r="T70" s="154"/>
      <c r="U70" s="154"/>
      <c r="V70" s="154"/>
      <c r="W70" s="157"/>
      <c r="X70" s="154"/>
      <c r="Y70" s="154"/>
      <c r="Z70" s="154"/>
      <c r="AA70" s="154"/>
      <c r="AB70" s="154"/>
      <c r="AC70" s="168"/>
      <c r="AD70" s="153"/>
      <c r="AE70" s="154"/>
      <c r="AF70" s="154"/>
      <c r="AG70" s="154"/>
      <c r="AH70" s="154"/>
      <c r="AI70" s="157"/>
      <c r="AJ70" s="154"/>
      <c r="AK70" s="154"/>
      <c r="AL70" s="154"/>
      <c r="AM70" s="154"/>
      <c r="AN70" s="154"/>
      <c r="AO70" s="168"/>
      <c r="AP70" s="849">
        <f>SUM(F70:AO70)</f>
        <v>0</v>
      </c>
      <c r="AQ70" s="155">
        <f>+E70-AP70</f>
        <v>0</v>
      </c>
    </row>
    <row r="71" spans="2:43" s="234" customFormat="1" ht="10.5" outlineLevel="2">
      <c r="B71" s="1160" t="s">
        <v>421</v>
      </c>
      <c r="C71" s="1164"/>
      <c r="D71" s="235" t="s">
        <v>399</v>
      </c>
      <c r="E71" s="874"/>
      <c r="F71" s="153"/>
      <c r="G71" s="154"/>
      <c r="H71" s="154"/>
      <c r="I71" s="154"/>
      <c r="J71" s="154"/>
      <c r="K71" s="157"/>
      <c r="L71" s="154"/>
      <c r="M71" s="154"/>
      <c r="N71" s="154"/>
      <c r="O71" s="154"/>
      <c r="P71" s="154"/>
      <c r="Q71" s="168"/>
      <c r="R71" s="153"/>
      <c r="S71" s="154"/>
      <c r="T71" s="154"/>
      <c r="U71" s="154"/>
      <c r="V71" s="154"/>
      <c r="W71" s="157"/>
      <c r="X71" s="154"/>
      <c r="Y71" s="154"/>
      <c r="Z71" s="154"/>
      <c r="AA71" s="154"/>
      <c r="AB71" s="154"/>
      <c r="AC71" s="168"/>
      <c r="AD71" s="153"/>
      <c r="AE71" s="154"/>
      <c r="AF71" s="154"/>
      <c r="AG71" s="154"/>
      <c r="AH71" s="154"/>
      <c r="AI71" s="157"/>
      <c r="AJ71" s="154"/>
      <c r="AK71" s="154"/>
      <c r="AL71" s="154"/>
      <c r="AM71" s="154"/>
      <c r="AN71" s="154"/>
      <c r="AO71" s="168"/>
      <c r="AP71" s="849">
        <f>SUM(F71:AO71)</f>
        <v>0</v>
      </c>
      <c r="AQ71" s="155">
        <f>+E71-AP71</f>
        <v>0</v>
      </c>
    </row>
    <row r="72" spans="2:43" s="234" customFormat="1" ht="10.5" outlineLevel="2">
      <c r="B72" s="1160" t="s">
        <v>422</v>
      </c>
      <c r="C72" s="1164"/>
      <c r="D72" s="235" t="s">
        <v>399</v>
      </c>
      <c r="E72" s="874"/>
      <c r="F72" s="153"/>
      <c r="G72" s="154"/>
      <c r="H72" s="154"/>
      <c r="I72" s="154"/>
      <c r="J72" s="154"/>
      <c r="K72" s="157"/>
      <c r="L72" s="154"/>
      <c r="M72" s="154"/>
      <c r="N72" s="154"/>
      <c r="O72" s="154"/>
      <c r="P72" s="154"/>
      <c r="Q72" s="168"/>
      <c r="R72" s="153"/>
      <c r="S72" s="154"/>
      <c r="T72" s="154"/>
      <c r="U72" s="154"/>
      <c r="V72" s="154"/>
      <c r="W72" s="157"/>
      <c r="X72" s="154"/>
      <c r="Y72" s="154"/>
      <c r="Z72" s="154"/>
      <c r="AA72" s="154"/>
      <c r="AB72" s="154"/>
      <c r="AC72" s="168"/>
      <c r="AD72" s="153"/>
      <c r="AE72" s="154"/>
      <c r="AF72" s="154"/>
      <c r="AG72" s="154"/>
      <c r="AH72" s="154"/>
      <c r="AI72" s="157"/>
      <c r="AJ72" s="154"/>
      <c r="AK72" s="154"/>
      <c r="AL72" s="154"/>
      <c r="AM72" s="154"/>
      <c r="AN72" s="154"/>
      <c r="AO72" s="168"/>
      <c r="AP72" s="849">
        <f>SUM(F72:AO72)</f>
        <v>0</v>
      </c>
      <c r="AQ72" s="155">
        <f>+E72-AP72</f>
        <v>0</v>
      </c>
    </row>
    <row r="73" spans="2:43" ht="13.5" outlineLevel="2">
      <c r="B73" s="1163" t="s">
        <v>66</v>
      </c>
      <c r="C73" s="326" t="str">
        <f>+'Categorías de gastos'!E17</f>
        <v>Seguros</v>
      </c>
      <c r="D73" s="226"/>
      <c r="E73" s="875"/>
      <c r="F73" s="227"/>
      <c r="G73" s="228"/>
      <c r="H73" s="228"/>
      <c r="I73" s="228"/>
      <c r="J73" s="228"/>
      <c r="K73" s="228"/>
      <c r="L73" s="228"/>
      <c r="M73" s="228"/>
      <c r="N73" s="228"/>
      <c r="O73" s="228"/>
      <c r="P73" s="228"/>
      <c r="Q73" s="229"/>
      <c r="R73" s="227"/>
      <c r="S73" s="228"/>
      <c r="T73" s="228"/>
      <c r="U73" s="228"/>
      <c r="V73" s="228"/>
      <c r="W73" s="228"/>
      <c r="X73" s="228"/>
      <c r="Y73" s="228"/>
      <c r="Z73" s="228"/>
      <c r="AA73" s="228"/>
      <c r="AB73" s="228"/>
      <c r="AC73" s="229"/>
      <c r="AD73" s="227"/>
      <c r="AE73" s="228"/>
      <c r="AF73" s="228"/>
      <c r="AG73" s="228"/>
      <c r="AH73" s="228"/>
      <c r="AI73" s="228"/>
      <c r="AJ73" s="228"/>
      <c r="AK73" s="228"/>
      <c r="AL73" s="228"/>
      <c r="AM73" s="228"/>
      <c r="AN73" s="228"/>
      <c r="AO73" s="229"/>
      <c r="AP73" s="854">
        <f t="shared" si="2"/>
        <v>0</v>
      </c>
      <c r="AQ73" s="230">
        <f t="shared" si="3"/>
        <v>0</v>
      </c>
    </row>
    <row r="74" spans="2:43" s="234" customFormat="1" ht="10.5" outlineLevel="2">
      <c r="B74" s="1160" t="s">
        <v>423</v>
      </c>
      <c r="C74" s="1164"/>
      <c r="D74" s="235" t="s">
        <v>399</v>
      </c>
      <c r="E74" s="874"/>
      <c r="F74" s="153"/>
      <c r="G74" s="154"/>
      <c r="H74" s="154"/>
      <c r="I74" s="154"/>
      <c r="J74" s="154"/>
      <c r="K74" s="157"/>
      <c r="L74" s="154"/>
      <c r="M74" s="154"/>
      <c r="N74" s="154"/>
      <c r="O74" s="154"/>
      <c r="P74" s="154"/>
      <c r="Q74" s="168"/>
      <c r="R74" s="153"/>
      <c r="S74" s="154"/>
      <c r="T74" s="154"/>
      <c r="U74" s="154"/>
      <c r="V74" s="154"/>
      <c r="W74" s="157"/>
      <c r="X74" s="154"/>
      <c r="Y74" s="154"/>
      <c r="Z74" s="154"/>
      <c r="AA74" s="154"/>
      <c r="AB74" s="154"/>
      <c r="AC74" s="168"/>
      <c r="AD74" s="153"/>
      <c r="AE74" s="154"/>
      <c r="AF74" s="154"/>
      <c r="AG74" s="154"/>
      <c r="AH74" s="154"/>
      <c r="AI74" s="157"/>
      <c r="AJ74" s="154"/>
      <c r="AK74" s="154"/>
      <c r="AL74" s="154"/>
      <c r="AM74" s="154"/>
      <c r="AN74" s="154"/>
      <c r="AO74" s="168"/>
      <c r="AP74" s="849">
        <f>SUM(F74:AO74)</f>
        <v>0</v>
      </c>
      <c r="AQ74" s="155">
        <f>+E74-AP74</f>
        <v>0</v>
      </c>
    </row>
    <row r="75" spans="2:43" s="234" customFormat="1" ht="10.5" outlineLevel="2">
      <c r="B75" s="1160" t="s">
        <v>424</v>
      </c>
      <c r="C75" s="1164"/>
      <c r="D75" s="235" t="s">
        <v>399</v>
      </c>
      <c r="E75" s="874"/>
      <c r="F75" s="153"/>
      <c r="G75" s="154"/>
      <c r="H75" s="154"/>
      <c r="I75" s="154"/>
      <c r="J75" s="154"/>
      <c r="K75" s="157"/>
      <c r="L75" s="154"/>
      <c r="M75" s="154"/>
      <c r="N75" s="154"/>
      <c r="O75" s="154"/>
      <c r="P75" s="154"/>
      <c r="Q75" s="168"/>
      <c r="R75" s="153"/>
      <c r="S75" s="154"/>
      <c r="T75" s="154"/>
      <c r="U75" s="154"/>
      <c r="V75" s="154"/>
      <c r="W75" s="157"/>
      <c r="X75" s="154"/>
      <c r="Y75" s="154"/>
      <c r="Z75" s="154"/>
      <c r="AA75" s="154"/>
      <c r="AB75" s="154"/>
      <c r="AC75" s="168"/>
      <c r="AD75" s="153"/>
      <c r="AE75" s="154"/>
      <c r="AF75" s="154"/>
      <c r="AG75" s="154"/>
      <c r="AH75" s="154"/>
      <c r="AI75" s="157"/>
      <c r="AJ75" s="154"/>
      <c r="AK75" s="154"/>
      <c r="AL75" s="154"/>
      <c r="AM75" s="154"/>
      <c r="AN75" s="154"/>
      <c r="AO75" s="168"/>
      <c r="AP75" s="849">
        <f>SUM(F75:AO75)</f>
        <v>0</v>
      </c>
      <c r="AQ75" s="155">
        <f>+E75-AP75</f>
        <v>0</v>
      </c>
    </row>
    <row r="76" spans="2:43" s="234" customFormat="1" ht="10.5" outlineLevel="2">
      <c r="B76" s="1160" t="s">
        <v>425</v>
      </c>
      <c r="C76" s="1164"/>
      <c r="D76" s="235" t="s">
        <v>399</v>
      </c>
      <c r="E76" s="874"/>
      <c r="F76" s="153"/>
      <c r="G76" s="154"/>
      <c r="H76" s="154"/>
      <c r="I76" s="154"/>
      <c r="J76" s="154"/>
      <c r="K76" s="157"/>
      <c r="L76" s="154"/>
      <c r="M76" s="154"/>
      <c r="N76" s="154"/>
      <c r="O76" s="154"/>
      <c r="P76" s="154"/>
      <c r="Q76" s="168"/>
      <c r="R76" s="153"/>
      <c r="S76" s="154"/>
      <c r="T76" s="154"/>
      <c r="U76" s="154"/>
      <c r="V76" s="154"/>
      <c r="W76" s="157"/>
      <c r="X76" s="154"/>
      <c r="Y76" s="154"/>
      <c r="Z76" s="154"/>
      <c r="AA76" s="154"/>
      <c r="AB76" s="154"/>
      <c r="AC76" s="168"/>
      <c r="AD76" s="153"/>
      <c r="AE76" s="154"/>
      <c r="AF76" s="154"/>
      <c r="AG76" s="154"/>
      <c r="AH76" s="154"/>
      <c r="AI76" s="157"/>
      <c r="AJ76" s="154"/>
      <c r="AK76" s="154"/>
      <c r="AL76" s="154"/>
      <c r="AM76" s="154"/>
      <c r="AN76" s="154"/>
      <c r="AO76" s="168"/>
      <c r="AP76" s="849">
        <f>SUM(F76:AO76)</f>
        <v>0</v>
      </c>
      <c r="AQ76" s="155">
        <f>+E76-AP76</f>
        <v>0</v>
      </c>
    </row>
    <row r="77" spans="2:43" ht="12.75" customHeight="1" outlineLevel="2">
      <c r="B77" s="1163" t="s">
        <v>67</v>
      </c>
      <c r="C77" s="326" t="str">
        <f>+'Categorías de gastos'!E18</f>
        <v>Oficina de proyecto</v>
      </c>
      <c r="D77" s="231"/>
      <c r="E77" s="875"/>
      <c r="F77" s="227"/>
      <c r="G77" s="228"/>
      <c r="H77" s="228"/>
      <c r="I77" s="228"/>
      <c r="J77" s="228"/>
      <c r="K77" s="228"/>
      <c r="L77" s="228"/>
      <c r="M77" s="228"/>
      <c r="N77" s="228"/>
      <c r="O77" s="228"/>
      <c r="P77" s="228"/>
      <c r="Q77" s="229"/>
      <c r="R77" s="227"/>
      <c r="S77" s="228"/>
      <c r="T77" s="228"/>
      <c r="U77" s="228"/>
      <c r="V77" s="228"/>
      <c r="W77" s="228"/>
      <c r="X77" s="228"/>
      <c r="Y77" s="228"/>
      <c r="Z77" s="228"/>
      <c r="AA77" s="228"/>
      <c r="AB77" s="228"/>
      <c r="AC77" s="229"/>
      <c r="AD77" s="227"/>
      <c r="AE77" s="228"/>
      <c r="AF77" s="228"/>
      <c r="AG77" s="228"/>
      <c r="AH77" s="228"/>
      <c r="AI77" s="228"/>
      <c r="AJ77" s="228"/>
      <c r="AK77" s="228"/>
      <c r="AL77" s="228"/>
      <c r="AM77" s="228"/>
      <c r="AN77" s="228"/>
      <c r="AO77" s="229"/>
      <c r="AP77" s="854">
        <f t="shared" si="2"/>
        <v>0</v>
      </c>
      <c r="AQ77" s="230">
        <f t="shared" si="3"/>
        <v>0</v>
      </c>
    </row>
    <row r="78" spans="2:43" s="234" customFormat="1" ht="12.75" customHeight="1" outlineLevel="2">
      <c r="B78" s="1160" t="s">
        <v>426</v>
      </c>
      <c r="C78" s="1164"/>
      <c r="D78" s="235" t="s">
        <v>399</v>
      </c>
      <c r="E78" s="874"/>
      <c r="F78" s="153"/>
      <c r="G78" s="154"/>
      <c r="H78" s="154"/>
      <c r="I78" s="154"/>
      <c r="J78" s="154"/>
      <c r="K78" s="157"/>
      <c r="L78" s="154"/>
      <c r="M78" s="154"/>
      <c r="N78" s="154"/>
      <c r="O78" s="154"/>
      <c r="P78" s="154"/>
      <c r="Q78" s="168"/>
      <c r="R78" s="153"/>
      <c r="S78" s="154"/>
      <c r="T78" s="154"/>
      <c r="U78" s="154"/>
      <c r="V78" s="154"/>
      <c r="W78" s="157"/>
      <c r="X78" s="154"/>
      <c r="Y78" s="154"/>
      <c r="Z78" s="154"/>
      <c r="AA78" s="154"/>
      <c r="AB78" s="154"/>
      <c r="AC78" s="168"/>
      <c r="AD78" s="153"/>
      <c r="AE78" s="154"/>
      <c r="AF78" s="154"/>
      <c r="AG78" s="154"/>
      <c r="AH78" s="154"/>
      <c r="AI78" s="157"/>
      <c r="AJ78" s="154"/>
      <c r="AK78" s="154"/>
      <c r="AL78" s="154"/>
      <c r="AM78" s="154"/>
      <c r="AN78" s="154"/>
      <c r="AO78" s="168"/>
      <c r="AP78" s="849">
        <f>SUM(F78:AO78)</f>
        <v>0</v>
      </c>
      <c r="AQ78" s="155">
        <f>+E78-AP78</f>
        <v>0</v>
      </c>
    </row>
    <row r="79" spans="2:43" s="234" customFormat="1" ht="12.75" customHeight="1" outlineLevel="2">
      <c r="B79" s="1160" t="s">
        <v>427</v>
      </c>
      <c r="C79" s="1164"/>
      <c r="D79" s="235" t="s">
        <v>399</v>
      </c>
      <c r="E79" s="874"/>
      <c r="F79" s="153"/>
      <c r="G79" s="154"/>
      <c r="H79" s="154"/>
      <c r="I79" s="154"/>
      <c r="J79" s="154"/>
      <c r="K79" s="157"/>
      <c r="L79" s="154"/>
      <c r="M79" s="154"/>
      <c r="N79" s="154"/>
      <c r="O79" s="154"/>
      <c r="P79" s="154"/>
      <c r="Q79" s="168"/>
      <c r="R79" s="153"/>
      <c r="S79" s="154"/>
      <c r="T79" s="154"/>
      <c r="U79" s="154"/>
      <c r="V79" s="154"/>
      <c r="W79" s="157"/>
      <c r="X79" s="154"/>
      <c r="Y79" s="154"/>
      <c r="Z79" s="154"/>
      <c r="AA79" s="154"/>
      <c r="AB79" s="154"/>
      <c r="AC79" s="168"/>
      <c r="AD79" s="153"/>
      <c r="AE79" s="154"/>
      <c r="AF79" s="154"/>
      <c r="AG79" s="154"/>
      <c r="AH79" s="154"/>
      <c r="AI79" s="157"/>
      <c r="AJ79" s="154"/>
      <c r="AK79" s="154"/>
      <c r="AL79" s="154"/>
      <c r="AM79" s="154"/>
      <c r="AN79" s="154"/>
      <c r="AO79" s="168"/>
      <c r="AP79" s="849">
        <f>SUM(F79:AO79)</f>
        <v>0</v>
      </c>
      <c r="AQ79" s="155">
        <f>+E79-AP79</f>
        <v>0</v>
      </c>
    </row>
    <row r="80" spans="2:43" s="234" customFormat="1" ht="12.75" customHeight="1" outlineLevel="2">
      <c r="B80" s="1160" t="s">
        <v>428</v>
      </c>
      <c r="C80" s="1164"/>
      <c r="D80" s="235" t="s">
        <v>399</v>
      </c>
      <c r="E80" s="874"/>
      <c r="F80" s="153"/>
      <c r="G80" s="154"/>
      <c r="H80" s="154"/>
      <c r="I80" s="154"/>
      <c r="J80" s="154"/>
      <c r="K80" s="157"/>
      <c r="L80" s="154"/>
      <c r="M80" s="154"/>
      <c r="N80" s="154"/>
      <c r="O80" s="154"/>
      <c r="P80" s="154"/>
      <c r="Q80" s="168"/>
      <c r="R80" s="153"/>
      <c r="S80" s="154"/>
      <c r="T80" s="154"/>
      <c r="U80" s="154"/>
      <c r="V80" s="154"/>
      <c r="W80" s="157"/>
      <c r="X80" s="154"/>
      <c r="Y80" s="154"/>
      <c r="Z80" s="154"/>
      <c r="AA80" s="154"/>
      <c r="AB80" s="154"/>
      <c r="AC80" s="168"/>
      <c r="AD80" s="153"/>
      <c r="AE80" s="154"/>
      <c r="AF80" s="154"/>
      <c r="AG80" s="154"/>
      <c r="AH80" s="154"/>
      <c r="AI80" s="157"/>
      <c r="AJ80" s="154"/>
      <c r="AK80" s="154"/>
      <c r="AL80" s="154"/>
      <c r="AM80" s="154"/>
      <c r="AN80" s="154"/>
      <c r="AO80" s="168"/>
      <c r="AP80" s="849">
        <f>SUM(F80:AO80)</f>
        <v>0</v>
      </c>
      <c r="AQ80" s="155">
        <f>+E80-AP80</f>
        <v>0</v>
      </c>
    </row>
    <row r="81" spans="2:43" ht="12.75" customHeight="1" outlineLevel="2">
      <c r="B81" s="1163" t="s">
        <v>200</v>
      </c>
      <c r="C81" s="326" t="str">
        <f>+'Categorías de gastos'!E19</f>
        <v xml:space="preserve">Servicios básicos para oficina </v>
      </c>
      <c r="D81" s="231"/>
      <c r="E81" s="875"/>
      <c r="F81" s="227"/>
      <c r="G81" s="228"/>
      <c r="H81" s="228"/>
      <c r="I81" s="228"/>
      <c r="J81" s="228"/>
      <c r="K81" s="228"/>
      <c r="L81" s="228"/>
      <c r="M81" s="228"/>
      <c r="N81" s="228"/>
      <c r="O81" s="228"/>
      <c r="P81" s="228"/>
      <c r="Q81" s="229"/>
      <c r="R81" s="227"/>
      <c r="S81" s="228"/>
      <c r="T81" s="228"/>
      <c r="U81" s="228"/>
      <c r="V81" s="228"/>
      <c r="W81" s="228"/>
      <c r="X81" s="228"/>
      <c r="Y81" s="228"/>
      <c r="Z81" s="228"/>
      <c r="AA81" s="228"/>
      <c r="AB81" s="228"/>
      <c r="AC81" s="229"/>
      <c r="AD81" s="227"/>
      <c r="AE81" s="228"/>
      <c r="AF81" s="228"/>
      <c r="AG81" s="228"/>
      <c r="AH81" s="228"/>
      <c r="AI81" s="228"/>
      <c r="AJ81" s="228"/>
      <c r="AK81" s="228"/>
      <c r="AL81" s="228"/>
      <c r="AM81" s="228"/>
      <c r="AN81" s="228"/>
      <c r="AO81" s="229"/>
      <c r="AP81" s="854">
        <f t="shared" si="2"/>
        <v>0</v>
      </c>
      <c r="AQ81" s="230">
        <f t="shared" si="3"/>
        <v>0</v>
      </c>
    </row>
    <row r="82" spans="2:43" s="234" customFormat="1" ht="12.75" customHeight="1" outlineLevel="2">
      <c r="B82" s="1160" t="s">
        <v>429</v>
      </c>
      <c r="C82" s="1164"/>
      <c r="D82" s="235" t="s">
        <v>399</v>
      </c>
      <c r="E82" s="874"/>
      <c r="F82" s="153"/>
      <c r="G82" s="154"/>
      <c r="H82" s="154"/>
      <c r="I82" s="154"/>
      <c r="J82" s="154"/>
      <c r="K82" s="157"/>
      <c r="L82" s="157"/>
      <c r="M82" s="157"/>
      <c r="N82" s="157"/>
      <c r="O82" s="157"/>
      <c r="P82" s="157"/>
      <c r="Q82" s="168"/>
      <c r="R82" s="156"/>
      <c r="S82" s="157"/>
      <c r="T82" s="157"/>
      <c r="U82" s="157"/>
      <c r="V82" s="157"/>
      <c r="W82" s="157"/>
      <c r="X82" s="157"/>
      <c r="Y82" s="157"/>
      <c r="Z82" s="157"/>
      <c r="AA82" s="157"/>
      <c r="AB82" s="157"/>
      <c r="AC82" s="168"/>
      <c r="AD82" s="156"/>
      <c r="AE82" s="157"/>
      <c r="AF82" s="157"/>
      <c r="AG82" s="157"/>
      <c r="AH82" s="157"/>
      <c r="AI82" s="157"/>
      <c r="AJ82" s="157"/>
      <c r="AK82" s="157"/>
      <c r="AL82" s="157"/>
      <c r="AM82" s="157"/>
      <c r="AN82" s="157"/>
      <c r="AO82" s="168"/>
      <c r="AP82" s="850">
        <f>SUM(F82:AO82)</f>
        <v>0</v>
      </c>
      <c r="AQ82" s="155">
        <f>+E82-AP82</f>
        <v>0</v>
      </c>
    </row>
    <row r="83" spans="2:43" s="234" customFormat="1" ht="12.75" customHeight="1" outlineLevel="2">
      <c r="B83" s="1160" t="s">
        <v>430</v>
      </c>
      <c r="C83" s="1164"/>
      <c r="D83" s="235" t="s">
        <v>399</v>
      </c>
      <c r="E83" s="874"/>
      <c r="F83" s="153"/>
      <c r="G83" s="154"/>
      <c r="H83" s="154"/>
      <c r="I83" s="154"/>
      <c r="J83" s="154"/>
      <c r="K83" s="157"/>
      <c r="L83" s="157"/>
      <c r="M83" s="157"/>
      <c r="N83" s="157"/>
      <c r="O83" s="157"/>
      <c r="P83" s="157"/>
      <c r="Q83" s="168"/>
      <c r="R83" s="156"/>
      <c r="S83" s="157"/>
      <c r="T83" s="157"/>
      <c r="U83" s="157"/>
      <c r="V83" s="157"/>
      <c r="W83" s="157"/>
      <c r="X83" s="157"/>
      <c r="Y83" s="157"/>
      <c r="Z83" s="157"/>
      <c r="AA83" s="157"/>
      <c r="AB83" s="157"/>
      <c r="AC83" s="168"/>
      <c r="AD83" s="156"/>
      <c r="AE83" s="157"/>
      <c r="AF83" s="157"/>
      <c r="AG83" s="157"/>
      <c r="AH83" s="157"/>
      <c r="AI83" s="157"/>
      <c r="AJ83" s="157"/>
      <c r="AK83" s="157"/>
      <c r="AL83" s="157"/>
      <c r="AM83" s="157"/>
      <c r="AN83" s="157"/>
      <c r="AO83" s="168"/>
      <c r="AP83" s="850">
        <f>SUM(F83:AO83)</f>
        <v>0</v>
      </c>
      <c r="AQ83" s="155">
        <f>+E83-AP83</f>
        <v>0</v>
      </c>
    </row>
    <row r="84" spans="2:43" s="234" customFormat="1" ht="12.75" customHeight="1" outlineLevel="2">
      <c r="B84" s="1160" t="s">
        <v>431</v>
      </c>
      <c r="C84" s="1164"/>
      <c r="D84" s="235" t="s">
        <v>399</v>
      </c>
      <c r="E84" s="874"/>
      <c r="F84" s="153"/>
      <c r="G84" s="154"/>
      <c r="H84" s="154"/>
      <c r="I84" s="154"/>
      <c r="J84" s="154"/>
      <c r="K84" s="157"/>
      <c r="L84" s="157"/>
      <c r="M84" s="157"/>
      <c r="N84" s="157"/>
      <c r="O84" s="157"/>
      <c r="P84" s="157"/>
      <c r="Q84" s="168"/>
      <c r="R84" s="156"/>
      <c r="S84" s="157"/>
      <c r="T84" s="157"/>
      <c r="U84" s="157"/>
      <c r="V84" s="157"/>
      <c r="W84" s="157"/>
      <c r="X84" s="157"/>
      <c r="Y84" s="157"/>
      <c r="Z84" s="157"/>
      <c r="AA84" s="157"/>
      <c r="AB84" s="157"/>
      <c r="AC84" s="168"/>
      <c r="AD84" s="156"/>
      <c r="AE84" s="157"/>
      <c r="AF84" s="157"/>
      <c r="AG84" s="157"/>
      <c r="AH84" s="157"/>
      <c r="AI84" s="157"/>
      <c r="AJ84" s="157"/>
      <c r="AK84" s="157"/>
      <c r="AL84" s="157"/>
      <c r="AM84" s="157"/>
      <c r="AN84" s="157"/>
      <c r="AO84" s="168"/>
      <c r="AP84" s="850">
        <f>SUM(F84:AO84)</f>
        <v>0</v>
      </c>
      <c r="AQ84" s="155">
        <f>+E84-AP84</f>
        <v>0</v>
      </c>
    </row>
    <row r="85" spans="2:43" ht="12.75" customHeight="1" outlineLevel="2">
      <c r="B85" s="1163" t="s">
        <v>205</v>
      </c>
      <c r="C85" s="326" t="str">
        <f>+'Categorías de gastos'!E20</f>
        <v>Materiales y suministros de oficina</v>
      </c>
      <c r="D85" s="231"/>
      <c r="E85" s="876"/>
      <c r="F85" s="227"/>
      <c r="G85" s="228"/>
      <c r="H85" s="228"/>
      <c r="I85" s="228"/>
      <c r="J85" s="228"/>
      <c r="K85" s="228"/>
      <c r="L85" s="228"/>
      <c r="M85" s="228"/>
      <c r="N85" s="228"/>
      <c r="O85" s="228"/>
      <c r="P85" s="228"/>
      <c r="Q85" s="229"/>
      <c r="R85" s="227"/>
      <c r="S85" s="228"/>
      <c r="T85" s="228"/>
      <c r="U85" s="228"/>
      <c r="V85" s="228"/>
      <c r="W85" s="228"/>
      <c r="X85" s="228"/>
      <c r="Y85" s="228"/>
      <c r="Z85" s="228"/>
      <c r="AA85" s="228"/>
      <c r="AB85" s="228"/>
      <c r="AC85" s="229"/>
      <c r="AD85" s="227"/>
      <c r="AE85" s="228"/>
      <c r="AF85" s="228"/>
      <c r="AG85" s="228"/>
      <c r="AH85" s="228"/>
      <c r="AI85" s="228"/>
      <c r="AJ85" s="228"/>
      <c r="AK85" s="228"/>
      <c r="AL85" s="228"/>
      <c r="AM85" s="228"/>
      <c r="AN85" s="228"/>
      <c r="AO85" s="229"/>
      <c r="AP85" s="854">
        <f t="shared" si="2"/>
        <v>0</v>
      </c>
      <c r="AQ85" s="230">
        <f t="shared" si="3"/>
        <v>0</v>
      </c>
    </row>
    <row r="86" spans="2:43" s="234" customFormat="1" ht="12.75" customHeight="1" outlineLevel="2">
      <c r="B86" s="1160" t="s">
        <v>432</v>
      </c>
      <c r="C86" s="1164"/>
      <c r="D86" s="235" t="s">
        <v>399</v>
      </c>
      <c r="E86" s="877"/>
      <c r="F86" s="153"/>
      <c r="G86" s="154"/>
      <c r="H86" s="154"/>
      <c r="I86" s="154"/>
      <c r="J86" s="154"/>
      <c r="K86" s="157"/>
      <c r="L86" s="157"/>
      <c r="M86" s="157"/>
      <c r="N86" s="157"/>
      <c r="O86" s="157"/>
      <c r="P86" s="157"/>
      <c r="Q86" s="168"/>
      <c r="R86" s="156"/>
      <c r="S86" s="157"/>
      <c r="T86" s="157"/>
      <c r="U86" s="157"/>
      <c r="V86" s="157"/>
      <c r="W86" s="157"/>
      <c r="X86" s="157"/>
      <c r="Y86" s="157"/>
      <c r="Z86" s="157"/>
      <c r="AA86" s="157"/>
      <c r="AB86" s="157"/>
      <c r="AC86" s="168"/>
      <c r="AD86" s="156"/>
      <c r="AE86" s="157"/>
      <c r="AF86" s="157"/>
      <c r="AG86" s="157"/>
      <c r="AH86" s="157"/>
      <c r="AI86" s="157"/>
      <c r="AJ86" s="157"/>
      <c r="AK86" s="157"/>
      <c r="AL86" s="157"/>
      <c r="AM86" s="157"/>
      <c r="AN86" s="157"/>
      <c r="AO86" s="168"/>
      <c r="AP86" s="850">
        <f>SUM(F86:AO86)</f>
        <v>0</v>
      </c>
      <c r="AQ86" s="155">
        <f>+E86-AP86</f>
        <v>0</v>
      </c>
    </row>
    <row r="87" spans="2:43" s="234" customFormat="1" ht="12.75" customHeight="1" outlineLevel="2">
      <c r="B87" s="1160" t="s">
        <v>433</v>
      </c>
      <c r="C87" s="1164"/>
      <c r="D87" s="235" t="s">
        <v>399</v>
      </c>
      <c r="E87" s="877"/>
      <c r="F87" s="153"/>
      <c r="G87" s="154"/>
      <c r="H87" s="154"/>
      <c r="I87" s="154"/>
      <c r="J87" s="154"/>
      <c r="K87" s="157"/>
      <c r="L87" s="157"/>
      <c r="M87" s="157"/>
      <c r="N87" s="157"/>
      <c r="O87" s="157"/>
      <c r="P87" s="157"/>
      <c r="Q87" s="168"/>
      <c r="R87" s="156"/>
      <c r="S87" s="157"/>
      <c r="T87" s="157"/>
      <c r="U87" s="157"/>
      <c r="V87" s="157"/>
      <c r="W87" s="157"/>
      <c r="X87" s="157"/>
      <c r="Y87" s="157"/>
      <c r="Z87" s="157"/>
      <c r="AA87" s="157"/>
      <c r="AB87" s="157"/>
      <c r="AC87" s="168"/>
      <c r="AD87" s="156"/>
      <c r="AE87" s="157"/>
      <c r="AF87" s="157"/>
      <c r="AG87" s="157"/>
      <c r="AH87" s="157"/>
      <c r="AI87" s="157"/>
      <c r="AJ87" s="157"/>
      <c r="AK87" s="157"/>
      <c r="AL87" s="157"/>
      <c r="AM87" s="157"/>
      <c r="AN87" s="157"/>
      <c r="AO87" s="168"/>
      <c r="AP87" s="850">
        <f>SUM(F87:AO87)</f>
        <v>0</v>
      </c>
      <c r="AQ87" s="155">
        <f>+E87-AP87</f>
        <v>0</v>
      </c>
    </row>
    <row r="88" spans="2:43" s="234" customFormat="1" ht="12.75" customHeight="1" outlineLevel="2">
      <c r="B88" s="1160" t="s">
        <v>434</v>
      </c>
      <c r="C88" s="1164"/>
      <c r="D88" s="235" t="s">
        <v>399</v>
      </c>
      <c r="E88" s="877"/>
      <c r="F88" s="153"/>
      <c r="G88" s="154"/>
      <c r="H88" s="154"/>
      <c r="I88" s="154"/>
      <c r="J88" s="154"/>
      <c r="K88" s="157"/>
      <c r="L88" s="157"/>
      <c r="M88" s="157"/>
      <c r="N88" s="157"/>
      <c r="O88" s="157"/>
      <c r="P88" s="157"/>
      <c r="Q88" s="168"/>
      <c r="R88" s="156"/>
      <c r="S88" s="157"/>
      <c r="T88" s="157"/>
      <c r="U88" s="157"/>
      <c r="V88" s="157"/>
      <c r="W88" s="157"/>
      <c r="X88" s="157"/>
      <c r="Y88" s="157"/>
      <c r="Z88" s="157"/>
      <c r="AA88" s="157"/>
      <c r="AB88" s="157"/>
      <c r="AC88" s="168"/>
      <c r="AD88" s="156"/>
      <c r="AE88" s="157"/>
      <c r="AF88" s="157"/>
      <c r="AG88" s="157"/>
      <c r="AH88" s="157"/>
      <c r="AI88" s="157"/>
      <c r="AJ88" s="157"/>
      <c r="AK88" s="157"/>
      <c r="AL88" s="157"/>
      <c r="AM88" s="157"/>
      <c r="AN88" s="157"/>
      <c r="AO88" s="168"/>
      <c r="AP88" s="850">
        <f>SUM(F88:AO88)</f>
        <v>0</v>
      </c>
      <c r="AQ88" s="155">
        <f>+E88-AP88</f>
        <v>0</v>
      </c>
    </row>
    <row r="89" spans="2:43" ht="12.75" customHeight="1" outlineLevel="2">
      <c r="B89" s="1163" t="s">
        <v>206</v>
      </c>
      <c r="C89" s="326" t="str">
        <f>+'Categorías de gastos'!E21</f>
        <v>Coordinaciones con FONDOEMPLEO</v>
      </c>
      <c r="D89" s="231"/>
      <c r="E89" s="876"/>
      <c r="F89" s="227"/>
      <c r="G89" s="228"/>
      <c r="H89" s="228"/>
      <c r="I89" s="228"/>
      <c r="J89" s="228"/>
      <c r="K89" s="228"/>
      <c r="L89" s="228"/>
      <c r="M89" s="228"/>
      <c r="N89" s="228"/>
      <c r="O89" s="228"/>
      <c r="P89" s="228"/>
      <c r="Q89" s="229"/>
      <c r="R89" s="227"/>
      <c r="S89" s="228"/>
      <c r="T89" s="228"/>
      <c r="U89" s="228"/>
      <c r="V89" s="228"/>
      <c r="W89" s="228"/>
      <c r="X89" s="228"/>
      <c r="Y89" s="228"/>
      <c r="Z89" s="228"/>
      <c r="AA89" s="228"/>
      <c r="AB89" s="228"/>
      <c r="AC89" s="229"/>
      <c r="AD89" s="227"/>
      <c r="AE89" s="228"/>
      <c r="AF89" s="228"/>
      <c r="AG89" s="228"/>
      <c r="AH89" s="228"/>
      <c r="AI89" s="228"/>
      <c r="AJ89" s="228"/>
      <c r="AK89" s="228"/>
      <c r="AL89" s="228"/>
      <c r="AM89" s="228"/>
      <c r="AN89" s="228"/>
      <c r="AO89" s="229"/>
      <c r="AP89" s="854">
        <f t="shared" si="2"/>
        <v>0</v>
      </c>
      <c r="AQ89" s="230">
        <f t="shared" si="3"/>
        <v>0</v>
      </c>
    </row>
    <row r="90" spans="2:43" s="234" customFormat="1" ht="12.75" customHeight="1" outlineLevel="2">
      <c r="B90" s="1160" t="s">
        <v>435</v>
      </c>
      <c r="C90" s="1164"/>
      <c r="D90" s="235" t="s">
        <v>399</v>
      </c>
      <c r="E90" s="877"/>
      <c r="F90" s="153"/>
      <c r="G90" s="154"/>
      <c r="H90" s="154"/>
      <c r="I90" s="154"/>
      <c r="J90" s="154"/>
      <c r="K90" s="157"/>
      <c r="L90" s="157"/>
      <c r="M90" s="157"/>
      <c r="N90" s="157"/>
      <c r="O90" s="157"/>
      <c r="P90" s="157"/>
      <c r="Q90" s="168"/>
      <c r="R90" s="156"/>
      <c r="S90" s="157"/>
      <c r="T90" s="157"/>
      <c r="U90" s="157"/>
      <c r="V90" s="157"/>
      <c r="W90" s="157"/>
      <c r="X90" s="157"/>
      <c r="Y90" s="157"/>
      <c r="Z90" s="157"/>
      <c r="AA90" s="157"/>
      <c r="AB90" s="157"/>
      <c r="AC90" s="168"/>
      <c r="AD90" s="156"/>
      <c r="AE90" s="157"/>
      <c r="AF90" s="157"/>
      <c r="AG90" s="157"/>
      <c r="AH90" s="157"/>
      <c r="AI90" s="157"/>
      <c r="AJ90" s="157"/>
      <c r="AK90" s="157"/>
      <c r="AL90" s="157"/>
      <c r="AM90" s="157"/>
      <c r="AN90" s="157"/>
      <c r="AO90" s="168"/>
      <c r="AP90" s="850">
        <f aca="true" t="shared" si="4" ref="AP90:AP96">SUM(F90:AO90)</f>
        <v>0</v>
      </c>
      <c r="AQ90" s="155">
        <f aca="true" t="shared" si="5" ref="AQ90:AQ96">+E90-AP90</f>
        <v>0</v>
      </c>
    </row>
    <row r="91" spans="2:43" s="234" customFormat="1" ht="12.75" customHeight="1" outlineLevel="2">
      <c r="B91" s="1160" t="s">
        <v>436</v>
      </c>
      <c r="C91" s="1164"/>
      <c r="D91" s="235" t="s">
        <v>399</v>
      </c>
      <c r="E91" s="877"/>
      <c r="F91" s="153"/>
      <c r="G91" s="154"/>
      <c r="H91" s="154"/>
      <c r="I91" s="154"/>
      <c r="J91" s="154"/>
      <c r="K91" s="157"/>
      <c r="L91" s="157"/>
      <c r="M91" s="157"/>
      <c r="N91" s="157"/>
      <c r="O91" s="157"/>
      <c r="P91" s="157"/>
      <c r="Q91" s="168"/>
      <c r="R91" s="156"/>
      <c r="S91" s="157"/>
      <c r="T91" s="157"/>
      <c r="U91" s="157"/>
      <c r="V91" s="157"/>
      <c r="W91" s="157"/>
      <c r="X91" s="157"/>
      <c r="Y91" s="157"/>
      <c r="Z91" s="157"/>
      <c r="AA91" s="157"/>
      <c r="AB91" s="157"/>
      <c r="AC91" s="168"/>
      <c r="AD91" s="156"/>
      <c r="AE91" s="157"/>
      <c r="AF91" s="157"/>
      <c r="AG91" s="157"/>
      <c r="AH91" s="157"/>
      <c r="AI91" s="157"/>
      <c r="AJ91" s="157"/>
      <c r="AK91" s="157"/>
      <c r="AL91" s="157"/>
      <c r="AM91" s="157"/>
      <c r="AN91" s="157"/>
      <c r="AO91" s="168"/>
      <c r="AP91" s="850">
        <f t="shared" si="4"/>
        <v>0</v>
      </c>
      <c r="AQ91" s="155">
        <f t="shared" si="5"/>
        <v>0</v>
      </c>
    </row>
    <row r="92" spans="2:43" s="234" customFormat="1" ht="12.75" customHeight="1" outlineLevel="2">
      <c r="B92" s="1160" t="s">
        <v>437</v>
      </c>
      <c r="C92" s="1164"/>
      <c r="D92" s="235" t="s">
        <v>399</v>
      </c>
      <c r="E92" s="877"/>
      <c r="F92" s="153"/>
      <c r="G92" s="154"/>
      <c r="H92" s="154"/>
      <c r="I92" s="154"/>
      <c r="J92" s="154"/>
      <c r="K92" s="157"/>
      <c r="L92" s="157"/>
      <c r="M92" s="157"/>
      <c r="N92" s="157"/>
      <c r="O92" s="157"/>
      <c r="P92" s="157"/>
      <c r="Q92" s="168"/>
      <c r="R92" s="156"/>
      <c r="S92" s="157"/>
      <c r="T92" s="157"/>
      <c r="U92" s="157"/>
      <c r="V92" s="157"/>
      <c r="W92" s="157"/>
      <c r="X92" s="157"/>
      <c r="Y92" s="157"/>
      <c r="Z92" s="157"/>
      <c r="AA92" s="157"/>
      <c r="AB92" s="157"/>
      <c r="AC92" s="168"/>
      <c r="AD92" s="156"/>
      <c r="AE92" s="157"/>
      <c r="AF92" s="157"/>
      <c r="AG92" s="157"/>
      <c r="AH92" s="157"/>
      <c r="AI92" s="157"/>
      <c r="AJ92" s="157"/>
      <c r="AK92" s="157"/>
      <c r="AL92" s="157"/>
      <c r="AM92" s="157"/>
      <c r="AN92" s="157"/>
      <c r="AO92" s="168"/>
      <c r="AP92" s="850">
        <f t="shared" si="4"/>
        <v>0</v>
      </c>
      <c r="AQ92" s="155">
        <f t="shared" si="5"/>
        <v>0</v>
      </c>
    </row>
    <row r="93" spans="2:43" ht="13.5" customHeight="1" outlineLevel="1">
      <c r="B93" s="1149">
        <v>6.4</v>
      </c>
      <c r="C93" s="1150" t="str">
        <f>+'Categorías de gastos'!E22</f>
        <v>Gastos administrativos del proyecto</v>
      </c>
      <c r="D93" s="1151" t="s">
        <v>236</v>
      </c>
      <c r="E93" s="1064"/>
      <c r="F93" s="1065"/>
      <c r="G93" s="1066"/>
      <c r="H93" s="1066"/>
      <c r="I93" s="1066"/>
      <c r="J93" s="1066"/>
      <c r="K93" s="1066"/>
      <c r="L93" s="1066"/>
      <c r="M93" s="1066"/>
      <c r="N93" s="1066"/>
      <c r="O93" s="1066"/>
      <c r="P93" s="1066"/>
      <c r="Q93" s="1067"/>
      <c r="R93" s="1065"/>
      <c r="S93" s="1066"/>
      <c r="T93" s="1066"/>
      <c r="U93" s="1066"/>
      <c r="V93" s="1066"/>
      <c r="W93" s="1066"/>
      <c r="X93" s="1066"/>
      <c r="Y93" s="1066"/>
      <c r="Z93" s="1066"/>
      <c r="AA93" s="1066"/>
      <c r="AB93" s="1066"/>
      <c r="AC93" s="1067"/>
      <c r="AD93" s="1065"/>
      <c r="AE93" s="1066"/>
      <c r="AF93" s="1066"/>
      <c r="AG93" s="1066"/>
      <c r="AH93" s="1066"/>
      <c r="AI93" s="1066"/>
      <c r="AJ93" s="1066"/>
      <c r="AK93" s="1066"/>
      <c r="AL93" s="1066"/>
      <c r="AM93" s="1066"/>
      <c r="AN93" s="1066"/>
      <c r="AO93" s="1067"/>
      <c r="AP93" s="847">
        <f t="shared" si="4"/>
        <v>0</v>
      </c>
      <c r="AQ93" s="149">
        <f t="shared" si="5"/>
        <v>0</v>
      </c>
    </row>
    <row r="94" spans="2:43" ht="13.5" customHeight="1" outlineLevel="1">
      <c r="B94" s="1149">
        <v>6.5</v>
      </c>
      <c r="C94" s="1150" t="str">
        <f>+'Categorías de gastos'!E23</f>
        <v>Línea de base y evaluaciones del proyecto</v>
      </c>
      <c r="D94" s="1151" t="s">
        <v>376</v>
      </c>
      <c r="E94" s="1064"/>
      <c r="F94" s="1065"/>
      <c r="G94" s="1066"/>
      <c r="H94" s="1066"/>
      <c r="I94" s="1066"/>
      <c r="J94" s="1066"/>
      <c r="K94" s="1066"/>
      <c r="L94" s="1066"/>
      <c r="M94" s="1066"/>
      <c r="N94" s="1066"/>
      <c r="O94" s="1066"/>
      <c r="P94" s="1066"/>
      <c r="Q94" s="1067"/>
      <c r="R94" s="1065"/>
      <c r="S94" s="1066"/>
      <c r="T94" s="1066"/>
      <c r="U94" s="1066"/>
      <c r="V94" s="1066"/>
      <c r="W94" s="1066"/>
      <c r="X94" s="1066"/>
      <c r="Y94" s="1066"/>
      <c r="Z94" s="1066"/>
      <c r="AA94" s="1066"/>
      <c r="AB94" s="1066"/>
      <c r="AC94" s="1067"/>
      <c r="AD94" s="1065"/>
      <c r="AE94" s="1066"/>
      <c r="AF94" s="1066"/>
      <c r="AG94" s="1066"/>
      <c r="AH94" s="1066"/>
      <c r="AI94" s="1066"/>
      <c r="AJ94" s="1066"/>
      <c r="AK94" s="1066"/>
      <c r="AL94" s="1066"/>
      <c r="AM94" s="1066"/>
      <c r="AN94" s="1066"/>
      <c r="AO94" s="1067"/>
      <c r="AP94" s="847">
        <f t="shared" si="4"/>
        <v>0</v>
      </c>
      <c r="AQ94" s="149">
        <f t="shared" si="5"/>
        <v>0</v>
      </c>
    </row>
    <row r="95" spans="2:43" ht="13.5" customHeight="1" outlineLevel="1">
      <c r="B95" s="1149">
        <v>6.6</v>
      </c>
      <c r="C95" s="1150" t="str">
        <f>+'Categorías de gastos'!E24</f>
        <v>Imprevistos</v>
      </c>
      <c r="D95" s="1151" t="s">
        <v>236</v>
      </c>
      <c r="E95" s="1064"/>
      <c r="F95" s="1065"/>
      <c r="G95" s="1066"/>
      <c r="H95" s="1066"/>
      <c r="I95" s="1066"/>
      <c r="J95" s="1066"/>
      <c r="K95" s="1066"/>
      <c r="L95" s="1066"/>
      <c r="M95" s="1066"/>
      <c r="N95" s="1066"/>
      <c r="O95" s="1066"/>
      <c r="P95" s="1066"/>
      <c r="Q95" s="1067"/>
      <c r="R95" s="1065"/>
      <c r="S95" s="1066"/>
      <c r="T95" s="1066"/>
      <c r="U95" s="1066"/>
      <c r="V95" s="1066"/>
      <c r="W95" s="1066"/>
      <c r="X95" s="1066"/>
      <c r="Y95" s="1066"/>
      <c r="Z95" s="1066"/>
      <c r="AA95" s="1066"/>
      <c r="AB95" s="1066"/>
      <c r="AC95" s="1067"/>
      <c r="AD95" s="1065"/>
      <c r="AE95" s="1066"/>
      <c r="AF95" s="1066"/>
      <c r="AG95" s="1066"/>
      <c r="AH95" s="1066"/>
      <c r="AI95" s="1066"/>
      <c r="AJ95" s="1066"/>
      <c r="AK95" s="1066"/>
      <c r="AL95" s="1066"/>
      <c r="AM95" s="1066"/>
      <c r="AN95" s="1066"/>
      <c r="AO95" s="1067"/>
      <c r="AP95" s="847">
        <f t="shared" si="4"/>
        <v>0</v>
      </c>
      <c r="AQ95" s="149">
        <f t="shared" si="5"/>
        <v>0</v>
      </c>
    </row>
    <row r="96" spans="2:43" ht="14.25" thickBot="1">
      <c r="B96" s="1165">
        <v>6.7</v>
      </c>
      <c r="C96" s="1166" t="str">
        <f>+'Categorías de gastos'!E25</f>
        <v>Supervisión interna</v>
      </c>
      <c r="D96" s="1167" t="s">
        <v>402</v>
      </c>
      <c r="E96" s="1068"/>
      <c r="F96" s="1069"/>
      <c r="G96" s="1070"/>
      <c r="H96" s="1070"/>
      <c r="I96" s="1070"/>
      <c r="J96" s="1070"/>
      <c r="K96" s="1070"/>
      <c r="L96" s="1070"/>
      <c r="M96" s="1070"/>
      <c r="N96" s="1070"/>
      <c r="O96" s="1070"/>
      <c r="P96" s="1070"/>
      <c r="Q96" s="1071"/>
      <c r="R96" s="1069"/>
      <c r="S96" s="1070"/>
      <c r="T96" s="1070"/>
      <c r="U96" s="1070"/>
      <c r="V96" s="1070"/>
      <c r="W96" s="1070"/>
      <c r="X96" s="1070"/>
      <c r="Y96" s="1070"/>
      <c r="Z96" s="1070"/>
      <c r="AA96" s="1070"/>
      <c r="AB96" s="1070"/>
      <c r="AC96" s="1071"/>
      <c r="AD96" s="1069"/>
      <c r="AE96" s="1070"/>
      <c r="AF96" s="1070"/>
      <c r="AG96" s="1070"/>
      <c r="AH96" s="1070"/>
      <c r="AI96" s="1070"/>
      <c r="AJ96" s="1070"/>
      <c r="AK96" s="1070"/>
      <c r="AL96" s="1070"/>
      <c r="AM96" s="1070"/>
      <c r="AN96" s="1070"/>
      <c r="AO96" s="1071"/>
      <c r="AP96" s="855">
        <f t="shared" si="4"/>
        <v>0</v>
      </c>
      <c r="AQ96" s="175">
        <f t="shared" si="5"/>
        <v>0</v>
      </c>
    </row>
    <row r="98" ht="10.5">
      <c r="E98" s="878"/>
    </row>
    <row r="99" ht="10.5" hidden="1">
      <c r="D99" s="40" t="s">
        <v>203</v>
      </c>
    </row>
    <row r="100" ht="10.5" hidden="1">
      <c r="D100" s="40" t="s">
        <v>278</v>
      </c>
    </row>
    <row r="101" spans="4:9" ht="10.5" hidden="1">
      <c r="D101" s="40" t="s">
        <v>277</v>
      </c>
      <c r="E101" s="867">
        <v>3800</v>
      </c>
      <c r="I101" s="41"/>
    </row>
    <row r="109" ht="10.5">
      <c r="I109" s="41"/>
    </row>
  </sheetData>
  <sheetProtection password="C553" sheet="1" objects="1" scenarios="1" formatColumns="0" formatRows="0"/>
  <protectedRanges>
    <protectedRange sqref="E93:AO96" name="Rango13"/>
    <protectedRange sqref="C90:AO92" name="Rango12"/>
    <protectedRange sqref="C86:AO88" name="Rango11"/>
    <protectedRange sqref="C82:AO84" name="Rango10"/>
    <protectedRange sqref="C78:AO80" name="Rango9"/>
    <protectedRange sqref="C74:AO76" name="Rango8"/>
    <protectedRange sqref="C70:AO72" name="Rango7"/>
    <protectedRange sqref="C66:AO68" name="Rango6"/>
    <protectedRange sqref="C54:AO63" name="Rango5"/>
    <protectedRange sqref="C43:AO52" name="Rango4"/>
    <protectedRange sqref="F36:AO40" name="Rango3"/>
    <protectedRange sqref="F27:AO31" name="Rango2"/>
    <protectedRange sqref="F18:AO22" name="Rango1"/>
  </protectedRanges>
  <mergeCells count="21">
    <mergeCell ref="R9:AC9"/>
    <mergeCell ref="F9:Q9"/>
    <mergeCell ref="AD9:AO9"/>
    <mergeCell ref="AP10:AP12"/>
    <mergeCell ref="AQ10:AQ12"/>
    <mergeCell ref="R10:AC10"/>
    <mergeCell ref="AD10:AO10"/>
    <mergeCell ref="B6:C6"/>
    <mergeCell ref="B7:C7"/>
    <mergeCell ref="B8:C8"/>
    <mergeCell ref="B10:C10"/>
    <mergeCell ref="F10:Q10"/>
    <mergeCell ref="B9:C9"/>
    <mergeCell ref="D8:G8"/>
    <mergeCell ref="H8:L8"/>
    <mergeCell ref="D6:Q6"/>
    <mergeCell ref="D7:Q7"/>
    <mergeCell ref="M8:Q8"/>
    <mergeCell ref="D10:D12"/>
    <mergeCell ref="E10:E12"/>
    <mergeCell ref="B11:C12"/>
  </mergeCells>
  <conditionalFormatting sqref="AQ18 AQ65:AQ92">
    <cfRule type="cellIs" priority="53" dxfId="28" operator="notEqual">
      <formula>0</formula>
    </cfRule>
  </conditionalFormatting>
  <conditionalFormatting sqref="AQ19:AQ22">
    <cfRule type="cellIs" priority="52" dxfId="28" operator="notEqual">
      <formula>0</formula>
    </cfRule>
  </conditionalFormatting>
  <conditionalFormatting sqref="AQ27">
    <cfRule type="cellIs" priority="51" dxfId="28" operator="notEqual">
      <formula>0</formula>
    </cfRule>
  </conditionalFormatting>
  <conditionalFormatting sqref="AQ28:AQ31">
    <cfRule type="cellIs" priority="50" dxfId="28" operator="notEqual">
      <formula>0</formula>
    </cfRule>
  </conditionalFormatting>
  <conditionalFormatting sqref="AQ36">
    <cfRule type="cellIs" priority="49" dxfId="28" operator="notEqual">
      <formula>0</formula>
    </cfRule>
  </conditionalFormatting>
  <conditionalFormatting sqref="AQ37:AQ40">
    <cfRule type="cellIs" priority="48" dxfId="28" operator="notEqual">
      <formula>0</formula>
    </cfRule>
  </conditionalFormatting>
  <conditionalFormatting sqref="AQ43:AQ52">
    <cfRule type="cellIs" priority="3" dxfId="28" operator="notEqual">
      <formula>0</formula>
    </cfRule>
  </conditionalFormatting>
  <conditionalFormatting sqref="AQ54:AQ63">
    <cfRule type="cellIs" priority="2" dxfId="28" operator="notEqual">
      <formula>0</formula>
    </cfRule>
  </conditionalFormatting>
  <dataValidations count="14">
    <dataValidation type="custom" allowBlank="1" showInputMessage="1" showErrorMessage="1" errorTitle="NO MODIFICAR" sqref="D99:E101">
      <formula1>"&gt;0"</formula1>
    </dataValidation>
    <dataValidation type="list" allowBlank="1" showInputMessage="1" showErrorMessage="1" sqref="D43:D52">
      <formula1>'Categorías de gastos'!$O$2:$O$3</formula1>
    </dataValidation>
    <dataValidation type="list" allowBlank="1" showInputMessage="1" showErrorMessage="1" sqref="D66:D68">
      <formula1>'Categorías de gastos'!$O$7:$O$10</formula1>
    </dataValidation>
    <dataValidation type="list" allowBlank="1" showInputMessage="1" showErrorMessage="1" sqref="D70:D72">
      <formula1>'Categorías de gastos'!$O$11:$O$13</formula1>
    </dataValidation>
    <dataValidation type="list" allowBlank="1" showInputMessage="1" showErrorMessage="1" sqref="D74:D76">
      <formula1>'Categorías de gastos'!$O$14:$O$16</formula1>
    </dataValidation>
    <dataValidation type="list" allowBlank="1" showInputMessage="1" showErrorMessage="1" sqref="D78:D80">
      <formula1>'Categorías de gastos'!$O$17:$O$18</formula1>
    </dataValidation>
    <dataValidation type="list" allowBlank="1" showInputMessage="1" showErrorMessage="1" sqref="D82:D84">
      <formula1>'Categorías de gastos'!$O$19:$O$20</formula1>
    </dataValidation>
    <dataValidation type="list" allowBlank="1" showInputMessage="1" showErrorMessage="1" sqref="D86:D88">
      <formula1>'Categorías de gastos'!$O$21:$O$23</formula1>
    </dataValidation>
    <dataValidation type="list" allowBlank="1" showInputMessage="1" showErrorMessage="1" sqref="D90:D92">
      <formula1>'Categorías de gastos'!$O$24:$O$26</formula1>
    </dataValidation>
    <dataValidation type="list" allowBlank="1" showInputMessage="1" showErrorMessage="1" sqref="D93">
      <formula1>'Categorías de gastos'!$O$27:$O$28</formula1>
    </dataValidation>
    <dataValidation type="list" allowBlank="1" showInputMessage="1" showErrorMessage="1" sqref="D94">
      <formula1>'Categorías de gastos'!$O$29:$O$30</formula1>
    </dataValidation>
    <dataValidation type="list" allowBlank="1" showInputMessage="1" showErrorMessage="1" sqref="D95">
      <formula1>'Categorías de gastos'!$O$31:$O$32</formula1>
    </dataValidation>
    <dataValidation type="list" allowBlank="1" showInputMessage="1" showErrorMessage="1" sqref="D96">
      <formula1>'Categorías de gastos'!$O$33:$O$34</formula1>
    </dataValidation>
    <dataValidation type="list" allowBlank="1" showInputMessage="1" showErrorMessage="1" sqref="D54:D63">
      <formula1>'Categorías de gastos'!$O$4:$O$5</formula1>
    </dataValidation>
  </dataValidations>
  <printOptions/>
  <pageMargins left="0.3937007874015748" right="0.1968503937007874" top="0.3937007874015748" bottom="0.3937007874015748" header="0.1968503937007874" footer="0.1968503937007874"/>
  <pageSetup horizontalDpi="300" verticalDpi="300" orientation="landscape" paperSize="9" scale="60" r:id="rId1"/>
  <headerFooter alignWithMargins="0">
    <oddFooter>&amp;C&amp;P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505"/>
  <sheetViews>
    <sheetView showGridLines="0" zoomScale="70" zoomScaleNormal="70" workbookViewId="0" topLeftCell="A1">
      <pane ySplit="11" topLeftCell="A12" activePane="bottomLeft" state="frozen"/>
      <selection pane="bottomLeft" activeCell="B16" sqref="B16"/>
    </sheetView>
  </sheetViews>
  <sheetFormatPr defaultColWidth="11.421875" defaultRowHeight="10.5"/>
  <cols>
    <col min="1" max="1" width="2.7109375" style="1168" customWidth="1"/>
    <col min="2" max="2" width="36.7109375" style="1168" customWidth="1"/>
    <col min="3" max="3" width="6.7109375" style="1180" customWidth="1"/>
    <col min="4" max="4" width="12.7109375" style="1181" customWidth="1"/>
    <col min="5" max="5" width="9.7109375" style="1182" customWidth="1"/>
    <col min="6" max="7" width="9.7109375" style="1168" customWidth="1"/>
    <col min="8" max="14" width="12.7109375" style="1168" customWidth="1"/>
    <col min="15" max="16" width="8.7109375" style="1168" customWidth="1"/>
    <col min="17" max="16384" width="11.421875" style="1168" customWidth="1"/>
  </cols>
  <sheetData>
    <row r="1" spans="2:14" ht="10.5" customHeight="1" hidden="1">
      <c r="B1" s="1678"/>
      <c r="C1" s="1678"/>
      <c r="D1" s="1678"/>
      <c r="E1" s="1678"/>
      <c r="F1" s="1678"/>
      <c r="G1" s="1678"/>
      <c r="H1" s="1678"/>
      <c r="I1" s="1678"/>
      <c r="J1" s="1678"/>
      <c r="K1" s="1678"/>
      <c r="L1" s="1678"/>
      <c r="M1" s="1678"/>
      <c r="N1" s="1678"/>
    </row>
    <row r="2" spans="2:14" s="1169" customFormat="1" ht="15" customHeight="1" hidden="1">
      <c r="B2" s="254" t="s">
        <v>49</v>
      </c>
      <c r="C2" s="430"/>
      <c r="D2" s="211"/>
      <c r="E2" s="427"/>
      <c r="F2" s="211"/>
      <c r="G2" s="211"/>
      <c r="H2" s="255" t="str">
        <f>+'INFORMACION GENERAL PROYECTO'!$F$2</f>
        <v>Línea 2. Certificación de Competencias Laborales</v>
      </c>
      <c r="J2" s="211"/>
      <c r="K2" s="211"/>
      <c r="L2" s="211"/>
      <c r="M2" s="211"/>
      <c r="N2" s="211"/>
    </row>
    <row r="3" spans="2:14" ht="15" customHeight="1" hidden="1">
      <c r="B3" s="1679"/>
      <c r="C3" s="1678"/>
      <c r="D3" s="1678"/>
      <c r="E3" s="1678"/>
      <c r="F3" s="1678"/>
      <c r="G3" s="1678"/>
      <c r="H3" s="1678"/>
      <c r="I3" s="1678"/>
      <c r="J3" s="1678"/>
      <c r="K3" s="1678"/>
      <c r="L3" s="1678"/>
      <c r="M3" s="1678"/>
      <c r="N3" s="1678"/>
    </row>
    <row r="4" spans="2:14" ht="30" customHeight="1" hidden="1">
      <c r="B4" s="1644" t="s">
        <v>497</v>
      </c>
      <c r="C4" s="1645"/>
      <c r="D4" s="1645"/>
      <c r="E4" s="1645"/>
      <c r="F4" s="1645"/>
      <c r="G4" s="1645"/>
      <c r="H4" s="1645"/>
      <c r="I4" s="1645"/>
      <c r="J4" s="1645"/>
      <c r="K4" s="1645"/>
      <c r="L4" s="1645"/>
      <c r="M4" s="1645"/>
      <c r="N4" s="1645"/>
    </row>
    <row r="5" spans="2:14" ht="15" customHeight="1" hidden="1" thickBot="1">
      <c r="B5" s="1645"/>
      <c r="C5" s="1645"/>
      <c r="D5" s="1645"/>
      <c r="E5" s="1645"/>
      <c r="F5" s="1645"/>
      <c r="G5" s="1645"/>
      <c r="H5" s="1645"/>
      <c r="I5" s="1645"/>
      <c r="J5" s="1645"/>
      <c r="K5" s="1645"/>
      <c r="L5" s="1645"/>
      <c r="M5" s="1645"/>
      <c r="N5" s="1645"/>
    </row>
    <row r="6" spans="2:14" ht="30" customHeight="1" hidden="1">
      <c r="B6" s="1170" t="s">
        <v>341</v>
      </c>
      <c r="C6" s="1646" t="str">
        <f>+'INFORMACION GENERAL PROYECTO'!D6</f>
        <v>[TÍTULO DEL PROYECTO]</v>
      </c>
      <c r="D6" s="1647"/>
      <c r="E6" s="1647"/>
      <c r="F6" s="1647"/>
      <c r="G6" s="1647"/>
      <c r="H6" s="1647"/>
      <c r="I6" s="1647"/>
      <c r="J6" s="1647"/>
      <c r="K6" s="1647"/>
      <c r="L6" s="1647"/>
      <c r="M6" s="1647"/>
      <c r="N6" s="1648"/>
    </row>
    <row r="7" spans="2:14" ht="30" customHeight="1" hidden="1">
      <c r="B7" s="1171" t="s">
        <v>342</v>
      </c>
      <c r="C7" s="1649" t="str">
        <f>+'INFORMACION GENERAL PROYECTO'!D7</f>
        <v>[INSTITUCIÓN EJECUTORA]</v>
      </c>
      <c r="D7" s="1650"/>
      <c r="E7" s="1650"/>
      <c r="F7" s="1650"/>
      <c r="G7" s="1650"/>
      <c r="H7" s="1650"/>
      <c r="I7" s="1650"/>
      <c r="J7" s="1650"/>
      <c r="K7" s="1650"/>
      <c r="L7" s="1650"/>
      <c r="M7" s="1650"/>
      <c r="N7" s="1651"/>
    </row>
    <row r="8" spans="2:14" ht="15" customHeight="1" hidden="1" thickBot="1">
      <c r="B8" s="1172" t="s">
        <v>356</v>
      </c>
      <c r="C8" s="1652">
        <f>+'INFORMACION GENERAL PROYECTO'!H8</f>
        <v>0</v>
      </c>
      <c r="D8" s="1653"/>
      <c r="E8" s="1653"/>
      <c r="F8" s="1653"/>
      <c r="G8" s="1653"/>
      <c r="H8" s="1654" t="s">
        <v>345</v>
      </c>
      <c r="I8" s="1654"/>
      <c r="J8" s="1654"/>
      <c r="K8" s="1655">
        <f>+'INFORMACION GENERAL PROYECTO'!H24</f>
        <v>0.03287671232876713</v>
      </c>
      <c r="L8" s="1656"/>
      <c r="M8" s="1656"/>
      <c r="N8" s="1657"/>
    </row>
    <row r="9" spans="2:14" ht="10.5" customHeight="1" thickBot="1">
      <c r="B9" s="1173"/>
      <c r="C9" s="1174"/>
      <c r="D9" s="1175"/>
      <c r="E9" s="428"/>
      <c r="F9" s="2"/>
      <c r="G9" s="2"/>
      <c r="H9" s="2"/>
      <c r="I9" s="2"/>
      <c r="J9" s="2"/>
      <c r="K9" s="2"/>
      <c r="L9" s="2"/>
      <c r="M9" s="2"/>
      <c r="N9" s="2"/>
    </row>
    <row r="10" spans="2:17" s="1176" customFormat="1" ht="15" customHeight="1">
      <c r="B10" s="1680" t="s">
        <v>404</v>
      </c>
      <c r="C10" s="1664"/>
      <c r="D10" s="1673" t="s">
        <v>357</v>
      </c>
      <c r="E10" s="1666" t="s">
        <v>366</v>
      </c>
      <c r="F10" s="1673" t="s">
        <v>498</v>
      </c>
      <c r="G10" s="1671" t="s">
        <v>274</v>
      </c>
      <c r="H10" s="1668" t="s">
        <v>48</v>
      </c>
      <c r="I10" s="1669"/>
      <c r="J10" s="1669"/>
      <c r="K10" s="1669"/>
      <c r="L10" s="1669"/>
      <c r="M10" s="1669"/>
      <c r="N10" s="1670"/>
      <c r="O10" s="23"/>
      <c r="P10" s="23"/>
      <c r="Q10" s="23"/>
    </row>
    <row r="11" spans="2:14" s="1176" customFormat="1" ht="30" customHeight="1">
      <c r="B11" s="1681"/>
      <c r="C11" s="1665"/>
      <c r="D11" s="1674"/>
      <c r="E11" s="1667"/>
      <c r="F11" s="1674"/>
      <c r="G11" s="1672"/>
      <c r="H11" s="1001" t="str">
        <f>+'INFORMACION GENERAL PROYECTO'!$B$11</f>
        <v>APORTE FONDOEMPLEO</v>
      </c>
      <c r="I11" s="1001" t="str">
        <f>+'INFORMACION GENERAL PROYECTO'!$C$12</f>
        <v>[INSTITUCIÓN EJECUTORA]</v>
      </c>
      <c r="J11" s="1001" t="str">
        <f>+'INFORMACION GENERAL PROYECTO'!$C$13</f>
        <v>[INSTITUCIÓN APORTANTE 1]</v>
      </c>
      <c r="K11" s="1001" t="str">
        <f>+'INFORMACION GENERAL PROYECTO'!$C$14</f>
        <v>[INSTITUCIÓN APORTANTE 2]</v>
      </c>
      <c r="L11" s="1001" t="str">
        <f>+'INFORMACION GENERAL PROYECTO'!$C$15</f>
        <v>[INSTITUCIÓN APORTANTE 3]</v>
      </c>
      <c r="M11" s="1001" t="str">
        <f>+'INFORMACION GENERAL PROYECTO'!$C$16</f>
        <v>[INSTITUCIÓN APORTANTE 4]</v>
      </c>
      <c r="N11" s="268" t="str">
        <f>+'INFORMACION GENERAL PROYECTO'!$C$17</f>
        <v>[BENEFICIARIOS]</v>
      </c>
    </row>
    <row r="12" spans="2:14" s="1176" customFormat="1" ht="30" customHeight="1">
      <c r="B12" s="439" t="s">
        <v>73</v>
      </c>
      <c r="C12" s="440">
        <f>+'CRONOGRAMA ACTIVIDADES'!B13</f>
        <v>1</v>
      </c>
      <c r="D12" s="1675">
        <f>+'CRONOGRAMA ACTIVIDADES'!C13</f>
        <v>0</v>
      </c>
      <c r="E12" s="1676"/>
      <c r="F12" s="1676"/>
      <c r="G12" s="1676"/>
      <c r="H12" s="1676"/>
      <c r="I12" s="1676"/>
      <c r="J12" s="1676"/>
      <c r="K12" s="1676"/>
      <c r="L12" s="1676"/>
      <c r="M12" s="1676"/>
      <c r="N12" s="1677"/>
    </row>
    <row r="13" spans="2:14" s="1176" customFormat="1" ht="30" customHeight="1">
      <c r="B13" s="196" t="s">
        <v>268</v>
      </c>
      <c r="C13" s="431">
        <f>+'CRONOGRAMA ACTIVIDADES'!B14</f>
        <v>1.1</v>
      </c>
      <c r="D13" s="1658">
        <f>+'CRONOGRAMA ACTIVIDADES'!C14</f>
        <v>0</v>
      </c>
      <c r="E13" s="1659"/>
      <c r="F13" s="1659"/>
      <c r="G13" s="1659"/>
      <c r="H13" s="1659"/>
      <c r="I13" s="1659"/>
      <c r="J13" s="1659"/>
      <c r="K13" s="1659"/>
      <c r="L13" s="1659"/>
      <c r="M13" s="1659"/>
      <c r="N13" s="1660"/>
    </row>
    <row r="14" spans="2:16" s="1176" customFormat="1" ht="25.5" customHeight="1">
      <c r="B14" s="67">
        <f>+'CRONOGRAMA ACTIVIDADES'!C18</f>
        <v>0</v>
      </c>
      <c r="C14" s="325" t="str">
        <f>+'CRONOGRAMA ACTIVIDADES'!B18</f>
        <v>1.1.1</v>
      </c>
      <c r="D14" s="835" t="str">
        <f>+'CRONOGRAMA ACTIVIDADES'!D18</f>
        <v>Unidad medida</v>
      </c>
      <c r="E14" s="836">
        <f>+'CRONOGRAMA ACTIVIDADES'!E18</f>
        <v>0</v>
      </c>
      <c r="F14" s="834"/>
      <c r="G14" s="834">
        <f>+G16+G22+G28+G34+G40</f>
        <v>0</v>
      </c>
      <c r="H14" s="19">
        <f aca="true" t="shared" si="0" ref="H14:N14">+H16+H22+H28+H34+H40</f>
        <v>0</v>
      </c>
      <c r="I14" s="19">
        <f t="shared" si="0"/>
        <v>0</v>
      </c>
      <c r="J14" s="19">
        <f t="shared" si="0"/>
        <v>0</v>
      </c>
      <c r="K14" s="19">
        <f t="shared" si="0"/>
        <v>0</v>
      </c>
      <c r="L14" s="19">
        <f t="shared" si="0"/>
        <v>0</v>
      </c>
      <c r="M14" s="19">
        <f t="shared" si="0"/>
        <v>0</v>
      </c>
      <c r="N14" s="20">
        <f t="shared" si="0"/>
        <v>0</v>
      </c>
      <c r="O14" s="1177">
        <f>SUM(H14:N14)</f>
        <v>0</v>
      </c>
      <c r="P14" s="1177">
        <f>+O14-G14</f>
        <v>0</v>
      </c>
    </row>
    <row r="15" spans="2:14" s="1176" customFormat="1" ht="25.5" customHeight="1">
      <c r="B15" s="879" t="s">
        <v>495</v>
      </c>
      <c r="C15" s="880"/>
      <c r="D15" s="1661"/>
      <c r="E15" s="1662"/>
      <c r="F15" s="1662"/>
      <c r="G15" s="1662"/>
      <c r="H15" s="1662"/>
      <c r="I15" s="1662"/>
      <c r="J15" s="1662"/>
      <c r="K15" s="1662"/>
      <c r="L15" s="1662"/>
      <c r="M15" s="1662"/>
      <c r="N15" s="1663"/>
    </row>
    <row r="16" spans="2:16" s="1176" customFormat="1" ht="12.75" customHeight="1">
      <c r="B16" s="1190" t="s">
        <v>372</v>
      </c>
      <c r="C16" s="1184" t="s">
        <v>0</v>
      </c>
      <c r="D16" s="1185"/>
      <c r="E16" s="1186"/>
      <c r="F16" s="1187"/>
      <c r="G16" s="833">
        <f aca="true" t="shared" si="1" ref="G16:N16">SUM(G17:G21)</f>
        <v>0</v>
      </c>
      <c r="H16" s="1188">
        <f t="shared" si="1"/>
        <v>0</v>
      </c>
      <c r="I16" s="1188">
        <f t="shared" si="1"/>
        <v>0</v>
      </c>
      <c r="J16" s="1188">
        <f t="shared" si="1"/>
        <v>0</v>
      </c>
      <c r="K16" s="1188">
        <f t="shared" si="1"/>
        <v>0</v>
      </c>
      <c r="L16" s="1188">
        <f t="shared" si="1"/>
        <v>0</v>
      </c>
      <c r="M16" s="1188">
        <f t="shared" si="1"/>
        <v>0</v>
      </c>
      <c r="N16" s="1189">
        <f t="shared" si="1"/>
        <v>0</v>
      </c>
      <c r="O16" s="1177">
        <f aca="true" t="shared" si="2" ref="O16:O46">SUM(H16:N16)</f>
        <v>0</v>
      </c>
      <c r="P16" s="1177">
        <f aca="true" t="shared" si="3" ref="P16:P81">+O16-G16</f>
        <v>0</v>
      </c>
    </row>
    <row r="17" spans="2:16" s="1176" customFormat="1" ht="12.75" customHeight="1">
      <c r="B17" s="1353"/>
      <c r="C17" s="1354"/>
      <c r="D17" s="1355" t="s">
        <v>399</v>
      </c>
      <c r="E17" s="1356"/>
      <c r="F17" s="1357"/>
      <c r="G17" s="1358">
        <f>+E17*F17</f>
        <v>0</v>
      </c>
      <c r="H17" s="1191"/>
      <c r="I17" s="1191"/>
      <c r="J17" s="1191"/>
      <c r="K17" s="1191"/>
      <c r="L17" s="1191"/>
      <c r="M17" s="1192"/>
      <c r="N17" s="1193"/>
      <c r="O17" s="1177">
        <f t="shared" si="2"/>
        <v>0</v>
      </c>
      <c r="P17" s="1177">
        <f t="shared" si="3"/>
        <v>0</v>
      </c>
    </row>
    <row r="18" spans="2:16" s="1176" customFormat="1" ht="12.75" customHeight="1">
      <c r="B18" s="1353"/>
      <c r="C18" s="1354"/>
      <c r="D18" s="1355" t="s">
        <v>399</v>
      </c>
      <c r="E18" s="1356"/>
      <c r="F18" s="1357"/>
      <c r="G18" s="1358">
        <f>+E18*F18</f>
        <v>0</v>
      </c>
      <c r="H18" s="1191"/>
      <c r="I18" s="1191"/>
      <c r="J18" s="1191"/>
      <c r="K18" s="1191"/>
      <c r="L18" s="1191"/>
      <c r="M18" s="1192"/>
      <c r="N18" s="1193"/>
      <c r="O18" s="1177">
        <f t="shared" si="2"/>
        <v>0</v>
      </c>
      <c r="P18" s="1177">
        <f t="shared" si="3"/>
        <v>0</v>
      </c>
    </row>
    <row r="19" spans="2:16" s="1176" customFormat="1" ht="12.75" customHeight="1">
      <c r="B19" s="1353"/>
      <c r="C19" s="1354"/>
      <c r="D19" s="1355" t="s">
        <v>399</v>
      </c>
      <c r="E19" s="1356"/>
      <c r="F19" s="1357"/>
      <c r="G19" s="1358">
        <f>+E19*F19</f>
        <v>0</v>
      </c>
      <c r="H19" s="1359"/>
      <c r="I19" s="1194"/>
      <c r="J19" s="1194"/>
      <c r="K19" s="1194"/>
      <c r="L19" s="1194"/>
      <c r="M19" s="1195"/>
      <c r="N19" s="1196"/>
      <c r="O19" s="1177">
        <f t="shared" si="2"/>
        <v>0</v>
      </c>
      <c r="P19" s="1177">
        <f t="shared" si="3"/>
        <v>0</v>
      </c>
    </row>
    <row r="20" spans="2:16" s="1176" customFormat="1" ht="12.75" customHeight="1">
      <c r="B20" s="1353"/>
      <c r="C20" s="1354"/>
      <c r="D20" s="1355" t="s">
        <v>399</v>
      </c>
      <c r="E20" s="1356"/>
      <c r="F20" s="1357"/>
      <c r="G20" s="1358">
        <f>+E20*F20</f>
        <v>0</v>
      </c>
      <c r="H20" s="1359"/>
      <c r="I20" s="1194"/>
      <c r="J20" s="1194"/>
      <c r="K20" s="1194"/>
      <c r="L20" s="1194"/>
      <c r="M20" s="1195"/>
      <c r="N20" s="1196"/>
      <c r="O20" s="1177">
        <f t="shared" si="2"/>
        <v>0</v>
      </c>
      <c r="P20" s="1177">
        <f t="shared" si="3"/>
        <v>0</v>
      </c>
    </row>
    <row r="21" spans="2:16" s="1176" customFormat="1" ht="12.75" customHeight="1">
      <c r="B21" s="1360"/>
      <c r="C21" s="880"/>
      <c r="D21" s="1361" t="s">
        <v>399</v>
      </c>
      <c r="E21" s="1362"/>
      <c r="F21" s="1363"/>
      <c r="G21" s="1364">
        <f>+E21*F21</f>
        <v>0</v>
      </c>
      <c r="H21" s="1365"/>
      <c r="I21" s="1197"/>
      <c r="J21" s="1197"/>
      <c r="K21" s="1197"/>
      <c r="L21" s="1197"/>
      <c r="M21" s="1198"/>
      <c r="N21" s="1199"/>
      <c r="O21" s="1177">
        <f t="shared" si="2"/>
        <v>0</v>
      </c>
      <c r="P21" s="1177">
        <f t="shared" si="3"/>
        <v>0</v>
      </c>
    </row>
    <row r="22" spans="2:16" s="1176" customFormat="1" ht="12.75" customHeight="1">
      <c r="B22" s="1190" t="s">
        <v>372</v>
      </c>
      <c r="C22" s="1184" t="s">
        <v>74</v>
      </c>
      <c r="D22" s="1185"/>
      <c r="E22" s="1186"/>
      <c r="F22" s="1187"/>
      <c r="G22" s="833">
        <f aca="true" t="shared" si="4" ref="G22:N22">SUM(G23:G27)</f>
        <v>0</v>
      </c>
      <c r="H22" s="1188">
        <f t="shared" si="4"/>
        <v>0</v>
      </c>
      <c r="I22" s="1188">
        <f t="shared" si="4"/>
        <v>0</v>
      </c>
      <c r="J22" s="1188">
        <f t="shared" si="4"/>
        <v>0</v>
      </c>
      <c r="K22" s="1188">
        <f t="shared" si="4"/>
        <v>0</v>
      </c>
      <c r="L22" s="1188">
        <f t="shared" si="4"/>
        <v>0</v>
      </c>
      <c r="M22" s="1188">
        <f t="shared" si="4"/>
        <v>0</v>
      </c>
      <c r="N22" s="1189">
        <f t="shared" si="4"/>
        <v>0</v>
      </c>
      <c r="O22" s="1177">
        <f t="shared" si="2"/>
        <v>0</v>
      </c>
      <c r="P22" s="1177">
        <f t="shared" si="3"/>
        <v>0</v>
      </c>
    </row>
    <row r="23" spans="2:16" s="1176" customFormat="1" ht="12.75" customHeight="1">
      <c r="B23" s="1353"/>
      <c r="C23" s="1354"/>
      <c r="D23" s="1355" t="s">
        <v>399</v>
      </c>
      <c r="E23" s="1356"/>
      <c r="F23" s="1357"/>
      <c r="G23" s="1358">
        <f>+E23*F23</f>
        <v>0</v>
      </c>
      <c r="H23" s="1191"/>
      <c r="I23" s="1191"/>
      <c r="J23" s="1191"/>
      <c r="K23" s="1191"/>
      <c r="L23" s="1191"/>
      <c r="M23" s="1192"/>
      <c r="N23" s="1193"/>
      <c r="O23" s="1177">
        <f t="shared" si="2"/>
        <v>0</v>
      </c>
      <c r="P23" s="1177">
        <f t="shared" si="3"/>
        <v>0</v>
      </c>
    </row>
    <row r="24" spans="2:16" s="1176" customFormat="1" ht="12.75" customHeight="1">
      <c r="B24" s="1353"/>
      <c r="C24" s="1354"/>
      <c r="D24" s="1355" t="s">
        <v>399</v>
      </c>
      <c r="E24" s="1356"/>
      <c r="F24" s="1357"/>
      <c r="G24" s="1358">
        <f>+E24*F24</f>
        <v>0</v>
      </c>
      <c r="H24" s="1191"/>
      <c r="I24" s="1191"/>
      <c r="J24" s="1191"/>
      <c r="K24" s="1191"/>
      <c r="L24" s="1191"/>
      <c r="M24" s="1192"/>
      <c r="N24" s="1193"/>
      <c r="O24" s="1177">
        <f t="shared" si="2"/>
        <v>0</v>
      </c>
      <c r="P24" s="1177">
        <f t="shared" si="3"/>
        <v>0</v>
      </c>
    </row>
    <row r="25" spans="2:16" s="1176" customFormat="1" ht="12.75" customHeight="1">
      <c r="B25" s="1353"/>
      <c r="C25" s="1354"/>
      <c r="D25" s="1355" t="s">
        <v>399</v>
      </c>
      <c r="E25" s="1356"/>
      <c r="F25" s="1357"/>
      <c r="G25" s="1358">
        <f>+E25*F25</f>
        <v>0</v>
      </c>
      <c r="H25" s="1359"/>
      <c r="I25" s="1194"/>
      <c r="J25" s="1194"/>
      <c r="K25" s="1194"/>
      <c r="L25" s="1194"/>
      <c r="M25" s="1195"/>
      <c r="N25" s="1196"/>
      <c r="O25" s="1177">
        <f t="shared" si="2"/>
        <v>0</v>
      </c>
      <c r="P25" s="1177">
        <f t="shared" si="3"/>
        <v>0</v>
      </c>
    </row>
    <row r="26" spans="2:16" s="1176" customFormat="1" ht="12.75" customHeight="1">
      <c r="B26" s="1353"/>
      <c r="C26" s="1354"/>
      <c r="D26" s="1355" t="s">
        <v>399</v>
      </c>
      <c r="E26" s="1356"/>
      <c r="F26" s="1357"/>
      <c r="G26" s="1358">
        <f>+E26*F26</f>
        <v>0</v>
      </c>
      <c r="H26" s="1359"/>
      <c r="I26" s="1194"/>
      <c r="J26" s="1194"/>
      <c r="K26" s="1194"/>
      <c r="L26" s="1194"/>
      <c r="M26" s="1195"/>
      <c r="N26" s="1196"/>
      <c r="O26" s="1177">
        <f t="shared" si="2"/>
        <v>0</v>
      </c>
      <c r="P26" s="1177">
        <f t="shared" si="3"/>
        <v>0</v>
      </c>
    </row>
    <row r="27" spans="2:16" s="1176" customFormat="1" ht="12.75" customHeight="1">
      <c r="B27" s="1360"/>
      <c r="C27" s="880"/>
      <c r="D27" s="1361" t="s">
        <v>399</v>
      </c>
      <c r="E27" s="1362"/>
      <c r="F27" s="1363"/>
      <c r="G27" s="1364">
        <f>+E27*F27</f>
        <v>0</v>
      </c>
      <c r="H27" s="1365"/>
      <c r="I27" s="1197"/>
      <c r="J27" s="1197"/>
      <c r="K27" s="1197"/>
      <c r="L27" s="1197"/>
      <c r="M27" s="1198"/>
      <c r="N27" s="1199"/>
      <c r="O27" s="1177">
        <f t="shared" si="2"/>
        <v>0</v>
      </c>
      <c r="P27" s="1177">
        <f t="shared" si="3"/>
        <v>0</v>
      </c>
    </row>
    <row r="28" spans="2:16" s="1176" customFormat="1" ht="12.75" customHeight="1">
      <c r="B28" s="1190" t="s">
        <v>372</v>
      </c>
      <c r="C28" s="1184" t="s">
        <v>75</v>
      </c>
      <c r="D28" s="1185"/>
      <c r="E28" s="1186"/>
      <c r="F28" s="1187"/>
      <c r="G28" s="833">
        <f aca="true" t="shared" si="5" ref="G28:N28">SUM(G29:G33)</f>
        <v>0</v>
      </c>
      <c r="H28" s="1188">
        <f t="shared" si="5"/>
        <v>0</v>
      </c>
      <c r="I28" s="1188">
        <f t="shared" si="5"/>
        <v>0</v>
      </c>
      <c r="J28" s="1188">
        <f t="shared" si="5"/>
        <v>0</v>
      </c>
      <c r="K28" s="1188">
        <f t="shared" si="5"/>
        <v>0</v>
      </c>
      <c r="L28" s="1188">
        <f t="shared" si="5"/>
        <v>0</v>
      </c>
      <c r="M28" s="1188">
        <f t="shared" si="5"/>
        <v>0</v>
      </c>
      <c r="N28" s="1189">
        <f t="shared" si="5"/>
        <v>0</v>
      </c>
      <c r="O28" s="1177">
        <f t="shared" si="2"/>
        <v>0</v>
      </c>
      <c r="P28" s="1177">
        <f t="shared" si="3"/>
        <v>0</v>
      </c>
    </row>
    <row r="29" spans="2:16" s="1176" customFormat="1" ht="12.75" customHeight="1">
      <c r="B29" s="1353"/>
      <c r="C29" s="1354"/>
      <c r="D29" s="1355" t="s">
        <v>399</v>
      </c>
      <c r="E29" s="1356"/>
      <c r="F29" s="1357"/>
      <c r="G29" s="1358">
        <f>+E29*F29</f>
        <v>0</v>
      </c>
      <c r="H29" s="1191"/>
      <c r="I29" s="1191"/>
      <c r="J29" s="1191"/>
      <c r="K29" s="1191"/>
      <c r="L29" s="1191"/>
      <c r="M29" s="1192"/>
      <c r="N29" s="1193"/>
      <c r="O29" s="1177">
        <f t="shared" si="2"/>
        <v>0</v>
      </c>
      <c r="P29" s="1177">
        <f t="shared" si="3"/>
        <v>0</v>
      </c>
    </row>
    <row r="30" spans="2:16" s="1176" customFormat="1" ht="12.75" customHeight="1">
      <c r="B30" s="1353"/>
      <c r="C30" s="1354"/>
      <c r="D30" s="1355" t="s">
        <v>399</v>
      </c>
      <c r="E30" s="1356"/>
      <c r="F30" s="1357"/>
      <c r="G30" s="1358">
        <f>+E30*F30</f>
        <v>0</v>
      </c>
      <c r="H30" s="1191"/>
      <c r="I30" s="1191"/>
      <c r="J30" s="1191"/>
      <c r="K30" s="1191"/>
      <c r="L30" s="1191"/>
      <c r="M30" s="1192"/>
      <c r="N30" s="1193"/>
      <c r="O30" s="1177">
        <f t="shared" si="2"/>
        <v>0</v>
      </c>
      <c r="P30" s="1177">
        <f t="shared" si="3"/>
        <v>0</v>
      </c>
    </row>
    <row r="31" spans="2:16" s="1176" customFormat="1" ht="12.75" customHeight="1">
      <c r="B31" s="1353"/>
      <c r="C31" s="1354"/>
      <c r="D31" s="1355" t="s">
        <v>399</v>
      </c>
      <c r="E31" s="1356"/>
      <c r="F31" s="1357"/>
      <c r="G31" s="1358">
        <f>+E31*F31</f>
        <v>0</v>
      </c>
      <c r="H31" s="1359"/>
      <c r="I31" s="1194"/>
      <c r="J31" s="1194"/>
      <c r="K31" s="1194"/>
      <c r="L31" s="1194"/>
      <c r="M31" s="1195"/>
      <c r="N31" s="1196"/>
      <c r="O31" s="1177">
        <f t="shared" si="2"/>
        <v>0</v>
      </c>
      <c r="P31" s="1177">
        <f t="shared" si="3"/>
        <v>0</v>
      </c>
    </row>
    <row r="32" spans="2:16" s="1176" customFormat="1" ht="12.75" customHeight="1">
      <c r="B32" s="1353"/>
      <c r="C32" s="1354"/>
      <c r="D32" s="1355" t="s">
        <v>399</v>
      </c>
      <c r="E32" s="1356"/>
      <c r="F32" s="1357"/>
      <c r="G32" s="1358">
        <f>+E32*F32</f>
        <v>0</v>
      </c>
      <c r="H32" s="1359"/>
      <c r="I32" s="1194"/>
      <c r="J32" s="1194"/>
      <c r="K32" s="1194"/>
      <c r="L32" s="1194"/>
      <c r="M32" s="1195"/>
      <c r="N32" s="1196"/>
      <c r="O32" s="1177">
        <f t="shared" si="2"/>
        <v>0</v>
      </c>
      <c r="P32" s="1177">
        <f t="shared" si="3"/>
        <v>0</v>
      </c>
    </row>
    <row r="33" spans="2:16" s="1176" customFormat="1" ht="12.75" customHeight="1">
      <c r="B33" s="1360"/>
      <c r="C33" s="880"/>
      <c r="D33" s="1361" t="s">
        <v>399</v>
      </c>
      <c r="E33" s="1362"/>
      <c r="F33" s="1363"/>
      <c r="G33" s="1364">
        <f>+E33*F33</f>
        <v>0</v>
      </c>
      <c r="H33" s="1365"/>
      <c r="I33" s="1197"/>
      <c r="J33" s="1197"/>
      <c r="K33" s="1197"/>
      <c r="L33" s="1197"/>
      <c r="M33" s="1198"/>
      <c r="N33" s="1199"/>
      <c r="O33" s="1177">
        <f t="shared" si="2"/>
        <v>0</v>
      </c>
      <c r="P33" s="1177">
        <f t="shared" si="3"/>
        <v>0</v>
      </c>
    </row>
    <row r="34" spans="2:16" s="1176" customFormat="1" ht="12.75" customHeight="1">
      <c r="B34" s="1190" t="s">
        <v>372</v>
      </c>
      <c r="C34" s="1184" t="s">
        <v>76</v>
      </c>
      <c r="D34" s="1185"/>
      <c r="E34" s="1186"/>
      <c r="F34" s="1187"/>
      <c r="G34" s="833">
        <f aca="true" t="shared" si="6" ref="G34:N34">SUM(G35:G39)</f>
        <v>0</v>
      </c>
      <c r="H34" s="1188">
        <f t="shared" si="6"/>
        <v>0</v>
      </c>
      <c r="I34" s="1188">
        <f t="shared" si="6"/>
        <v>0</v>
      </c>
      <c r="J34" s="1188">
        <f t="shared" si="6"/>
        <v>0</v>
      </c>
      <c r="K34" s="1188">
        <f t="shared" si="6"/>
        <v>0</v>
      </c>
      <c r="L34" s="1188">
        <f t="shared" si="6"/>
        <v>0</v>
      </c>
      <c r="M34" s="1188">
        <f t="shared" si="6"/>
        <v>0</v>
      </c>
      <c r="N34" s="1189">
        <f t="shared" si="6"/>
        <v>0</v>
      </c>
      <c r="O34" s="1177">
        <f t="shared" si="2"/>
        <v>0</v>
      </c>
      <c r="P34" s="1177">
        <f t="shared" si="3"/>
        <v>0</v>
      </c>
    </row>
    <row r="35" spans="2:16" s="1176" customFormat="1" ht="12.75" customHeight="1">
      <c r="B35" s="1353"/>
      <c r="C35" s="1354"/>
      <c r="D35" s="1355" t="s">
        <v>399</v>
      </c>
      <c r="E35" s="1356"/>
      <c r="F35" s="1357"/>
      <c r="G35" s="1358">
        <f>+E35*F35</f>
        <v>0</v>
      </c>
      <c r="H35" s="1191"/>
      <c r="I35" s="1191"/>
      <c r="J35" s="1191"/>
      <c r="K35" s="1191"/>
      <c r="L35" s="1191"/>
      <c r="M35" s="1192"/>
      <c r="N35" s="1193"/>
      <c r="O35" s="1177">
        <f t="shared" si="2"/>
        <v>0</v>
      </c>
      <c r="P35" s="1177">
        <f t="shared" si="3"/>
        <v>0</v>
      </c>
    </row>
    <row r="36" spans="2:16" s="1176" customFormat="1" ht="12.75" customHeight="1">
      <c r="B36" s="1353"/>
      <c r="C36" s="1354"/>
      <c r="D36" s="1355" t="s">
        <v>399</v>
      </c>
      <c r="E36" s="1356"/>
      <c r="F36" s="1357"/>
      <c r="G36" s="1358">
        <f>+E36*F36</f>
        <v>0</v>
      </c>
      <c r="H36" s="1191"/>
      <c r="I36" s="1191"/>
      <c r="J36" s="1191"/>
      <c r="K36" s="1191"/>
      <c r="L36" s="1191"/>
      <c r="M36" s="1192"/>
      <c r="N36" s="1193"/>
      <c r="O36" s="1177">
        <f t="shared" si="2"/>
        <v>0</v>
      </c>
      <c r="P36" s="1177">
        <f t="shared" si="3"/>
        <v>0</v>
      </c>
    </row>
    <row r="37" spans="2:16" s="1176" customFormat="1" ht="12.75" customHeight="1">
      <c r="B37" s="1353"/>
      <c r="C37" s="1354"/>
      <c r="D37" s="1355" t="s">
        <v>399</v>
      </c>
      <c r="E37" s="1356"/>
      <c r="F37" s="1357"/>
      <c r="G37" s="1358">
        <f>+E37*F37</f>
        <v>0</v>
      </c>
      <c r="H37" s="1359"/>
      <c r="I37" s="1194"/>
      <c r="J37" s="1194"/>
      <c r="K37" s="1194"/>
      <c r="L37" s="1194"/>
      <c r="M37" s="1195"/>
      <c r="N37" s="1196"/>
      <c r="O37" s="1177">
        <f t="shared" si="2"/>
        <v>0</v>
      </c>
      <c r="P37" s="1177">
        <f t="shared" si="3"/>
        <v>0</v>
      </c>
    </row>
    <row r="38" spans="2:16" s="1176" customFormat="1" ht="12.75" customHeight="1">
      <c r="B38" s="1353"/>
      <c r="C38" s="1354"/>
      <c r="D38" s="1355" t="s">
        <v>399</v>
      </c>
      <c r="E38" s="1356"/>
      <c r="F38" s="1357"/>
      <c r="G38" s="1358">
        <f>+E38*F38</f>
        <v>0</v>
      </c>
      <c r="H38" s="1359"/>
      <c r="I38" s="1194"/>
      <c r="J38" s="1194"/>
      <c r="K38" s="1194"/>
      <c r="L38" s="1194"/>
      <c r="M38" s="1195"/>
      <c r="N38" s="1196"/>
      <c r="O38" s="1177">
        <f t="shared" si="2"/>
        <v>0</v>
      </c>
      <c r="P38" s="1177">
        <f t="shared" si="3"/>
        <v>0</v>
      </c>
    </row>
    <row r="39" spans="2:16" s="1176" customFormat="1" ht="12.75" customHeight="1">
      <c r="B39" s="1360"/>
      <c r="C39" s="880"/>
      <c r="D39" s="1361" t="s">
        <v>399</v>
      </c>
      <c r="E39" s="1362"/>
      <c r="F39" s="1363"/>
      <c r="G39" s="1364">
        <f>+E39*F39</f>
        <v>0</v>
      </c>
      <c r="H39" s="1365"/>
      <c r="I39" s="1197"/>
      <c r="J39" s="1197"/>
      <c r="K39" s="1197"/>
      <c r="L39" s="1197"/>
      <c r="M39" s="1198"/>
      <c r="N39" s="1199"/>
      <c r="O39" s="1177">
        <f t="shared" si="2"/>
        <v>0</v>
      </c>
      <c r="P39" s="1177">
        <f t="shared" si="3"/>
        <v>0</v>
      </c>
    </row>
    <row r="40" spans="2:16" s="1176" customFormat="1" ht="12.75" customHeight="1">
      <c r="B40" s="1190" t="s">
        <v>372</v>
      </c>
      <c r="C40" s="1184" t="s">
        <v>77</v>
      </c>
      <c r="D40" s="1185"/>
      <c r="E40" s="1186"/>
      <c r="F40" s="1187"/>
      <c r="G40" s="833">
        <f aca="true" t="shared" si="7" ref="G40:N40">SUM(G41:G45)</f>
        <v>0</v>
      </c>
      <c r="H40" s="1188">
        <f t="shared" si="7"/>
        <v>0</v>
      </c>
      <c r="I40" s="1188">
        <f t="shared" si="7"/>
        <v>0</v>
      </c>
      <c r="J40" s="1188">
        <f t="shared" si="7"/>
        <v>0</v>
      </c>
      <c r="K40" s="1188">
        <f t="shared" si="7"/>
        <v>0</v>
      </c>
      <c r="L40" s="1188">
        <f t="shared" si="7"/>
        <v>0</v>
      </c>
      <c r="M40" s="1188">
        <f t="shared" si="7"/>
        <v>0</v>
      </c>
      <c r="N40" s="1189">
        <f t="shared" si="7"/>
        <v>0</v>
      </c>
      <c r="O40" s="1177">
        <f t="shared" si="2"/>
        <v>0</v>
      </c>
      <c r="P40" s="1177">
        <f t="shared" si="3"/>
        <v>0</v>
      </c>
    </row>
    <row r="41" spans="2:16" s="1176" customFormat="1" ht="12.75" customHeight="1">
      <c r="B41" s="1353"/>
      <c r="C41" s="1354"/>
      <c r="D41" s="1355" t="s">
        <v>399</v>
      </c>
      <c r="E41" s="1356"/>
      <c r="F41" s="1357"/>
      <c r="G41" s="1358">
        <f>+E41*F41</f>
        <v>0</v>
      </c>
      <c r="H41" s="1191"/>
      <c r="I41" s="1191"/>
      <c r="J41" s="1191"/>
      <c r="K41" s="1191"/>
      <c r="L41" s="1191"/>
      <c r="M41" s="1192"/>
      <c r="N41" s="1193"/>
      <c r="O41" s="1177">
        <f t="shared" si="2"/>
        <v>0</v>
      </c>
      <c r="P41" s="1177">
        <f t="shared" si="3"/>
        <v>0</v>
      </c>
    </row>
    <row r="42" spans="2:16" s="1176" customFormat="1" ht="12.75" customHeight="1">
      <c r="B42" s="1353"/>
      <c r="C42" s="1354"/>
      <c r="D42" s="1355" t="s">
        <v>399</v>
      </c>
      <c r="E42" s="1356"/>
      <c r="F42" s="1357"/>
      <c r="G42" s="1358">
        <f>+E42*F42</f>
        <v>0</v>
      </c>
      <c r="H42" s="1191"/>
      <c r="I42" s="1191"/>
      <c r="J42" s="1191"/>
      <c r="K42" s="1191"/>
      <c r="L42" s="1191"/>
      <c r="M42" s="1192"/>
      <c r="N42" s="1193"/>
      <c r="O42" s="1177">
        <f t="shared" si="2"/>
        <v>0</v>
      </c>
      <c r="P42" s="1177">
        <f t="shared" si="3"/>
        <v>0</v>
      </c>
    </row>
    <row r="43" spans="2:16" s="1176" customFormat="1" ht="12.75" customHeight="1">
      <c r="B43" s="1353"/>
      <c r="C43" s="1354"/>
      <c r="D43" s="1355" t="s">
        <v>399</v>
      </c>
      <c r="E43" s="1356"/>
      <c r="F43" s="1357"/>
      <c r="G43" s="1358">
        <f>+E43*F43</f>
        <v>0</v>
      </c>
      <c r="H43" s="1359"/>
      <c r="I43" s="1194"/>
      <c r="J43" s="1194"/>
      <c r="K43" s="1194"/>
      <c r="L43" s="1194"/>
      <c r="M43" s="1195"/>
      <c r="N43" s="1196"/>
      <c r="O43" s="1177">
        <f t="shared" si="2"/>
        <v>0</v>
      </c>
      <c r="P43" s="1177">
        <f t="shared" si="3"/>
        <v>0</v>
      </c>
    </row>
    <row r="44" spans="2:16" s="1176" customFormat="1" ht="12.75" customHeight="1">
      <c r="B44" s="1353"/>
      <c r="C44" s="1354"/>
      <c r="D44" s="1355" t="s">
        <v>399</v>
      </c>
      <c r="E44" s="1356"/>
      <c r="F44" s="1357"/>
      <c r="G44" s="1358">
        <f>+E44*F44</f>
        <v>0</v>
      </c>
      <c r="H44" s="1359"/>
      <c r="I44" s="1194"/>
      <c r="J44" s="1194"/>
      <c r="K44" s="1194"/>
      <c r="L44" s="1194"/>
      <c r="M44" s="1195"/>
      <c r="N44" s="1196"/>
      <c r="O44" s="1177">
        <f t="shared" si="2"/>
        <v>0</v>
      </c>
      <c r="P44" s="1177">
        <f t="shared" si="3"/>
        <v>0</v>
      </c>
    </row>
    <row r="45" spans="2:16" s="1176" customFormat="1" ht="12.75" customHeight="1">
      <c r="B45" s="1360"/>
      <c r="C45" s="880"/>
      <c r="D45" s="1361" t="s">
        <v>399</v>
      </c>
      <c r="E45" s="1362"/>
      <c r="F45" s="1363"/>
      <c r="G45" s="1358">
        <f>+E45*F45</f>
        <v>0</v>
      </c>
      <c r="H45" s="1365"/>
      <c r="I45" s="1197"/>
      <c r="J45" s="1197"/>
      <c r="K45" s="1197"/>
      <c r="L45" s="1197"/>
      <c r="M45" s="1198"/>
      <c r="N45" s="1199"/>
      <c r="O45" s="1177">
        <f t="shared" si="2"/>
        <v>0</v>
      </c>
      <c r="P45" s="1177">
        <f t="shared" si="3"/>
        <v>0</v>
      </c>
    </row>
    <row r="46" spans="2:16" s="1176" customFormat="1" ht="25.5" customHeight="1">
      <c r="B46" s="67">
        <f>+'CRONOGRAMA ACTIVIDADES'!C19</f>
        <v>0</v>
      </c>
      <c r="C46" s="325" t="str">
        <f>+'CRONOGRAMA ACTIVIDADES'!B19</f>
        <v>1.1.2</v>
      </c>
      <c r="D46" s="835" t="str">
        <f>+'CRONOGRAMA ACTIVIDADES'!D19</f>
        <v>Unidad medida</v>
      </c>
      <c r="E46" s="836">
        <f>+'CRONOGRAMA ACTIVIDADES'!E19</f>
        <v>0</v>
      </c>
      <c r="F46" s="834"/>
      <c r="G46" s="834">
        <f aca="true" t="shared" si="8" ref="G46:N46">+G48+G54+G60+G66+G72</f>
        <v>0</v>
      </c>
      <c r="H46" s="19">
        <f t="shared" si="8"/>
        <v>0</v>
      </c>
      <c r="I46" s="19">
        <f t="shared" si="8"/>
        <v>0</v>
      </c>
      <c r="J46" s="19">
        <f t="shared" si="8"/>
        <v>0</v>
      </c>
      <c r="K46" s="19">
        <f t="shared" si="8"/>
        <v>0</v>
      </c>
      <c r="L46" s="19">
        <f t="shared" si="8"/>
        <v>0</v>
      </c>
      <c r="M46" s="19">
        <f t="shared" si="8"/>
        <v>0</v>
      </c>
      <c r="N46" s="20">
        <f t="shared" si="8"/>
        <v>0</v>
      </c>
      <c r="O46" s="1177">
        <f t="shared" si="2"/>
        <v>0</v>
      </c>
      <c r="P46" s="1177">
        <f t="shared" si="3"/>
        <v>0</v>
      </c>
    </row>
    <row r="47" spans="2:14" s="1176" customFormat="1" ht="25.5" customHeight="1">
      <c r="B47" s="879" t="s">
        <v>495</v>
      </c>
      <c r="C47" s="880"/>
      <c r="D47" s="1661"/>
      <c r="E47" s="1662"/>
      <c r="F47" s="1662"/>
      <c r="G47" s="1662"/>
      <c r="H47" s="1662"/>
      <c r="I47" s="1662"/>
      <c r="J47" s="1662"/>
      <c r="K47" s="1662"/>
      <c r="L47" s="1662"/>
      <c r="M47" s="1662"/>
      <c r="N47" s="1663"/>
    </row>
    <row r="48" spans="2:16" s="1176" customFormat="1" ht="12.75" customHeight="1">
      <c r="B48" s="1190" t="s">
        <v>372</v>
      </c>
      <c r="C48" s="1184" t="s">
        <v>1</v>
      </c>
      <c r="D48" s="1185"/>
      <c r="E48" s="1186"/>
      <c r="F48" s="1187"/>
      <c r="G48" s="833">
        <f aca="true" t="shared" si="9" ref="G48:N48">SUM(G49:G53)</f>
        <v>0</v>
      </c>
      <c r="H48" s="1188">
        <f t="shared" si="9"/>
        <v>0</v>
      </c>
      <c r="I48" s="1188">
        <f t="shared" si="9"/>
        <v>0</v>
      </c>
      <c r="J48" s="1188">
        <f t="shared" si="9"/>
        <v>0</v>
      </c>
      <c r="K48" s="1188">
        <f t="shared" si="9"/>
        <v>0</v>
      </c>
      <c r="L48" s="1188">
        <f t="shared" si="9"/>
        <v>0</v>
      </c>
      <c r="M48" s="1188">
        <f t="shared" si="9"/>
        <v>0</v>
      </c>
      <c r="N48" s="1189">
        <f t="shared" si="9"/>
        <v>0</v>
      </c>
      <c r="O48" s="1177">
        <f aca="true" t="shared" si="10" ref="O48:O80">SUM(H48:N48)</f>
        <v>0</v>
      </c>
      <c r="P48" s="1177">
        <f t="shared" si="3"/>
        <v>0</v>
      </c>
    </row>
    <row r="49" spans="2:16" s="1176" customFormat="1" ht="12.75" customHeight="1">
      <c r="B49" s="1353"/>
      <c r="C49" s="1354"/>
      <c r="D49" s="1355" t="s">
        <v>399</v>
      </c>
      <c r="E49" s="1356"/>
      <c r="F49" s="1357"/>
      <c r="G49" s="1358">
        <f>+E49*F49</f>
        <v>0</v>
      </c>
      <c r="H49" s="1191"/>
      <c r="I49" s="1191"/>
      <c r="J49" s="1191"/>
      <c r="K49" s="1191"/>
      <c r="L49" s="1191"/>
      <c r="M49" s="1192"/>
      <c r="N49" s="1193"/>
      <c r="O49" s="1177">
        <f>SUM(H49:N49)</f>
        <v>0</v>
      </c>
      <c r="P49" s="1177">
        <f t="shared" si="3"/>
        <v>0</v>
      </c>
    </row>
    <row r="50" spans="2:16" s="1176" customFormat="1" ht="12.75" customHeight="1">
      <c r="B50" s="1353"/>
      <c r="C50" s="1354"/>
      <c r="D50" s="1355" t="s">
        <v>399</v>
      </c>
      <c r="E50" s="1356"/>
      <c r="F50" s="1357"/>
      <c r="G50" s="1358">
        <f>+E50*F50</f>
        <v>0</v>
      </c>
      <c r="H50" s="1191"/>
      <c r="I50" s="1191"/>
      <c r="J50" s="1191"/>
      <c r="K50" s="1191"/>
      <c r="L50" s="1191"/>
      <c r="M50" s="1192"/>
      <c r="N50" s="1193"/>
      <c r="O50" s="1177">
        <f t="shared" si="10"/>
        <v>0</v>
      </c>
      <c r="P50" s="1177">
        <f t="shared" si="3"/>
        <v>0</v>
      </c>
    </row>
    <row r="51" spans="2:16" s="1176" customFormat="1" ht="12.75" customHeight="1">
      <c r="B51" s="1353"/>
      <c r="C51" s="1354"/>
      <c r="D51" s="1355" t="s">
        <v>399</v>
      </c>
      <c r="E51" s="1356"/>
      <c r="F51" s="1357"/>
      <c r="G51" s="1358">
        <f>+E51*F51</f>
        <v>0</v>
      </c>
      <c r="H51" s="1359"/>
      <c r="I51" s="1194"/>
      <c r="J51" s="1194"/>
      <c r="K51" s="1194"/>
      <c r="L51" s="1194"/>
      <c r="M51" s="1195"/>
      <c r="N51" s="1196"/>
      <c r="O51" s="1177">
        <f t="shared" si="10"/>
        <v>0</v>
      </c>
      <c r="P51" s="1177">
        <f t="shared" si="3"/>
        <v>0</v>
      </c>
    </row>
    <row r="52" spans="2:16" s="1176" customFormat="1" ht="12.75" customHeight="1">
      <c r="B52" s="1353"/>
      <c r="C52" s="1354"/>
      <c r="D52" s="1355" t="s">
        <v>399</v>
      </c>
      <c r="E52" s="1356"/>
      <c r="F52" s="1357"/>
      <c r="G52" s="1358">
        <f>+E52*F52</f>
        <v>0</v>
      </c>
      <c r="H52" s="1359"/>
      <c r="I52" s="1194"/>
      <c r="J52" s="1194"/>
      <c r="K52" s="1194"/>
      <c r="L52" s="1194"/>
      <c r="M52" s="1195"/>
      <c r="N52" s="1196"/>
      <c r="O52" s="1177">
        <f t="shared" si="10"/>
        <v>0</v>
      </c>
      <c r="P52" s="1177">
        <f t="shared" si="3"/>
        <v>0</v>
      </c>
    </row>
    <row r="53" spans="2:16" s="1176" customFormat="1" ht="12.75" customHeight="1">
      <c r="B53" s="1360"/>
      <c r="C53" s="880"/>
      <c r="D53" s="1361" t="s">
        <v>399</v>
      </c>
      <c r="E53" s="1362"/>
      <c r="F53" s="1363"/>
      <c r="G53" s="1364">
        <f>+E53*F53</f>
        <v>0</v>
      </c>
      <c r="H53" s="1365"/>
      <c r="I53" s="1197"/>
      <c r="J53" s="1197"/>
      <c r="K53" s="1197"/>
      <c r="L53" s="1197"/>
      <c r="M53" s="1198"/>
      <c r="N53" s="1199"/>
      <c r="O53" s="1177">
        <f t="shared" si="10"/>
        <v>0</v>
      </c>
      <c r="P53" s="1177">
        <f t="shared" si="3"/>
        <v>0</v>
      </c>
    </row>
    <row r="54" spans="2:16" s="1176" customFormat="1" ht="12.75" customHeight="1">
      <c r="B54" s="1190" t="s">
        <v>372</v>
      </c>
      <c r="C54" s="1184" t="s">
        <v>2</v>
      </c>
      <c r="D54" s="1185"/>
      <c r="E54" s="1186"/>
      <c r="F54" s="1187"/>
      <c r="G54" s="833">
        <f aca="true" t="shared" si="11" ref="G54:N54">SUM(G55:G59)</f>
        <v>0</v>
      </c>
      <c r="H54" s="1188">
        <f t="shared" si="11"/>
        <v>0</v>
      </c>
      <c r="I54" s="1188">
        <f t="shared" si="11"/>
        <v>0</v>
      </c>
      <c r="J54" s="1188">
        <f t="shared" si="11"/>
        <v>0</v>
      </c>
      <c r="K54" s="1188">
        <f t="shared" si="11"/>
        <v>0</v>
      </c>
      <c r="L54" s="1188">
        <f t="shared" si="11"/>
        <v>0</v>
      </c>
      <c r="M54" s="1188">
        <f t="shared" si="11"/>
        <v>0</v>
      </c>
      <c r="N54" s="1189">
        <f t="shared" si="11"/>
        <v>0</v>
      </c>
      <c r="O54" s="1177">
        <f t="shared" si="10"/>
        <v>0</v>
      </c>
      <c r="P54" s="1177">
        <f t="shared" si="3"/>
        <v>0</v>
      </c>
    </row>
    <row r="55" spans="2:16" s="1176" customFormat="1" ht="12.75" customHeight="1">
      <c r="B55" s="1353"/>
      <c r="C55" s="1354"/>
      <c r="D55" s="1355" t="s">
        <v>399</v>
      </c>
      <c r="E55" s="1356"/>
      <c r="F55" s="1357"/>
      <c r="G55" s="1358">
        <f>+E55*F55</f>
        <v>0</v>
      </c>
      <c r="H55" s="1191"/>
      <c r="I55" s="1191"/>
      <c r="J55" s="1191"/>
      <c r="K55" s="1191"/>
      <c r="L55" s="1191"/>
      <c r="M55" s="1192"/>
      <c r="N55" s="1193"/>
      <c r="O55" s="1177">
        <f t="shared" si="10"/>
        <v>0</v>
      </c>
      <c r="P55" s="1177">
        <f t="shared" si="3"/>
        <v>0</v>
      </c>
    </row>
    <row r="56" spans="2:16" s="1176" customFormat="1" ht="12.75" customHeight="1">
      <c r="B56" s="1353"/>
      <c r="C56" s="1354"/>
      <c r="D56" s="1355" t="s">
        <v>399</v>
      </c>
      <c r="E56" s="1356"/>
      <c r="F56" s="1357"/>
      <c r="G56" s="1358">
        <f>+E56*F56</f>
        <v>0</v>
      </c>
      <c r="H56" s="1191"/>
      <c r="I56" s="1191"/>
      <c r="J56" s="1191"/>
      <c r="K56" s="1191"/>
      <c r="L56" s="1191"/>
      <c r="M56" s="1192"/>
      <c r="N56" s="1193"/>
      <c r="O56" s="1177">
        <f t="shared" si="10"/>
        <v>0</v>
      </c>
      <c r="P56" s="1177">
        <f t="shared" si="3"/>
        <v>0</v>
      </c>
    </row>
    <row r="57" spans="2:16" s="1176" customFormat="1" ht="12.75" customHeight="1">
      <c r="B57" s="1353"/>
      <c r="C57" s="1354"/>
      <c r="D57" s="1355" t="s">
        <v>399</v>
      </c>
      <c r="E57" s="1356"/>
      <c r="F57" s="1357"/>
      <c r="G57" s="1358">
        <f>+E57*F57</f>
        <v>0</v>
      </c>
      <c r="H57" s="1359"/>
      <c r="I57" s="1194"/>
      <c r="J57" s="1194"/>
      <c r="K57" s="1194"/>
      <c r="L57" s="1194"/>
      <c r="M57" s="1195"/>
      <c r="N57" s="1196"/>
      <c r="O57" s="1177">
        <f t="shared" si="10"/>
        <v>0</v>
      </c>
      <c r="P57" s="1177">
        <f t="shared" si="3"/>
        <v>0</v>
      </c>
    </row>
    <row r="58" spans="2:16" s="1176" customFormat="1" ht="12.75" customHeight="1">
      <c r="B58" s="1353"/>
      <c r="C58" s="1354"/>
      <c r="D58" s="1355" t="s">
        <v>399</v>
      </c>
      <c r="E58" s="1356"/>
      <c r="F58" s="1357"/>
      <c r="G58" s="1358">
        <f>+E58*F58</f>
        <v>0</v>
      </c>
      <c r="H58" s="1359"/>
      <c r="I58" s="1194"/>
      <c r="J58" s="1194"/>
      <c r="K58" s="1194"/>
      <c r="L58" s="1194"/>
      <c r="M58" s="1195"/>
      <c r="N58" s="1196"/>
      <c r="O58" s="1177">
        <f t="shared" si="10"/>
        <v>0</v>
      </c>
      <c r="P58" s="1177">
        <f t="shared" si="3"/>
        <v>0</v>
      </c>
    </row>
    <row r="59" spans="2:16" s="1176" customFormat="1" ht="12.75" customHeight="1">
      <c r="B59" s="1360"/>
      <c r="C59" s="880"/>
      <c r="D59" s="1361" t="s">
        <v>399</v>
      </c>
      <c r="E59" s="1362"/>
      <c r="F59" s="1363"/>
      <c r="G59" s="1364">
        <f>+E59*F59</f>
        <v>0</v>
      </c>
      <c r="H59" s="1365"/>
      <c r="I59" s="1197"/>
      <c r="J59" s="1197"/>
      <c r="K59" s="1197"/>
      <c r="L59" s="1197"/>
      <c r="M59" s="1198"/>
      <c r="N59" s="1199"/>
      <c r="O59" s="1177">
        <f t="shared" si="10"/>
        <v>0</v>
      </c>
      <c r="P59" s="1177">
        <f t="shared" si="3"/>
        <v>0</v>
      </c>
    </row>
    <row r="60" spans="2:16" s="1176" customFormat="1" ht="12.75" customHeight="1">
      <c r="B60" s="1190" t="s">
        <v>372</v>
      </c>
      <c r="C60" s="1184" t="s">
        <v>78</v>
      </c>
      <c r="D60" s="1185"/>
      <c r="E60" s="1186"/>
      <c r="F60" s="1187"/>
      <c r="G60" s="833">
        <f aca="true" t="shared" si="12" ref="G60:N60">SUM(G61:G65)</f>
        <v>0</v>
      </c>
      <c r="H60" s="1188">
        <f t="shared" si="12"/>
        <v>0</v>
      </c>
      <c r="I60" s="1188">
        <f t="shared" si="12"/>
        <v>0</v>
      </c>
      <c r="J60" s="1188">
        <f t="shared" si="12"/>
        <v>0</v>
      </c>
      <c r="K60" s="1188">
        <f t="shared" si="12"/>
        <v>0</v>
      </c>
      <c r="L60" s="1188">
        <f t="shared" si="12"/>
        <v>0</v>
      </c>
      <c r="M60" s="1188">
        <f t="shared" si="12"/>
        <v>0</v>
      </c>
      <c r="N60" s="1189">
        <f t="shared" si="12"/>
        <v>0</v>
      </c>
      <c r="O60" s="1177">
        <f t="shared" si="10"/>
        <v>0</v>
      </c>
      <c r="P60" s="1177">
        <f t="shared" si="3"/>
        <v>0</v>
      </c>
    </row>
    <row r="61" spans="2:16" s="1176" customFormat="1" ht="12.75" customHeight="1">
      <c r="B61" s="1353"/>
      <c r="C61" s="1354"/>
      <c r="D61" s="1355" t="s">
        <v>399</v>
      </c>
      <c r="E61" s="1356"/>
      <c r="F61" s="1357"/>
      <c r="G61" s="1358">
        <f>+E61*F61</f>
        <v>0</v>
      </c>
      <c r="H61" s="1191"/>
      <c r="I61" s="1191"/>
      <c r="J61" s="1191"/>
      <c r="K61" s="1191"/>
      <c r="L61" s="1191"/>
      <c r="M61" s="1192"/>
      <c r="N61" s="1193"/>
      <c r="O61" s="1177">
        <f t="shared" si="10"/>
        <v>0</v>
      </c>
      <c r="P61" s="1177">
        <f t="shared" si="3"/>
        <v>0</v>
      </c>
    </row>
    <row r="62" spans="2:16" s="1176" customFormat="1" ht="12.75" customHeight="1">
      <c r="B62" s="1353"/>
      <c r="C62" s="1354"/>
      <c r="D62" s="1355" t="s">
        <v>399</v>
      </c>
      <c r="E62" s="1356"/>
      <c r="F62" s="1357"/>
      <c r="G62" s="1358">
        <f>+E62*F62</f>
        <v>0</v>
      </c>
      <c r="H62" s="1191"/>
      <c r="I62" s="1191"/>
      <c r="J62" s="1191"/>
      <c r="K62" s="1191"/>
      <c r="L62" s="1191"/>
      <c r="M62" s="1192"/>
      <c r="N62" s="1193"/>
      <c r="O62" s="1177">
        <f t="shared" si="10"/>
        <v>0</v>
      </c>
      <c r="P62" s="1177">
        <f t="shared" si="3"/>
        <v>0</v>
      </c>
    </row>
    <row r="63" spans="2:16" s="1176" customFormat="1" ht="12.75" customHeight="1">
      <c r="B63" s="1353"/>
      <c r="C63" s="1354"/>
      <c r="D63" s="1355" t="s">
        <v>399</v>
      </c>
      <c r="E63" s="1356"/>
      <c r="F63" s="1357"/>
      <c r="G63" s="1358">
        <f>+E63*F63</f>
        <v>0</v>
      </c>
      <c r="H63" s="1359"/>
      <c r="I63" s="1194"/>
      <c r="J63" s="1194"/>
      <c r="K63" s="1194"/>
      <c r="L63" s="1194"/>
      <c r="M63" s="1195"/>
      <c r="N63" s="1196"/>
      <c r="O63" s="1177">
        <f t="shared" si="10"/>
        <v>0</v>
      </c>
      <c r="P63" s="1177">
        <f t="shared" si="3"/>
        <v>0</v>
      </c>
    </row>
    <row r="64" spans="2:16" s="1176" customFormat="1" ht="12.75" customHeight="1">
      <c r="B64" s="1353"/>
      <c r="C64" s="1354"/>
      <c r="D64" s="1355" t="s">
        <v>399</v>
      </c>
      <c r="E64" s="1356"/>
      <c r="F64" s="1357"/>
      <c r="G64" s="1358">
        <f>+E64*F64</f>
        <v>0</v>
      </c>
      <c r="H64" s="1359"/>
      <c r="I64" s="1194"/>
      <c r="J64" s="1194"/>
      <c r="K64" s="1194"/>
      <c r="L64" s="1194"/>
      <c r="M64" s="1195"/>
      <c r="N64" s="1196"/>
      <c r="O64" s="1177">
        <f t="shared" si="10"/>
        <v>0</v>
      </c>
      <c r="P64" s="1177">
        <f t="shared" si="3"/>
        <v>0</v>
      </c>
    </row>
    <row r="65" spans="2:16" s="1176" customFormat="1" ht="12.75" customHeight="1">
      <c r="B65" s="1360"/>
      <c r="C65" s="880"/>
      <c r="D65" s="1361" t="s">
        <v>399</v>
      </c>
      <c r="E65" s="1362"/>
      <c r="F65" s="1363"/>
      <c r="G65" s="1364">
        <f>+E65*F65</f>
        <v>0</v>
      </c>
      <c r="H65" s="1365"/>
      <c r="I65" s="1197"/>
      <c r="J65" s="1197"/>
      <c r="K65" s="1197"/>
      <c r="L65" s="1197"/>
      <c r="M65" s="1198"/>
      <c r="N65" s="1199"/>
      <c r="O65" s="1177">
        <f t="shared" si="10"/>
        <v>0</v>
      </c>
      <c r="P65" s="1177">
        <f t="shared" si="3"/>
        <v>0</v>
      </c>
    </row>
    <row r="66" spans="2:16" s="1176" customFormat="1" ht="12.75" customHeight="1">
      <c r="B66" s="1190" t="s">
        <v>372</v>
      </c>
      <c r="C66" s="1184" t="s">
        <v>79</v>
      </c>
      <c r="D66" s="1185"/>
      <c r="E66" s="1186"/>
      <c r="F66" s="1187"/>
      <c r="G66" s="833">
        <f aca="true" t="shared" si="13" ref="G66:N66">SUM(G67:G71)</f>
        <v>0</v>
      </c>
      <c r="H66" s="1188">
        <f t="shared" si="13"/>
        <v>0</v>
      </c>
      <c r="I66" s="1188">
        <f t="shared" si="13"/>
        <v>0</v>
      </c>
      <c r="J66" s="1188">
        <f t="shared" si="13"/>
        <v>0</v>
      </c>
      <c r="K66" s="1188">
        <f t="shared" si="13"/>
        <v>0</v>
      </c>
      <c r="L66" s="1188">
        <f t="shared" si="13"/>
        <v>0</v>
      </c>
      <c r="M66" s="1188">
        <f t="shared" si="13"/>
        <v>0</v>
      </c>
      <c r="N66" s="1189">
        <f t="shared" si="13"/>
        <v>0</v>
      </c>
      <c r="O66" s="1177">
        <f t="shared" si="10"/>
        <v>0</v>
      </c>
      <c r="P66" s="1177">
        <f t="shared" si="3"/>
        <v>0</v>
      </c>
    </row>
    <row r="67" spans="2:16" s="1176" customFormat="1" ht="12.75" customHeight="1">
      <c r="B67" s="1353"/>
      <c r="C67" s="1354"/>
      <c r="D67" s="1355" t="s">
        <v>399</v>
      </c>
      <c r="E67" s="1356"/>
      <c r="F67" s="1357"/>
      <c r="G67" s="1358">
        <f>+E67*F67</f>
        <v>0</v>
      </c>
      <c r="H67" s="1191"/>
      <c r="I67" s="1191"/>
      <c r="J67" s="1191"/>
      <c r="K67" s="1191"/>
      <c r="L67" s="1191"/>
      <c r="M67" s="1192"/>
      <c r="N67" s="1193"/>
      <c r="O67" s="1177">
        <f t="shared" si="10"/>
        <v>0</v>
      </c>
      <c r="P67" s="1177">
        <f t="shared" si="3"/>
        <v>0</v>
      </c>
    </row>
    <row r="68" spans="2:16" s="1176" customFormat="1" ht="12.75" customHeight="1">
      <c r="B68" s="1353"/>
      <c r="C68" s="1354"/>
      <c r="D68" s="1355" t="s">
        <v>399</v>
      </c>
      <c r="E68" s="1356"/>
      <c r="F68" s="1357"/>
      <c r="G68" s="1358">
        <f>+E68*F68</f>
        <v>0</v>
      </c>
      <c r="H68" s="1191"/>
      <c r="I68" s="1191"/>
      <c r="J68" s="1191"/>
      <c r="K68" s="1191"/>
      <c r="L68" s="1191"/>
      <c r="M68" s="1192"/>
      <c r="N68" s="1193"/>
      <c r="O68" s="1177">
        <f t="shared" si="10"/>
        <v>0</v>
      </c>
      <c r="P68" s="1177">
        <f t="shared" si="3"/>
        <v>0</v>
      </c>
    </row>
    <row r="69" spans="2:16" s="1176" customFormat="1" ht="12.75" customHeight="1">
      <c r="B69" s="1353"/>
      <c r="C69" s="1354"/>
      <c r="D69" s="1355" t="s">
        <v>399</v>
      </c>
      <c r="E69" s="1356"/>
      <c r="F69" s="1357"/>
      <c r="G69" s="1358">
        <f>+E69*F69</f>
        <v>0</v>
      </c>
      <c r="H69" s="1359"/>
      <c r="I69" s="1194"/>
      <c r="J69" s="1194"/>
      <c r="K69" s="1194"/>
      <c r="L69" s="1194"/>
      <c r="M69" s="1195"/>
      <c r="N69" s="1196"/>
      <c r="O69" s="1177">
        <f t="shared" si="10"/>
        <v>0</v>
      </c>
      <c r="P69" s="1177">
        <f t="shared" si="3"/>
        <v>0</v>
      </c>
    </row>
    <row r="70" spans="2:16" s="1176" customFormat="1" ht="12.75" customHeight="1">
      <c r="B70" s="1353"/>
      <c r="C70" s="1354"/>
      <c r="D70" s="1355" t="s">
        <v>399</v>
      </c>
      <c r="E70" s="1356"/>
      <c r="F70" s="1357"/>
      <c r="G70" s="1358">
        <f>+E70*F70</f>
        <v>0</v>
      </c>
      <c r="H70" s="1359"/>
      <c r="I70" s="1194"/>
      <c r="J70" s="1194"/>
      <c r="K70" s="1194"/>
      <c r="L70" s="1194"/>
      <c r="M70" s="1195"/>
      <c r="N70" s="1196"/>
      <c r="O70" s="1177">
        <f t="shared" si="10"/>
        <v>0</v>
      </c>
      <c r="P70" s="1177">
        <f t="shared" si="3"/>
        <v>0</v>
      </c>
    </row>
    <row r="71" spans="2:16" s="1176" customFormat="1" ht="12.75" customHeight="1">
      <c r="B71" s="1360"/>
      <c r="C71" s="880"/>
      <c r="D71" s="1361" t="s">
        <v>399</v>
      </c>
      <c r="E71" s="1362"/>
      <c r="F71" s="1363"/>
      <c r="G71" s="1364">
        <f>+E71*F71</f>
        <v>0</v>
      </c>
      <c r="H71" s="1365"/>
      <c r="I71" s="1197"/>
      <c r="J71" s="1197"/>
      <c r="K71" s="1197"/>
      <c r="L71" s="1197"/>
      <c r="M71" s="1198"/>
      <c r="N71" s="1199"/>
      <c r="O71" s="1177">
        <f t="shared" si="10"/>
        <v>0</v>
      </c>
      <c r="P71" s="1177">
        <f t="shared" si="3"/>
        <v>0</v>
      </c>
    </row>
    <row r="72" spans="2:16" s="1176" customFormat="1" ht="12.75" customHeight="1">
      <c r="B72" s="1190" t="s">
        <v>372</v>
      </c>
      <c r="C72" s="1184" t="s">
        <v>80</v>
      </c>
      <c r="D72" s="1185"/>
      <c r="E72" s="1186"/>
      <c r="F72" s="1187"/>
      <c r="G72" s="833">
        <f aca="true" t="shared" si="14" ref="G72:N72">SUM(G73:G77)</f>
        <v>0</v>
      </c>
      <c r="H72" s="1188">
        <f t="shared" si="14"/>
        <v>0</v>
      </c>
      <c r="I72" s="1188">
        <f t="shared" si="14"/>
        <v>0</v>
      </c>
      <c r="J72" s="1188">
        <f t="shared" si="14"/>
        <v>0</v>
      </c>
      <c r="K72" s="1188">
        <f t="shared" si="14"/>
        <v>0</v>
      </c>
      <c r="L72" s="1188">
        <f t="shared" si="14"/>
        <v>0</v>
      </c>
      <c r="M72" s="1188">
        <f t="shared" si="14"/>
        <v>0</v>
      </c>
      <c r="N72" s="1189">
        <f t="shared" si="14"/>
        <v>0</v>
      </c>
      <c r="O72" s="1177">
        <f t="shared" si="10"/>
        <v>0</v>
      </c>
      <c r="P72" s="1177">
        <f t="shared" si="3"/>
        <v>0</v>
      </c>
    </row>
    <row r="73" spans="2:16" s="1176" customFormat="1" ht="12.75" customHeight="1">
      <c r="B73" s="1353"/>
      <c r="C73" s="1354"/>
      <c r="D73" s="1355" t="s">
        <v>399</v>
      </c>
      <c r="E73" s="1356"/>
      <c r="F73" s="1357"/>
      <c r="G73" s="1358">
        <f>+E73*F73</f>
        <v>0</v>
      </c>
      <c r="H73" s="1191"/>
      <c r="I73" s="1191"/>
      <c r="J73" s="1191"/>
      <c r="K73" s="1191"/>
      <c r="L73" s="1191"/>
      <c r="M73" s="1192"/>
      <c r="N73" s="1193"/>
      <c r="O73" s="1177">
        <f t="shared" si="10"/>
        <v>0</v>
      </c>
      <c r="P73" s="1177">
        <f t="shared" si="3"/>
        <v>0</v>
      </c>
    </row>
    <row r="74" spans="2:16" s="1176" customFormat="1" ht="12.75" customHeight="1">
      <c r="B74" s="1353"/>
      <c r="C74" s="1354"/>
      <c r="D74" s="1355" t="s">
        <v>399</v>
      </c>
      <c r="E74" s="1356"/>
      <c r="F74" s="1357"/>
      <c r="G74" s="1358">
        <f>+E74*F74</f>
        <v>0</v>
      </c>
      <c r="H74" s="1191"/>
      <c r="I74" s="1191"/>
      <c r="J74" s="1191"/>
      <c r="K74" s="1191"/>
      <c r="L74" s="1191"/>
      <c r="M74" s="1192"/>
      <c r="N74" s="1193"/>
      <c r="O74" s="1177">
        <f t="shared" si="10"/>
        <v>0</v>
      </c>
      <c r="P74" s="1177">
        <f t="shared" si="3"/>
        <v>0</v>
      </c>
    </row>
    <row r="75" spans="2:16" s="1176" customFormat="1" ht="12.75" customHeight="1">
      <c r="B75" s="1353"/>
      <c r="C75" s="1354"/>
      <c r="D75" s="1355" t="s">
        <v>399</v>
      </c>
      <c r="E75" s="1356"/>
      <c r="F75" s="1357"/>
      <c r="G75" s="1358">
        <f>+E75*F75</f>
        <v>0</v>
      </c>
      <c r="H75" s="1359"/>
      <c r="I75" s="1194"/>
      <c r="J75" s="1194"/>
      <c r="K75" s="1194"/>
      <c r="L75" s="1194"/>
      <c r="M75" s="1195"/>
      <c r="N75" s="1196"/>
      <c r="O75" s="1177">
        <f t="shared" si="10"/>
        <v>0</v>
      </c>
      <c r="P75" s="1177">
        <f t="shared" si="3"/>
        <v>0</v>
      </c>
    </row>
    <row r="76" spans="2:16" s="1176" customFormat="1" ht="12.75" customHeight="1">
      <c r="B76" s="1353"/>
      <c r="C76" s="1354"/>
      <c r="D76" s="1355" t="s">
        <v>399</v>
      </c>
      <c r="E76" s="1356"/>
      <c r="F76" s="1357"/>
      <c r="G76" s="1358">
        <f>+E76*F76</f>
        <v>0</v>
      </c>
      <c r="H76" s="1359"/>
      <c r="I76" s="1194"/>
      <c r="J76" s="1194"/>
      <c r="K76" s="1194"/>
      <c r="L76" s="1194"/>
      <c r="M76" s="1195"/>
      <c r="N76" s="1196"/>
      <c r="O76" s="1177">
        <f t="shared" si="10"/>
        <v>0</v>
      </c>
      <c r="P76" s="1177">
        <f t="shared" si="3"/>
        <v>0</v>
      </c>
    </row>
    <row r="77" spans="2:16" s="1176" customFormat="1" ht="12.75" customHeight="1">
      <c r="B77" s="1360"/>
      <c r="C77" s="880"/>
      <c r="D77" s="1361" t="s">
        <v>399</v>
      </c>
      <c r="E77" s="1362"/>
      <c r="F77" s="1363"/>
      <c r="G77" s="1358">
        <f>+E77*F77</f>
        <v>0</v>
      </c>
      <c r="H77" s="1365"/>
      <c r="I77" s="1197"/>
      <c r="J77" s="1197"/>
      <c r="K77" s="1197"/>
      <c r="L77" s="1197"/>
      <c r="M77" s="1198"/>
      <c r="N77" s="1199"/>
      <c r="O77" s="1177">
        <f t="shared" si="10"/>
        <v>0</v>
      </c>
      <c r="P77" s="1177">
        <f t="shared" si="3"/>
        <v>0</v>
      </c>
    </row>
    <row r="78" spans="2:16" s="1176" customFormat="1" ht="25.5" customHeight="1">
      <c r="B78" s="324">
        <f>+'CRONOGRAMA ACTIVIDADES'!C20</f>
        <v>0</v>
      </c>
      <c r="C78" s="325" t="str">
        <f>+'CRONOGRAMA ACTIVIDADES'!B20</f>
        <v>1.1.3</v>
      </c>
      <c r="D78" s="835" t="str">
        <f>+'CRONOGRAMA ACTIVIDADES'!D20</f>
        <v>Unidad medida</v>
      </c>
      <c r="E78" s="836">
        <f>+'CRONOGRAMA ACTIVIDADES'!E20</f>
        <v>0</v>
      </c>
      <c r="F78" s="834"/>
      <c r="G78" s="834">
        <f aca="true" t="shared" si="15" ref="G78:N78">+G80+G86+G92+G98+G104</f>
        <v>0</v>
      </c>
      <c r="H78" s="19">
        <f t="shared" si="15"/>
        <v>0</v>
      </c>
      <c r="I78" s="19">
        <f t="shared" si="15"/>
        <v>0</v>
      </c>
      <c r="J78" s="19">
        <f t="shared" si="15"/>
        <v>0</v>
      </c>
      <c r="K78" s="19">
        <f t="shared" si="15"/>
        <v>0</v>
      </c>
      <c r="L78" s="19">
        <f t="shared" si="15"/>
        <v>0</v>
      </c>
      <c r="M78" s="19">
        <f t="shared" si="15"/>
        <v>0</v>
      </c>
      <c r="N78" s="20">
        <f t="shared" si="15"/>
        <v>0</v>
      </c>
      <c r="O78" s="1177">
        <f t="shared" si="10"/>
        <v>0</v>
      </c>
      <c r="P78" s="1177">
        <f t="shared" si="3"/>
        <v>0</v>
      </c>
    </row>
    <row r="79" spans="2:14" s="1176" customFormat="1" ht="25.5" customHeight="1">
      <c r="B79" s="879" t="s">
        <v>495</v>
      </c>
      <c r="C79" s="880"/>
      <c r="D79" s="1661"/>
      <c r="E79" s="1662"/>
      <c r="F79" s="1662"/>
      <c r="G79" s="1662"/>
      <c r="H79" s="1662"/>
      <c r="I79" s="1662"/>
      <c r="J79" s="1662"/>
      <c r="K79" s="1662"/>
      <c r="L79" s="1662"/>
      <c r="M79" s="1662"/>
      <c r="N79" s="1663"/>
    </row>
    <row r="80" spans="2:16" s="1176" customFormat="1" ht="12.75" customHeight="1">
      <c r="B80" s="1190" t="s">
        <v>372</v>
      </c>
      <c r="C80" s="1184" t="s">
        <v>70</v>
      </c>
      <c r="D80" s="1185"/>
      <c r="E80" s="1186"/>
      <c r="F80" s="1187"/>
      <c r="G80" s="833">
        <f aca="true" t="shared" si="16" ref="G80:N80">SUM(G81:G85)</f>
        <v>0</v>
      </c>
      <c r="H80" s="1188">
        <f t="shared" si="16"/>
        <v>0</v>
      </c>
      <c r="I80" s="1188">
        <f t="shared" si="16"/>
        <v>0</v>
      </c>
      <c r="J80" s="1188">
        <f t="shared" si="16"/>
        <v>0</v>
      </c>
      <c r="K80" s="1188">
        <f t="shared" si="16"/>
        <v>0</v>
      </c>
      <c r="L80" s="1188">
        <f t="shared" si="16"/>
        <v>0</v>
      </c>
      <c r="M80" s="1188">
        <f t="shared" si="16"/>
        <v>0</v>
      </c>
      <c r="N80" s="1189">
        <f t="shared" si="16"/>
        <v>0</v>
      </c>
      <c r="O80" s="1177">
        <f t="shared" si="10"/>
        <v>0</v>
      </c>
      <c r="P80" s="1177">
        <f t="shared" si="3"/>
        <v>0</v>
      </c>
    </row>
    <row r="81" spans="2:16" s="1176" customFormat="1" ht="12.75" customHeight="1">
      <c r="B81" s="1353"/>
      <c r="C81" s="1354"/>
      <c r="D81" s="1355" t="s">
        <v>399</v>
      </c>
      <c r="E81" s="1356"/>
      <c r="F81" s="1357"/>
      <c r="G81" s="1358">
        <f>+E81*F81</f>
        <v>0</v>
      </c>
      <c r="H81" s="1191"/>
      <c r="I81" s="1191"/>
      <c r="J81" s="1191"/>
      <c r="K81" s="1191"/>
      <c r="L81" s="1191"/>
      <c r="M81" s="1192"/>
      <c r="N81" s="1193"/>
      <c r="O81" s="1177">
        <f aca="true" t="shared" si="17" ref="O81:O113">SUM(H81:N81)</f>
        <v>0</v>
      </c>
      <c r="P81" s="1177">
        <f t="shared" si="3"/>
        <v>0</v>
      </c>
    </row>
    <row r="82" spans="2:16" s="1176" customFormat="1" ht="12.75" customHeight="1">
      <c r="B82" s="1353"/>
      <c r="C82" s="1354"/>
      <c r="D82" s="1355" t="s">
        <v>399</v>
      </c>
      <c r="E82" s="1356"/>
      <c r="F82" s="1357"/>
      <c r="G82" s="1358">
        <f>+E82*F82</f>
        <v>0</v>
      </c>
      <c r="H82" s="1191"/>
      <c r="I82" s="1191"/>
      <c r="J82" s="1191"/>
      <c r="K82" s="1191"/>
      <c r="L82" s="1191"/>
      <c r="M82" s="1192"/>
      <c r="N82" s="1193"/>
      <c r="O82" s="1177">
        <f t="shared" si="17"/>
        <v>0</v>
      </c>
      <c r="P82" s="1177">
        <f aca="true" t="shared" si="18" ref="P82:P147">+O82-G82</f>
        <v>0</v>
      </c>
    </row>
    <row r="83" spans="2:16" s="1176" customFormat="1" ht="12.75" customHeight="1">
      <c r="B83" s="1353"/>
      <c r="C83" s="1354"/>
      <c r="D83" s="1355" t="s">
        <v>399</v>
      </c>
      <c r="E83" s="1356"/>
      <c r="F83" s="1357"/>
      <c r="G83" s="1358">
        <f>+E83*F83</f>
        <v>0</v>
      </c>
      <c r="H83" s="1359"/>
      <c r="I83" s="1194"/>
      <c r="J83" s="1194"/>
      <c r="K83" s="1194"/>
      <c r="L83" s="1194"/>
      <c r="M83" s="1195"/>
      <c r="N83" s="1196"/>
      <c r="O83" s="1177">
        <f t="shared" si="17"/>
        <v>0</v>
      </c>
      <c r="P83" s="1177">
        <f t="shared" si="18"/>
        <v>0</v>
      </c>
    </row>
    <row r="84" spans="2:16" s="1176" customFormat="1" ht="12.75" customHeight="1">
      <c r="B84" s="1353"/>
      <c r="C84" s="1354"/>
      <c r="D84" s="1355" t="s">
        <v>399</v>
      </c>
      <c r="E84" s="1356"/>
      <c r="F84" s="1357"/>
      <c r="G84" s="1358">
        <f>+E84*F84</f>
        <v>0</v>
      </c>
      <c r="H84" s="1359"/>
      <c r="I84" s="1194"/>
      <c r="J84" s="1194"/>
      <c r="K84" s="1194"/>
      <c r="L84" s="1194"/>
      <c r="M84" s="1195"/>
      <c r="N84" s="1196"/>
      <c r="O84" s="1177">
        <f t="shared" si="17"/>
        <v>0</v>
      </c>
      <c r="P84" s="1177">
        <f t="shared" si="18"/>
        <v>0</v>
      </c>
    </row>
    <row r="85" spans="2:16" s="1176" customFormat="1" ht="12.75" customHeight="1">
      <c r="B85" s="1360"/>
      <c r="C85" s="880"/>
      <c r="D85" s="1361" t="s">
        <v>399</v>
      </c>
      <c r="E85" s="1362"/>
      <c r="F85" s="1363"/>
      <c r="G85" s="1364">
        <f>+E85*F85</f>
        <v>0</v>
      </c>
      <c r="H85" s="1365"/>
      <c r="I85" s="1197"/>
      <c r="J85" s="1197"/>
      <c r="K85" s="1197"/>
      <c r="L85" s="1197"/>
      <c r="M85" s="1198"/>
      <c r="N85" s="1199"/>
      <c r="O85" s="1177">
        <f t="shared" si="17"/>
        <v>0</v>
      </c>
      <c r="P85" s="1177">
        <f t="shared" si="18"/>
        <v>0</v>
      </c>
    </row>
    <row r="86" spans="2:16" s="1176" customFormat="1" ht="12.75" customHeight="1">
      <c r="B86" s="1190" t="s">
        <v>372</v>
      </c>
      <c r="C86" s="1184" t="s">
        <v>81</v>
      </c>
      <c r="D86" s="1185"/>
      <c r="E86" s="1186"/>
      <c r="F86" s="1187"/>
      <c r="G86" s="833">
        <f aca="true" t="shared" si="19" ref="G86:N86">SUM(G87:G91)</f>
        <v>0</v>
      </c>
      <c r="H86" s="1188">
        <f t="shared" si="19"/>
        <v>0</v>
      </c>
      <c r="I86" s="1188">
        <f t="shared" si="19"/>
        <v>0</v>
      </c>
      <c r="J86" s="1188">
        <f t="shared" si="19"/>
        <v>0</v>
      </c>
      <c r="K86" s="1188">
        <f t="shared" si="19"/>
        <v>0</v>
      </c>
      <c r="L86" s="1188">
        <f t="shared" si="19"/>
        <v>0</v>
      </c>
      <c r="M86" s="1188">
        <f t="shared" si="19"/>
        <v>0</v>
      </c>
      <c r="N86" s="1189">
        <f t="shared" si="19"/>
        <v>0</v>
      </c>
      <c r="O86" s="1177">
        <f t="shared" si="17"/>
        <v>0</v>
      </c>
      <c r="P86" s="1177">
        <f t="shared" si="18"/>
        <v>0</v>
      </c>
    </row>
    <row r="87" spans="2:16" s="1176" customFormat="1" ht="12.75" customHeight="1">
      <c r="B87" s="1353"/>
      <c r="C87" s="1354"/>
      <c r="D87" s="1355" t="s">
        <v>399</v>
      </c>
      <c r="E87" s="1356"/>
      <c r="F87" s="1357"/>
      <c r="G87" s="1358">
        <f>+E87*F87</f>
        <v>0</v>
      </c>
      <c r="H87" s="1191"/>
      <c r="I87" s="1191"/>
      <c r="J87" s="1191"/>
      <c r="K87" s="1191"/>
      <c r="L87" s="1191"/>
      <c r="M87" s="1192"/>
      <c r="N87" s="1193"/>
      <c r="O87" s="1177">
        <f t="shared" si="17"/>
        <v>0</v>
      </c>
      <c r="P87" s="1177">
        <f t="shared" si="18"/>
        <v>0</v>
      </c>
    </row>
    <row r="88" spans="2:16" s="1176" customFormat="1" ht="12.75" customHeight="1">
      <c r="B88" s="1353"/>
      <c r="C88" s="1354"/>
      <c r="D88" s="1355" t="s">
        <v>399</v>
      </c>
      <c r="E88" s="1356"/>
      <c r="F88" s="1357"/>
      <c r="G88" s="1358">
        <f>+E88*F88</f>
        <v>0</v>
      </c>
      <c r="H88" s="1191"/>
      <c r="I88" s="1191"/>
      <c r="J88" s="1191"/>
      <c r="K88" s="1191"/>
      <c r="L88" s="1191"/>
      <c r="M88" s="1192"/>
      <c r="N88" s="1193"/>
      <c r="O88" s="1177">
        <f t="shared" si="17"/>
        <v>0</v>
      </c>
      <c r="P88" s="1177">
        <f t="shared" si="18"/>
        <v>0</v>
      </c>
    </row>
    <row r="89" spans="2:16" s="1176" customFormat="1" ht="12.75" customHeight="1">
      <c r="B89" s="1353"/>
      <c r="C89" s="1354"/>
      <c r="D89" s="1355" t="s">
        <v>399</v>
      </c>
      <c r="E89" s="1356"/>
      <c r="F89" s="1357"/>
      <c r="G89" s="1358">
        <f>+E89*F89</f>
        <v>0</v>
      </c>
      <c r="H89" s="1359"/>
      <c r="I89" s="1194"/>
      <c r="J89" s="1194"/>
      <c r="K89" s="1194"/>
      <c r="L89" s="1194"/>
      <c r="M89" s="1195"/>
      <c r="N89" s="1196"/>
      <c r="O89" s="1177">
        <f t="shared" si="17"/>
        <v>0</v>
      </c>
      <c r="P89" s="1177">
        <f t="shared" si="18"/>
        <v>0</v>
      </c>
    </row>
    <row r="90" spans="2:16" s="1176" customFormat="1" ht="12.75" customHeight="1">
      <c r="B90" s="1353"/>
      <c r="C90" s="1354"/>
      <c r="D90" s="1355" t="s">
        <v>399</v>
      </c>
      <c r="E90" s="1356"/>
      <c r="F90" s="1357"/>
      <c r="G90" s="1358">
        <f>+E90*F90</f>
        <v>0</v>
      </c>
      <c r="H90" s="1359"/>
      <c r="I90" s="1194"/>
      <c r="J90" s="1194"/>
      <c r="K90" s="1194"/>
      <c r="L90" s="1194"/>
      <c r="M90" s="1195"/>
      <c r="N90" s="1196"/>
      <c r="O90" s="1177">
        <f t="shared" si="17"/>
        <v>0</v>
      </c>
      <c r="P90" s="1177">
        <f t="shared" si="18"/>
        <v>0</v>
      </c>
    </row>
    <row r="91" spans="2:16" s="1176" customFormat="1" ht="12.75" customHeight="1">
      <c r="B91" s="1360"/>
      <c r="C91" s="880"/>
      <c r="D91" s="1361" t="s">
        <v>399</v>
      </c>
      <c r="E91" s="1362"/>
      <c r="F91" s="1363"/>
      <c r="G91" s="1364">
        <f>+E91*F91</f>
        <v>0</v>
      </c>
      <c r="H91" s="1365"/>
      <c r="I91" s="1197"/>
      <c r="J91" s="1197"/>
      <c r="K91" s="1197"/>
      <c r="L91" s="1197"/>
      <c r="M91" s="1198"/>
      <c r="N91" s="1199"/>
      <c r="O91" s="1177">
        <f t="shared" si="17"/>
        <v>0</v>
      </c>
      <c r="P91" s="1177">
        <f t="shared" si="18"/>
        <v>0</v>
      </c>
    </row>
    <row r="92" spans="2:16" s="1176" customFormat="1" ht="12.75" customHeight="1">
      <c r="B92" s="1190" t="s">
        <v>372</v>
      </c>
      <c r="C92" s="1184" t="s">
        <v>82</v>
      </c>
      <c r="D92" s="1185"/>
      <c r="E92" s="1186"/>
      <c r="F92" s="1187"/>
      <c r="G92" s="833">
        <f aca="true" t="shared" si="20" ref="G92:N92">SUM(G93:G97)</f>
        <v>0</v>
      </c>
      <c r="H92" s="1188">
        <f t="shared" si="20"/>
        <v>0</v>
      </c>
      <c r="I92" s="1188">
        <f t="shared" si="20"/>
        <v>0</v>
      </c>
      <c r="J92" s="1188">
        <f t="shared" si="20"/>
        <v>0</v>
      </c>
      <c r="K92" s="1188">
        <f t="shared" si="20"/>
        <v>0</v>
      </c>
      <c r="L92" s="1188">
        <f t="shared" si="20"/>
        <v>0</v>
      </c>
      <c r="M92" s="1188">
        <f t="shared" si="20"/>
        <v>0</v>
      </c>
      <c r="N92" s="1189">
        <f t="shared" si="20"/>
        <v>0</v>
      </c>
      <c r="O92" s="1177">
        <f t="shared" si="17"/>
        <v>0</v>
      </c>
      <c r="P92" s="1177">
        <f t="shared" si="18"/>
        <v>0</v>
      </c>
    </row>
    <row r="93" spans="2:16" s="1176" customFormat="1" ht="12.75" customHeight="1">
      <c r="B93" s="1353"/>
      <c r="C93" s="1354"/>
      <c r="D93" s="1355" t="s">
        <v>399</v>
      </c>
      <c r="E93" s="1356"/>
      <c r="F93" s="1357"/>
      <c r="G93" s="1358">
        <f>+E93*F93</f>
        <v>0</v>
      </c>
      <c r="H93" s="1191"/>
      <c r="I93" s="1191"/>
      <c r="J93" s="1191"/>
      <c r="K93" s="1191"/>
      <c r="L93" s="1191"/>
      <c r="M93" s="1192"/>
      <c r="N93" s="1193"/>
      <c r="O93" s="1177">
        <f t="shared" si="17"/>
        <v>0</v>
      </c>
      <c r="P93" s="1177">
        <f t="shared" si="18"/>
        <v>0</v>
      </c>
    </row>
    <row r="94" spans="2:16" s="1176" customFormat="1" ht="12.75" customHeight="1">
      <c r="B94" s="1353"/>
      <c r="C94" s="1354"/>
      <c r="D94" s="1355" t="s">
        <v>399</v>
      </c>
      <c r="E94" s="1356"/>
      <c r="F94" s="1357"/>
      <c r="G94" s="1358">
        <f>+E94*F94</f>
        <v>0</v>
      </c>
      <c r="H94" s="1191"/>
      <c r="I94" s="1191"/>
      <c r="J94" s="1191"/>
      <c r="K94" s="1191"/>
      <c r="L94" s="1191"/>
      <c r="M94" s="1192"/>
      <c r="N94" s="1193"/>
      <c r="O94" s="1177">
        <f t="shared" si="17"/>
        <v>0</v>
      </c>
      <c r="P94" s="1177">
        <f t="shared" si="18"/>
        <v>0</v>
      </c>
    </row>
    <row r="95" spans="2:16" s="1176" customFormat="1" ht="12.75" customHeight="1">
      <c r="B95" s="1353"/>
      <c r="C95" s="1354"/>
      <c r="D95" s="1355" t="s">
        <v>399</v>
      </c>
      <c r="E95" s="1356"/>
      <c r="F95" s="1357"/>
      <c r="G95" s="1358">
        <f>+E95*F95</f>
        <v>0</v>
      </c>
      <c r="H95" s="1359"/>
      <c r="I95" s="1194"/>
      <c r="J95" s="1194"/>
      <c r="K95" s="1194"/>
      <c r="L95" s="1194"/>
      <c r="M95" s="1195"/>
      <c r="N95" s="1196"/>
      <c r="O95" s="1177">
        <f t="shared" si="17"/>
        <v>0</v>
      </c>
      <c r="P95" s="1177">
        <f t="shared" si="18"/>
        <v>0</v>
      </c>
    </row>
    <row r="96" spans="2:16" s="1176" customFormat="1" ht="12.75" customHeight="1">
      <c r="B96" s="1353"/>
      <c r="C96" s="1354"/>
      <c r="D96" s="1355" t="s">
        <v>399</v>
      </c>
      <c r="E96" s="1356"/>
      <c r="F96" s="1357"/>
      <c r="G96" s="1358">
        <f>+E96*F96</f>
        <v>0</v>
      </c>
      <c r="H96" s="1359"/>
      <c r="I96" s="1194"/>
      <c r="J96" s="1194"/>
      <c r="K96" s="1194"/>
      <c r="L96" s="1194"/>
      <c r="M96" s="1195"/>
      <c r="N96" s="1196"/>
      <c r="O96" s="1177">
        <f t="shared" si="17"/>
        <v>0</v>
      </c>
      <c r="P96" s="1177">
        <f t="shared" si="18"/>
        <v>0</v>
      </c>
    </row>
    <row r="97" spans="2:16" s="1176" customFormat="1" ht="12.75" customHeight="1">
      <c r="B97" s="1360"/>
      <c r="C97" s="880"/>
      <c r="D97" s="1361" t="s">
        <v>399</v>
      </c>
      <c r="E97" s="1362"/>
      <c r="F97" s="1363"/>
      <c r="G97" s="1364">
        <f>+E97*F97</f>
        <v>0</v>
      </c>
      <c r="H97" s="1365"/>
      <c r="I97" s="1197"/>
      <c r="J97" s="1197"/>
      <c r="K97" s="1197"/>
      <c r="L97" s="1197"/>
      <c r="M97" s="1198"/>
      <c r="N97" s="1199"/>
      <c r="O97" s="1177">
        <f t="shared" si="17"/>
        <v>0</v>
      </c>
      <c r="P97" s="1177">
        <f t="shared" si="18"/>
        <v>0</v>
      </c>
    </row>
    <row r="98" spans="2:16" s="1176" customFormat="1" ht="12.75" customHeight="1">
      <c r="B98" s="1190" t="s">
        <v>372</v>
      </c>
      <c r="C98" s="1184" t="s">
        <v>83</v>
      </c>
      <c r="D98" s="1185"/>
      <c r="E98" s="1186"/>
      <c r="F98" s="1187"/>
      <c r="G98" s="833">
        <f aca="true" t="shared" si="21" ref="G98:N98">SUM(G99:G103)</f>
        <v>0</v>
      </c>
      <c r="H98" s="1188">
        <f t="shared" si="21"/>
        <v>0</v>
      </c>
      <c r="I98" s="1188">
        <f t="shared" si="21"/>
        <v>0</v>
      </c>
      <c r="J98" s="1188">
        <f t="shared" si="21"/>
        <v>0</v>
      </c>
      <c r="K98" s="1188">
        <f t="shared" si="21"/>
        <v>0</v>
      </c>
      <c r="L98" s="1188">
        <f t="shared" si="21"/>
        <v>0</v>
      </c>
      <c r="M98" s="1188">
        <f t="shared" si="21"/>
        <v>0</v>
      </c>
      <c r="N98" s="1189">
        <f t="shared" si="21"/>
        <v>0</v>
      </c>
      <c r="O98" s="1177">
        <f t="shared" si="17"/>
        <v>0</v>
      </c>
      <c r="P98" s="1177">
        <f t="shared" si="18"/>
        <v>0</v>
      </c>
    </row>
    <row r="99" spans="2:16" s="1176" customFormat="1" ht="12.75" customHeight="1">
      <c r="B99" s="1353"/>
      <c r="C99" s="1354"/>
      <c r="D99" s="1355" t="s">
        <v>399</v>
      </c>
      <c r="E99" s="1356"/>
      <c r="F99" s="1357"/>
      <c r="G99" s="1358">
        <f>+E99*F99</f>
        <v>0</v>
      </c>
      <c r="H99" s="1191"/>
      <c r="I99" s="1191"/>
      <c r="J99" s="1191"/>
      <c r="K99" s="1191"/>
      <c r="L99" s="1191"/>
      <c r="M99" s="1192"/>
      <c r="N99" s="1193"/>
      <c r="O99" s="1177">
        <f t="shared" si="17"/>
        <v>0</v>
      </c>
      <c r="P99" s="1177">
        <f t="shared" si="18"/>
        <v>0</v>
      </c>
    </row>
    <row r="100" spans="2:16" s="1176" customFormat="1" ht="12.75" customHeight="1">
      <c r="B100" s="1353"/>
      <c r="C100" s="1354"/>
      <c r="D100" s="1355" t="s">
        <v>399</v>
      </c>
      <c r="E100" s="1356"/>
      <c r="F100" s="1357"/>
      <c r="G100" s="1358">
        <f>+E100*F100</f>
        <v>0</v>
      </c>
      <c r="H100" s="1191"/>
      <c r="I100" s="1191"/>
      <c r="J100" s="1191"/>
      <c r="K100" s="1191"/>
      <c r="L100" s="1191"/>
      <c r="M100" s="1192"/>
      <c r="N100" s="1193"/>
      <c r="O100" s="1177">
        <f t="shared" si="17"/>
        <v>0</v>
      </c>
      <c r="P100" s="1177">
        <f t="shared" si="18"/>
        <v>0</v>
      </c>
    </row>
    <row r="101" spans="2:16" s="1176" customFormat="1" ht="12.75" customHeight="1">
      <c r="B101" s="1353"/>
      <c r="C101" s="1354"/>
      <c r="D101" s="1355" t="s">
        <v>399</v>
      </c>
      <c r="E101" s="1356"/>
      <c r="F101" s="1357"/>
      <c r="G101" s="1358">
        <f>+E101*F101</f>
        <v>0</v>
      </c>
      <c r="H101" s="1359"/>
      <c r="I101" s="1194"/>
      <c r="J101" s="1194"/>
      <c r="K101" s="1194"/>
      <c r="L101" s="1194"/>
      <c r="M101" s="1195"/>
      <c r="N101" s="1196"/>
      <c r="O101" s="1177">
        <f t="shared" si="17"/>
        <v>0</v>
      </c>
      <c r="P101" s="1177">
        <f t="shared" si="18"/>
        <v>0</v>
      </c>
    </row>
    <row r="102" spans="2:16" s="1176" customFormat="1" ht="12.75" customHeight="1">
      <c r="B102" s="1353"/>
      <c r="C102" s="1354"/>
      <c r="D102" s="1355" t="s">
        <v>399</v>
      </c>
      <c r="E102" s="1356"/>
      <c r="F102" s="1357"/>
      <c r="G102" s="1358">
        <f>+E102*F102</f>
        <v>0</v>
      </c>
      <c r="H102" s="1359"/>
      <c r="I102" s="1194"/>
      <c r="J102" s="1194"/>
      <c r="K102" s="1194"/>
      <c r="L102" s="1194"/>
      <c r="M102" s="1195"/>
      <c r="N102" s="1196"/>
      <c r="O102" s="1177">
        <f t="shared" si="17"/>
        <v>0</v>
      </c>
      <c r="P102" s="1177">
        <f t="shared" si="18"/>
        <v>0</v>
      </c>
    </row>
    <row r="103" spans="2:16" s="1176" customFormat="1" ht="12.75" customHeight="1">
      <c r="B103" s="1360"/>
      <c r="C103" s="880"/>
      <c r="D103" s="1361" t="s">
        <v>399</v>
      </c>
      <c r="E103" s="1362"/>
      <c r="F103" s="1363"/>
      <c r="G103" s="1364">
        <f>+E103*F103</f>
        <v>0</v>
      </c>
      <c r="H103" s="1365"/>
      <c r="I103" s="1197"/>
      <c r="J103" s="1197"/>
      <c r="K103" s="1197"/>
      <c r="L103" s="1197"/>
      <c r="M103" s="1198"/>
      <c r="N103" s="1199"/>
      <c r="O103" s="1177">
        <f t="shared" si="17"/>
        <v>0</v>
      </c>
      <c r="P103" s="1177">
        <f t="shared" si="18"/>
        <v>0</v>
      </c>
    </row>
    <row r="104" spans="2:16" s="1176" customFormat="1" ht="12.75" customHeight="1">
      <c r="B104" s="1190" t="s">
        <v>372</v>
      </c>
      <c r="C104" s="1184" t="s">
        <v>84</v>
      </c>
      <c r="D104" s="1185"/>
      <c r="E104" s="1186"/>
      <c r="F104" s="1187"/>
      <c r="G104" s="833">
        <f aca="true" t="shared" si="22" ref="G104:N104">SUM(G105:G109)</f>
        <v>0</v>
      </c>
      <c r="H104" s="1188">
        <f t="shared" si="22"/>
        <v>0</v>
      </c>
      <c r="I104" s="1188">
        <f t="shared" si="22"/>
        <v>0</v>
      </c>
      <c r="J104" s="1188">
        <f t="shared" si="22"/>
        <v>0</v>
      </c>
      <c r="K104" s="1188">
        <f t="shared" si="22"/>
        <v>0</v>
      </c>
      <c r="L104" s="1188">
        <f t="shared" si="22"/>
        <v>0</v>
      </c>
      <c r="M104" s="1188">
        <f t="shared" si="22"/>
        <v>0</v>
      </c>
      <c r="N104" s="1189">
        <f t="shared" si="22"/>
        <v>0</v>
      </c>
      <c r="O104" s="1177">
        <f t="shared" si="17"/>
        <v>0</v>
      </c>
      <c r="P104" s="1177">
        <f t="shared" si="18"/>
        <v>0</v>
      </c>
    </row>
    <row r="105" spans="2:16" s="1176" customFormat="1" ht="12.75" customHeight="1">
      <c r="B105" s="1353"/>
      <c r="C105" s="1354"/>
      <c r="D105" s="1355" t="s">
        <v>399</v>
      </c>
      <c r="E105" s="1356"/>
      <c r="F105" s="1357"/>
      <c r="G105" s="1358">
        <f>+E105*F105</f>
        <v>0</v>
      </c>
      <c r="H105" s="1191"/>
      <c r="I105" s="1191"/>
      <c r="J105" s="1191"/>
      <c r="K105" s="1191"/>
      <c r="L105" s="1191"/>
      <c r="M105" s="1192"/>
      <c r="N105" s="1193"/>
      <c r="O105" s="1177">
        <f t="shared" si="17"/>
        <v>0</v>
      </c>
      <c r="P105" s="1177">
        <f t="shared" si="18"/>
        <v>0</v>
      </c>
    </row>
    <row r="106" spans="2:16" s="1176" customFormat="1" ht="12.75" customHeight="1">
      <c r="B106" s="1353"/>
      <c r="C106" s="1354"/>
      <c r="D106" s="1355" t="s">
        <v>399</v>
      </c>
      <c r="E106" s="1356"/>
      <c r="F106" s="1357"/>
      <c r="G106" s="1358">
        <f>+E106*F106</f>
        <v>0</v>
      </c>
      <c r="H106" s="1191"/>
      <c r="I106" s="1191"/>
      <c r="J106" s="1191"/>
      <c r="K106" s="1191"/>
      <c r="L106" s="1191"/>
      <c r="M106" s="1192"/>
      <c r="N106" s="1193"/>
      <c r="O106" s="1177">
        <f t="shared" si="17"/>
        <v>0</v>
      </c>
      <c r="P106" s="1177">
        <f t="shared" si="18"/>
        <v>0</v>
      </c>
    </row>
    <row r="107" spans="2:16" s="1176" customFormat="1" ht="12.75" customHeight="1">
      <c r="B107" s="1353"/>
      <c r="C107" s="1354"/>
      <c r="D107" s="1355" t="s">
        <v>399</v>
      </c>
      <c r="E107" s="1356"/>
      <c r="F107" s="1357"/>
      <c r="G107" s="1358">
        <f>+E107*F107</f>
        <v>0</v>
      </c>
      <c r="H107" s="1359"/>
      <c r="I107" s="1194"/>
      <c r="J107" s="1194"/>
      <c r="K107" s="1194"/>
      <c r="L107" s="1194"/>
      <c r="M107" s="1195"/>
      <c r="N107" s="1196"/>
      <c r="O107" s="1177">
        <f t="shared" si="17"/>
        <v>0</v>
      </c>
      <c r="P107" s="1177">
        <f t="shared" si="18"/>
        <v>0</v>
      </c>
    </row>
    <row r="108" spans="2:16" s="1176" customFormat="1" ht="12.75" customHeight="1">
      <c r="B108" s="1353"/>
      <c r="C108" s="1354"/>
      <c r="D108" s="1355" t="s">
        <v>399</v>
      </c>
      <c r="E108" s="1356"/>
      <c r="F108" s="1357"/>
      <c r="G108" s="1358">
        <f>+E108*F108</f>
        <v>0</v>
      </c>
      <c r="H108" s="1359"/>
      <c r="I108" s="1194"/>
      <c r="J108" s="1194"/>
      <c r="K108" s="1194"/>
      <c r="L108" s="1194"/>
      <c r="M108" s="1195"/>
      <c r="N108" s="1196"/>
      <c r="O108" s="1177">
        <f t="shared" si="17"/>
        <v>0</v>
      </c>
      <c r="P108" s="1177">
        <f t="shared" si="18"/>
        <v>0</v>
      </c>
    </row>
    <row r="109" spans="2:16" s="1176" customFormat="1" ht="12.75" customHeight="1">
      <c r="B109" s="1360"/>
      <c r="C109" s="880"/>
      <c r="D109" s="1361" t="s">
        <v>399</v>
      </c>
      <c r="E109" s="1362"/>
      <c r="F109" s="1363"/>
      <c r="G109" s="1358">
        <f>+E109*F109</f>
        <v>0</v>
      </c>
      <c r="H109" s="1365"/>
      <c r="I109" s="1197"/>
      <c r="J109" s="1197"/>
      <c r="K109" s="1197"/>
      <c r="L109" s="1197"/>
      <c r="M109" s="1198"/>
      <c r="N109" s="1199"/>
      <c r="O109" s="1177">
        <f t="shared" si="17"/>
        <v>0</v>
      </c>
      <c r="P109" s="1177">
        <f t="shared" si="18"/>
        <v>0</v>
      </c>
    </row>
    <row r="110" spans="2:16" s="1176" customFormat="1" ht="25.5" customHeight="1">
      <c r="B110" s="67">
        <f>+'CRONOGRAMA ACTIVIDADES'!C21</f>
        <v>0</v>
      </c>
      <c r="C110" s="325" t="str">
        <f>+'CRONOGRAMA ACTIVIDADES'!B21</f>
        <v>1.1.4</v>
      </c>
      <c r="D110" s="835" t="str">
        <f>+'CRONOGRAMA ACTIVIDADES'!D21</f>
        <v>Unidad medida</v>
      </c>
      <c r="E110" s="836">
        <f>+'CRONOGRAMA ACTIVIDADES'!E21</f>
        <v>0</v>
      </c>
      <c r="F110" s="834"/>
      <c r="G110" s="834">
        <f aca="true" t="shared" si="23" ref="G110:N110">+G112+G118+G124+G130+G136</f>
        <v>0</v>
      </c>
      <c r="H110" s="19">
        <f t="shared" si="23"/>
        <v>0</v>
      </c>
      <c r="I110" s="19">
        <f t="shared" si="23"/>
        <v>0</v>
      </c>
      <c r="J110" s="19">
        <f t="shared" si="23"/>
        <v>0</v>
      </c>
      <c r="K110" s="19">
        <f t="shared" si="23"/>
        <v>0</v>
      </c>
      <c r="L110" s="19">
        <f t="shared" si="23"/>
        <v>0</v>
      </c>
      <c r="M110" s="19">
        <f t="shared" si="23"/>
        <v>0</v>
      </c>
      <c r="N110" s="20">
        <f t="shared" si="23"/>
        <v>0</v>
      </c>
      <c r="O110" s="1177">
        <f t="shared" si="17"/>
        <v>0</v>
      </c>
      <c r="P110" s="1177">
        <f t="shared" si="18"/>
        <v>0</v>
      </c>
    </row>
    <row r="111" spans="2:14" s="1176" customFormat="1" ht="25.5" customHeight="1">
      <c r="B111" s="879" t="s">
        <v>495</v>
      </c>
      <c r="C111" s="880"/>
      <c r="D111" s="1661"/>
      <c r="E111" s="1662"/>
      <c r="F111" s="1662"/>
      <c r="G111" s="1662"/>
      <c r="H111" s="1662"/>
      <c r="I111" s="1662"/>
      <c r="J111" s="1662"/>
      <c r="K111" s="1662"/>
      <c r="L111" s="1662"/>
      <c r="M111" s="1662"/>
      <c r="N111" s="1663"/>
    </row>
    <row r="112" spans="2:16" s="1176" customFormat="1" ht="12.75" customHeight="1">
      <c r="B112" s="1190" t="s">
        <v>372</v>
      </c>
      <c r="C112" s="1184" t="s">
        <v>86</v>
      </c>
      <c r="D112" s="1185"/>
      <c r="E112" s="1186"/>
      <c r="F112" s="1187"/>
      <c r="G112" s="833">
        <f aca="true" t="shared" si="24" ref="G112:N112">SUM(G113:G117)</f>
        <v>0</v>
      </c>
      <c r="H112" s="1188">
        <f t="shared" si="24"/>
        <v>0</v>
      </c>
      <c r="I112" s="1188">
        <f t="shared" si="24"/>
        <v>0</v>
      </c>
      <c r="J112" s="1188">
        <f t="shared" si="24"/>
        <v>0</v>
      </c>
      <c r="K112" s="1188">
        <f t="shared" si="24"/>
        <v>0</v>
      </c>
      <c r="L112" s="1188">
        <f t="shared" si="24"/>
        <v>0</v>
      </c>
      <c r="M112" s="1188">
        <f t="shared" si="24"/>
        <v>0</v>
      </c>
      <c r="N112" s="1189">
        <f t="shared" si="24"/>
        <v>0</v>
      </c>
      <c r="O112" s="1177">
        <f t="shared" si="17"/>
        <v>0</v>
      </c>
      <c r="P112" s="1177">
        <f t="shared" si="18"/>
        <v>0</v>
      </c>
    </row>
    <row r="113" spans="2:16" s="1176" customFormat="1" ht="12.75" customHeight="1">
      <c r="B113" s="1353"/>
      <c r="C113" s="1354"/>
      <c r="D113" s="1355" t="s">
        <v>399</v>
      </c>
      <c r="E113" s="1356"/>
      <c r="F113" s="1357"/>
      <c r="G113" s="1358">
        <f>+E113*F113</f>
        <v>0</v>
      </c>
      <c r="H113" s="1191"/>
      <c r="I113" s="1191"/>
      <c r="J113" s="1191"/>
      <c r="K113" s="1191"/>
      <c r="L113" s="1191"/>
      <c r="M113" s="1192"/>
      <c r="N113" s="1193"/>
      <c r="O113" s="1177">
        <f t="shared" si="17"/>
        <v>0</v>
      </c>
      <c r="P113" s="1177">
        <f t="shared" si="18"/>
        <v>0</v>
      </c>
    </row>
    <row r="114" spans="2:16" s="1176" customFormat="1" ht="12.75" customHeight="1">
      <c r="B114" s="1353"/>
      <c r="C114" s="1354"/>
      <c r="D114" s="1355" t="s">
        <v>399</v>
      </c>
      <c r="E114" s="1356"/>
      <c r="F114" s="1357"/>
      <c r="G114" s="1358">
        <f>+E114*F114</f>
        <v>0</v>
      </c>
      <c r="H114" s="1191"/>
      <c r="I114" s="1191"/>
      <c r="J114" s="1191"/>
      <c r="K114" s="1191"/>
      <c r="L114" s="1191"/>
      <c r="M114" s="1192"/>
      <c r="N114" s="1193"/>
      <c r="O114" s="1177">
        <f aca="true" t="shared" si="25" ref="O114:O146">SUM(H114:N114)</f>
        <v>0</v>
      </c>
      <c r="P114" s="1177">
        <f t="shared" si="18"/>
        <v>0</v>
      </c>
    </row>
    <row r="115" spans="2:16" s="1176" customFormat="1" ht="12.75" customHeight="1">
      <c r="B115" s="1353"/>
      <c r="C115" s="1354"/>
      <c r="D115" s="1355" t="s">
        <v>399</v>
      </c>
      <c r="E115" s="1356"/>
      <c r="F115" s="1357"/>
      <c r="G115" s="1358">
        <f>+E115*F115</f>
        <v>0</v>
      </c>
      <c r="H115" s="1359"/>
      <c r="I115" s="1194"/>
      <c r="J115" s="1194"/>
      <c r="K115" s="1194"/>
      <c r="L115" s="1194"/>
      <c r="M115" s="1195"/>
      <c r="N115" s="1196"/>
      <c r="O115" s="1177">
        <f t="shared" si="25"/>
        <v>0</v>
      </c>
      <c r="P115" s="1177">
        <f t="shared" si="18"/>
        <v>0</v>
      </c>
    </row>
    <row r="116" spans="2:16" s="1176" customFormat="1" ht="12.75" customHeight="1">
      <c r="B116" s="1353"/>
      <c r="C116" s="1354"/>
      <c r="D116" s="1355" t="s">
        <v>399</v>
      </c>
      <c r="E116" s="1356"/>
      <c r="F116" s="1357"/>
      <c r="G116" s="1358">
        <f>+E116*F116</f>
        <v>0</v>
      </c>
      <c r="H116" s="1359"/>
      <c r="I116" s="1194"/>
      <c r="J116" s="1194"/>
      <c r="K116" s="1194"/>
      <c r="L116" s="1194"/>
      <c r="M116" s="1195"/>
      <c r="N116" s="1196"/>
      <c r="O116" s="1177">
        <f t="shared" si="25"/>
        <v>0</v>
      </c>
      <c r="P116" s="1177">
        <f t="shared" si="18"/>
        <v>0</v>
      </c>
    </row>
    <row r="117" spans="2:16" s="1176" customFormat="1" ht="12.75" customHeight="1">
      <c r="B117" s="1360"/>
      <c r="C117" s="880"/>
      <c r="D117" s="1361" t="s">
        <v>399</v>
      </c>
      <c r="E117" s="1362"/>
      <c r="F117" s="1363"/>
      <c r="G117" s="1364">
        <f>+E117*F117</f>
        <v>0</v>
      </c>
      <c r="H117" s="1365"/>
      <c r="I117" s="1197"/>
      <c r="J117" s="1197"/>
      <c r="K117" s="1197"/>
      <c r="L117" s="1197"/>
      <c r="M117" s="1198"/>
      <c r="N117" s="1199"/>
      <c r="O117" s="1177">
        <f t="shared" si="25"/>
        <v>0</v>
      </c>
      <c r="P117" s="1177">
        <f t="shared" si="18"/>
        <v>0</v>
      </c>
    </row>
    <row r="118" spans="2:16" s="1176" customFormat="1" ht="12.75" customHeight="1">
      <c r="B118" s="1190" t="s">
        <v>372</v>
      </c>
      <c r="C118" s="1184" t="s">
        <v>87</v>
      </c>
      <c r="D118" s="1185"/>
      <c r="E118" s="1186"/>
      <c r="F118" s="1187"/>
      <c r="G118" s="833">
        <f aca="true" t="shared" si="26" ref="G118:N118">SUM(G119:G123)</f>
        <v>0</v>
      </c>
      <c r="H118" s="1188">
        <f t="shared" si="26"/>
        <v>0</v>
      </c>
      <c r="I118" s="1188">
        <f t="shared" si="26"/>
        <v>0</v>
      </c>
      <c r="J118" s="1188">
        <f t="shared" si="26"/>
        <v>0</v>
      </c>
      <c r="K118" s="1188">
        <f t="shared" si="26"/>
        <v>0</v>
      </c>
      <c r="L118" s="1188">
        <f t="shared" si="26"/>
        <v>0</v>
      </c>
      <c r="M118" s="1188">
        <f t="shared" si="26"/>
        <v>0</v>
      </c>
      <c r="N118" s="1189">
        <f t="shared" si="26"/>
        <v>0</v>
      </c>
      <c r="O118" s="1177">
        <f t="shared" si="25"/>
        <v>0</v>
      </c>
      <c r="P118" s="1177">
        <f t="shared" si="18"/>
        <v>0</v>
      </c>
    </row>
    <row r="119" spans="2:16" s="1176" customFormat="1" ht="12.75" customHeight="1">
      <c r="B119" s="1353"/>
      <c r="C119" s="1354"/>
      <c r="D119" s="1355" t="s">
        <v>399</v>
      </c>
      <c r="E119" s="1356"/>
      <c r="F119" s="1357"/>
      <c r="G119" s="1358">
        <f>+E119*F119</f>
        <v>0</v>
      </c>
      <c r="H119" s="1191"/>
      <c r="I119" s="1191"/>
      <c r="J119" s="1191"/>
      <c r="K119" s="1191"/>
      <c r="L119" s="1191"/>
      <c r="M119" s="1192"/>
      <c r="N119" s="1193"/>
      <c r="O119" s="1177">
        <f t="shared" si="25"/>
        <v>0</v>
      </c>
      <c r="P119" s="1177">
        <f t="shared" si="18"/>
        <v>0</v>
      </c>
    </row>
    <row r="120" spans="2:16" s="1176" customFormat="1" ht="12.75" customHeight="1">
      <c r="B120" s="1353"/>
      <c r="C120" s="1354"/>
      <c r="D120" s="1355" t="s">
        <v>399</v>
      </c>
      <c r="E120" s="1356"/>
      <c r="F120" s="1357"/>
      <c r="G120" s="1358">
        <f>+E120*F120</f>
        <v>0</v>
      </c>
      <c r="H120" s="1191"/>
      <c r="I120" s="1191"/>
      <c r="J120" s="1191"/>
      <c r="K120" s="1191"/>
      <c r="L120" s="1191"/>
      <c r="M120" s="1192"/>
      <c r="N120" s="1193"/>
      <c r="O120" s="1177">
        <f t="shared" si="25"/>
        <v>0</v>
      </c>
      <c r="P120" s="1177">
        <f t="shared" si="18"/>
        <v>0</v>
      </c>
    </row>
    <row r="121" spans="2:16" s="1176" customFormat="1" ht="12.75" customHeight="1">
      <c r="B121" s="1353"/>
      <c r="C121" s="1354"/>
      <c r="D121" s="1355" t="s">
        <v>399</v>
      </c>
      <c r="E121" s="1356"/>
      <c r="F121" s="1357"/>
      <c r="G121" s="1358">
        <f>+E121*F121</f>
        <v>0</v>
      </c>
      <c r="H121" s="1359"/>
      <c r="I121" s="1194"/>
      <c r="J121" s="1194"/>
      <c r="K121" s="1194"/>
      <c r="L121" s="1194"/>
      <c r="M121" s="1195"/>
      <c r="N121" s="1196"/>
      <c r="O121" s="1177">
        <f t="shared" si="25"/>
        <v>0</v>
      </c>
      <c r="P121" s="1177">
        <f t="shared" si="18"/>
        <v>0</v>
      </c>
    </row>
    <row r="122" spans="2:16" s="1176" customFormat="1" ht="12.75" customHeight="1">
      <c r="B122" s="1353"/>
      <c r="C122" s="1354"/>
      <c r="D122" s="1355" t="s">
        <v>399</v>
      </c>
      <c r="E122" s="1356"/>
      <c r="F122" s="1357"/>
      <c r="G122" s="1358">
        <f>+E122*F122</f>
        <v>0</v>
      </c>
      <c r="H122" s="1359"/>
      <c r="I122" s="1194"/>
      <c r="J122" s="1194"/>
      <c r="K122" s="1194"/>
      <c r="L122" s="1194"/>
      <c r="M122" s="1195"/>
      <c r="N122" s="1196"/>
      <c r="O122" s="1177">
        <f t="shared" si="25"/>
        <v>0</v>
      </c>
      <c r="P122" s="1177">
        <f t="shared" si="18"/>
        <v>0</v>
      </c>
    </row>
    <row r="123" spans="2:16" s="1176" customFormat="1" ht="12.75" customHeight="1">
      <c r="B123" s="1360"/>
      <c r="C123" s="880"/>
      <c r="D123" s="1361" t="s">
        <v>399</v>
      </c>
      <c r="E123" s="1362"/>
      <c r="F123" s="1363"/>
      <c r="G123" s="1364">
        <f>+E123*F123</f>
        <v>0</v>
      </c>
      <c r="H123" s="1365"/>
      <c r="I123" s="1197"/>
      <c r="J123" s="1197"/>
      <c r="K123" s="1197"/>
      <c r="L123" s="1197"/>
      <c r="M123" s="1198"/>
      <c r="N123" s="1199"/>
      <c r="O123" s="1177">
        <f t="shared" si="25"/>
        <v>0</v>
      </c>
      <c r="P123" s="1177">
        <f t="shared" si="18"/>
        <v>0</v>
      </c>
    </row>
    <row r="124" spans="2:16" s="1176" customFormat="1" ht="12.75" customHeight="1">
      <c r="B124" s="1190" t="s">
        <v>372</v>
      </c>
      <c r="C124" s="1184" t="s">
        <v>88</v>
      </c>
      <c r="D124" s="1185"/>
      <c r="E124" s="1186"/>
      <c r="F124" s="1187"/>
      <c r="G124" s="833">
        <f aca="true" t="shared" si="27" ref="G124:N124">SUM(G125:G129)</f>
        <v>0</v>
      </c>
      <c r="H124" s="1188">
        <f t="shared" si="27"/>
        <v>0</v>
      </c>
      <c r="I124" s="1188">
        <f t="shared" si="27"/>
        <v>0</v>
      </c>
      <c r="J124" s="1188">
        <f t="shared" si="27"/>
        <v>0</v>
      </c>
      <c r="K124" s="1188">
        <f t="shared" si="27"/>
        <v>0</v>
      </c>
      <c r="L124" s="1188">
        <f t="shared" si="27"/>
        <v>0</v>
      </c>
      <c r="M124" s="1188">
        <f t="shared" si="27"/>
        <v>0</v>
      </c>
      <c r="N124" s="1189">
        <f t="shared" si="27"/>
        <v>0</v>
      </c>
      <c r="O124" s="1177">
        <f t="shared" si="25"/>
        <v>0</v>
      </c>
      <c r="P124" s="1177">
        <f t="shared" si="18"/>
        <v>0</v>
      </c>
    </row>
    <row r="125" spans="2:16" s="1176" customFormat="1" ht="12.75" customHeight="1">
      <c r="B125" s="1353"/>
      <c r="C125" s="1354"/>
      <c r="D125" s="1355" t="s">
        <v>399</v>
      </c>
      <c r="E125" s="1356"/>
      <c r="F125" s="1357"/>
      <c r="G125" s="1358">
        <f>+E125*F125</f>
        <v>0</v>
      </c>
      <c r="H125" s="1191"/>
      <c r="I125" s="1191"/>
      <c r="J125" s="1191"/>
      <c r="K125" s="1191"/>
      <c r="L125" s="1191"/>
      <c r="M125" s="1192"/>
      <c r="N125" s="1193"/>
      <c r="O125" s="1177">
        <f t="shared" si="25"/>
        <v>0</v>
      </c>
      <c r="P125" s="1177">
        <f t="shared" si="18"/>
        <v>0</v>
      </c>
    </row>
    <row r="126" spans="2:16" s="1176" customFormat="1" ht="12.75" customHeight="1">
      <c r="B126" s="1353"/>
      <c r="C126" s="1354"/>
      <c r="D126" s="1355" t="s">
        <v>399</v>
      </c>
      <c r="E126" s="1356"/>
      <c r="F126" s="1357"/>
      <c r="G126" s="1358">
        <f>+E126*F126</f>
        <v>0</v>
      </c>
      <c r="H126" s="1191"/>
      <c r="I126" s="1191"/>
      <c r="J126" s="1191"/>
      <c r="K126" s="1191"/>
      <c r="L126" s="1191"/>
      <c r="M126" s="1192"/>
      <c r="N126" s="1193"/>
      <c r="O126" s="1177">
        <f t="shared" si="25"/>
        <v>0</v>
      </c>
      <c r="P126" s="1177">
        <f t="shared" si="18"/>
        <v>0</v>
      </c>
    </row>
    <row r="127" spans="2:16" s="1176" customFormat="1" ht="12.75" customHeight="1">
      <c r="B127" s="1353"/>
      <c r="C127" s="1354"/>
      <c r="D127" s="1355" t="s">
        <v>399</v>
      </c>
      <c r="E127" s="1356"/>
      <c r="F127" s="1357"/>
      <c r="G127" s="1358">
        <f>+E127*F127</f>
        <v>0</v>
      </c>
      <c r="H127" s="1359"/>
      <c r="I127" s="1194"/>
      <c r="J127" s="1194"/>
      <c r="K127" s="1194"/>
      <c r="L127" s="1194"/>
      <c r="M127" s="1195"/>
      <c r="N127" s="1196"/>
      <c r="O127" s="1177">
        <f t="shared" si="25"/>
        <v>0</v>
      </c>
      <c r="P127" s="1177">
        <f t="shared" si="18"/>
        <v>0</v>
      </c>
    </row>
    <row r="128" spans="2:16" s="1176" customFormat="1" ht="12.75" customHeight="1">
      <c r="B128" s="1353"/>
      <c r="C128" s="1354"/>
      <c r="D128" s="1355" t="s">
        <v>399</v>
      </c>
      <c r="E128" s="1356"/>
      <c r="F128" s="1357"/>
      <c r="G128" s="1358">
        <f>+E128*F128</f>
        <v>0</v>
      </c>
      <c r="H128" s="1359"/>
      <c r="I128" s="1194"/>
      <c r="J128" s="1194"/>
      <c r="K128" s="1194"/>
      <c r="L128" s="1194"/>
      <c r="M128" s="1195"/>
      <c r="N128" s="1196"/>
      <c r="O128" s="1177">
        <f t="shared" si="25"/>
        <v>0</v>
      </c>
      <c r="P128" s="1177">
        <f t="shared" si="18"/>
        <v>0</v>
      </c>
    </row>
    <row r="129" spans="2:16" s="1176" customFormat="1" ht="12.75" customHeight="1">
      <c r="B129" s="1360"/>
      <c r="C129" s="880"/>
      <c r="D129" s="1361" t="s">
        <v>399</v>
      </c>
      <c r="E129" s="1362"/>
      <c r="F129" s="1363"/>
      <c r="G129" s="1364">
        <f>+E129*F129</f>
        <v>0</v>
      </c>
      <c r="H129" s="1365"/>
      <c r="I129" s="1197"/>
      <c r="J129" s="1197"/>
      <c r="K129" s="1197"/>
      <c r="L129" s="1197"/>
      <c r="M129" s="1198"/>
      <c r="N129" s="1199"/>
      <c r="O129" s="1177">
        <f t="shared" si="25"/>
        <v>0</v>
      </c>
      <c r="P129" s="1177">
        <f t="shared" si="18"/>
        <v>0</v>
      </c>
    </row>
    <row r="130" spans="2:16" s="1176" customFormat="1" ht="12.75" customHeight="1">
      <c r="B130" s="1190" t="s">
        <v>372</v>
      </c>
      <c r="C130" s="1184" t="s">
        <v>89</v>
      </c>
      <c r="D130" s="1185"/>
      <c r="E130" s="1186"/>
      <c r="F130" s="1187"/>
      <c r="G130" s="833">
        <f aca="true" t="shared" si="28" ref="G130:N130">SUM(G131:G135)</f>
        <v>0</v>
      </c>
      <c r="H130" s="1188">
        <f t="shared" si="28"/>
        <v>0</v>
      </c>
      <c r="I130" s="1188">
        <f t="shared" si="28"/>
        <v>0</v>
      </c>
      <c r="J130" s="1188">
        <f t="shared" si="28"/>
        <v>0</v>
      </c>
      <c r="K130" s="1188">
        <f t="shared" si="28"/>
        <v>0</v>
      </c>
      <c r="L130" s="1188">
        <f t="shared" si="28"/>
        <v>0</v>
      </c>
      <c r="M130" s="1188">
        <f t="shared" si="28"/>
        <v>0</v>
      </c>
      <c r="N130" s="1189">
        <f t="shared" si="28"/>
        <v>0</v>
      </c>
      <c r="O130" s="1177">
        <f t="shared" si="25"/>
        <v>0</v>
      </c>
      <c r="P130" s="1177">
        <f t="shared" si="18"/>
        <v>0</v>
      </c>
    </row>
    <row r="131" spans="2:16" s="1176" customFormat="1" ht="12.75" customHeight="1">
      <c r="B131" s="1353"/>
      <c r="C131" s="1354"/>
      <c r="D131" s="1355" t="s">
        <v>399</v>
      </c>
      <c r="E131" s="1356"/>
      <c r="F131" s="1357"/>
      <c r="G131" s="1358">
        <f>+E131*F131</f>
        <v>0</v>
      </c>
      <c r="H131" s="1191"/>
      <c r="I131" s="1191"/>
      <c r="J131" s="1191"/>
      <c r="K131" s="1191"/>
      <c r="L131" s="1191"/>
      <c r="M131" s="1192"/>
      <c r="N131" s="1193"/>
      <c r="O131" s="1177">
        <f t="shared" si="25"/>
        <v>0</v>
      </c>
      <c r="P131" s="1177">
        <f t="shared" si="18"/>
        <v>0</v>
      </c>
    </row>
    <row r="132" spans="2:16" s="1176" customFormat="1" ht="12.75" customHeight="1">
      <c r="B132" s="1353"/>
      <c r="C132" s="1354"/>
      <c r="D132" s="1355" t="s">
        <v>399</v>
      </c>
      <c r="E132" s="1356"/>
      <c r="F132" s="1357"/>
      <c r="G132" s="1358">
        <f>+E132*F132</f>
        <v>0</v>
      </c>
      <c r="H132" s="1191"/>
      <c r="I132" s="1191"/>
      <c r="J132" s="1191"/>
      <c r="K132" s="1191"/>
      <c r="L132" s="1191"/>
      <c r="M132" s="1192"/>
      <c r="N132" s="1193"/>
      <c r="O132" s="1177">
        <f t="shared" si="25"/>
        <v>0</v>
      </c>
      <c r="P132" s="1177">
        <f t="shared" si="18"/>
        <v>0</v>
      </c>
    </row>
    <row r="133" spans="2:16" s="1176" customFormat="1" ht="12.75" customHeight="1">
      <c r="B133" s="1353"/>
      <c r="C133" s="1354"/>
      <c r="D133" s="1355" t="s">
        <v>399</v>
      </c>
      <c r="E133" s="1356"/>
      <c r="F133" s="1357"/>
      <c r="G133" s="1358">
        <f>+E133*F133</f>
        <v>0</v>
      </c>
      <c r="H133" s="1359"/>
      <c r="I133" s="1194"/>
      <c r="J133" s="1194"/>
      <c r="K133" s="1194"/>
      <c r="L133" s="1194"/>
      <c r="M133" s="1195"/>
      <c r="N133" s="1196"/>
      <c r="O133" s="1177">
        <f t="shared" si="25"/>
        <v>0</v>
      </c>
      <c r="P133" s="1177">
        <f t="shared" si="18"/>
        <v>0</v>
      </c>
    </row>
    <row r="134" spans="2:16" s="1176" customFormat="1" ht="12.75" customHeight="1">
      <c r="B134" s="1353"/>
      <c r="C134" s="1354"/>
      <c r="D134" s="1355" t="s">
        <v>399</v>
      </c>
      <c r="E134" s="1356"/>
      <c r="F134" s="1357"/>
      <c r="G134" s="1358">
        <f>+E134*F134</f>
        <v>0</v>
      </c>
      <c r="H134" s="1359"/>
      <c r="I134" s="1194"/>
      <c r="J134" s="1194"/>
      <c r="K134" s="1194"/>
      <c r="L134" s="1194"/>
      <c r="M134" s="1195"/>
      <c r="N134" s="1196"/>
      <c r="O134" s="1177">
        <f t="shared" si="25"/>
        <v>0</v>
      </c>
      <c r="P134" s="1177">
        <f t="shared" si="18"/>
        <v>0</v>
      </c>
    </row>
    <row r="135" spans="2:16" s="1176" customFormat="1" ht="12.75" customHeight="1">
      <c r="B135" s="1360"/>
      <c r="C135" s="880"/>
      <c r="D135" s="1361" t="s">
        <v>399</v>
      </c>
      <c r="E135" s="1362"/>
      <c r="F135" s="1363"/>
      <c r="G135" s="1364">
        <f>+E135*F135</f>
        <v>0</v>
      </c>
      <c r="H135" s="1365"/>
      <c r="I135" s="1197"/>
      <c r="J135" s="1197"/>
      <c r="K135" s="1197"/>
      <c r="L135" s="1197"/>
      <c r="M135" s="1198"/>
      <c r="N135" s="1199"/>
      <c r="O135" s="1177">
        <f t="shared" si="25"/>
        <v>0</v>
      </c>
      <c r="P135" s="1177">
        <f t="shared" si="18"/>
        <v>0</v>
      </c>
    </row>
    <row r="136" spans="2:16" s="1176" customFormat="1" ht="12.75" customHeight="1">
      <c r="B136" s="1190" t="s">
        <v>372</v>
      </c>
      <c r="C136" s="1184" t="s">
        <v>90</v>
      </c>
      <c r="D136" s="1185"/>
      <c r="E136" s="1186"/>
      <c r="F136" s="1187"/>
      <c r="G136" s="833">
        <f aca="true" t="shared" si="29" ref="G136:N136">SUM(G137:G141)</f>
        <v>0</v>
      </c>
      <c r="H136" s="1188">
        <f t="shared" si="29"/>
        <v>0</v>
      </c>
      <c r="I136" s="1188">
        <f t="shared" si="29"/>
        <v>0</v>
      </c>
      <c r="J136" s="1188">
        <f t="shared" si="29"/>
        <v>0</v>
      </c>
      <c r="K136" s="1188">
        <f t="shared" si="29"/>
        <v>0</v>
      </c>
      <c r="L136" s="1188">
        <f t="shared" si="29"/>
        <v>0</v>
      </c>
      <c r="M136" s="1188">
        <f t="shared" si="29"/>
        <v>0</v>
      </c>
      <c r="N136" s="1189">
        <f t="shared" si="29"/>
        <v>0</v>
      </c>
      <c r="O136" s="1177">
        <f t="shared" si="25"/>
        <v>0</v>
      </c>
      <c r="P136" s="1177">
        <f t="shared" si="18"/>
        <v>0</v>
      </c>
    </row>
    <row r="137" spans="2:16" s="1176" customFormat="1" ht="12.75" customHeight="1">
      <c r="B137" s="1353"/>
      <c r="C137" s="1354"/>
      <c r="D137" s="1355" t="s">
        <v>399</v>
      </c>
      <c r="E137" s="1356"/>
      <c r="F137" s="1357"/>
      <c r="G137" s="1358">
        <f>+E137*F137</f>
        <v>0</v>
      </c>
      <c r="H137" s="1191"/>
      <c r="I137" s="1191"/>
      <c r="J137" s="1191"/>
      <c r="K137" s="1191"/>
      <c r="L137" s="1191"/>
      <c r="M137" s="1192"/>
      <c r="N137" s="1193"/>
      <c r="O137" s="1177">
        <f t="shared" si="25"/>
        <v>0</v>
      </c>
      <c r="P137" s="1177">
        <f t="shared" si="18"/>
        <v>0</v>
      </c>
    </row>
    <row r="138" spans="2:16" s="1176" customFormat="1" ht="12.75" customHeight="1">
      <c r="B138" s="1353"/>
      <c r="C138" s="1354"/>
      <c r="D138" s="1355" t="s">
        <v>399</v>
      </c>
      <c r="E138" s="1356"/>
      <c r="F138" s="1357"/>
      <c r="G138" s="1358">
        <f>+E138*F138</f>
        <v>0</v>
      </c>
      <c r="H138" s="1191"/>
      <c r="I138" s="1191"/>
      <c r="J138" s="1191"/>
      <c r="K138" s="1191"/>
      <c r="L138" s="1191"/>
      <c r="M138" s="1192"/>
      <c r="N138" s="1193"/>
      <c r="O138" s="1177">
        <f t="shared" si="25"/>
        <v>0</v>
      </c>
      <c r="P138" s="1177">
        <f t="shared" si="18"/>
        <v>0</v>
      </c>
    </row>
    <row r="139" spans="2:16" s="1176" customFormat="1" ht="12.75" customHeight="1">
      <c r="B139" s="1353"/>
      <c r="C139" s="1354"/>
      <c r="D139" s="1355" t="s">
        <v>399</v>
      </c>
      <c r="E139" s="1356"/>
      <c r="F139" s="1357"/>
      <c r="G139" s="1358">
        <f>+E139*F139</f>
        <v>0</v>
      </c>
      <c r="H139" s="1359"/>
      <c r="I139" s="1194"/>
      <c r="J139" s="1194"/>
      <c r="K139" s="1194"/>
      <c r="L139" s="1194"/>
      <c r="M139" s="1195"/>
      <c r="N139" s="1196"/>
      <c r="O139" s="1177">
        <f t="shared" si="25"/>
        <v>0</v>
      </c>
      <c r="P139" s="1177">
        <f t="shared" si="18"/>
        <v>0</v>
      </c>
    </row>
    <row r="140" spans="2:16" s="1176" customFormat="1" ht="12.75" customHeight="1">
      <c r="B140" s="1353"/>
      <c r="C140" s="1354"/>
      <c r="D140" s="1355" t="s">
        <v>399</v>
      </c>
      <c r="E140" s="1356"/>
      <c r="F140" s="1357"/>
      <c r="G140" s="1358">
        <f>+E140*F140</f>
        <v>0</v>
      </c>
      <c r="H140" s="1359"/>
      <c r="I140" s="1194"/>
      <c r="J140" s="1194"/>
      <c r="K140" s="1194"/>
      <c r="L140" s="1194"/>
      <c r="M140" s="1195"/>
      <c r="N140" s="1196"/>
      <c r="O140" s="1177">
        <f t="shared" si="25"/>
        <v>0</v>
      </c>
      <c r="P140" s="1177">
        <f t="shared" si="18"/>
        <v>0</v>
      </c>
    </row>
    <row r="141" spans="2:16" s="1176" customFormat="1" ht="12.75" customHeight="1">
      <c r="B141" s="1360"/>
      <c r="C141" s="880"/>
      <c r="D141" s="1361" t="s">
        <v>399</v>
      </c>
      <c r="E141" s="1362"/>
      <c r="F141" s="1363"/>
      <c r="G141" s="1358">
        <f>+E141*F141</f>
        <v>0</v>
      </c>
      <c r="H141" s="1365"/>
      <c r="I141" s="1197"/>
      <c r="J141" s="1197"/>
      <c r="K141" s="1197"/>
      <c r="L141" s="1197"/>
      <c r="M141" s="1198"/>
      <c r="N141" s="1199"/>
      <c r="O141" s="1177">
        <f t="shared" si="25"/>
        <v>0</v>
      </c>
      <c r="P141" s="1177">
        <f t="shared" si="18"/>
        <v>0</v>
      </c>
    </row>
    <row r="142" spans="2:16" s="1176" customFormat="1" ht="26.25" customHeight="1">
      <c r="B142" s="67">
        <f>+'CRONOGRAMA ACTIVIDADES'!C22</f>
        <v>0</v>
      </c>
      <c r="C142" s="325" t="str">
        <f>+'CRONOGRAMA ACTIVIDADES'!B22</f>
        <v>1.1.5</v>
      </c>
      <c r="D142" s="837" t="str">
        <f>+'CRONOGRAMA ACTIVIDADES'!D22</f>
        <v>Unidad medida</v>
      </c>
      <c r="E142" s="838">
        <f>+'CRONOGRAMA ACTIVIDADES'!E22</f>
        <v>0</v>
      </c>
      <c r="F142" s="834"/>
      <c r="G142" s="834">
        <f aca="true" t="shared" si="30" ref="G142:N142">+G144+G150+G156+G162+G168</f>
        <v>0</v>
      </c>
      <c r="H142" s="19">
        <f t="shared" si="30"/>
        <v>0</v>
      </c>
      <c r="I142" s="19">
        <f t="shared" si="30"/>
        <v>0</v>
      </c>
      <c r="J142" s="19">
        <f t="shared" si="30"/>
        <v>0</v>
      </c>
      <c r="K142" s="19">
        <f t="shared" si="30"/>
        <v>0</v>
      </c>
      <c r="L142" s="19">
        <f t="shared" si="30"/>
        <v>0</v>
      </c>
      <c r="M142" s="19">
        <f t="shared" si="30"/>
        <v>0</v>
      </c>
      <c r="N142" s="20">
        <f t="shared" si="30"/>
        <v>0</v>
      </c>
      <c r="O142" s="1177">
        <f t="shared" si="25"/>
        <v>0</v>
      </c>
      <c r="P142" s="1177">
        <f t="shared" si="18"/>
        <v>0</v>
      </c>
    </row>
    <row r="143" spans="2:14" s="1176" customFormat="1" ht="30" customHeight="1">
      <c r="B143" s="879" t="s">
        <v>495</v>
      </c>
      <c r="C143" s="880"/>
      <c r="D143" s="1661"/>
      <c r="E143" s="1662"/>
      <c r="F143" s="1662"/>
      <c r="G143" s="1662"/>
      <c r="H143" s="1662"/>
      <c r="I143" s="1662"/>
      <c r="J143" s="1662"/>
      <c r="K143" s="1662"/>
      <c r="L143" s="1662"/>
      <c r="M143" s="1662"/>
      <c r="N143" s="1663"/>
    </row>
    <row r="144" spans="2:16" s="1176" customFormat="1" ht="12.75" customHeight="1">
      <c r="B144" s="1190" t="s">
        <v>372</v>
      </c>
      <c r="C144" s="1184" t="s">
        <v>92</v>
      </c>
      <c r="D144" s="1185"/>
      <c r="E144" s="1186"/>
      <c r="F144" s="1187"/>
      <c r="G144" s="833">
        <f aca="true" t="shared" si="31" ref="G144:N144">SUM(G145:G149)</f>
        <v>0</v>
      </c>
      <c r="H144" s="1188">
        <f t="shared" si="31"/>
        <v>0</v>
      </c>
      <c r="I144" s="1188">
        <f t="shared" si="31"/>
        <v>0</v>
      </c>
      <c r="J144" s="1188">
        <f t="shared" si="31"/>
        <v>0</v>
      </c>
      <c r="K144" s="1188">
        <f t="shared" si="31"/>
        <v>0</v>
      </c>
      <c r="L144" s="1188">
        <f t="shared" si="31"/>
        <v>0</v>
      </c>
      <c r="M144" s="1188">
        <f t="shared" si="31"/>
        <v>0</v>
      </c>
      <c r="N144" s="1189">
        <f t="shared" si="31"/>
        <v>0</v>
      </c>
      <c r="O144" s="1177">
        <f t="shared" si="25"/>
        <v>0</v>
      </c>
      <c r="P144" s="1177">
        <f t="shared" si="18"/>
        <v>0</v>
      </c>
    </row>
    <row r="145" spans="2:16" s="1176" customFormat="1" ht="12.75" customHeight="1">
      <c r="B145" s="1353"/>
      <c r="C145" s="1354"/>
      <c r="D145" s="1355" t="s">
        <v>399</v>
      </c>
      <c r="E145" s="1356"/>
      <c r="F145" s="1357"/>
      <c r="G145" s="1358">
        <f>+E145*F145</f>
        <v>0</v>
      </c>
      <c r="H145" s="1191"/>
      <c r="I145" s="1191"/>
      <c r="J145" s="1191"/>
      <c r="K145" s="1191"/>
      <c r="L145" s="1191"/>
      <c r="M145" s="1192"/>
      <c r="N145" s="1193"/>
      <c r="O145" s="1177">
        <f t="shared" si="25"/>
        <v>0</v>
      </c>
      <c r="P145" s="1177">
        <f t="shared" si="18"/>
        <v>0</v>
      </c>
    </row>
    <row r="146" spans="2:16" s="1176" customFormat="1" ht="12.75" customHeight="1">
      <c r="B146" s="1353"/>
      <c r="C146" s="1354"/>
      <c r="D146" s="1355" t="s">
        <v>399</v>
      </c>
      <c r="E146" s="1356"/>
      <c r="F146" s="1357"/>
      <c r="G146" s="1358">
        <f>+E146*F146</f>
        <v>0</v>
      </c>
      <c r="H146" s="1191"/>
      <c r="I146" s="1191"/>
      <c r="J146" s="1191"/>
      <c r="K146" s="1191"/>
      <c r="L146" s="1191"/>
      <c r="M146" s="1192"/>
      <c r="N146" s="1193"/>
      <c r="O146" s="1177">
        <f t="shared" si="25"/>
        <v>0</v>
      </c>
      <c r="P146" s="1177">
        <f t="shared" si="18"/>
        <v>0</v>
      </c>
    </row>
    <row r="147" spans="2:16" s="1176" customFormat="1" ht="12.75" customHeight="1">
      <c r="B147" s="1353"/>
      <c r="C147" s="1354"/>
      <c r="D147" s="1355" t="s">
        <v>399</v>
      </c>
      <c r="E147" s="1356"/>
      <c r="F147" s="1357"/>
      <c r="G147" s="1358">
        <f>+E147*F147</f>
        <v>0</v>
      </c>
      <c r="H147" s="1359"/>
      <c r="I147" s="1194"/>
      <c r="J147" s="1194"/>
      <c r="K147" s="1194"/>
      <c r="L147" s="1194"/>
      <c r="M147" s="1195"/>
      <c r="N147" s="1196"/>
      <c r="O147" s="1177">
        <f aca="true" t="shared" si="32" ref="O147:O175">SUM(H147:N147)</f>
        <v>0</v>
      </c>
      <c r="P147" s="1177">
        <f t="shared" si="18"/>
        <v>0</v>
      </c>
    </row>
    <row r="148" spans="2:16" s="1176" customFormat="1" ht="12.75" customHeight="1">
      <c r="B148" s="1353"/>
      <c r="C148" s="1354"/>
      <c r="D148" s="1355" t="s">
        <v>399</v>
      </c>
      <c r="E148" s="1356"/>
      <c r="F148" s="1357"/>
      <c r="G148" s="1358">
        <f>+E148*F148</f>
        <v>0</v>
      </c>
      <c r="H148" s="1359"/>
      <c r="I148" s="1194"/>
      <c r="J148" s="1194"/>
      <c r="K148" s="1194"/>
      <c r="L148" s="1194"/>
      <c r="M148" s="1195"/>
      <c r="N148" s="1196"/>
      <c r="O148" s="1177">
        <f t="shared" si="32"/>
        <v>0</v>
      </c>
      <c r="P148" s="1177">
        <f aca="true" t="shared" si="33" ref="P148:P190">+O148-G148</f>
        <v>0</v>
      </c>
    </row>
    <row r="149" spans="2:16" s="1176" customFormat="1" ht="12.75" customHeight="1">
      <c r="B149" s="1360"/>
      <c r="C149" s="880"/>
      <c r="D149" s="1361" t="s">
        <v>399</v>
      </c>
      <c r="E149" s="1362"/>
      <c r="F149" s="1363"/>
      <c r="G149" s="1364">
        <f>+E149*F149</f>
        <v>0</v>
      </c>
      <c r="H149" s="1365"/>
      <c r="I149" s="1197"/>
      <c r="J149" s="1197"/>
      <c r="K149" s="1197"/>
      <c r="L149" s="1197"/>
      <c r="M149" s="1198"/>
      <c r="N149" s="1199"/>
      <c r="O149" s="1177">
        <f t="shared" si="32"/>
        <v>0</v>
      </c>
      <c r="P149" s="1177">
        <f t="shared" si="33"/>
        <v>0</v>
      </c>
    </row>
    <row r="150" spans="2:16" s="1176" customFormat="1" ht="12.75" customHeight="1">
      <c r="B150" s="1190" t="s">
        <v>372</v>
      </c>
      <c r="C150" s="1184" t="s">
        <v>93</v>
      </c>
      <c r="D150" s="1185"/>
      <c r="E150" s="1186"/>
      <c r="F150" s="1187"/>
      <c r="G150" s="833">
        <f aca="true" t="shared" si="34" ref="G150:N150">SUM(G151:G155)</f>
        <v>0</v>
      </c>
      <c r="H150" s="1188">
        <f t="shared" si="34"/>
        <v>0</v>
      </c>
      <c r="I150" s="1188">
        <f t="shared" si="34"/>
        <v>0</v>
      </c>
      <c r="J150" s="1188">
        <f t="shared" si="34"/>
        <v>0</v>
      </c>
      <c r="K150" s="1188">
        <f t="shared" si="34"/>
        <v>0</v>
      </c>
      <c r="L150" s="1188">
        <f t="shared" si="34"/>
        <v>0</v>
      </c>
      <c r="M150" s="1188">
        <f t="shared" si="34"/>
        <v>0</v>
      </c>
      <c r="N150" s="1189">
        <f t="shared" si="34"/>
        <v>0</v>
      </c>
      <c r="O150" s="1177">
        <f t="shared" si="32"/>
        <v>0</v>
      </c>
      <c r="P150" s="1177">
        <f t="shared" si="33"/>
        <v>0</v>
      </c>
    </row>
    <row r="151" spans="2:16" s="1176" customFormat="1" ht="12.75" customHeight="1">
      <c r="B151" s="1353"/>
      <c r="C151" s="1354"/>
      <c r="D151" s="1355" t="s">
        <v>399</v>
      </c>
      <c r="E151" s="1356"/>
      <c r="F151" s="1357"/>
      <c r="G151" s="1358">
        <f>+E151*F151</f>
        <v>0</v>
      </c>
      <c r="H151" s="1191"/>
      <c r="I151" s="1191"/>
      <c r="J151" s="1191"/>
      <c r="K151" s="1191"/>
      <c r="L151" s="1191"/>
      <c r="M151" s="1192"/>
      <c r="N151" s="1193"/>
      <c r="O151" s="1177">
        <f t="shared" si="32"/>
        <v>0</v>
      </c>
      <c r="P151" s="1177">
        <f t="shared" si="33"/>
        <v>0</v>
      </c>
    </row>
    <row r="152" spans="2:16" s="1176" customFormat="1" ht="12.75" customHeight="1">
      <c r="B152" s="1353"/>
      <c r="C152" s="1354"/>
      <c r="D152" s="1355" t="s">
        <v>399</v>
      </c>
      <c r="E152" s="1356"/>
      <c r="F152" s="1357"/>
      <c r="G152" s="1358">
        <f>+E152*F152</f>
        <v>0</v>
      </c>
      <c r="H152" s="1191"/>
      <c r="I152" s="1191"/>
      <c r="J152" s="1191"/>
      <c r="K152" s="1191"/>
      <c r="L152" s="1191"/>
      <c r="M152" s="1192"/>
      <c r="N152" s="1193"/>
      <c r="O152" s="1177">
        <f t="shared" si="32"/>
        <v>0</v>
      </c>
      <c r="P152" s="1177">
        <f t="shared" si="33"/>
        <v>0</v>
      </c>
    </row>
    <row r="153" spans="2:16" s="1176" customFormat="1" ht="12.75" customHeight="1">
      <c r="B153" s="1353"/>
      <c r="C153" s="1354"/>
      <c r="D153" s="1355" t="s">
        <v>399</v>
      </c>
      <c r="E153" s="1356"/>
      <c r="F153" s="1357"/>
      <c r="G153" s="1358">
        <f>+E153*F153</f>
        <v>0</v>
      </c>
      <c r="H153" s="1359"/>
      <c r="I153" s="1194"/>
      <c r="J153" s="1194"/>
      <c r="K153" s="1194"/>
      <c r="L153" s="1194"/>
      <c r="M153" s="1195"/>
      <c r="N153" s="1196"/>
      <c r="O153" s="1177">
        <f t="shared" si="32"/>
        <v>0</v>
      </c>
      <c r="P153" s="1177">
        <f t="shared" si="33"/>
        <v>0</v>
      </c>
    </row>
    <row r="154" spans="2:16" s="1176" customFormat="1" ht="12.75" customHeight="1">
      <c r="B154" s="1353"/>
      <c r="C154" s="1354"/>
      <c r="D154" s="1355" t="s">
        <v>399</v>
      </c>
      <c r="E154" s="1356"/>
      <c r="F154" s="1357"/>
      <c r="G154" s="1358">
        <f>+E154*F154</f>
        <v>0</v>
      </c>
      <c r="H154" s="1359"/>
      <c r="I154" s="1194"/>
      <c r="J154" s="1194"/>
      <c r="K154" s="1194"/>
      <c r="L154" s="1194"/>
      <c r="M154" s="1195"/>
      <c r="N154" s="1196"/>
      <c r="O154" s="1177">
        <f t="shared" si="32"/>
        <v>0</v>
      </c>
      <c r="P154" s="1177">
        <f t="shared" si="33"/>
        <v>0</v>
      </c>
    </row>
    <row r="155" spans="2:16" s="1176" customFormat="1" ht="12.75" customHeight="1">
      <c r="B155" s="1360"/>
      <c r="C155" s="880"/>
      <c r="D155" s="1361" t="s">
        <v>399</v>
      </c>
      <c r="E155" s="1362"/>
      <c r="F155" s="1363"/>
      <c r="G155" s="1364">
        <f>+E155*F155</f>
        <v>0</v>
      </c>
      <c r="H155" s="1365"/>
      <c r="I155" s="1197"/>
      <c r="J155" s="1197"/>
      <c r="K155" s="1197"/>
      <c r="L155" s="1197"/>
      <c r="M155" s="1198"/>
      <c r="N155" s="1199"/>
      <c r="O155" s="1177">
        <f t="shared" si="32"/>
        <v>0</v>
      </c>
      <c r="P155" s="1177">
        <f t="shared" si="33"/>
        <v>0</v>
      </c>
    </row>
    <row r="156" spans="2:16" s="1176" customFormat="1" ht="12.75" customHeight="1">
      <c r="B156" s="1190" t="s">
        <v>372</v>
      </c>
      <c r="C156" s="1184" t="s">
        <v>94</v>
      </c>
      <c r="D156" s="1185"/>
      <c r="E156" s="1186"/>
      <c r="F156" s="1187"/>
      <c r="G156" s="833">
        <f aca="true" t="shared" si="35" ref="G156:N156">SUM(G157:G161)</f>
        <v>0</v>
      </c>
      <c r="H156" s="1188">
        <f t="shared" si="35"/>
        <v>0</v>
      </c>
      <c r="I156" s="1188">
        <f t="shared" si="35"/>
        <v>0</v>
      </c>
      <c r="J156" s="1188">
        <f t="shared" si="35"/>
        <v>0</v>
      </c>
      <c r="K156" s="1188">
        <f t="shared" si="35"/>
        <v>0</v>
      </c>
      <c r="L156" s="1188">
        <f t="shared" si="35"/>
        <v>0</v>
      </c>
      <c r="M156" s="1188">
        <f t="shared" si="35"/>
        <v>0</v>
      </c>
      <c r="N156" s="1189">
        <f t="shared" si="35"/>
        <v>0</v>
      </c>
      <c r="O156" s="1177">
        <f t="shared" si="32"/>
        <v>0</v>
      </c>
      <c r="P156" s="1177">
        <f t="shared" si="33"/>
        <v>0</v>
      </c>
    </row>
    <row r="157" spans="2:16" s="1176" customFormat="1" ht="12.75" customHeight="1">
      <c r="B157" s="1353"/>
      <c r="C157" s="1354"/>
      <c r="D157" s="1355" t="s">
        <v>399</v>
      </c>
      <c r="E157" s="1356"/>
      <c r="F157" s="1357"/>
      <c r="G157" s="1358">
        <f>+E157*F157</f>
        <v>0</v>
      </c>
      <c r="H157" s="1191"/>
      <c r="I157" s="1191"/>
      <c r="J157" s="1191"/>
      <c r="K157" s="1191"/>
      <c r="L157" s="1191"/>
      <c r="M157" s="1192"/>
      <c r="N157" s="1193"/>
      <c r="O157" s="1177">
        <f t="shared" si="32"/>
        <v>0</v>
      </c>
      <c r="P157" s="1177">
        <f t="shared" si="33"/>
        <v>0</v>
      </c>
    </row>
    <row r="158" spans="2:16" s="1176" customFormat="1" ht="12.75" customHeight="1">
      <c r="B158" s="1353"/>
      <c r="C158" s="1354"/>
      <c r="D158" s="1355" t="s">
        <v>399</v>
      </c>
      <c r="E158" s="1356"/>
      <c r="F158" s="1357"/>
      <c r="G158" s="1358">
        <f>+E158*F158</f>
        <v>0</v>
      </c>
      <c r="H158" s="1191"/>
      <c r="I158" s="1191"/>
      <c r="J158" s="1191"/>
      <c r="K158" s="1191"/>
      <c r="L158" s="1191"/>
      <c r="M158" s="1192"/>
      <c r="N158" s="1193"/>
      <c r="O158" s="1177">
        <f t="shared" si="32"/>
        <v>0</v>
      </c>
      <c r="P158" s="1177">
        <f t="shared" si="33"/>
        <v>0</v>
      </c>
    </row>
    <row r="159" spans="2:16" s="1176" customFormat="1" ht="12.75" customHeight="1">
      <c r="B159" s="1353"/>
      <c r="C159" s="1354"/>
      <c r="D159" s="1355" t="s">
        <v>399</v>
      </c>
      <c r="E159" s="1356"/>
      <c r="F159" s="1357"/>
      <c r="G159" s="1358">
        <f>+E159*F159</f>
        <v>0</v>
      </c>
      <c r="H159" s="1359"/>
      <c r="I159" s="1194"/>
      <c r="J159" s="1194"/>
      <c r="K159" s="1194"/>
      <c r="L159" s="1194"/>
      <c r="M159" s="1195"/>
      <c r="N159" s="1196"/>
      <c r="O159" s="1177">
        <f t="shared" si="32"/>
        <v>0</v>
      </c>
      <c r="P159" s="1177">
        <f t="shared" si="33"/>
        <v>0</v>
      </c>
    </row>
    <row r="160" spans="2:16" s="1176" customFormat="1" ht="12.75" customHeight="1">
      <c r="B160" s="1353"/>
      <c r="C160" s="1354"/>
      <c r="D160" s="1355" t="s">
        <v>399</v>
      </c>
      <c r="E160" s="1356"/>
      <c r="F160" s="1357"/>
      <c r="G160" s="1358">
        <f>+E160*F160</f>
        <v>0</v>
      </c>
      <c r="H160" s="1359"/>
      <c r="I160" s="1194"/>
      <c r="J160" s="1194"/>
      <c r="K160" s="1194"/>
      <c r="L160" s="1194"/>
      <c r="M160" s="1195"/>
      <c r="N160" s="1196"/>
      <c r="O160" s="1177">
        <f t="shared" si="32"/>
        <v>0</v>
      </c>
      <c r="P160" s="1177">
        <f t="shared" si="33"/>
        <v>0</v>
      </c>
    </row>
    <row r="161" spans="2:16" s="1176" customFormat="1" ht="12.75" customHeight="1">
      <c r="B161" s="1360"/>
      <c r="C161" s="880"/>
      <c r="D161" s="1361" t="s">
        <v>399</v>
      </c>
      <c r="E161" s="1362"/>
      <c r="F161" s="1363"/>
      <c r="G161" s="1364">
        <f>+E161*F161</f>
        <v>0</v>
      </c>
      <c r="H161" s="1365"/>
      <c r="I161" s="1197"/>
      <c r="J161" s="1197"/>
      <c r="K161" s="1197"/>
      <c r="L161" s="1197"/>
      <c r="M161" s="1198"/>
      <c r="N161" s="1199"/>
      <c r="O161" s="1177">
        <f t="shared" si="32"/>
        <v>0</v>
      </c>
      <c r="P161" s="1177">
        <f t="shared" si="33"/>
        <v>0</v>
      </c>
    </row>
    <row r="162" spans="2:16" s="1176" customFormat="1" ht="12.75" customHeight="1">
      <c r="B162" s="1190" t="s">
        <v>372</v>
      </c>
      <c r="C162" s="1184" t="s">
        <v>95</v>
      </c>
      <c r="D162" s="1185"/>
      <c r="E162" s="1186"/>
      <c r="F162" s="1187"/>
      <c r="G162" s="833">
        <f aca="true" t="shared" si="36" ref="G162:N162">SUM(G163:G167)</f>
        <v>0</v>
      </c>
      <c r="H162" s="1188">
        <f t="shared" si="36"/>
        <v>0</v>
      </c>
      <c r="I162" s="1188">
        <f t="shared" si="36"/>
        <v>0</v>
      </c>
      <c r="J162" s="1188">
        <f t="shared" si="36"/>
        <v>0</v>
      </c>
      <c r="K162" s="1188">
        <f t="shared" si="36"/>
        <v>0</v>
      </c>
      <c r="L162" s="1188">
        <f t="shared" si="36"/>
        <v>0</v>
      </c>
      <c r="M162" s="1188">
        <f t="shared" si="36"/>
        <v>0</v>
      </c>
      <c r="N162" s="1189">
        <f t="shared" si="36"/>
        <v>0</v>
      </c>
      <c r="O162" s="1177">
        <f t="shared" si="32"/>
        <v>0</v>
      </c>
      <c r="P162" s="1177">
        <f t="shared" si="33"/>
        <v>0</v>
      </c>
    </row>
    <row r="163" spans="2:16" s="1176" customFormat="1" ht="12.75" customHeight="1">
      <c r="B163" s="1353"/>
      <c r="C163" s="1354"/>
      <c r="D163" s="1355" t="s">
        <v>399</v>
      </c>
      <c r="E163" s="1356"/>
      <c r="F163" s="1357"/>
      <c r="G163" s="1358">
        <f>+E163*F163</f>
        <v>0</v>
      </c>
      <c r="H163" s="1191"/>
      <c r="I163" s="1191"/>
      <c r="J163" s="1191"/>
      <c r="K163" s="1191"/>
      <c r="L163" s="1191"/>
      <c r="M163" s="1192"/>
      <c r="N163" s="1193"/>
      <c r="O163" s="1177">
        <f t="shared" si="32"/>
        <v>0</v>
      </c>
      <c r="P163" s="1177">
        <f t="shared" si="33"/>
        <v>0</v>
      </c>
    </row>
    <row r="164" spans="2:16" s="1176" customFormat="1" ht="12.75" customHeight="1">
      <c r="B164" s="1353"/>
      <c r="C164" s="1354"/>
      <c r="D164" s="1355" t="s">
        <v>399</v>
      </c>
      <c r="E164" s="1356"/>
      <c r="F164" s="1357"/>
      <c r="G164" s="1358">
        <f>+E164*F164</f>
        <v>0</v>
      </c>
      <c r="H164" s="1191"/>
      <c r="I164" s="1191"/>
      <c r="J164" s="1191"/>
      <c r="K164" s="1191"/>
      <c r="L164" s="1191"/>
      <c r="M164" s="1192"/>
      <c r="N164" s="1193"/>
      <c r="O164" s="1177">
        <f t="shared" si="32"/>
        <v>0</v>
      </c>
      <c r="P164" s="1177">
        <f t="shared" si="33"/>
        <v>0</v>
      </c>
    </row>
    <row r="165" spans="2:16" s="1176" customFormat="1" ht="12.75" customHeight="1">
      <c r="B165" s="1353"/>
      <c r="C165" s="1354"/>
      <c r="D165" s="1355" t="s">
        <v>399</v>
      </c>
      <c r="E165" s="1356"/>
      <c r="F165" s="1357"/>
      <c r="G165" s="1358">
        <f>+E165*F165</f>
        <v>0</v>
      </c>
      <c r="H165" s="1359"/>
      <c r="I165" s="1194"/>
      <c r="J165" s="1194"/>
      <c r="K165" s="1194"/>
      <c r="L165" s="1194"/>
      <c r="M165" s="1195"/>
      <c r="N165" s="1196"/>
      <c r="O165" s="1177">
        <f t="shared" si="32"/>
        <v>0</v>
      </c>
      <c r="P165" s="1177">
        <f t="shared" si="33"/>
        <v>0</v>
      </c>
    </row>
    <row r="166" spans="2:16" s="1176" customFormat="1" ht="12.75" customHeight="1">
      <c r="B166" s="1353"/>
      <c r="C166" s="1354"/>
      <c r="D166" s="1355" t="s">
        <v>399</v>
      </c>
      <c r="E166" s="1356"/>
      <c r="F166" s="1357"/>
      <c r="G166" s="1358">
        <f>+E166*F166</f>
        <v>0</v>
      </c>
      <c r="H166" s="1359"/>
      <c r="I166" s="1194"/>
      <c r="J166" s="1194"/>
      <c r="K166" s="1194"/>
      <c r="L166" s="1194"/>
      <c r="M166" s="1195"/>
      <c r="N166" s="1196"/>
      <c r="O166" s="1177">
        <f t="shared" si="32"/>
        <v>0</v>
      </c>
      <c r="P166" s="1177">
        <f t="shared" si="33"/>
        <v>0</v>
      </c>
    </row>
    <row r="167" spans="2:16" s="1176" customFormat="1" ht="12.75" customHeight="1">
      <c r="B167" s="1360"/>
      <c r="C167" s="880"/>
      <c r="D167" s="1361" t="s">
        <v>399</v>
      </c>
      <c r="E167" s="1362"/>
      <c r="F167" s="1363"/>
      <c r="G167" s="1364">
        <f>+E167*F167</f>
        <v>0</v>
      </c>
      <c r="H167" s="1365"/>
      <c r="I167" s="1197"/>
      <c r="J167" s="1197"/>
      <c r="K167" s="1197"/>
      <c r="L167" s="1197"/>
      <c r="M167" s="1198"/>
      <c r="N167" s="1199"/>
      <c r="O167" s="1177">
        <f t="shared" si="32"/>
        <v>0</v>
      </c>
      <c r="P167" s="1177">
        <f t="shared" si="33"/>
        <v>0</v>
      </c>
    </row>
    <row r="168" spans="2:16" s="1176" customFormat="1" ht="12.75" customHeight="1">
      <c r="B168" s="1190" t="s">
        <v>372</v>
      </c>
      <c r="C168" s="1184" t="s">
        <v>122</v>
      </c>
      <c r="D168" s="1185"/>
      <c r="E168" s="1186"/>
      <c r="F168" s="1187"/>
      <c r="G168" s="833">
        <f aca="true" t="shared" si="37" ref="G168:N168">SUM(G169:G173)</f>
        <v>0</v>
      </c>
      <c r="H168" s="1188">
        <f t="shared" si="37"/>
        <v>0</v>
      </c>
      <c r="I168" s="1188">
        <f t="shared" si="37"/>
        <v>0</v>
      </c>
      <c r="J168" s="1188">
        <f t="shared" si="37"/>
        <v>0</v>
      </c>
      <c r="K168" s="1188">
        <f t="shared" si="37"/>
        <v>0</v>
      </c>
      <c r="L168" s="1188">
        <f t="shared" si="37"/>
        <v>0</v>
      </c>
      <c r="M168" s="1188">
        <f t="shared" si="37"/>
        <v>0</v>
      </c>
      <c r="N168" s="1189">
        <f t="shared" si="37"/>
        <v>0</v>
      </c>
      <c r="O168" s="1177">
        <f t="shared" si="32"/>
        <v>0</v>
      </c>
      <c r="P168" s="1177">
        <f t="shared" si="33"/>
        <v>0</v>
      </c>
    </row>
    <row r="169" spans="2:16" s="1176" customFormat="1" ht="12.75" customHeight="1">
      <c r="B169" s="1353"/>
      <c r="C169" s="1354"/>
      <c r="D169" s="1355" t="s">
        <v>399</v>
      </c>
      <c r="E169" s="1356"/>
      <c r="F169" s="1357"/>
      <c r="G169" s="1358">
        <f>+E169*F169</f>
        <v>0</v>
      </c>
      <c r="H169" s="1191"/>
      <c r="I169" s="1191"/>
      <c r="J169" s="1191"/>
      <c r="K169" s="1191"/>
      <c r="L169" s="1191"/>
      <c r="M169" s="1192"/>
      <c r="N169" s="1193"/>
      <c r="O169" s="1177">
        <f t="shared" si="32"/>
        <v>0</v>
      </c>
      <c r="P169" s="1177">
        <f t="shared" si="33"/>
        <v>0</v>
      </c>
    </row>
    <row r="170" spans="2:16" s="1176" customFormat="1" ht="12.75" customHeight="1">
      <c r="B170" s="1353"/>
      <c r="C170" s="1354"/>
      <c r="D170" s="1355" t="s">
        <v>399</v>
      </c>
      <c r="E170" s="1356"/>
      <c r="F170" s="1357"/>
      <c r="G170" s="1358">
        <f>+E170*F170</f>
        <v>0</v>
      </c>
      <c r="H170" s="1191"/>
      <c r="I170" s="1191"/>
      <c r="J170" s="1191"/>
      <c r="K170" s="1191"/>
      <c r="L170" s="1191"/>
      <c r="M170" s="1192"/>
      <c r="N170" s="1193"/>
      <c r="O170" s="1177">
        <f t="shared" si="32"/>
        <v>0</v>
      </c>
      <c r="P170" s="1177">
        <f t="shared" si="33"/>
        <v>0</v>
      </c>
    </row>
    <row r="171" spans="2:16" s="1176" customFormat="1" ht="12.75" customHeight="1">
      <c r="B171" s="1353"/>
      <c r="C171" s="1354"/>
      <c r="D171" s="1355" t="s">
        <v>399</v>
      </c>
      <c r="E171" s="1356"/>
      <c r="F171" s="1357"/>
      <c r="G171" s="1358">
        <f>+E171*F171</f>
        <v>0</v>
      </c>
      <c r="H171" s="1359"/>
      <c r="I171" s="1194"/>
      <c r="J171" s="1194"/>
      <c r="K171" s="1194"/>
      <c r="L171" s="1194"/>
      <c r="M171" s="1195"/>
      <c r="N171" s="1196"/>
      <c r="O171" s="1177">
        <f t="shared" si="32"/>
        <v>0</v>
      </c>
      <c r="P171" s="1177">
        <f t="shared" si="33"/>
        <v>0</v>
      </c>
    </row>
    <row r="172" spans="2:16" s="1176" customFormat="1" ht="12.75" customHeight="1">
      <c r="B172" s="1353"/>
      <c r="C172" s="1354"/>
      <c r="D172" s="1355" t="s">
        <v>399</v>
      </c>
      <c r="E172" s="1356"/>
      <c r="F172" s="1357"/>
      <c r="G172" s="1358">
        <f>+E172*F172</f>
        <v>0</v>
      </c>
      <c r="H172" s="1359"/>
      <c r="I172" s="1194"/>
      <c r="J172" s="1194"/>
      <c r="K172" s="1194"/>
      <c r="L172" s="1194"/>
      <c r="M172" s="1195"/>
      <c r="N172" s="1196"/>
      <c r="O172" s="1177">
        <f t="shared" si="32"/>
        <v>0</v>
      </c>
      <c r="P172" s="1177">
        <f t="shared" si="33"/>
        <v>0</v>
      </c>
    </row>
    <row r="173" spans="2:16" s="1176" customFormat="1" ht="12.75" customHeight="1">
      <c r="B173" s="1360"/>
      <c r="C173" s="880"/>
      <c r="D173" s="1361" t="s">
        <v>399</v>
      </c>
      <c r="E173" s="1362"/>
      <c r="F173" s="1363"/>
      <c r="G173" s="1358">
        <f>+E173*F173</f>
        <v>0</v>
      </c>
      <c r="H173" s="1365"/>
      <c r="I173" s="1197"/>
      <c r="J173" s="1197"/>
      <c r="K173" s="1197"/>
      <c r="L173" s="1197"/>
      <c r="M173" s="1198"/>
      <c r="N173" s="1199"/>
      <c r="O173" s="1177">
        <f t="shared" si="32"/>
        <v>0</v>
      </c>
      <c r="P173" s="1177">
        <f t="shared" si="33"/>
        <v>0</v>
      </c>
    </row>
    <row r="174" spans="2:16" s="1176" customFormat="1" ht="15" customHeight="1">
      <c r="B174" s="1639" t="s">
        <v>269</v>
      </c>
      <c r="C174" s="1640"/>
      <c r="D174" s="1640"/>
      <c r="E174" s="1640"/>
      <c r="F174" s="1640"/>
      <c r="G174" s="839">
        <f aca="true" t="shared" si="38" ref="G174:N174">+G14+G46+G78+G110+G142</f>
        <v>0</v>
      </c>
      <c r="H174" s="14">
        <f t="shared" si="38"/>
        <v>0</v>
      </c>
      <c r="I174" s="14">
        <f t="shared" si="38"/>
        <v>0</v>
      </c>
      <c r="J174" s="14">
        <f t="shared" si="38"/>
        <v>0</v>
      </c>
      <c r="K174" s="14">
        <f t="shared" si="38"/>
        <v>0</v>
      </c>
      <c r="L174" s="14">
        <f t="shared" si="38"/>
        <v>0</v>
      </c>
      <c r="M174" s="14">
        <f t="shared" si="38"/>
        <v>0</v>
      </c>
      <c r="N174" s="24">
        <f t="shared" si="38"/>
        <v>0</v>
      </c>
      <c r="O174" s="1177">
        <f t="shared" si="32"/>
        <v>0</v>
      </c>
      <c r="P174" s="1177">
        <f t="shared" si="33"/>
        <v>0</v>
      </c>
    </row>
    <row r="175" spans="2:16" s="1176" customFormat="1" ht="30" customHeight="1">
      <c r="B175" s="196" t="s">
        <v>270</v>
      </c>
      <c r="C175" s="431">
        <f>+'CRONOGRAMA ACTIVIDADES'!B23</f>
        <v>1.2</v>
      </c>
      <c r="D175" s="1658">
        <f>+'CRONOGRAMA ACTIVIDADES'!C23</f>
        <v>0</v>
      </c>
      <c r="E175" s="1659"/>
      <c r="F175" s="1659"/>
      <c r="G175" s="1659"/>
      <c r="H175" s="1659"/>
      <c r="I175" s="1659"/>
      <c r="J175" s="1659"/>
      <c r="K175" s="1659"/>
      <c r="L175" s="1659"/>
      <c r="M175" s="1659"/>
      <c r="N175" s="1660"/>
      <c r="O175" s="1177">
        <f t="shared" si="32"/>
        <v>0</v>
      </c>
      <c r="P175" s="1177">
        <f t="shared" si="33"/>
        <v>0</v>
      </c>
    </row>
    <row r="176" spans="2:16" s="1176" customFormat="1" ht="25.5" customHeight="1">
      <c r="B176" s="67">
        <f>+'CRONOGRAMA ACTIVIDADES'!C27</f>
        <v>0</v>
      </c>
      <c r="C176" s="325" t="str">
        <f>+'CRONOGRAMA ACTIVIDADES'!B27</f>
        <v>1.2.1</v>
      </c>
      <c r="D176" s="835" t="str">
        <f>+'CRONOGRAMA ACTIVIDADES'!D27</f>
        <v>Unidad medida</v>
      </c>
      <c r="E176" s="836">
        <f>+'CRONOGRAMA ACTIVIDADES'!E27</f>
        <v>0</v>
      </c>
      <c r="F176" s="834"/>
      <c r="G176" s="834">
        <f aca="true" t="shared" si="39" ref="G176:N176">+G178+G184+G190+G196+G202</f>
        <v>0</v>
      </c>
      <c r="H176" s="19">
        <f t="shared" si="39"/>
        <v>0</v>
      </c>
      <c r="I176" s="19">
        <f t="shared" si="39"/>
        <v>0</v>
      </c>
      <c r="J176" s="19">
        <f t="shared" si="39"/>
        <v>0</v>
      </c>
      <c r="K176" s="19">
        <f t="shared" si="39"/>
        <v>0</v>
      </c>
      <c r="L176" s="19">
        <f t="shared" si="39"/>
        <v>0</v>
      </c>
      <c r="M176" s="19">
        <f t="shared" si="39"/>
        <v>0</v>
      </c>
      <c r="N176" s="20">
        <f t="shared" si="39"/>
        <v>0</v>
      </c>
      <c r="O176" s="1177">
        <f aca="true" t="shared" si="40" ref="O176:O205">SUM(H176:N176)</f>
        <v>0</v>
      </c>
      <c r="P176" s="1177">
        <f t="shared" si="33"/>
        <v>0</v>
      </c>
    </row>
    <row r="177" spans="2:16" s="1176" customFormat="1" ht="25.5" customHeight="1">
      <c r="B177" s="879" t="s">
        <v>495</v>
      </c>
      <c r="C177" s="880"/>
      <c r="D177" s="1661"/>
      <c r="E177" s="1662"/>
      <c r="F177" s="1662"/>
      <c r="G177" s="1662"/>
      <c r="H177" s="1662"/>
      <c r="I177" s="1662"/>
      <c r="J177" s="1662"/>
      <c r="K177" s="1662"/>
      <c r="L177" s="1662"/>
      <c r="M177" s="1662"/>
      <c r="N177" s="1663"/>
      <c r="O177" s="1177">
        <f>SUM(H177:N177)</f>
        <v>0</v>
      </c>
      <c r="P177" s="1177">
        <f>+O177-G177</f>
        <v>0</v>
      </c>
    </row>
    <row r="178" spans="2:16" s="1176" customFormat="1" ht="12.75" customHeight="1">
      <c r="B178" s="1190" t="s">
        <v>372</v>
      </c>
      <c r="C178" s="1184" t="s">
        <v>3</v>
      </c>
      <c r="D178" s="1185"/>
      <c r="E178" s="1186"/>
      <c r="F178" s="1187"/>
      <c r="G178" s="833">
        <f aca="true" t="shared" si="41" ref="G178:N178">SUM(G179:G183)</f>
        <v>0</v>
      </c>
      <c r="H178" s="1188">
        <f t="shared" si="41"/>
        <v>0</v>
      </c>
      <c r="I178" s="1188">
        <f t="shared" si="41"/>
        <v>0</v>
      </c>
      <c r="J178" s="1188">
        <f t="shared" si="41"/>
        <v>0</v>
      </c>
      <c r="K178" s="1188">
        <f t="shared" si="41"/>
        <v>0</v>
      </c>
      <c r="L178" s="1188">
        <f t="shared" si="41"/>
        <v>0</v>
      </c>
      <c r="M178" s="1188">
        <f t="shared" si="41"/>
        <v>0</v>
      </c>
      <c r="N178" s="1189">
        <f t="shared" si="41"/>
        <v>0</v>
      </c>
      <c r="O178" s="1177">
        <f t="shared" si="40"/>
        <v>0</v>
      </c>
      <c r="P178" s="1177">
        <f t="shared" si="33"/>
        <v>0</v>
      </c>
    </row>
    <row r="179" spans="2:16" s="1176" customFormat="1" ht="12.75" customHeight="1">
      <c r="B179" s="1353"/>
      <c r="C179" s="1354"/>
      <c r="D179" s="1355" t="s">
        <v>399</v>
      </c>
      <c r="E179" s="1356"/>
      <c r="F179" s="1357"/>
      <c r="G179" s="1358">
        <f>+E179*F179</f>
        <v>0</v>
      </c>
      <c r="H179" s="1191"/>
      <c r="I179" s="1191"/>
      <c r="J179" s="1191"/>
      <c r="K179" s="1191"/>
      <c r="L179" s="1191"/>
      <c r="M179" s="1192"/>
      <c r="N179" s="1193"/>
      <c r="O179" s="1177">
        <f t="shared" si="40"/>
        <v>0</v>
      </c>
      <c r="P179" s="1177">
        <f t="shared" si="33"/>
        <v>0</v>
      </c>
    </row>
    <row r="180" spans="2:16" s="1176" customFormat="1" ht="12.75" customHeight="1">
      <c r="B180" s="1353"/>
      <c r="C180" s="1354"/>
      <c r="D180" s="1355" t="s">
        <v>399</v>
      </c>
      <c r="E180" s="1356"/>
      <c r="F180" s="1357"/>
      <c r="G180" s="1358">
        <f>+E180*F180</f>
        <v>0</v>
      </c>
      <c r="H180" s="1191"/>
      <c r="I180" s="1191"/>
      <c r="J180" s="1191"/>
      <c r="K180" s="1191"/>
      <c r="L180" s="1191"/>
      <c r="M180" s="1192"/>
      <c r="N180" s="1193"/>
      <c r="O180" s="1177">
        <f t="shared" si="40"/>
        <v>0</v>
      </c>
      <c r="P180" s="1177">
        <f t="shared" si="33"/>
        <v>0</v>
      </c>
    </row>
    <row r="181" spans="2:16" s="1176" customFormat="1" ht="12.75" customHeight="1">
      <c r="B181" s="1353"/>
      <c r="C181" s="1354"/>
      <c r="D181" s="1355" t="s">
        <v>399</v>
      </c>
      <c r="E181" s="1356"/>
      <c r="F181" s="1357"/>
      <c r="G181" s="1358">
        <f>+E181*F181</f>
        <v>0</v>
      </c>
      <c r="H181" s="1359"/>
      <c r="I181" s="1194"/>
      <c r="J181" s="1194"/>
      <c r="K181" s="1194"/>
      <c r="L181" s="1194"/>
      <c r="M181" s="1195"/>
      <c r="N181" s="1196"/>
      <c r="O181" s="1177">
        <f t="shared" si="40"/>
        <v>0</v>
      </c>
      <c r="P181" s="1177">
        <f t="shared" si="33"/>
        <v>0</v>
      </c>
    </row>
    <row r="182" spans="2:16" s="1176" customFormat="1" ht="12.75" customHeight="1">
      <c r="B182" s="1353"/>
      <c r="C182" s="1354"/>
      <c r="D182" s="1355" t="s">
        <v>399</v>
      </c>
      <c r="E182" s="1356"/>
      <c r="F182" s="1357"/>
      <c r="G182" s="1358">
        <f>+E182*F182</f>
        <v>0</v>
      </c>
      <c r="H182" s="1359"/>
      <c r="I182" s="1194"/>
      <c r="J182" s="1194"/>
      <c r="K182" s="1194"/>
      <c r="L182" s="1194"/>
      <c r="M182" s="1195"/>
      <c r="N182" s="1196"/>
      <c r="O182" s="1177">
        <f t="shared" si="40"/>
        <v>0</v>
      </c>
      <c r="P182" s="1177">
        <f t="shared" si="33"/>
        <v>0</v>
      </c>
    </row>
    <row r="183" spans="2:16" s="1176" customFormat="1" ht="12.75" customHeight="1">
      <c r="B183" s="1360"/>
      <c r="C183" s="880"/>
      <c r="D183" s="1361" t="s">
        <v>399</v>
      </c>
      <c r="E183" s="1362"/>
      <c r="F183" s="1363"/>
      <c r="G183" s="1364">
        <f>+E183*F183</f>
        <v>0</v>
      </c>
      <c r="H183" s="1365"/>
      <c r="I183" s="1197"/>
      <c r="J183" s="1197"/>
      <c r="K183" s="1197"/>
      <c r="L183" s="1197"/>
      <c r="M183" s="1198"/>
      <c r="N183" s="1199"/>
      <c r="O183" s="1177">
        <f t="shared" si="40"/>
        <v>0</v>
      </c>
      <c r="P183" s="1177">
        <f t="shared" si="33"/>
        <v>0</v>
      </c>
    </row>
    <row r="184" spans="2:16" s="1176" customFormat="1" ht="12.75" customHeight="1">
      <c r="B184" s="1190" t="s">
        <v>372</v>
      </c>
      <c r="C184" s="1184" t="s">
        <v>4</v>
      </c>
      <c r="D184" s="1185"/>
      <c r="E184" s="1186"/>
      <c r="F184" s="1187"/>
      <c r="G184" s="833">
        <f aca="true" t="shared" si="42" ref="G184:N184">SUM(G185:G189)</f>
        <v>0</v>
      </c>
      <c r="H184" s="1188">
        <f t="shared" si="42"/>
        <v>0</v>
      </c>
      <c r="I184" s="1188">
        <f t="shared" si="42"/>
        <v>0</v>
      </c>
      <c r="J184" s="1188">
        <f t="shared" si="42"/>
        <v>0</v>
      </c>
      <c r="K184" s="1188">
        <f t="shared" si="42"/>
        <v>0</v>
      </c>
      <c r="L184" s="1188">
        <f t="shared" si="42"/>
        <v>0</v>
      </c>
      <c r="M184" s="1188">
        <f t="shared" si="42"/>
        <v>0</v>
      </c>
      <c r="N184" s="1189">
        <f t="shared" si="42"/>
        <v>0</v>
      </c>
      <c r="O184" s="1177">
        <f t="shared" si="40"/>
        <v>0</v>
      </c>
      <c r="P184" s="1177">
        <f t="shared" si="33"/>
        <v>0</v>
      </c>
    </row>
    <row r="185" spans="2:16" s="1176" customFormat="1" ht="12.75" customHeight="1">
      <c r="B185" s="1353"/>
      <c r="C185" s="1354"/>
      <c r="D185" s="1355" t="s">
        <v>399</v>
      </c>
      <c r="E185" s="1356"/>
      <c r="F185" s="1357"/>
      <c r="G185" s="1358">
        <f>+E185*F185</f>
        <v>0</v>
      </c>
      <c r="H185" s="1191"/>
      <c r="I185" s="1191"/>
      <c r="J185" s="1191"/>
      <c r="K185" s="1191"/>
      <c r="L185" s="1191"/>
      <c r="M185" s="1192"/>
      <c r="N185" s="1193"/>
      <c r="O185" s="1177">
        <f t="shared" si="40"/>
        <v>0</v>
      </c>
      <c r="P185" s="1177">
        <f t="shared" si="33"/>
        <v>0</v>
      </c>
    </row>
    <row r="186" spans="2:16" s="1176" customFormat="1" ht="12.75" customHeight="1">
      <c r="B186" s="1353"/>
      <c r="C186" s="1354"/>
      <c r="D186" s="1355" t="s">
        <v>399</v>
      </c>
      <c r="E186" s="1356"/>
      <c r="F186" s="1357"/>
      <c r="G186" s="1358">
        <f>+E186*F186</f>
        <v>0</v>
      </c>
      <c r="H186" s="1191"/>
      <c r="I186" s="1191"/>
      <c r="J186" s="1191"/>
      <c r="K186" s="1191"/>
      <c r="L186" s="1191"/>
      <c r="M186" s="1192"/>
      <c r="N186" s="1193"/>
      <c r="O186" s="1177">
        <f t="shared" si="40"/>
        <v>0</v>
      </c>
      <c r="P186" s="1177">
        <f t="shared" si="33"/>
        <v>0</v>
      </c>
    </row>
    <row r="187" spans="2:16" s="1176" customFormat="1" ht="12.75" customHeight="1">
      <c r="B187" s="1353"/>
      <c r="C187" s="1354"/>
      <c r="D187" s="1355" t="s">
        <v>399</v>
      </c>
      <c r="E187" s="1356"/>
      <c r="F187" s="1357"/>
      <c r="G187" s="1358">
        <f>+E187*F187</f>
        <v>0</v>
      </c>
      <c r="H187" s="1359"/>
      <c r="I187" s="1194"/>
      <c r="J187" s="1194"/>
      <c r="K187" s="1194"/>
      <c r="L187" s="1194"/>
      <c r="M187" s="1195"/>
      <c r="N187" s="1196"/>
      <c r="O187" s="1177">
        <f t="shared" si="40"/>
        <v>0</v>
      </c>
      <c r="P187" s="1177">
        <f t="shared" si="33"/>
        <v>0</v>
      </c>
    </row>
    <row r="188" spans="2:16" s="1176" customFormat="1" ht="12.75" customHeight="1">
      <c r="B188" s="1353"/>
      <c r="C188" s="1354"/>
      <c r="D188" s="1355" t="s">
        <v>399</v>
      </c>
      <c r="E188" s="1356"/>
      <c r="F188" s="1357"/>
      <c r="G188" s="1358">
        <f>+E188*F188</f>
        <v>0</v>
      </c>
      <c r="H188" s="1359"/>
      <c r="I188" s="1194"/>
      <c r="J188" s="1194"/>
      <c r="K188" s="1194"/>
      <c r="L188" s="1194"/>
      <c r="M188" s="1195"/>
      <c r="N188" s="1196"/>
      <c r="O188" s="1177">
        <f t="shared" si="40"/>
        <v>0</v>
      </c>
      <c r="P188" s="1177">
        <f t="shared" si="33"/>
        <v>0</v>
      </c>
    </row>
    <row r="189" spans="2:16" s="1176" customFormat="1" ht="12.75" customHeight="1">
      <c r="B189" s="1360"/>
      <c r="C189" s="880"/>
      <c r="D189" s="1361" t="s">
        <v>399</v>
      </c>
      <c r="E189" s="1362"/>
      <c r="F189" s="1363"/>
      <c r="G189" s="1364">
        <f>+E189*F189</f>
        <v>0</v>
      </c>
      <c r="H189" s="1365"/>
      <c r="I189" s="1197"/>
      <c r="J189" s="1197"/>
      <c r="K189" s="1197"/>
      <c r="L189" s="1197"/>
      <c r="M189" s="1198"/>
      <c r="N189" s="1199"/>
      <c r="O189" s="1177">
        <f t="shared" si="40"/>
        <v>0</v>
      </c>
      <c r="P189" s="1177">
        <f t="shared" si="33"/>
        <v>0</v>
      </c>
    </row>
    <row r="190" spans="2:16" s="1176" customFormat="1" ht="12.75" customHeight="1">
      <c r="B190" s="1190" t="s">
        <v>372</v>
      </c>
      <c r="C190" s="1184" t="s">
        <v>5</v>
      </c>
      <c r="D190" s="1185"/>
      <c r="E190" s="1186"/>
      <c r="F190" s="1187"/>
      <c r="G190" s="833">
        <f aca="true" t="shared" si="43" ref="G190:N190">SUM(G191:G195)</f>
        <v>0</v>
      </c>
      <c r="H190" s="1188">
        <f t="shared" si="43"/>
        <v>0</v>
      </c>
      <c r="I190" s="1188">
        <f t="shared" si="43"/>
        <v>0</v>
      </c>
      <c r="J190" s="1188">
        <f t="shared" si="43"/>
        <v>0</v>
      </c>
      <c r="K190" s="1188">
        <f t="shared" si="43"/>
        <v>0</v>
      </c>
      <c r="L190" s="1188">
        <f t="shared" si="43"/>
        <v>0</v>
      </c>
      <c r="M190" s="1188">
        <f t="shared" si="43"/>
        <v>0</v>
      </c>
      <c r="N190" s="1189">
        <f t="shared" si="43"/>
        <v>0</v>
      </c>
      <c r="O190" s="1177">
        <f t="shared" si="40"/>
        <v>0</v>
      </c>
      <c r="P190" s="1177">
        <f t="shared" si="33"/>
        <v>0</v>
      </c>
    </row>
    <row r="191" spans="2:16" s="1176" customFormat="1" ht="12.75" customHeight="1">
      <c r="B191" s="1353"/>
      <c r="C191" s="1354"/>
      <c r="D191" s="1355" t="s">
        <v>399</v>
      </c>
      <c r="E191" s="1356"/>
      <c r="F191" s="1357"/>
      <c r="G191" s="1358">
        <f>+E191*F191</f>
        <v>0</v>
      </c>
      <c r="H191" s="1191"/>
      <c r="I191" s="1191"/>
      <c r="J191" s="1191"/>
      <c r="K191" s="1191"/>
      <c r="L191" s="1191"/>
      <c r="M191" s="1192"/>
      <c r="N191" s="1193"/>
      <c r="O191" s="1177">
        <f t="shared" si="40"/>
        <v>0</v>
      </c>
      <c r="P191" s="1177">
        <f aca="true" t="shared" si="44" ref="P191:P256">+O191-G191</f>
        <v>0</v>
      </c>
    </row>
    <row r="192" spans="2:16" s="1176" customFormat="1" ht="12.75" customHeight="1">
      <c r="B192" s="1353"/>
      <c r="C192" s="1354"/>
      <c r="D192" s="1355" t="s">
        <v>399</v>
      </c>
      <c r="E192" s="1356"/>
      <c r="F192" s="1357"/>
      <c r="G192" s="1358">
        <f>+E192*F192</f>
        <v>0</v>
      </c>
      <c r="H192" s="1191"/>
      <c r="I192" s="1191"/>
      <c r="J192" s="1191"/>
      <c r="K192" s="1191"/>
      <c r="L192" s="1191"/>
      <c r="M192" s="1192"/>
      <c r="N192" s="1193"/>
      <c r="O192" s="1177">
        <f t="shared" si="40"/>
        <v>0</v>
      </c>
      <c r="P192" s="1177">
        <f t="shared" si="44"/>
        <v>0</v>
      </c>
    </row>
    <row r="193" spans="2:16" s="1176" customFormat="1" ht="12.75" customHeight="1">
      <c r="B193" s="1353"/>
      <c r="C193" s="1354"/>
      <c r="D193" s="1355" t="s">
        <v>399</v>
      </c>
      <c r="E193" s="1356"/>
      <c r="F193" s="1357"/>
      <c r="G193" s="1358">
        <f>+E193*F193</f>
        <v>0</v>
      </c>
      <c r="H193" s="1359"/>
      <c r="I193" s="1194"/>
      <c r="J193" s="1194"/>
      <c r="K193" s="1194"/>
      <c r="L193" s="1194"/>
      <c r="M193" s="1195"/>
      <c r="N193" s="1196"/>
      <c r="O193" s="1177">
        <f t="shared" si="40"/>
        <v>0</v>
      </c>
      <c r="P193" s="1177">
        <f t="shared" si="44"/>
        <v>0</v>
      </c>
    </row>
    <row r="194" spans="2:16" s="1176" customFormat="1" ht="12.75" customHeight="1">
      <c r="B194" s="1353"/>
      <c r="C194" s="1354"/>
      <c r="D194" s="1355" t="s">
        <v>399</v>
      </c>
      <c r="E194" s="1356"/>
      <c r="F194" s="1357"/>
      <c r="G194" s="1358">
        <f>+E194*F194</f>
        <v>0</v>
      </c>
      <c r="H194" s="1359"/>
      <c r="I194" s="1194"/>
      <c r="J194" s="1194"/>
      <c r="K194" s="1194"/>
      <c r="L194" s="1194"/>
      <c r="M194" s="1195"/>
      <c r="N194" s="1196"/>
      <c r="O194" s="1177">
        <f t="shared" si="40"/>
        <v>0</v>
      </c>
      <c r="P194" s="1177">
        <f t="shared" si="44"/>
        <v>0</v>
      </c>
    </row>
    <row r="195" spans="2:16" s="1176" customFormat="1" ht="12.75" customHeight="1">
      <c r="B195" s="1360"/>
      <c r="C195" s="880"/>
      <c r="D195" s="1361" t="s">
        <v>399</v>
      </c>
      <c r="E195" s="1362"/>
      <c r="F195" s="1363"/>
      <c r="G195" s="1364">
        <f>+E195*F195</f>
        <v>0</v>
      </c>
      <c r="H195" s="1365"/>
      <c r="I195" s="1197"/>
      <c r="J195" s="1197"/>
      <c r="K195" s="1197"/>
      <c r="L195" s="1197"/>
      <c r="M195" s="1198"/>
      <c r="N195" s="1199"/>
      <c r="O195" s="1177">
        <f t="shared" si="40"/>
        <v>0</v>
      </c>
      <c r="P195" s="1177">
        <f t="shared" si="44"/>
        <v>0</v>
      </c>
    </row>
    <row r="196" spans="2:16" s="1176" customFormat="1" ht="12.75" customHeight="1">
      <c r="B196" s="1190" t="s">
        <v>372</v>
      </c>
      <c r="C196" s="1184" t="s">
        <v>96</v>
      </c>
      <c r="D196" s="1185"/>
      <c r="E196" s="1186"/>
      <c r="F196" s="1187"/>
      <c r="G196" s="833">
        <f aca="true" t="shared" si="45" ref="G196:N196">SUM(G197:G201)</f>
        <v>0</v>
      </c>
      <c r="H196" s="1188">
        <f t="shared" si="45"/>
        <v>0</v>
      </c>
      <c r="I196" s="1188">
        <f t="shared" si="45"/>
        <v>0</v>
      </c>
      <c r="J196" s="1188">
        <f t="shared" si="45"/>
        <v>0</v>
      </c>
      <c r="K196" s="1188">
        <f t="shared" si="45"/>
        <v>0</v>
      </c>
      <c r="L196" s="1188">
        <f t="shared" si="45"/>
        <v>0</v>
      </c>
      <c r="M196" s="1188">
        <f t="shared" si="45"/>
        <v>0</v>
      </c>
      <c r="N196" s="1189">
        <f t="shared" si="45"/>
        <v>0</v>
      </c>
      <c r="O196" s="1177">
        <f t="shared" si="40"/>
        <v>0</v>
      </c>
      <c r="P196" s="1177">
        <f t="shared" si="44"/>
        <v>0</v>
      </c>
    </row>
    <row r="197" spans="2:16" s="1176" customFormat="1" ht="12.75" customHeight="1">
      <c r="B197" s="1353"/>
      <c r="C197" s="1354"/>
      <c r="D197" s="1355" t="s">
        <v>399</v>
      </c>
      <c r="E197" s="1356"/>
      <c r="F197" s="1357"/>
      <c r="G197" s="1358">
        <f>+E197*F197</f>
        <v>0</v>
      </c>
      <c r="H197" s="1191"/>
      <c r="I197" s="1191"/>
      <c r="J197" s="1191"/>
      <c r="K197" s="1191"/>
      <c r="L197" s="1191"/>
      <c r="M197" s="1192"/>
      <c r="N197" s="1193"/>
      <c r="O197" s="1177">
        <f t="shared" si="40"/>
        <v>0</v>
      </c>
      <c r="P197" s="1177">
        <f t="shared" si="44"/>
        <v>0</v>
      </c>
    </row>
    <row r="198" spans="2:16" s="1176" customFormat="1" ht="12.75" customHeight="1">
      <c r="B198" s="1353"/>
      <c r="C198" s="1354"/>
      <c r="D198" s="1355" t="s">
        <v>399</v>
      </c>
      <c r="E198" s="1356"/>
      <c r="F198" s="1357"/>
      <c r="G198" s="1358">
        <f>+E198*F198</f>
        <v>0</v>
      </c>
      <c r="H198" s="1191"/>
      <c r="I198" s="1191"/>
      <c r="J198" s="1191"/>
      <c r="K198" s="1191"/>
      <c r="L198" s="1191"/>
      <c r="M198" s="1192"/>
      <c r="N198" s="1193"/>
      <c r="O198" s="1177">
        <f t="shared" si="40"/>
        <v>0</v>
      </c>
      <c r="P198" s="1177">
        <f t="shared" si="44"/>
        <v>0</v>
      </c>
    </row>
    <row r="199" spans="2:16" s="1176" customFormat="1" ht="12.75" customHeight="1">
      <c r="B199" s="1353"/>
      <c r="C199" s="1354"/>
      <c r="D199" s="1355" t="s">
        <v>399</v>
      </c>
      <c r="E199" s="1356"/>
      <c r="F199" s="1357"/>
      <c r="G199" s="1358">
        <f>+E199*F199</f>
        <v>0</v>
      </c>
      <c r="H199" s="1359"/>
      <c r="I199" s="1194"/>
      <c r="J199" s="1194"/>
      <c r="K199" s="1194"/>
      <c r="L199" s="1194"/>
      <c r="M199" s="1195"/>
      <c r="N199" s="1196"/>
      <c r="O199" s="1177">
        <f t="shared" si="40"/>
        <v>0</v>
      </c>
      <c r="P199" s="1177">
        <f t="shared" si="44"/>
        <v>0</v>
      </c>
    </row>
    <row r="200" spans="2:16" s="1176" customFormat="1" ht="12.75" customHeight="1">
      <c r="B200" s="1353"/>
      <c r="C200" s="1354"/>
      <c r="D200" s="1355" t="s">
        <v>399</v>
      </c>
      <c r="E200" s="1356"/>
      <c r="F200" s="1357"/>
      <c r="G200" s="1358">
        <f>+E200*F200</f>
        <v>0</v>
      </c>
      <c r="H200" s="1359"/>
      <c r="I200" s="1194"/>
      <c r="J200" s="1194"/>
      <c r="K200" s="1194"/>
      <c r="L200" s="1194"/>
      <c r="M200" s="1195"/>
      <c r="N200" s="1196"/>
      <c r="O200" s="1177">
        <f t="shared" si="40"/>
        <v>0</v>
      </c>
      <c r="P200" s="1177">
        <f t="shared" si="44"/>
        <v>0</v>
      </c>
    </row>
    <row r="201" spans="2:16" s="1176" customFormat="1" ht="12.75" customHeight="1">
      <c r="B201" s="1360"/>
      <c r="C201" s="880"/>
      <c r="D201" s="1361" t="s">
        <v>399</v>
      </c>
      <c r="E201" s="1362"/>
      <c r="F201" s="1363"/>
      <c r="G201" s="1364">
        <f>+E201*F201</f>
        <v>0</v>
      </c>
      <c r="H201" s="1365"/>
      <c r="I201" s="1197"/>
      <c r="J201" s="1197"/>
      <c r="K201" s="1197"/>
      <c r="L201" s="1197"/>
      <c r="M201" s="1198"/>
      <c r="N201" s="1199"/>
      <c r="O201" s="1177">
        <f t="shared" si="40"/>
        <v>0</v>
      </c>
      <c r="P201" s="1177">
        <f t="shared" si="44"/>
        <v>0</v>
      </c>
    </row>
    <row r="202" spans="2:16" s="1176" customFormat="1" ht="12.75" customHeight="1">
      <c r="B202" s="1190" t="s">
        <v>372</v>
      </c>
      <c r="C202" s="1184" t="s">
        <v>97</v>
      </c>
      <c r="D202" s="1185"/>
      <c r="E202" s="1186"/>
      <c r="F202" s="1187"/>
      <c r="G202" s="833">
        <f aca="true" t="shared" si="46" ref="G202:N202">SUM(G203:G207)</f>
        <v>0</v>
      </c>
      <c r="H202" s="1188">
        <f t="shared" si="46"/>
        <v>0</v>
      </c>
      <c r="I202" s="1188">
        <f t="shared" si="46"/>
        <v>0</v>
      </c>
      <c r="J202" s="1188">
        <f t="shared" si="46"/>
        <v>0</v>
      </c>
      <c r="K202" s="1188">
        <f t="shared" si="46"/>
        <v>0</v>
      </c>
      <c r="L202" s="1188">
        <f t="shared" si="46"/>
        <v>0</v>
      </c>
      <c r="M202" s="1188">
        <f t="shared" si="46"/>
        <v>0</v>
      </c>
      <c r="N202" s="1189">
        <f t="shared" si="46"/>
        <v>0</v>
      </c>
      <c r="O202" s="1177">
        <f t="shared" si="40"/>
        <v>0</v>
      </c>
      <c r="P202" s="1177">
        <f t="shared" si="44"/>
        <v>0</v>
      </c>
    </row>
    <row r="203" spans="2:16" s="1176" customFormat="1" ht="12.75" customHeight="1">
      <c r="B203" s="1353"/>
      <c r="C203" s="1354"/>
      <c r="D203" s="1355" t="s">
        <v>399</v>
      </c>
      <c r="E203" s="1356"/>
      <c r="F203" s="1357"/>
      <c r="G203" s="1358">
        <f>+E203*F203</f>
        <v>0</v>
      </c>
      <c r="H203" s="1191"/>
      <c r="I203" s="1191"/>
      <c r="J203" s="1191"/>
      <c r="K203" s="1191"/>
      <c r="L203" s="1191"/>
      <c r="M203" s="1192"/>
      <c r="N203" s="1193"/>
      <c r="O203" s="1177">
        <f t="shared" si="40"/>
        <v>0</v>
      </c>
      <c r="P203" s="1177">
        <f t="shared" si="44"/>
        <v>0</v>
      </c>
    </row>
    <row r="204" spans="2:16" s="1176" customFormat="1" ht="12.75" customHeight="1">
      <c r="B204" s="1353"/>
      <c r="C204" s="1354"/>
      <c r="D204" s="1355" t="s">
        <v>399</v>
      </c>
      <c r="E204" s="1356"/>
      <c r="F204" s="1357"/>
      <c r="G204" s="1358">
        <f>+E204*F204</f>
        <v>0</v>
      </c>
      <c r="H204" s="1191"/>
      <c r="I204" s="1191"/>
      <c r="J204" s="1191"/>
      <c r="K204" s="1191"/>
      <c r="L204" s="1191"/>
      <c r="M204" s="1192"/>
      <c r="N204" s="1193"/>
      <c r="O204" s="1177">
        <f t="shared" si="40"/>
        <v>0</v>
      </c>
      <c r="P204" s="1177">
        <f t="shared" si="44"/>
        <v>0</v>
      </c>
    </row>
    <row r="205" spans="2:16" s="1176" customFormat="1" ht="12.75" customHeight="1">
      <c r="B205" s="1353"/>
      <c r="C205" s="1354"/>
      <c r="D205" s="1355" t="s">
        <v>399</v>
      </c>
      <c r="E205" s="1356"/>
      <c r="F205" s="1357"/>
      <c r="G205" s="1358">
        <f>+E205*F205</f>
        <v>0</v>
      </c>
      <c r="H205" s="1359"/>
      <c r="I205" s="1194"/>
      <c r="J205" s="1194"/>
      <c r="K205" s="1194"/>
      <c r="L205" s="1194"/>
      <c r="M205" s="1195"/>
      <c r="N205" s="1196"/>
      <c r="O205" s="1177">
        <f t="shared" si="40"/>
        <v>0</v>
      </c>
      <c r="P205" s="1177">
        <f t="shared" si="44"/>
        <v>0</v>
      </c>
    </row>
    <row r="206" spans="2:16" s="1176" customFormat="1" ht="12.75" customHeight="1">
      <c r="B206" s="1353"/>
      <c r="C206" s="1354"/>
      <c r="D206" s="1355" t="s">
        <v>399</v>
      </c>
      <c r="E206" s="1356"/>
      <c r="F206" s="1357"/>
      <c r="G206" s="1358">
        <f>+E206*F206</f>
        <v>0</v>
      </c>
      <c r="H206" s="1359"/>
      <c r="I206" s="1194"/>
      <c r="J206" s="1194"/>
      <c r="K206" s="1194"/>
      <c r="L206" s="1194"/>
      <c r="M206" s="1195"/>
      <c r="N206" s="1196"/>
      <c r="O206" s="1177">
        <f aca="true" t="shared" si="47" ref="O206:O238">SUM(H206:N206)</f>
        <v>0</v>
      </c>
      <c r="P206" s="1177">
        <f t="shared" si="44"/>
        <v>0</v>
      </c>
    </row>
    <row r="207" spans="2:16" s="1176" customFormat="1" ht="12.75" customHeight="1">
      <c r="B207" s="1360"/>
      <c r="C207" s="880"/>
      <c r="D207" s="1361" t="s">
        <v>399</v>
      </c>
      <c r="E207" s="1362"/>
      <c r="F207" s="1363"/>
      <c r="G207" s="1358">
        <f>+E207*F207</f>
        <v>0</v>
      </c>
      <c r="H207" s="1365"/>
      <c r="I207" s="1197"/>
      <c r="J207" s="1197"/>
      <c r="K207" s="1197"/>
      <c r="L207" s="1197"/>
      <c r="M207" s="1198"/>
      <c r="N207" s="1199"/>
      <c r="O207" s="1177">
        <f t="shared" si="47"/>
        <v>0</v>
      </c>
      <c r="P207" s="1177">
        <f t="shared" si="44"/>
        <v>0</v>
      </c>
    </row>
    <row r="208" spans="2:16" s="1176" customFormat="1" ht="26.25" customHeight="1">
      <c r="B208" s="67">
        <f>+'CRONOGRAMA ACTIVIDADES'!C28</f>
        <v>0</v>
      </c>
      <c r="C208" s="325" t="str">
        <f>+'CRONOGRAMA ACTIVIDADES'!B28</f>
        <v>1.2.2</v>
      </c>
      <c r="D208" s="835" t="str">
        <f>+'CRONOGRAMA ACTIVIDADES'!D28</f>
        <v>Unidad medida</v>
      </c>
      <c r="E208" s="836">
        <f>+'CRONOGRAMA ACTIVIDADES'!E28</f>
        <v>0</v>
      </c>
      <c r="F208" s="834"/>
      <c r="G208" s="834">
        <f aca="true" t="shared" si="48" ref="G208:N208">+G210+G216+G222+G228+G234</f>
        <v>0</v>
      </c>
      <c r="H208" s="19">
        <f t="shared" si="48"/>
        <v>0</v>
      </c>
      <c r="I208" s="19">
        <f t="shared" si="48"/>
        <v>0</v>
      </c>
      <c r="J208" s="19">
        <f t="shared" si="48"/>
        <v>0</v>
      </c>
      <c r="K208" s="19">
        <f t="shared" si="48"/>
        <v>0</v>
      </c>
      <c r="L208" s="19">
        <f t="shared" si="48"/>
        <v>0</v>
      </c>
      <c r="M208" s="19">
        <f t="shared" si="48"/>
        <v>0</v>
      </c>
      <c r="N208" s="20">
        <f t="shared" si="48"/>
        <v>0</v>
      </c>
      <c r="O208" s="1177">
        <f t="shared" si="47"/>
        <v>0</v>
      </c>
      <c r="P208" s="1177">
        <f t="shared" si="44"/>
        <v>0</v>
      </c>
    </row>
    <row r="209" spans="2:16" s="1176" customFormat="1" ht="26.25" customHeight="1">
      <c r="B209" s="879" t="s">
        <v>495</v>
      </c>
      <c r="C209" s="880"/>
      <c r="D209" s="1661"/>
      <c r="E209" s="1662"/>
      <c r="F209" s="1662"/>
      <c r="G209" s="1662"/>
      <c r="H209" s="1662"/>
      <c r="I209" s="1662"/>
      <c r="J209" s="1662"/>
      <c r="K209" s="1662"/>
      <c r="L209" s="1662"/>
      <c r="M209" s="1662"/>
      <c r="N209" s="1663"/>
      <c r="O209" s="1177">
        <f>SUM(H209:N209)</f>
        <v>0</v>
      </c>
      <c r="P209" s="1177">
        <f>+O209-G209</f>
        <v>0</v>
      </c>
    </row>
    <row r="210" spans="2:16" s="1176" customFormat="1" ht="12.75" customHeight="1">
      <c r="B210" s="1190" t="s">
        <v>372</v>
      </c>
      <c r="C210" s="1184" t="s">
        <v>99</v>
      </c>
      <c r="D210" s="1185"/>
      <c r="E210" s="1186"/>
      <c r="F210" s="1187"/>
      <c r="G210" s="833">
        <f aca="true" t="shared" si="49" ref="G210:N210">SUM(G211:G215)</f>
        <v>0</v>
      </c>
      <c r="H210" s="1188">
        <f t="shared" si="49"/>
        <v>0</v>
      </c>
      <c r="I210" s="1188">
        <f t="shared" si="49"/>
        <v>0</v>
      </c>
      <c r="J210" s="1188">
        <f t="shared" si="49"/>
        <v>0</v>
      </c>
      <c r="K210" s="1188">
        <f t="shared" si="49"/>
        <v>0</v>
      </c>
      <c r="L210" s="1188">
        <f t="shared" si="49"/>
        <v>0</v>
      </c>
      <c r="M210" s="1188">
        <f t="shared" si="49"/>
        <v>0</v>
      </c>
      <c r="N210" s="1189">
        <f t="shared" si="49"/>
        <v>0</v>
      </c>
      <c r="O210" s="1177">
        <f t="shared" si="47"/>
        <v>0</v>
      </c>
      <c r="P210" s="1177">
        <f t="shared" si="44"/>
        <v>0</v>
      </c>
    </row>
    <row r="211" spans="2:16" s="1176" customFormat="1" ht="12.75" customHeight="1">
      <c r="B211" s="1353"/>
      <c r="C211" s="1354"/>
      <c r="D211" s="1355" t="s">
        <v>399</v>
      </c>
      <c r="E211" s="1356"/>
      <c r="F211" s="1357"/>
      <c r="G211" s="1358">
        <f>+E211*F211</f>
        <v>0</v>
      </c>
      <c r="H211" s="1191"/>
      <c r="I211" s="1191"/>
      <c r="J211" s="1191"/>
      <c r="K211" s="1191"/>
      <c r="L211" s="1191"/>
      <c r="M211" s="1192"/>
      <c r="N211" s="1193"/>
      <c r="O211" s="1177">
        <f t="shared" si="47"/>
        <v>0</v>
      </c>
      <c r="P211" s="1177">
        <f t="shared" si="44"/>
        <v>0</v>
      </c>
    </row>
    <row r="212" spans="2:16" s="1176" customFormat="1" ht="12.75" customHeight="1">
      <c r="B212" s="1353"/>
      <c r="C212" s="1354"/>
      <c r="D212" s="1355" t="s">
        <v>399</v>
      </c>
      <c r="E212" s="1356"/>
      <c r="F212" s="1357"/>
      <c r="G212" s="1358">
        <f>+E212*F212</f>
        <v>0</v>
      </c>
      <c r="H212" s="1191"/>
      <c r="I212" s="1191"/>
      <c r="J212" s="1191"/>
      <c r="K212" s="1191"/>
      <c r="L212" s="1191"/>
      <c r="M212" s="1192"/>
      <c r="N212" s="1193"/>
      <c r="O212" s="1177">
        <f t="shared" si="47"/>
        <v>0</v>
      </c>
      <c r="P212" s="1177">
        <f t="shared" si="44"/>
        <v>0</v>
      </c>
    </row>
    <row r="213" spans="2:16" s="1176" customFormat="1" ht="12.75" customHeight="1">
      <c r="B213" s="1353"/>
      <c r="C213" s="1354"/>
      <c r="D213" s="1355" t="s">
        <v>399</v>
      </c>
      <c r="E213" s="1356"/>
      <c r="F213" s="1357"/>
      <c r="G213" s="1358">
        <f>+E213*F213</f>
        <v>0</v>
      </c>
      <c r="H213" s="1359"/>
      <c r="I213" s="1194"/>
      <c r="J213" s="1194"/>
      <c r="K213" s="1194"/>
      <c r="L213" s="1194"/>
      <c r="M213" s="1195"/>
      <c r="N213" s="1196"/>
      <c r="O213" s="1177">
        <f t="shared" si="47"/>
        <v>0</v>
      </c>
      <c r="P213" s="1177">
        <f t="shared" si="44"/>
        <v>0</v>
      </c>
    </row>
    <row r="214" spans="2:16" s="1176" customFormat="1" ht="12.75" customHeight="1">
      <c r="B214" s="1353"/>
      <c r="C214" s="1354"/>
      <c r="D214" s="1355" t="s">
        <v>399</v>
      </c>
      <c r="E214" s="1356"/>
      <c r="F214" s="1357"/>
      <c r="G214" s="1358">
        <f>+E214*F214</f>
        <v>0</v>
      </c>
      <c r="H214" s="1359"/>
      <c r="I214" s="1194"/>
      <c r="J214" s="1194"/>
      <c r="K214" s="1194"/>
      <c r="L214" s="1194"/>
      <c r="M214" s="1195"/>
      <c r="N214" s="1196"/>
      <c r="O214" s="1177">
        <f t="shared" si="47"/>
        <v>0</v>
      </c>
      <c r="P214" s="1177">
        <f t="shared" si="44"/>
        <v>0</v>
      </c>
    </row>
    <row r="215" spans="2:16" s="1176" customFormat="1" ht="12.75" customHeight="1">
      <c r="B215" s="1360"/>
      <c r="C215" s="880"/>
      <c r="D215" s="1361" t="s">
        <v>399</v>
      </c>
      <c r="E215" s="1362"/>
      <c r="F215" s="1363"/>
      <c r="G215" s="1364">
        <f>+E215*F215</f>
        <v>0</v>
      </c>
      <c r="H215" s="1365"/>
      <c r="I215" s="1197"/>
      <c r="J215" s="1197"/>
      <c r="K215" s="1197"/>
      <c r="L215" s="1197"/>
      <c r="M215" s="1198"/>
      <c r="N215" s="1199"/>
      <c r="O215" s="1177">
        <f t="shared" si="47"/>
        <v>0</v>
      </c>
      <c r="P215" s="1177">
        <f t="shared" si="44"/>
        <v>0</v>
      </c>
    </row>
    <row r="216" spans="2:16" s="1176" customFormat="1" ht="12.75" customHeight="1">
      <c r="B216" s="1190" t="s">
        <v>372</v>
      </c>
      <c r="C216" s="1184" t="s">
        <v>100</v>
      </c>
      <c r="D216" s="1185"/>
      <c r="E216" s="1186"/>
      <c r="F216" s="1187"/>
      <c r="G216" s="833">
        <f aca="true" t="shared" si="50" ref="G216:N216">SUM(G217:G221)</f>
        <v>0</v>
      </c>
      <c r="H216" s="1188">
        <f t="shared" si="50"/>
        <v>0</v>
      </c>
      <c r="I216" s="1188">
        <f t="shared" si="50"/>
        <v>0</v>
      </c>
      <c r="J216" s="1188">
        <f t="shared" si="50"/>
        <v>0</v>
      </c>
      <c r="K216" s="1188">
        <f t="shared" si="50"/>
        <v>0</v>
      </c>
      <c r="L216" s="1188">
        <f t="shared" si="50"/>
        <v>0</v>
      </c>
      <c r="M216" s="1188">
        <f t="shared" si="50"/>
        <v>0</v>
      </c>
      <c r="N216" s="1189">
        <f t="shared" si="50"/>
        <v>0</v>
      </c>
      <c r="O216" s="1177">
        <f t="shared" si="47"/>
        <v>0</v>
      </c>
      <c r="P216" s="1177">
        <f t="shared" si="44"/>
        <v>0</v>
      </c>
    </row>
    <row r="217" spans="2:16" s="1176" customFormat="1" ht="12.75" customHeight="1">
      <c r="B217" s="1353"/>
      <c r="C217" s="1354"/>
      <c r="D217" s="1355" t="s">
        <v>399</v>
      </c>
      <c r="E217" s="1356"/>
      <c r="F217" s="1357"/>
      <c r="G217" s="1358">
        <f>+E217*F217</f>
        <v>0</v>
      </c>
      <c r="H217" s="1191"/>
      <c r="I217" s="1191"/>
      <c r="J217" s="1191"/>
      <c r="K217" s="1191"/>
      <c r="L217" s="1191"/>
      <c r="M217" s="1192"/>
      <c r="N217" s="1193"/>
      <c r="O217" s="1177">
        <f t="shared" si="47"/>
        <v>0</v>
      </c>
      <c r="P217" s="1177">
        <f t="shared" si="44"/>
        <v>0</v>
      </c>
    </row>
    <row r="218" spans="2:16" s="1176" customFormat="1" ht="12.75" customHeight="1">
      <c r="B218" s="1353"/>
      <c r="C218" s="1354"/>
      <c r="D218" s="1355" t="s">
        <v>399</v>
      </c>
      <c r="E218" s="1356"/>
      <c r="F218" s="1357"/>
      <c r="G218" s="1358">
        <f>+E218*F218</f>
        <v>0</v>
      </c>
      <c r="H218" s="1191"/>
      <c r="I218" s="1191"/>
      <c r="J218" s="1191"/>
      <c r="K218" s="1191"/>
      <c r="L218" s="1191"/>
      <c r="M218" s="1192"/>
      <c r="N218" s="1193"/>
      <c r="O218" s="1177">
        <f t="shared" si="47"/>
        <v>0</v>
      </c>
      <c r="P218" s="1177">
        <f t="shared" si="44"/>
        <v>0</v>
      </c>
    </row>
    <row r="219" spans="2:16" s="1176" customFormat="1" ht="12.75" customHeight="1">
      <c r="B219" s="1353"/>
      <c r="C219" s="1354"/>
      <c r="D219" s="1355" t="s">
        <v>399</v>
      </c>
      <c r="E219" s="1356"/>
      <c r="F219" s="1357"/>
      <c r="G219" s="1358">
        <f>+E219*F219</f>
        <v>0</v>
      </c>
      <c r="H219" s="1359"/>
      <c r="I219" s="1194"/>
      <c r="J219" s="1194"/>
      <c r="K219" s="1194"/>
      <c r="L219" s="1194"/>
      <c r="M219" s="1195"/>
      <c r="N219" s="1196"/>
      <c r="O219" s="1177">
        <f t="shared" si="47"/>
        <v>0</v>
      </c>
      <c r="P219" s="1177">
        <f t="shared" si="44"/>
        <v>0</v>
      </c>
    </row>
    <row r="220" spans="2:16" s="1176" customFormat="1" ht="12.75" customHeight="1">
      <c r="B220" s="1353"/>
      <c r="C220" s="1354"/>
      <c r="D220" s="1355" t="s">
        <v>399</v>
      </c>
      <c r="E220" s="1356"/>
      <c r="F220" s="1357"/>
      <c r="G220" s="1358">
        <f>+E220*F220</f>
        <v>0</v>
      </c>
      <c r="H220" s="1359"/>
      <c r="I220" s="1194"/>
      <c r="J220" s="1194"/>
      <c r="K220" s="1194"/>
      <c r="L220" s="1194"/>
      <c r="M220" s="1195"/>
      <c r="N220" s="1196"/>
      <c r="O220" s="1177">
        <f t="shared" si="47"/>
        <v>0</v>
      </c>
      <c r="P220" s="1177">
        <f t="shared" si="44"/>
        <v>0</v>
      </c>
    </row>
    <row r="221" spans="2:16" s="1176" customFormat="1" ht="12.75" customHeight="1">
      <c r="B221" s="1360"/>
      <c r="C221" s="880"/>
      <c r="D221" s="1361" t="s">
        <v>399</v>
      </c>
      <c r="E221" s="1362"/>
      <c r="F221" s="1363"/>
      <c r="G221" s="1364">
        <f>+E221*F221</f>
        <v>0</v>
      </c>
      <c r="H221" s="1365"/>
      <c r="I221" s="1197"/>
      <c r="J221" s="1197"/>
      <c r="K221" s="1197"/>
      <c r="L221" s="1197"/>
      <c r="M221" s="1198"/>
      <c r="N221" s="1199"/>
      <c r="O221" s="1177">
        <f t="shared" si="47"/>
        <v>0</v>
      </c>
      <c r="P221" s="1177">
        <f t="shared" si="44"/>
        <v>0</v>
      </c>
    </row>
    <row r="222" spans="2:16" s="1176" customFormat="1" ht="12.75" customHeight="1">
      <c r="B222" s="1190" t="s">
        <v>372</v>
      </c>
      <c r="C222" s="1184" t="s">
        <v>101</v>
      </c>
      <c r="D222" s="1185"/>
      <c r="E222" s="1186"/>
      <c r="F222" s="1187"/>
      <c r="G222" s="833">
        <f aca="true" t="shared" si="51" ref="G222:N222">SUM(G223:G227)</f>
        <v>0</v>
      </c>
      <c r="H222" s="1188">
        <f t="shared" si="51"/>
        <v>0</v>
      </c>
      <c r="I222" s="1188">
        <f t="shared" si="51"/>
        <v>0</v>
      </c>
      <c r="J222" s="1188">
        <f t="shared" si="51"/>
        <v>0</v>
      </c>
      <c r="K222" s="1188">
        <f t="shared" si="51"/>
        <v>0</v>
      </c>
      <c r="L222" s="1188">
        <f t="shared" si="51"/>
        <v>0</v>
      </c>
      <c r="M222" s="1188">
        <f t="shared" si="51"/>
        <v>0</v>
      </c>
      <c r="N222" s="1189">
        <f t="shared" si="51"/>
        <v>0</v>
      </c>
      <c r="O222" s="1177">
        <f t="shared" si="47"/>
        <v>0</v>
      </c>
      <c r="P222" s="1177">
        <f t="shared" si="44"/>
        <v>0</v>
      </c>
    </row>
    <row r="223" spans="2:16" s="1176" customFormat="1" ht="12.75" customHeight="1">
      <c r="B223" s="1353"/>
      <c r="C223" s="1354"/>
      <c r="D223" s="1355" t="s">
        <v>399</v>
      </c>
      <c r="E223" s="1356"/>
      <c r="F223" s="1357"/>
      <c r="G223" s="1358">
        <f>+E223*F223</f>
        <v>0</v>
      </c>
      <c r="H223" s="1191"/>
      <c r="I223" s="1191"/>
      <c r="J223" s="1191"/>
      <c r="K223" s="1191"/>
      <c r="L223" s="1191"/>
      <c r="M223" s="1192"/>
      <c r="N223" s="1193"/>
      <c r="O223" s="1177">
        <f t="shared" si="47"/>
        <v>0</v>
      </c>
      <c r="P223" s="1177">
        <f t="shared" si="44"/>
        <v>0</v>
      </c>
    </row>
    <row r="224" spans="2:16" s="1176" customFormat="1" ht="12.75" customHeight="1">
      <c r="B224" s="1353"/>
      <c r="C224" s="1354"/>
      <c r="D224" s="1355" t="s">
        <v>399</v>
      </c>
      <c r="E224" s="1356"/>
      <c r="F224" s="1357"/>
      <c r="G224" s="1358">
        <f>+E224*F224</f>
        <v>0</v>
      </c>
      <c r="H224" s="1191"/>
      <c r="I224" s="1191"/>
      <c r="J224" s="1191"/>
      <c r="K224" s="1191"/>
      <c r="L224" s="1191"/>
      <c r="M224" s="1192"/>
      <c r="N224" s="1193"/>
      <c r="O224" s="1177">
        <f t="shared" si="47"/>
        <v>0</v>
      </c>
      <c r="P224" s="1177">
        <f t="shared" si="44"/>
        <v>0</v>
      </c>
    </row>
    <row r="225" spans="2:16" s="1176" customFormat="1" ht="12.75" customHeight="1">
      <c r="B225" s="1353"/>
      <c r="C225" s="1354"/>
      <c r="D225" s="1355" t="s">
        <v>399</v>
      </c>
      <c r="E225" s="1356"/>
      <c r="F225" s="1357"/>
      <c r="G225" s="1358">
        <f>+E225*F225</f>
        <v>0</v>
      </c>
      <c r="H225" s="1359"/>
      <c r="I225" s="1194"/>
      <c r="J225" s="1194"/>
      <c r="K225" s="1194"/>
      <c r="L225" s="1194"/>
      <c r="M225" s="1195"/>
      <c r="N225" s="1196"/>
      <c r="O225" s="1177">
        <f t="shared" si="47"/>
        <v>0</v>
      </c>
      <c r="P225" s="1177">
        <f t="shared" si="44"/>
        <v>0</v>
      </c>
    </row>
    <row r="226" spans="2:16" s="1176" customFormat="1" ht="12.75" customHeight="1">
      <c r="B226" s="1353"/>
      <c r="C226" s="1354"/>
      <c r="D226" s="1355" t="s">
        <v>399</v>
      </c>
      <c r="E226" s="1356"/>
      <c r="F226" s="1357"/>
      <c r="G226" s="1358">
        <f>+E226*F226</f>
        <v>0</v>
      </c>
      <c r="H226" s="1359"/>
      <c r="I226" s="1194"/>
      <c r="J226" s="1194"/>
      <c r="K226" s="1194"/>
      <c r="L226" s="1194"/>
      <c r="M226" s="1195"/>
      <c r="N226" s="1196"/>
      <c r="O226" s="1177">
        <f t="shared" si="47"/>
        <v>0</v>
      </c>
      <c r="P226" s="1177">
        <f t="shared" si="44"/>
        <v>0</v>
      </c>
    </row>
    <row r="227" spans="2:16" s="1176" customFormat="1" ht="12.75" customHeight="1">
      <c r="B227" s="1360"/>
      <c r="C227" s="880"/>
      <c r="D227" s="1361" t="s">
        <v>399</v>
      </c>
      <c r="E227" s="1362"/>
      <c r="F227" s="1363"/>
      <c r="G227" s="1364">
        <f>+E227*F227</f>
        <v>0</v>
      </c>
      <c r="H227" s="1365"/>
      <c r="I227" s="1197"/>
      <c r="J227" s="1197"/>
      <c r="K227" s="1197"/>
      <c r="L227" s="1197"/>
      <c r="M227" s="1198"/>
      <c r="N227" s="1199"/>
      <c r="O227" s="1177">
        <f t="shared" si="47"/>
        <v>0</v>
      </c>
      <c r="P227" s="1177">
        <f t="shared" si="44"/>
        <v>0</v>
      </c>
    </row>
    <row r="228" spans="2:16" s="1176" customFormat="1" ht="12.75" customHeight="1">
      <c r="B228" s="1190" t="s">
        <v>372</v>
      </c>
      <c r="C228" s="1184" t="s">
        <v>102</v>
      </c>
      <c r="D228" s="1185"/>
      <c r="E228" s="1186"/>
      <c r="F228" s="1187"/>
      <c r="G228" s="833">
        <f aca="true" t="shared" si="52" ref="G228:N228">SUM(G229:G233)</f>
        <v>0</v>
      </c>
      <c r="H228" s="1188">
        <f t="shared" si="52"/>
        <v>0</v>
      </c>
      <c r="I228" s="1188">
        <f t="shared" si="52"/>
        <v>0</v>
      </c>
      <c r="J228" s="1188">
        <f t="shared" si="52"/>
        <v>0</v>
      </c>
      <c r="K228" s="1188">
        <f t="shared" si="52"/>
        <v>0</v>
      </c>
      <c r="L228" s="1188">
        <f t="shared" si="52"/>
        <v>0</v>
      </c>
      <c r="M228" s="1188">
        <f t="shared" si="52"/>
        <v>0</v>
      </c>
      <c r="N228" s="1189">
        <f t="shared" si="52"/>
        <v>0</v>
      </c>
      <c r="O228" s="1177">
        <f t="shared" si="47"/>
        <v>0</v>
      </c>
      <c r="P228" s="1177">
        <f t="shared" si="44"/>
        <v>0</v>
      </c>
    </row>
    <row r="229" spans="2:16" s="1176" customFormat="1" ht="12.75" customHeight="1">
      <c r="B229" s="1353"/>
      <c r="C229" s="1354"/>
      <c r="D229" s="1355" t="s">
        <v>399</v>
      </c>
      <c r="E229" s="1356"/>
      <c r="F229" s="1357"/>
      <c r="G229" s="1358">
        <f>+E229*F229</f>
        <v>0</v>
      </c>
      <c r="H229" s="1191"/>
      <c r="I229" s="1191"/>
      <c r="J229" s="1191"/>
      <c r="K229" s="1191"/>
      <c r="L229" s="1191"/>
      <c r="M229" s="1192"/>
      <c r="N229" s="1193"/>
      <c r="O229" s="1177">
        <f t="shared" si="47"/>
        <v>0</v>
      </c>
      <c r="P229" s="1177">
        <f t="shared" si="44"/>
        <v>0</v>
      </c>
    </row>
    <row r="230" spans="2:16" s="1176" customFormat="1" ht="12.75" customHeight="1">
      <c r="B230" s="1353"/>
      <c r="C230" s="1354"/>
      <c r="D230" s="1355" t="s">
        <v>399</v>
      </c>
      <c r="E230" s="1356"/>
      <c r="F230" s="1357"/>
      <c r="G230" s="1358">
        <f>+E230*F230</f>
        <v>0</v>
      </c>
      <c r="H230" s="1191"/>
      <c r="I230" s="1191"/>
      <c r="J230" s="1191"/>
      <c r="K230" s="1191"/>
      <c r="L230" s="1191"/>
      <c r="M230" s="1192"/>
      <c r="N230" s="1193"/>
      <c r="O230" s="1177">
        <f t="shared" si="47"/>
        <v>0</v>
      </c>
      <c r="P230" s="1177">
        <f t="shared" si="44"/>
        <v>0</v>
      </c>
    </row>
    <row r="231" spans="2:16" s="1176" customFormat="1" ht="12.75" customHeight="1">
      <c r="B231" s="1353"/>
      <c r="C231" s="1354"/>
      <c r="D231" s="1355" t="s">
        <v>399</v>
      </c>
      <c r="E231" s="1356"/>
      <c r="F231" s="1357"/>
      <c r="G231" s="1358">
        <f>+E231*F231</f>
        <v>0</v>
      </c>
      <c r="H231" s="1359"/>
      <c r="I231" s="1194"/>
      <c r="J231" s="1194"/>
      <c r="K231" s="1194"/>
      <c r="L231" s="1194"/>
      <c r="M231" s="1195"/>
      <c r="N231" s="1196"/>
      <c r="O231" s="1177">
        <f t="shared" si="47"/>
        <v>0</v>
      </c>
      <c r="P231" s="1177">
        <f t="shared" si="44"/>
        <v>0</v>
      </c>
    </row>
    <row r="232" spans="2:16" s="1176" customFormat="1" ht="12.75" customHeight="1">
      <c r="B232" s="1353"/>
      <c r="C232" s="1354"/>
      <c r="D232" s="1355" t="s">
        <v>399</v>
      </c>
      <c r="E232" s="1356"/>
      <c r="F232" s="1357"/>
      <c r="G232" s="1358">
        <f>+E232*F232</f>
        <v>0</v>
      </c>
      <c r="H232" s="1359"/>
      <c r="I232" s="1194"/>
      <c r="J232" s="1194"/>
      <c r="K232" s="1194"/>
      <c r="L232" s="1194"/>
      <c r="M232" s="1195"/>
      <c r="N232" s="1196"/>
      <c r="O232" s="1177">
        <f t="shared" si="47"/>
        <v>0</v>
      </c>
      <c r="P232" s="1177">
        <f t="shared" si="44"/>
        <v>0</v>
      </c>
    </row>
    <row r="233" spans="2:16" s="1176" customFormat="1" ht="12.75" customHeight="1">
      <c r="B233" s="1360"/>
      <c r="C233" s="880"/>
      <c r="D233" s="1361" t="s">
        <v>399</v>
      </c>
      <c r="E233" s="1362"/>
      <c r="F233" s="1363"/>
      <c r="G233" s="1364">
        <f>+E233*F233</f>
        <v>0</v>
      </c>
      <c r="H233" s="1365"/>
      <c r="I233" s="1197"/>
      <c r="J233" s="1197"/>
      <c r="K233" s="1197"/>
      <c r="L233" s="1197"/>
      <c r="M233" s="1198"/>
      <c r="N233" s="1199"/>
      <c r="O233" s="1177">
        <f t="shared" si="47"/>
        <v>0</v>
      </c>
      <c r="P233" s="1177">
        <f t="shared" si="44"/>
        <v>0</v>
      </c>
    </row>
    <row r="234" spans="2:16" s="1176" customFormat="1" ht="12.75" customHeight="1">
      <c r="B234" s="1190" t="s">
        <v>372</v>
      </c>
      <c r="C234" s="1184" t="s">
        <v>103</v>
      </c>
      <c r="D234" s="1185"/>
      <c r="E234" s="1186"/>
      <c r="F234" s="1187"/>
      <c r="G234" s="833">
        <f aca="true" t="shared" si="53" ref="G234:N234">SUM(G235:G239)</f>
        <v>0</v>
      </c>
      <c r="H234" s="1188">
        <f t="shared" si="53"/>
        <v>0</v>
      </c>
      <c r="I234" s="1188">
        <f t="shared" si="53"/>
        <v>0</v>
      </c>
      <c r="J234" s="1188">
        <f t="shared" si="53"/>
        <v>0</v>
      </c>
      <c r="K234" s="1188">
        <f t="shared" si="53"/>
        <v>0</v>
      </c>
      <c r="L234" s="1188">
        <f t="shared" si="53"/>
        <v>0</v>
      </c>
      <c r="M234" s="1188">
        <f t="shared" si="53"/>
        <v>0</v>
      </c>
      <c r="N234" s="1189">
        <f t="shared" si="53"/>
        <v>0</v>
      </c>
      <c r="O234" s="1177">
        <f t="shared" si="47"/>
        <v>0</v>
      </c>
      <c r="P234" s="1177">
        <f t="shared" si="44"/>
        <v>0</v>
      </c>
    </row>
    <row r="235" spans="2:16" s="1176" customFormat="1" ht="12.75" customHeight="1">
      <c r="B235" s="1353"/>
      <c r="C235" s="1354"/>
      <c r="D235" s="1355" t="s">
        <v>399</v>
      </c>
      <c r="E235" s="1356"/>
      <c r="F235" s="1357"/>
      <c r="G235" s="1358">
        <f>+E235*F235</f>
        <v>0</v>
      </c>
      <c r="H235" s="1191"/>
      <c r="I235" s="1191"/>
      <c r="J235" s="1191"/>
      <c r="K235" s="1191"/>
      <c r="L235" s="1191"/>
      <c r="M235" s="1192"/>
      <c r="N235" s="1193"/>
      <c r="O235" s="1177">
        <f t="shared" si="47"/>
        <v>0</v>
      </c>
      <c r="P235" s="1177">
        <f t="shared" si="44"/>
        <v>0</v>
      </c>
    </row>
    <row r="236" spans="2:16" s="1176" customFormat="1" ht="12.75" customHeight="1">
      <c r="B236" s="1353"/>
      <c r="C236" s="1354"/>
      <c r="D236" s="1355" t="s">
        <v>399</v>
      </c>
      <c r="E236" s="1356"/>
      <c r="F236" s="1357"/>
      <c r="G236" s="1358">
        <f>+E236*F236</f>
        <v>0</v>
      </c>
      <c r="H236" s="1191"/>
      <c r="I236" s="1191"/>
      <c r="J236" s="1191"/>
      <c r="K236" s="1191"/>
      <c r="L236" s="1191"/>
      <c r="M236" s="1192"/>
      <c r="N236" s="1193"/>
      <c r="O236" s="1177">
        <f t="shared" si="47"/>
        <v>0</v>
      </c>
      <c r="P236" s="1177">
        <f t="shared" si="44"/>
        <v>0</v>
      </c>
    </row>
    <row r="237" spans="2:16" s="1176" customFormat="1" ht="12.75" customHeight="1">
      <c r="B237" s="1353"/>
      <c r="C237" s="1354"/>
      <c r="D237" s="1355" t="s">
        <v>399</v>
      </c>
      <c r="E237" s="1356"/>
      <c r="F237" s="1357"/>
      <c r="G237" s="1358">
        <f>+E237*F237</f>
        <v>0</v>
      </c>
      <c r="H237" s="1359"/>
      <c r="I237" s="1194"/>
      <c r="J237" s="1194"/>
      <c r="K237" s="1194"/>
      <c r="L237" s="1194"/>
      <c r="M237" s="1195"/>
      <c r="N237" s="1196"/>
      <c r="O237" s="1177">
        <f t="shared" si="47"/>
        <v>0</v>
      </c>
      <c r="P237" s="1177">
        <f t="shared" si="44"/>
        <v>0</v>
      </c>
    </row>
    <row r="238" spans="2:16" s="1176" customFormat="1" ht="12.75" customHeight="1">
      <c r="B238" s="1353"/>
      <c r="C238" s="1354"/>
      <c r="D238" s="1355" t="s">
        <v>399</v>
      </c>
      <c r="E238" s="1356"/>
      <c r="F238" s="1357"/>
      <c r="G238" s="1358">
        <f>+E238*F238</f>
        <v>0</v>
      </c>
      <c r="H238" s="1359"/>
      <c r="I238" s="1194"/>
      <c r="J238" s="1194"/>
      <c r="K238" s="1194"/>
      <c r="L238" s="1194"/>
      <c r="M238" s="1195"/>
      <c r="N238" s="1196"/>
      <c r="O238" s="1177">
        <f t="shared" si="47"/>
        <v>0</v>
      </c>
      <c r="P238" s="1177">
        <f t="shared" si="44"/>
        <v>0</v>
      </c>
    </row>
    <row r="239" spans="2:16" s="1176" customFormat="1" ht="12.75" customHeight="1">
      <c r="B239" s="1360"/>
      <c r="C239" s="880"/>
      <c r="D239" s="1361" t="s">
        <v>399</v>
      </c>
      <c r="E239" s="1362"/>
      <c r="F239" s="1363"/>
      <c r="G239" s="1358">
        <f>+E239*F239</f>
        <v>0</v>
      </c>
      <c r="H239" s="1365"/>
      <c r="I239" s="1197"/>
      <c r="J239" s="1197"/>
      <c r="K239" s="1197"/>
      <c r="L239" s="1197"/>
      <c r="M239" s="1198"/>
      <c r="N239" s="1199"/>
      <c r="O239" s="1177">
        <f aca="true" t="shared" si="54" ref="O239:O271">SUM(H239:N239)</f>
        <v>0</v>
      </c>
      <c r="P239" s="1177">
        <f t="shared" si="44"/>
        <v>0</v>
      </c>
    </row>
    <row r="240" spans="2:16" s="1176" customFormat="1" ht="26.25" customHeight="1">
      <c r="B240" s="324">
        <f>+'CRONOGRAMA ACTIVIDADES'!C29</f>
        <v>0</v>
      </c>
      <c r="C240" s="325" t="str">
        <f>+'CRONOGRAMA ACTIVIDADES'!B29</f>
        <v>1.2.3</v>
      </c>
      <c r="D240" s="835" t="str">
        <f>+'CRONOGRAMA ACTIVIDADES'!D29</f>
        <v>Unidad medida</v>
      </c>
      <c r="E240" s="836">
        <f>+'CRONOGRAMA ACTIVIDADES'!E29</f>
        <v>0</v>
      </c>
      <c r="F240" s="834"/>
      <c r="G240" s="834">
        <f aca="true" t="shared" si="55" ref="G240:N240">+G242+G248+G254+G260+G266</f>
        <v>0</v>
      </c>
      <c r="H240" s="19">
        <f t="shared" si="55"/>
        <v>0</v>
      </c>
      <c r="I240" s="19">
        <f t="shared" si="55"/>
        <v>0</v>
      </c>
      <c r="J240" s="19">
        <f t="shared" si="55"/>
        <v>0</v>
      </c>
      <c r="K240" s="19">
        <f t="shared" si="55"/>
        <v>0</v>
      </c>
      <c r="L240" s="19">
        <f t="shared" si="55"/>
        <v>0</v>
      </c>
      <c r="M240" s="19">
        <f t="shared" si="55"/>
        <v>0</v>
      </c>
      <c r="N240" s="20">
        <f t="shared" si="55"/>
        <v>0</v>
      </c>
      <c r="O240" s="1177">
        <f t="shared" si="54"/>
        <v>0</v>
      </c>
      <c r="P240" s="1177">
        <f t="shared" si="44"/>
        <v>0</v>
      </c>
    </row>
    <row r="241" spans="2:16" s="1176" customFormat="1" ht="26.25" customHeight="1">
      <c r="B241" s="879" t="s">
        <v>495</v>
      </c>
      <c r="C241" s="880"/>
      <c r="D241" s="1661"/>
      <c r="E241" s="1662"/>
      <c r="F241" s="1662"/>
      <c r="G241" s="1662"/>
      <c r="H241" s="1662"/>
      <c r="I241" s="1662"/>
      <c r="J241" s="1662"/>
      <c r="K241" s="1662"/>
      <c r="L241" s="1662"/>
      <c r="M241" s="1662"/>
      <c r="N241" s="1663"/>
      <c r="O241" s="1177">
        <f>SUM(H241:N241)</f>
        <v>0</v>
      </c>
      <c r="P241" s="1177">
        <f>+O241-G241</f>
        <v>0</v>
      </c>
    </row>
    <row r="242" spans="2:16" s="1176" customFormat="1" ht="12.75" customHeight="1">
      <c r="B242" s="1190" t="s">
        <v>372</v>
      </c>
      <c r="C242" s="1184" t="s">
        <v>105</v>
      </c>
      <c r="D242" s="1185"/>
      <c r="E242" s="1186"/>
      <c r="F242" s="1187"/>
      <c r="G242" s="833">
        <f aca="true" t="shared" si="56" ref="G242:N242">SUM(G243:G247)</f>
        <v>0</v>
      </c>
      <c r="H242" s="1188">
        <f t="shared" si="56"/>
        <v>0</v>
      </c>
      <c r="I242" s="1188">
        <f t="shared" si="56"/>
        <v>0</v>
      </c>
      <c r="J242" s="1188">
        <f t="shared" si="56"/>
        <v>0</v>
      </c>
      <c r="K242" s="1188">
        <f t="shared" si="56"/>
        <v>0</v>
      </c>
      <c r="L242" s="1188">
        <f t="shared" si="56"/>
        <v>0</v>
      </c>
      <c r="M242" s="1188">
        <f t="shared" si="56"/>
        <v>0</v>
      </c>
      <c r="N242" s="1189">
        <f t="shared" si="56"/>
        <v>0</v>
      </c>
      <c r="O242" s="1177">
        <f t="shared" si="54"/>
        <v>0</v>
      </c>
      <c r="P242" s="1177">
        <f t="shared" si="44"/>
        <v>0</v>
      </c>
    </row>
    <row r="243" spans="2:16" s="1176" customFormat="1" ht="12.75" customHeight="1">
      <c r="B243" s="1353"/>
      <c r="C243" s="1354"/>
      <c r="D243" s="1355" t="s">
        <v>399</v>
      </c>
      <c r="E243" s="1356"/>
      <c r="F243" s="1357"/>
      <c r="G243" s="1358">
        <f>+E243*F243</f>
        <v>0</v>
      </c>
      <c r="H243" s="1191"/>
      <c r="I243" s="1191"/>
      <c r="J243" s="1191"/>
      <c r="K243" s="1191"/>
      <c r="L243" s="1191"/>
      <c r="M243" s="1192"/>
      <c r="N243" s="1193"/>
      <c r="O243" s="1177">
        <f t="shared" si="54"/>
        <v>0</v>
      </c>
      <c r="P243" s="1177">
        <f t="shared" si="44"/>
        <v>0</v>
      </c>
    </row>
    <row r="244" spans="2:16" s="1176" customFormat="1" ht="12.75" customHeight="1">
      <c r="B244" s="1353"/>
      <c r="C244" s="1354"/>
      <c r="D244" s="1355" t="s">
        <v>399</v>
      </c>
      <c r="E244" s="1356"/>
      <c r="F244" s="1357"/>
      <c r="G244" s="1358">
        <f>+E244*F244</f>
        <v>0</v>
      </c>
      <c r="H244" s="1191"/>
      <c r="I244" s="1191"/>
      <c r="J244" s="1191"/>
      <c r="K244" s="1191"/>
      <c r="L244" s="1191"/>
      <c r="M244" s="1192"/>
      <c r="N244" s="1193"/>
      <c r="O244" s="1177">
        <f t="shared" si="54"/>
        <v>0</v>
      </c>
      <c r="P244" s="1177">
        <f t="shared" si="44"/>
        <v>0</v>
      </c>
    </row>
    <row r="245" spans="2:16" s="1176" customFormat="1" ht="12.75" customHeight="1">
      <c r="B245" s="1353"/>
      <c r="C245" s="1354"/>
      <c r="D245" s="1355" t="s">
        <v>399</v>
      </c>
      <c r="E245" s="1356"/>
      <c r="F245" s="1357"/>
      <c r="G245" s="1358">
        <f>+E245*F245</f>
        <v>0</v>
      </c>
      <c r="H245" s="1359"/>
      <c r="I245" s="1194"/>
      <c r="J245" s="1194"/>
      <c r="K245" s="1194"/>
      <c r="L245" s="1194"/>
      <c r="M245" s="1195"/>
      <c r="N245" s="1196"/>
      <c r="O245" s="1177">
        <f t="shared" si="54"/>
        <v>0</v>
      </c>
      <c r="P245" s="1177">
        <f t="shared" si="44"/>
        <v>0</v>
      </c>
    </row>
    <row r="246" spans="2:16" s="1176" customFormat="1" ht="12.75" customHeight="1">
      <c r="B246" s="1353"/>
      <c r="C246" s="1354"/>
      <c r="D246" s="1355" t="s">
        <v>399</v>
      </c>
      <c r="E246" s="1356"/>
      <c r="F246" s="1357"/>
      <c r="G246" s="1358">
        <f>+E246*F246</f>
        <v>0</v>
      </c>
      <c r="H246" s="1359"/>
      <c r="I246" s="1194"/>
      <c r="J246" s="1194"/>
      <c r="K246" s="1194"/>
      <c r="L246" s="1194"/>
      <c r="M246" s="1195"/>
      <c r="N246" s="1196"/>
      <c r="O246" s="1177">
        <f t="shared" si="54"/>
        <v>0</v>
      </c>
      <c r="P246" s="1177">
        <f t="shared" si="44"/>
        <v>0</v>
      </c>
    </row>
    <row r="247" spans="2:16" s="1176" customFormat="1" ht="12.75" customHeight="1">
      <c r="B247" s="1360"/>
      <c r="C247" s="880"/>
      <c r="D247" s="1361" t="s">
        <v>399</v>
      </c>
      <c r="E247" s="1362"/>
      <c r="F247" s="1363"/>
      <c r="G247" s="1364">
        <f>+E247*F247</f>
        <v>0</v>
      </c>
      <c r="H247" s="1365"/>
      <c r="I247" s="1197"/>
      <c r="J247" s="1197"/>
      <c r="K247" s="1197"/>
      <c r="L247" s="1197"/>
      <c r="M247" s="1198"/>
      <c r="N247" s="1199"/>
      <c r="O247" s="1177">
        <f t="shared" si="54"/>
        <v>0</v>
      </c>
      <c r="P247" s="1177">
        <f t="shared" si="44"/>
        <v>0</v>
      </c>
    </row>
    <row r="248" spans="2:16" s="1176" customFormat="1" ht="12.75" customHeight="1">
      <c r="B248" s="1190" t="s">
        <v>372</v>
      </c>
      <c r="C248" s="1184" t="s">
        <v>106</v>
      </c>
      <c r="D248" s="1185"/>
      <c r="E248" s="1186"/>
      <c r="F248" s="1187"/>
      <c r="G248" s="833">
        <f aca="true" t="shared" si="57" ref="G248:N248">SUM(G249:G253)</f>
        <v>0</v>
      </c>
      <c r="H248" s="1188">
        <f t="shared" si="57"/>
        <v>0</v>
      </c>
      <c r="I248" s="1188">
        <f t="shared" si="57"/>
        <v>0</v>
      </c>
      <c r="J248" s="1188">
        <f t="shared" si="57"/>
        <v>0</v>
      </c>
      <c r="K248" s="1188">
        <f t="shared" si="57"/>
        <v>0</v>
      </c>
      <c r="L248" s="1188">
        <f t="shared" si="57"/>
        <v>0</v>
      </c>
      <c r="M248" s="1188">
        <f t="shared" si="57"/>
        <v>0</v>
      </c>
      <c r="N248" s="1189">
        <f t="shared" si="57"/>
        <v>0</v>
      </c>
      <c r="O248" s="1177">
        <f t="shared" si="54"/>
        <v>0</v>
      </c>
      <c r="P248" s="1177">
        <f t="shared" si="44"/>
        <v>0</v>
      </c>
    </row>
    <row r="249" spans="2:16" s="1176" customFormat="1" ht="12.75" customHeight="1">
      <c r="B249" s="1353"/>
      <c r="C249" s="1354"/>
      <c r="D249" s="1355" t="s">
        <v>399</v>
      </c>
      <c r="E249" s="1356"/>
      <c r="F249" s="1357"/>
      <c r="G249" s="1358">
        <f>+E249*F249</f>
        <v>0</v>
      </c>
      <c r="H249" s="1191"/>
      <c r="I249" s="1191"/>
      <c r="J249" s="1191"/>
      <c r="K249" s="1191"/>
      <c r="L249" s="1191"/>
      <c r="M249" s="1192"/>
      <c r="N249" s="1193"/>
      <c r="O249" s="1177">
        <f t="shared" si="54"/>
        <v>0</v>
      </c>
      <c r="P249" s="1177">
        <f t="shared" si="44"/>
        <v>0</v>
      </c>
    </row>
    <row r="250" spans="2:16" s="1176" customFormat="1" ht="12.75" customHeight="1">
      <c r="B250" s="1353"/>
      <c r="C250" s="1354"/>
      <c r="D250" s="1355" t="s">
        <v>399</v>
      </c>
      <c r="E250" s="1356"/>
      <c r="F250" s="1357"/>
      <c r="G250" s="1358">
        <f>+E250*F250</f>
        <v>0</v>
      </c>
      <c r="H250" s="1191"/>
      <c r="I250" s="1191"/>
      <c r="J250" s="1191"/>
      <c r="K250" s="1191"/>
      <c r="L250" s="1191"/>
      <c r="M250" s="1192"/>
      <c r="N250" s="1193"/>
      <c r="O250" s="1177">
        <f t="shared" si="54"/>
        <v>0</v>
      </c>
      <c r="P250" s="1177">
        <f t="shared" si="44"/>
        <v>0</v>
      </c>
    </row>
    <row r="251" spans="2:16" s="1176" customFormat="1" ht="12.75" customHeight="1">
      <c r="B251" s="1353"/>
      <c r="C251" s="1354"/>
      <c r="D251" s="1355" t="s">
        <v>399</v>
      </c>
      <c r="E251" s="1356"/>
      <c r="F251" s="1357"/>
      <c r="G251" s="1358">
        <f>+E251*F251</f>
        <v>0</v>
      </c>
      <c r="H251" s="1359"/>
      <c r="I251" s="1194"/>
      <c r="J251" s="1194"/>
      <c r="K251" s="1194"/>
      <c r="L251" s="1194"/>
      <c r="M251" s="1195"/>
      <c r="N251" s="1196"/>
      <c r="O251" s="1177">
        <f t="shared" si="54"/>
        <v>0</v>
      </c>
      <c r="P251" s="1177">
        <f t="shared" si="44"/>
        <v>0</v>
      </c>
    </row>
    <row r="252" spans="2:16" s="1176" customFormat="1" ht="12.75" customHeight="1">
      <c r="B252" s="1353"/>
      <c r="C252" s="1354"/>
      <c r="D252" s="1355" t="s">
        <v>399</v>
      </c>
      <c r="E252" s="1356"/>
      <c r="F252" s="1357"/>
      <c r="G252" s="1358">
        <f>+E252*F252</f>
        <v>0</v>
      </c>
      <c r="H252" s="1359"/>
      <c r="I252" s="1194"/>
      <c r="J252" s="1194"/>
      <c r="K252" s="1194"/>
      <c r="L252" s="1194"/>
      <c r="M252" s="1195"/>
      <c r="N252" s="1196"/>
      <c r="O252" s="1177">
        <f t="shared" si="54"/>
        <v>0</v>
      </c>
      <c r="P252" s="1177">
        <f t="shared" si="44"/>
        <v>0</v>
      </c>
    </row>
    <row r="253" spans="2:16" s="1176" customFormat="1" ht="12.75" customHeight="1">
      <c r="B253" s="1360"/>
      <c r="C253" s="880"/>
      <c r="D253" s="1361" t="s">
        <v>399</v>
      </c>
      <c r="E253" s="1362"/>
      <c r="F253" s="1363"/>
      <c r="G253" s="1364">
        <f>+E253*F253</f>
        <v>0</v>
      </c>
      <c r="H253" s="1365"/>
      <c r="I253" s="1197"/>
      <c r="J253" s="1197"/>
      <c r="K253" s="1197"/>
      <c r="L253" s="1197"/>
      <c r="M253" s="1198"/>
      <c r="N253" s="1199"/>
      <c r="O253" s="1177">
        <f t="shared" si="54"/>
        <v>0</v>
      </c>
      <c r="P253" s="1177">
        <f t="shared" si="44"/>
        <v>0</v>
      </c>
    </row>
    <row r="254" spans="2:16" s="1176" customFormat="1" ht="12.75" customHeight="1">
      <c r="B254" s="1190" t="s">
        <v>372</v>
      </c>
      <c r="C254" s="1184" t="s">
        <v>107</v>
      </c>
      <c r="D254" s="1185"/>
      <c r="E254" s="1186"/>
      <c r="F254" s="1187"/>
      <c r="G254" s="833">
        <f aca="true" t="shared" si="58" ref="G254:N254">SUM(G255:G259)</f>
        <v>0</v>
      </c>
      <c r="H254" s="1188">
        <f t="shared" si="58"/>
        <v>0</v>
      </c>
      <c r="I254" s="1188">
        <f t="shared" si="58"/>
        <v>0</v>
      </c>
      <c r="J254" s="1188">
        <f t="shared" si="58"/>
        <v>0</v>
      </c>
      <c r="K254" s="1188">
        <f t="shared" si="58"/>
        <v>0</v>
      </c>
      <c r="L254" s="1188">
        <f t="shared" si="58"/>
        <v>0</v>
      </c>
      <c r="M254" s="1188">
        <f t="shared" si="58"/>
        <v>0</v>
      </c>
      <c r="N254" s="1189">
        <f t="shared" si="58"/>
        <v>0</v>
      </c>
      <c r="O254" s="1177">
        <f t="shared" si="54"/>
        <v>0</v>
      </c>
      <c r="P254" s="1177">
        <f t="shared" si="44"/>
        <v>0</v>
      </c>
    </row>
    <row r="255" spans="2:16" s="1176" customFormat="1" ht="12.75" customHeight="1">
      <c r="B255" s="1353"/>
      <c r="C255" s="1354"/>
      <c r="D255" s="1355" t="s">
        <v>399</v>
      </c>
      <c r="E255" s="1356"/>
      <c r="F255" s="1357"/>
      <c r="G255" s="1358">
        <f>+E255*F255</f>
        <v>0</v>
      </c>
      <c r="H255" s="1191"/>
      <c r="I255" s="1191"/>
      <c r="J255" s="1191"/>
      <c r="K255" s="1191"/>
      <c r="L255" s="1191"/>
      <c r="M255" s="1192"/>
      <c r="N255" s="1193"/>
      <c r="O255" s="1177">
        <f t="shared" si="54"/>
        <v>0</v>
      </c>
      <c r="P255" s="1177">
        <f t="shared" si="44"/>
        <v>0</v>
      </c>
    </row>
    <row r="256" spans="2:16" s="1176" customFormat="1" ht="12.75" customHeight="1">
      <c r="B256" s="1353"/>
      <c r="C256" s="1354"/>
      <c r="D256" s="1355" t="s">
        <v>399</v>
      </c>
      <c r="E256" s="1356"/>
      <c r="F256" s="1357"/>
      <c r="G256" s="1358">
        <f>+E256*F256</f>
        <v>0</v>
      </c>
      <c r="H256" s="1191"/>
      <c r="I256" s="1191"/>
      <c r="J256" s="1191"/>
      <c r="K256" s="1191"/>
      <c r="L256" s="1191"/>
      <c r="M256" s="1192"/>
      <c r="N256" s="1193"/>
      <c r="O256" s="1177">
        <f t="shared" si="54"/>
        <v>0</v>
      </c>
      <c r="P256" s="1177">
        <f t="shared" si="44"/>
        <v>0</v>
      </c>
    </row>
    <row r="257" spans="2:16" s="1176" customFormat="1" ht="12.75" customHeight="1">
      <c r="B257" s="1353"/>
      <c r="C257" s="1354"/>
      <c r="D257" s="1355" t="s">
        <v>399</v>
      </c>
      <c r="E257" s="1356"/>
      <c r="F257" s="1357"/>
      <c r="G257" s="1358">
        <f>+E257*F257</f>
        <v>0</v>
      </c>
      <c r="H257" s="1359"/>
      <c r="I257" s="1194"/>
      <c r="J257" s="1194"/>
      <c r="K257" s="1194"/>
      <c r="L257" s="1194"/>
      <c r="M257" s="1195"/>
      <c r="N257" s="1196"/>
      <c r="O257" s="1177">
        <f t="shared" si="54"/>
        <v>0</v>
      </c>
      <c r="P257" s="1177">
        <f aca="true" t="shared" si="59" ref="P257:P322">+O257-G257</f>
        <v>0</v>
      </c>
    </row>
    <row r="258" spans="2:16" s="1176" customFormat="1" ht="12.75" customHeight="1">
      <c r="B258" s="1353"/>
      <c r="C258" s="1354"/>
      <c r="D258" s="1355" t="s">
        <v>399</v>
      </c>
      <c r="E258" s="1356"/>
      <c r="F258" s="1357"/>
      <c r="G258" s="1358">
        <f>+E258*F258</f>
        <v>0</v>
      </c>
      <c r="H258" s="1359"/>
      <c r="I258" s="1194"/>
      <c r="J258" s="1194"/>
      <c r="K258" s="1194"/>
      <c r="L258" s="1194"/>
      <c r="M258" s="1195"/>
      <c r="N258" s="1196"/>
      <c r="O258" s="1177">
        <f t="shared" si="54"/>
        <v>0</v>
      </c>
      <c r="P258" s="1177">
        <f t="shared" si="59"/>
        <v>0</v>
      </c>
    </row>
    <row r="259" spans="2:16" s="1176" customFormat="1" ht="12.75" customHeight="1">
      <c r="B259" s="1360"/>
      <c r="C259" s="880"/>
      <c r="D259" s="1361" t="s">
        <v>399</v>
      </c>
      <c r="E259" s="1362"/>
      <c r="F259" s="1363"/>
      <c r="G259" s="1364">
        <f>+E259*F259</f>
        <v>0</v>
      </c>
      <c r="H259" s="1365"/>
      <c r="I259" s="1197"/>
      <c r="J259" s="1197"/>
      <c r="K259" s="1197"/>
      <c r="L259" s="1197"/>
      <c r="M259" s="1198"/>
      <c r="N259" s="1199"/>
      <c r="O259" s="1177">
        <f t="shared" si="54"/>
        <v>0</v>
      </c>
      <c r="P259" s="1177">
        <f t="shared" si="59"/>
        <v>0</v>
      </c>
    </row>
    <row r="260" spans="2:16" s="1176" customFormat="1" ht="12.75" customHeight="1">
      <c r="B260" s="1190" t="s">
        <v>372</v>
      </c>
      <c r="C260" s="1184" t="s">
        <v>108</v>
      </c>
      <c r="D260" s="1185"/>
      <c r="E260" s="1186"/>
      <c r="F260" s="1187"/>
      <c r="G260" s="833">
        <f aca="true" t="shared" si="60" ref="G260:N260">SUM(G261:G265)</f>
        <v>0</v>
      </c>
      <c r="H260" s="1188">
        <f t="shared" si="60"/>
        <v>0</v>
      </c>
      <c r="I260" s="1188">
        <f t="shared" si="60"/>
        <v>0</v>
      </c>
      <c r="J260" s="1188">
        <f t="shared" si="60"/>
        <v>0</v>
      </c>
      <c r="K260" s="1188">
        <f t="shared" si="60"/>
        <v>0</v>
      </c>
      <c r="L260" s="1188">
        <f t="shared" si="60"/>
        <v>0</v>
      </c>
      <c r="M260" s="1188">
        <f t="shared" si="60"/>
        <v>0</v>
      </c>
      <c r="N260" s="1189">
        <f t="shared" si="60"/>
        <v>0</v>
      </c>
      <c r="O260" s="1177">
        <f t="shared" si="54"/>
        <v>0</v>
      </c>
      <c r="P260" s="1177">
        <f t="shared" si="59"/>
        <v>0</v>
      </c>
    </row>
    <row r="261" spans="2:16" s="1176" customFormat="1" ht="12.75" customHeight="1">
      <c r="B261" s="1353"/>
      <c r="C261" s="1354"/>
      <c r="D261" s="1355" t="s">
        <v>399</v>
      </c>
      <c r="E261" s="1356"/>
      <c r="F261" s="1357"/>
      <c r="G261" s="1358">
        <f>+E261*F261</f>
        <v>0</v>
      </c>
      <c r="H261" s="1191"/>
      <c r="I261" s="1191"/>
      <c r="J261" s="1191"/>
      <c r="K261" s="1191"/>
      <c r="L261" s="1191"/>
      <c r="M261" s="1192"/>
      <c r="N261" s="1193"/>
      <c r="O261" s="1177">
        <f t="shared" si="54"/>
        <v>0</v>
      </c>
      <c r="P261" s="1177">
        <f t="shared" si="59"/>
        <v>0</v>
      </c>
    </row>
    <row r="262" spans="2:16" s="1176" customFormat="1" ht="12.75" customHeight="1">
      <c r="B262" s="1353"/>
      <c r="C262" s="1354"/>
      <c r="D262" s="1355" t="s">
        <v>399</v>
      </c>
      <c r="E262" s="1356"/>
      <c r="F262" s="1357"/>
      <c r="G262" s="1358">
        <f>+E262*F262</f>
        <v>0</v>
      </c>
      <c r="H262" s="1191"/>
      <c r="I262" s="1191"/>
      <c r="J262" s="1191"/>
      <c r="K262" s="1191"/>
      <c r="L262" s="1191"/>
      <c r="M262" s="1192"/>
      <c r="N262" s="1193"/>
      <c r="O262" s="1177">
        <f t="shared" si="54"/>
        <v>0</v>
      </c>
      <c r="P262" s="1177">
        <f t="shared" si="59"/>
        <v>0</v>
      </c>
    </row>
    <row r="263" spans="2:16" s="1176" customFormat="1" ht="12.75" customHeight="1">
      <c r="B263" s="1353"/>
      <c r="C263" s="1354"/>
      <c r="D263" s="1355" t="s">
        <v>399</v>
      </c>
      <c r="E263" s="1356"/>
      <c r="F263" s="1357"/>
      <c r="G263" s="1358">
        <f>+E263*F263</f>
        <v>0</v>
      </c>
      <c r="H263" s="1359"/>
      <c r="I263" s="1194"/>
      <c r="J263" s="1194"/>
      <c r="K263" s="1194"/>
      <c r="L263" s="1194"/>
      <c r="M263" s="1195"/>
      <c r="N263" s="1196"/>
      <c r="O263" s="1177">
        <f t="shared" si="54"/>
        <v>0</v>
      </c>
      <c r="P263" s="1177">
        <f t="shared" si="59"/>
        <v>0</v>
      </c>
    </row>
    <row r="264" spans="2:16" s="1176" customFormat="1" ht="12.75" customHeight="1">
      <c r="B264" s="1353"/>
      <c r="C264" s="1354"/>
      <c r="D264" s="1355" t="s">
        <v>399</v>
      </c>
      <c r="E264" s="1356"/>
      <c r="F264" s="1357"/>
      <c r="G264" s="1358">
        <f>+E264*F264</f>
        <v>0</v>
      </c>
      <c r="H264" s="1359"/>
      <c r="I264" s="1194"/>
      <c r="J264" s="1194"/>
      <c r="K264" s="1194"/>
      <c r="L264" s="1194"/>
      <c r="M264" s="1195"/>
      <c r="N264" s="1196"/>
      <c r="O264" s="1177">
        <f t="shared" si="54"/>
        <v>0</v>
      </c>
      <c r="P264" s="1177">
        <f t="shared" si="59"/>
        <v>0</v>
      </c>
    </row>
    <row r="265" spans="2:16" s="1176" customFormat="1" ht="12.75" customHeight="1">
      <c r="B265" s="1360"/>
      <c r="C265" s="880"/>
      <c r="D265" s="1361" t="s">
        <v>399</v>
      </c>
      <c r="E265" s="1362"/>
      <c r="F265" s="1363"/>
      <c r="G265" s="1364">
        <f>+E265*F265</f>
        <v>0</v>
      </c>
      <c r="H265" s="1365"/>
      <c r="I265" s="1197"/>
      <c r="J265" s="1197"/>
      <c r="K265" s="1197"/>
      <c r="L265" s="1197"/>
      <c r="M265" s="1198"/>
      <c r="N265" s="1199"/>
      <c r="O265" s="1177">
        <f t="shared" si="54"/>
        <v>0</v>
      </c>
      <c r="P265" s="1177">
        <f t="shared" si="59"/>
        <v>0</v>
      </c>
    </row>
    <row r="266" spans="2:16" s="1176" customFormat="1" ht="12.75" customHeight="1">
      <c r="B266" s="1190" t="s">
        <v>372</v>
      </c>
      <c r="C266" s="1184" t="s">
        <v>109</v>
      </c>
      <c r="D266" s="1185"/>
      <c r="E266" s="1186"/>
      <c r="F266" s="1187"/>
      <c r="G266" s="833">
        <f aca="true" t="shared" si="61" ref="G266:N266">SUM(G267:G271)</f>
        <v>0</v>
      </c>
      <c r="H266" s="1188">
        <f t="shared" si="61"/>
        <v>0</v>
      </c>
      <c r="I266" s="1188">
        <f t="shared" si="61"/>
        <v>0</v>
      </c>
      <c r="J266" s="1188">
        <f t="shared" si="61"/>
        <v>0</v>
      </c>
      <c r="K266" s="1188">
        <f t="shared" si="61"/>
        <v>0</v>
      </c>
      <c r="L266" s="1188">
        <f t="shared" si="61"/>
        <v>0</v>
      </c>
      <c r="M266" s="1188">
        <f t="shared" si="61"/>
        <v>0</v>
      </c>
      <c r="N266" s="1189">
        <f t="shared" si="61"/>
        <v>0</v>
      </c>
      <c r="O266" s="1177">
        <f t="shared" si="54"/>
        <v>0</v>
      </c>
      <c r="P266" s="1177">
        <f t="shared" si="59"/>
        <v>0</v>
      </c>
    </row>
    <row r="267" spans="2:16" s="1176" customFormat="1" ht="12.75" customHeight="1">
      <c r="B267" s="1353"/>
      <c r="C267" s="1354"/>
      <c r="D267" s="1355" t="s">
        <v>399</v>
      </c>
      <c r="E267" s="1356"/>
      <c r="F267" s="1357"/>
      <c r="G267" s="1358">
        <f>+E267*F267</f>
        <v>0</v>
      </c>
      <c r="H267" s="1191"/>
      <c r="I267" s="1191"/>
      <c r="J267" s="1191"/>
      <c r="K267" s="1191"/>
      <c r="L267" s="1191"/>
      <c r="M267" s="1192"/>
      <c r="N267" s="1193"/>
      <c r="O267" s="1177">
        <f t="shared" si="54"/>
        <v>0</v>
      </c>
      <c r="P267" s="1177">
        <f t="shared" si="59"/>
        <v>0</v>
      </c>
    </row>
    <row r="268" spans="2:16" s="1176" customFormat="1" ht="12.75" customHeight="1">
      <c r="B268" s="1353"/>
      <c r="C268" s="1354"/>
      <c r="D268" s="1355" t="s">
        <v>399</v>
      </c>
      <c r="E268" s="1356"/>
      <c r="F268" s="1357"/>
      <c r="G268" s="1358">
        <f>+E268*F268</f>
        <v>0</v>
      </c>
      <c r="H268" s="1191"/>
      <c r="I268" s="1191"/>
      <c r="J268" s="1191"/>
      <c r="K268" s="1191"/>
      <c r="L268" s="1191"/>
      <c r="M268" s="1192"/>
      <c r="N268" s="1193"/>
      <c r="O268" s="1177">
        <f t="shared" si="54"/>
        <v>0</v>
      </c>
      <c r="P268" s="1177">
        <f t="shared" si="59"/>
        <v>0</v>
      </c>
    </row>
    <row r="269" spans="2:16" s="1176" customFormat="1" ht="12.75" customHeight="1">
      <c r="B269" s="1353"/>
      <c r="C269" s="1354"/>
      <c r="D269" s="1355" t="s">
        <v>399</v>
      </c>
      <c r="E269" s="1356"/>
      <c r="F269" s="1357"/>
      <c r="G269" s="1358">
        <f>+E269*F269</f>
        <v>0</v>
      </c>
      <c r="H269" s="1359"/>
      <c r="I269" s="1194"/>
      <c r="J269" s="1194"/>
      <c r="K269" s="1194"/>
      <c r="L269" s="1194"/>
      <c r="M269" s="1195"/>
      <c r="N269" s="1196"/>
      <c r="O269" s="1177">
        <f t="shared" si="54"/>
        <v>0</v>
      </c>
      <c r="P269" s="1177">
        <f t="shared" si="59"/>
        <v>0</v>
      </c>
    </row>
    <row r="270" spans="2:16" s="1176" customFormat="1" ht="12.75" customHeight="1">
      <c r="B270" s="1353"/>
      <c r="C270" s="1354"/>
      <c r="D270" s="1355" t="s">
        <v>399</v>
      </c>
      <c r="E270" s="1356"/>
      <c r="F270" s="1357"/>
      <c r="G270" s="1358">
        <f>+E270*F270</f>
        <v>0</v>
      </c>
      <c r="H270" s="1359"/>
      <c r="I270" s="1194"/>
      <c r="J270" s="1194"/>
      <c r="K270" s="1194"/>
      <c r="L270" s="1194"/>
      <c r="M270" s="1195"/>
      <c r="N270" s="1196"/>
      <c r="O270" s="1177">
        <f t="shared" si="54"/>
        <v>0</v>
      </c>
      <c r="P270" s="1177">
        <f t="shared" si="59"/>
        <v>0</v>
      </c>
    </row>
    <row r="271" spans="2:16" s="1176" customFormat="1" ht="12.75" customHeight="1">
      <c r="B271" s="1360"/>
      <c r="C271" s="880"/>
      <c r="D271" s="1361" t="s">
        <v>399</v>
      </c>
      <c r="E271" s="1362"/>
      <c r="F271" s="1363"/>
      <c r="G271" s="1358">
        <f>+E271*F271</f>
        <v>0</v>
      </c>
      <c r="H271" s="1365"/>
      <c r="I271" s="1197"/>
      <c r="J271" s="1197"/>
      <c r="K271" s="1197"/>
      <c r="L271" s="1197"/>
      <c r="M271" s="1198"/>
      <c r="N271" s="1199"/>
      <c r="O271" s="1177">
        <f t="shared" si="54"/>
        <v>0</v>
      </c>
      <c r="P271" s="1177">
        <f t="shared" si="59"/>
        <v>0</v>
      </c>
    </row>
    <row r="272" spans="2:16" s="1176" customFormat="1" ht="26.25" customHeight="1">
      <c r="B272" s="67">
        <f>+'CRONOGRAMA ACTIVIDADES'!C30</f>
        <v>0</v>
      </c>
      <c r="C272" s="325" t="str">
        <f>+'CRONOGRAMA ACTIVIDADES'!B30</f>
        <v>1.2.4</v>
      </c>
      <c r="D272" s="835" t="str">
        <f>+'CRONOGRAMA ACTIVIDADES'!D30</f>
        <v>Unidad medida</v>
      </c>
      <c r="E272" s="836">
        <f>+'CRONOGRAMA ACTIVIDADES'!E30</f>
        <v>0</v>
      </c>
      <c r="F272" s="834"/>
      <c r="G272" s="834">
        <f aca="true" t="shared" si="62" ref="G272:N272">+G274+G280+G286+G292+G298</f>
        <v>0</v>
      </c>
      <c r="H272" s="19">
        <f t="shared" si="62"/>
        <v>0</v>
      </c>
      <c r="I272" s="19">
        <f t="shared" si="62"/>
        <v>0</v>
      </c>
      <c r="J272" s="19">
        <f t="shared" si="62"/>
        <v>0</v>
      </c>
      <c r="K272" s="19">
        <f t="shared" si="62"/>
        <v>0</v>
      </c>
      <c r="L272" s="19">
        <f t="shared" si="62"/>
        <v>0</v>
      </c>
      <c r="M272" s="19">
        <f t="shared" si="62"/>
        <v>0</v>
      </c>
      <c r="N272" s="20">
        <f t="shared" si="62"/>
        <v>0</v>
      </c>
      <c r="O272" s="1177">
        <f aca="true" t="shared" si="63" ref="O272:O304">SUM(H272:N272)</f>
        <v>0</v>
      </c>
      <c r="P272" s="1177">
        <f t="shared" si="59"/>
        <v>0</v>
      </c>
    </row>
    <row r="273" spans="2:16" s="1176" customFormat="1" ht="26.25" customHeight="1">
      <c r="B273" s="879" t="s">
        <v>495</v>
      </c>
      <c r="C273" s="880"/>
      <c r="D273" s="1661"/>
      <c r="E273" s="1662"/>
      <c r="F273" s="1662"/>
      <c r="G273" s="1662"/>
      <c r="H273" s="1662"/>
      <c r="I273" s="1662"/>
      <c r="J273" s="1662"/>
      <c r="K273" s="1662"/>
      <c r="L273" s="1662"/>
      <c r="M273" s="1662"/>
      <c r="N273" s="1663"/>
      <c r="O273" s="1177">
        <f>SUM(H273:N273)</f>
        <v>0</v>
      </c>
      <c r="P273" s="1177">
        <f>+O273-G273</f>
        <v>0</v>
      </c>
    </row>
    <row r="274" spans="2:16" s="1176" customFormat="1" ht="12.75" customHeight="1">
      <c r="B274" s="1190" t="s">
        <v>372</v>
      </c>
      <c r="C274" s="1184" t="s">
        <v>111</v>
      </c>
      <c r="D274" s="1185"/>
      <c r="E274" s="1186"/>
      <c r="F274" s="1187"/>
      <c r="G274" s="833">
        <f aca="true" t="shared" si="64" ref="G274:N274">SUM(G275:G279)</f>
        <v>0</v>
      </c>
      <c r="H274" s="1188">
        <f t="shared" si="64"/>
        <v>0</v>
      </c>
      <c r="I274" s="1188">
        <f t="shared" si="64"/>
        <v>0</v>
      </c>
      <c r="J274" s="1188">
        <f t="shared" si="64"/>
        <v>0</v>
      </c>
      <c r="K274" s="1188">
        <f t="shared" si="64"/>
        <v>0</v>
      </c>
      <c r="L274" s="1188">
        <f t="shared" si="64"/>
        <v>0</v>
      </c>
      <c r="M274" s="1188">
        <f t="shared" si="64"/>
        <v>0</v>
      </c>
      <c r="N274" s="1189">
        <f t="shared" si="64"/>
        <v>0</v>
      </c>
      <c r="O274" s="1177">
        <f t="shared" si="63"/>
        <v>0</v>
      </c>
      <c r="P274" s="1177">
        <f t="shared" si="59"/>
        <v>0</v>
      </c>
    </row>
    <row r="275" spans="2:16" s="1176" customFormat="1" ht="12.75" customHeight="1">
      <c r="B275" s="1353"/>
      <c r="C275" s="1354"/>
      <c r="D275" s="1355" t="s">
        <v>399</v>
      </c>
      <c r="E275" s="1356"/>
      <c r="F275" s="1357"/>
      <c r="G275" s="1358">
        <f>+E275*F275</f>
        <v>0</v>
      </c>
      <c r="H275" s="1191"/>
      <c r="I275" s="1191"/>
      <c r="J275" s="1191"/>
      <c r="K275" s="1191"/>
      <c r="L275" s="1191"/>
      <c r="M275" s="1192"/>
      <c r="N275" s="1193"/>
      <c r="O275" s="1177">
        <f t="shared" si="63"/>
        <v>0</v>
      </c>
      <c r="P275" s="1177">
        <f t="shared" si="59"/>
        <v>0</v>
      </c>
    </row>
    <row r="276" spans="2:16" s="1176" customFormat="1" ht="12.75" customHeight="1">
      <c r="B276" s="1353"/>
      <c r="C276" s="1354"/>
      <c r="D276" s="1355" t="s">
        <v>399</v>
      </c>
      <c r="E276" s="1356"/>
      <c r="F276" s="1357"/>
      <c r="G276" s="1358">
        <f>+E276*F276</f>
        <v>0</v>
      </c>
      <c r="H276" s="1191"/>
      <c r="I276" s="1191"/>
      <c r="J276" s="1191"/>
      <c r="K276" s="1191"/>
      <c r="L276" s="1191"/>
      <c r="M276" s="1192"/>
      <c r="N276" s="1193"/>
      <c r="O276" s="1177">
        <f t="shared" si="63"/>
        <v>0</v>
      </c>
      <c r="P276" s="1177">
        <f t="shared" si="59"/>
        <v>0</v>
      </c>
    </row>
    <row r="277" spans="2:16" s="1176" customFormat="1" ht="12.75" customHeight="1">
      <c r="B277" s="1353"/>
      <c r="C277" s="1354"/>
      <c r="D277" s="1355" t="s">
        <v>399</v>
      </c>
      <c r="E277" s="1356"/>
      <c r="F277" s="1357"/>
      <c r="G277" s="1358">
        <f>+E277*F277</f>
        <v>0</v>
      </c>
      <c r="H277" s="1359"/>
      <c r="I277" s="1194"/>
      <c r="J277" s="1194"/>
      <c r="K277" s="1194"/>
      <c r="L277" s="1194"/>
      <c r="M277" s="1195"/>
      <c r="N277" s="1196"/>
      <c r="O277" s="1177">
        <f t="shared" si="63"/>
        <v>0</v>
      </c>
      <c r="P277" s="1177">
        <f t="shared" si="59"/>
        <v>0</v>
      </c>
    </row>
    <row r="278" spans="2:16" s="1176" customFormat="1" ht="12.75" customHeight="1">
      <c r="B278" s="1353"/>
      <c r="C278" s="1354"/>
      <c r="D278" s="1355" t="s">
        <v>399</v>
      </c>
      <c r="E278" s="1356"/>
      <c r="F278" s="1357"/>
      <c r="G278" s="1358">
        <f>+E278*F278</f>
        <v>0</v>
      </c>
      <c r="H278" s="1359"/>
      <c r="I278" s="1194"/>
      <c r="J278" s="1194"/>
      <c r="K278" s="1194"/>
      <c r="L278" s="1194"/>
      <c r="M278" s="1195"/>
      <c r="N278" s="1196"/>
      <c r="O278" s="1177">
        <f t="shared" si="63"/>
        <v>0</v>
      </c>
      <c r="P278" s="1177">
        <f t="shared" si="59"/>
        <v>0</v>
      </c>
    </row>
    <row r="279" spans="2:16" s="1176" customFormat="1" ht="12.75" customHeight="1">
      <c r="B279" s="1360"/>
      <c r="C279" s="880"/>
      <c r="D279" s="1361" t="s">
        <v>399</v>
      </c>
      <c r="E279" s="1362"/>
      <c r="F279" s="1363"/>
      <c r="G279" s="1364">
        <f>+E279*F279</f>
        <v>0</v>
      </c>
      <c r="H279" s="1365"/>
      <c r="I279" s="1197"/>
      <c r="J279" s="1197"/>
      <c r="K279" s="1197"/>
      <c r="L279" s="1197"/>
      <c r="M279" s="1198"/>
      <c r="N279" s="1199"/>
      <c r="O279" s="1177">
        <f t="shared" si="63"/>
        <v>0</v>
      </c>
      <c r="P279" s="1177">
        <f t="shared" si="59"/>
        <v>0</v>
      </c>
    </row>
    <row r="280" spans="2:16" s="1176" customFormat="1" ht="12.75" customHeight="1">
      <c r="B280" s="1190" t="s">
        <v>372</v>
      </c>
      <c r="C280" s="1184" t="s">
        <v>112</v>
      </c>
      <c r="D280" s="1185"/>
      <c r="E280" s="1186"/>
      <c r="F280" s="1187"/>
      <c r="G280" s="833">
        <f aca="true" t="shared" si="65" ref="G280:N280">SUM(G281:G285)</f>
        <v>0</v>
      </c>
      <c r="H280" s="1188">
        <f t="shared" si="65"/>
        <v>0</v>
      </c>
      <c r="I280" s="1188">
        <f t="shared" si="65"/>
        <v>0</v>
      </c>
      <c r="J280" s="1188">
        <f t="shared" si="65"/>
        <v>0</v>
      </c>
      <c r="K280" s="1188">
        <f t="shared" si="65"/>
        <v>0</v>
      </c>
      <c r="L280" s="1188">
        <f t="shared" si="65"/>
        <v>0</v>
      </c>
      <c r="M280" s="1188">
        <f t="shared" si="65"/>
        <v>0</v>
      </c>
      <c r="N280" s="1189">
        <f t="shared" si="65"/>
        <v>0</v>
      </c>
      <c r="O280" s="1177">
        <f t="shared" si="63"/>
        <v>0</v>
      </c>
      <c r="P280" s="1177">
        <f t="shared" si="59"/>
        <v>0</v>
      </c>
    </row>
    <row r="281" spans="2:16" s="1176" customFormat="1" ht="12.75" customHeight="1">
      <c r="B281" s="1353"/>
      <c r="C281" s="1354"/>
      <c r="D281" s="1355" t="s">
        <v>399</v>
      </c>
      <c r="E281" s="1356"/>
      <c r="F281" s="1357"/>
      <c r="G281" s="1358">
        <f>+E281*F281</f>
        <v>0</v>
      </c>
      <c r="H281" s="1191"/>
      <c r="I281" s="1191"/>
      <c r="J281" s="1191"/>
      <c r="K281" s="1191"/>
      <c r="L281" s="1191"/>
      <c r="M281" s="1192"/>
      <c r="N281" s="1193"/>
      <c r="O281" s="1177">
        <f t="shared" si="63"/>
        <v>0</v>
      </c>
      <c r="P281" s="1177">
        <f t="shared" si="59"/>
        <v>0</v>
      </c>
    </row>
    <row r="282" spans="2:16" s="1176" customFormat="1" ht="12.75" customHeight="1">
      <c r="B282" s="1353"/>
      <c r="C282" s="1354"/>
      <c r="D282" s="1355" t="s">
        <v>399</v>
      </c>
      <c r="E282" s="1356"/>
      <c r="F282" s="1357"/>
      <c r="G282" s="1358">
        <f>+E282*F282</f>
        <v>0</v>
      </c>
      <c r="H282" s="1191"/>
      <c r="I282" s="1191"/>
      <c r="J282" s="1191"/>
      <c r="K282" s="1191"/>
      <c r="L282" s="1191"/>
      <c r="M282" s="1192"/>
      <c r="N282" s="1193"/>
      <c r="O282" s="1177">
        <f t="shared" si="63"/>
        <v>0</v>
      </c>
      <c r="P282" s="1177">
        <f t="shared" si="59"/>
        <v>0</v>
      </c>
    </row>
    <row r="283" spans="2:16" s="1176" customFormat="1" ht="12.75" customHeight="1">
      <c r="B283" s="1353"/>
      <c r="C283" s="1354"/>
      <c r="D283" s="1355" t="s">
        <v>399</v>
      </c>
      <c r="E283" s="1356"/>
      <c r="F283" s="1357"/>
      <c r="G283" s="1358">
        <f>+E283*F283</f>
        <v>0</v>
      </c>
      <c r="H283" s="1359"/>
      <c r="I283" s="1194"/>
      <c r="J283" s="1194"/>
      <c r="K283" s="1194"/>
      <c r="L283" s="1194"/>
      <c r="M283" s="1195"/>
      <c r="N283" s="1196"/>
      <c r="O283" s="1177">
        <f t="shared" si="63"/>
        <v>0</v>
      </c>
      <c r="P283" s="1177">
        <f t="shared" si="59"/>
        <v>0</v>
      </c>
    </row>
    <row r="284" spans="2:16" s="1176" customFormat="1" ht="12.75" customHeight="1">
      <c r="B284" s="1353"/>
      <c r="C284" s="1354"/>
      <c r="D284" s="1355" t="s">
        <v>399</v>
      </c>
      <c r="E284" s="1356"/>
      <c r="F284" s="1357"/>
      <c r="G284" s="1358">
        <f>+E284*F284</f>
        <v>0</v>
      </c>
      <c r="H284" s="1359"/>
      <c r="I284" s="1194"/>
      <c r="J284" s="1194"/>
      <c r="K284" s="1194"/>
      <c r="L284" s="1194"/>
      <c r="M284" s="1195"/>
      <c r="N284" s="1196"/>
      <c r="O284" s="1177">
        <f t="shared" si="63"/>
        <v>0</v>
      </c>
      <c r="P284" s="1177">
        <f t="shared" si="59"/>
        <v>0</v>
      </c>
    </row>
    <row r="285" spans="2:16" s="1176" customFormat="1" ht="12.75" customHeight="1">
      <c r="B285" s="1360"/>
      <c r="C285" s="880"/>
      <c r="D285" s="1361" t="s">
        <v>399</v>
      </c>
      <c r="E285" s="1362"/>
      <c r="F285" s="1363"/>
      <c r="G285" s="1364">
        <f>+E285*F285</f>
        <v>0</v>
      </c>
      <c r="H285" s="1365"/>
      <c r="I285" s="1197"/>
      <c r="J285" s="1197"/>
      <c r="K285" s="1197"/>
      <c r="L285" s="1197"/>
      <c r="M285" s="1198"/>
      <c r="N285" s="1199"/>
      <c r="O285" s="1177">
        <f t="shared" si="63"/>
        <v>0</v>
      </c>
      <c r="P285" s="1177">
        <f t="shared" si="59"/>
        <v>0</v>
      </c>
    </row>
    <row r="286" spans="2:16" s="1176" customFormat="1" ht="12.75" customHeight="1">
      <c r="B286" s="1190" t="s">
        <v>372</v>
      </c>
      <c r="C286" s="1184" t="s">
        <v>113</v>
      </c>
      <c r="D286" s="1185"/>
      <c r="E286" s="1186"/>
      <c r="F286" s="1187"/>
      <c r="G286" s="833">
        <f aca="true" t="shared" si="66" ref="G286:N286">SUM(G287:G291)</f>
        <v>0</v>
      </c>
      <c r="H286" s="1188">
        <f t="shared" si="66"/>
        <v>0</v>
      </c>
      <c r="I286" s="1188">
        <f t="shared" si="66"/>
        <v>0</v>
      </c>
      <c r="J286" s="1188">
        <f t="shared" si="66"/>
        <v>0</v>
      </c>
      <c r="K286" s="1188">
        <f t="shared" si="66"/>
        <v>0</v>
      </c>
      <c r="L286" s="1188">
        <f t="shared" si="66"/>
        <v>0</v>
      </c>
      <c r="M286" s="1188">
        <f t="shared" si="66"/>
        <v>0</v>
      </c>
      <c r="N286" s="1189">
        <f t="shared" si="66"/>
        <v>0</v>
      </c>
      <c r="O286" s="1177">
        <f t="shared" si="63"/>
        <v>0</v>
      </c>
      <c r="P286" s="1177">
        <f t="shared" si="59"/>
        <v>0</v>
      </c>
    </row>
    <row r="287" spans="2:16" s="1176" customFormat="1" ht="12.75" customHeight="1">
      <c r="B287" s="1353"/>
      <c r="C287" s="1354"/>
      <c r="D287" s="1355" t="s">
        <v>399</v>
      </c>
      <c r="E287" s="1356"/>
      <c r="F287" s="1357"/>
      <c r="G287" s="1358">
        <f>+E287*F287</f>
        <v>0</v>
      </c>
      <c r="H287" s="1191"/>
      <c r="I287" s="1191"/>
      <c r="J287" s="1191"/>
      <c r="K287" s="1191"/>
      <c r="L287" s="1191"/>
      <c r="M287" s="1192"/>
      <c r="N287" s="1193"/>
      <c r="O287" s="1177">
        <f t="shared" si="63"/>
        <v>0</v>
      </c>
      <c r="P287" s="1177">
        <f t="shared" si="59"/>
        <v>0</v>
      </c>
    </row>
    <row r="288" spans="2:16" s="1176" customFormat="1" ht="12.75" customHeight="1">
      <c r="B288" s="1353"/>
      <c r="C288" s="1354"/>
      <c r="D288" s="1355" t="s">
        <v>399</v>
      </c>
      <c r="E288" s="1356"/>
      <c r="F288" s="1357"/>
      <c r="G288" s="1358">
        <f>+E288*F288</f>
        <v>0</v>
      </c>
      <c r="H288" s="1191"/>
      <c r="I288" s="1191"/>
      <c r="J288" s="1191"/>
      <c r="K288" s="1191"/>
      <c r="L288" s="1191"/>
      <c r="M288" s="1192"/>
      <c r="N288" s="1193"/>
      <c r="O288" s="1177">
        <f t="shared" si="63"/>
        <v>0</v>
      </c>
      <c r="P288" s="1177">
        <f t="shared" si="59"/>
        <v>0</v>
      </c>
    </row>
    <row r="289" spans="2:16" s="1176" customFormat="1" ht="12.75" customHeight="1">
      <c r="B289" s="1353"/>
      <c r="C289" s="1354"/>
      <c r="D289" s="1355" t="s">
        <v>399</v>
      </c>
      <c r="E289" s="1356"/>
      <c r="F289" s="1357"/>
      <c r="G289" s="1358">
        <f>+E289*F289</f>
        <v>0</v>
      </c>
      <c r="H289" s="1359"/>
      <c r="I289" s="1194"/>
      <c r="J289" s="1194"/>
      <c r="K289" s="1194"/>
      <c r="L289" s="1194"/>
      <c r="M289" s="1195"/>
      <c r="N289" s="1196"/>
      <c r="O289" s="1177">
        <f t="shared" si="63"/>
        <v>0</v>
      </c>
      <c r="P289" s="1177">
        <f t="shared" si="59"/>
        <v>0</v>
      </c>
    </row>
    <row r="290" spans="2:16" s="1176" customFormat="1" ht="12.75" customHeight="1">
      <c r="B290" s="1353"/>
      <c r="C290" s="1354"/>
      <c r="D290" s="1355" t="s">
        <v>399</v>
      </c>
      <c r="E290" s="1356"/>
      <c r="F290" s="1357"/>
      <c r="G290" s="1358">
        <f>+E290*F290</f>
        <v>0</v>
      </c>
      <c r="H290" s="1359"/>
      <c r="I290" s="1194"/>
      <c r="J290" s="1194"/>
      <c r="K290" s="1194"/>
      <c r="L290" s="1194"/>
      <c r="M290" s="1195"/>
      <c r="N290" s="1196"/>
      <c r="O290" s="1177">
        <f t="shared" si="63"/>
        <v>0</v>
      </c>
      <c r="P290" s="1177">
        <f t="shared" si="59"/>
        <v>0</v>
      </c>
    </row>
    <row r="291" spans="2:16" s="1176" customFormat="1" ht="12.75" customHeight="1">
      <c r="B291" s="1360"/>
      <c r="C291" s="880"/>
      <c r="D291" s="1361" t="s">
        <v>399</v>
      </c>
      <c r="E291" s="1362"/>
      <c r="F291" s="1363"/>
      <c r="G291" s="1364">
        <f>+E291*F291</f>
        <v>0</v>
      </c>
      <c r="H291" s="1365"/>
      <c r="I291" s="1197"/>
      <c r="J291" s="1197"/>
      <c r="K291" s="1197"/>
      <c r="L291" s="1197"/>
      <c r="M291" s="1198"/>
      <c r="N291" s="1199"/>
      <c r="O291" s="1177">
        <f t="shared" si="63"/>
        <v>0</v>
      </c>
      <c r="P291" s="1177">
        <f t="shared" si="59"/>
        <v>0</v>
      </c>
    </row>
    <row r="292" spans="2:16" s="1176" customFormat="1" ht="12.75" customHeight="1">
      <c r="B292" s="1190" t="s">
        <v>372</v>
      </c>
      <c r="C292" s="1184" t="s">
        <v>114</v>
      </c>
      <c r="D292" s="1185"/>
      <c r="E292" s="1186"/>
      <c r="F292" s="1187"/>
      <c r="G292" s="833">
        <f aca="true" t="shared" si="67" ref="G292:N292">SUM(G293:G297)</f>
        <v>0</v>
      </c>
      <c r="H292" s="1188">
        <f t="shared" si="67"/>
        <v>0</v>
      </c>
      <c r="I292" s="1188">
        <f t="shared" si="67"/>
        <v>0</v>
      </c>
      <c r="J292" s="1188">
        <f t="shared" si="67"/>
        <v>0</v>
      </c>
      <c r="K292" s="1188">
        <f t="shared" si="67"/>
        <v>0</v>
      </c>
      <c r="L292" s="1188">
        <f t="shared" si="67"/>
        <v>0</v>
      </c>
      <c r="M292" s="1188">
        <f t="shared" si="67"/>
        <v>0</v>
      </c>
      <c r="N292" s="1189">
        <f t="shared" si="67"/>
        <v>0</v>
      </c>
      <c r="O292" s="1177">
        <f t="shared" si="63"/>
        <v>0</v>
      </c>
      <c r="P292" s="1177">
        <f t="shared" si="59"/>
        <v>0</v>
      </c>
    </row>
    <row r="293" spans="2:16" s="1176" customFormat="1" ht="12.75" customHeight="1">
      <c r="B293" s="1353"/>
      <c r="C293" s="1354"/>
      <c r="D293" s="1355" t="s">
        <v>399</v>
      </c>
      <c r="E293" s="1356"/>
      <c r="F293" s="1357"/>
      <c r="G293" s="1358">
        <f>+E293*F293</f>
        <v>0</v>
      </c>
      <c r="H293" s="1191"/>
      <c r="I293" s="1191"/>
      <c r="J293" s="1191"/>
      <c r="K293" s="1191"/>
      <c r="L293" s="1191"/>
      <c r="M293" s="1192"/>
      <c r="N293" s="1193"/>
      <c r="O293" s="1177">
        <f t="shared" si="63"/>
        <v>0</v>
      </c>
      <c r="P293" s="1177">
        <f t="shared" si="59"/>
        <v>0</v>
      </c>
    </row>
    <row r="294" spans="2:16" s="1176" customFormat="1" ht="12.75" customHeight="1">
      <c r="B294" s="1353"/>
      <c r="C294" s="1354"/>
      <c r="D294" s="1355" t="s">
        <v>399</v>
      </c>
      <c r="E294" s="1356"/>
      <c r="F294" s="1357"/>
      <c r="G294" s="1358">
        <f>+E294*F294</f>
        <v>0</v>
      </c>
      <c r="H294" s="1191"/>
      <c r="I294" s="1191"/>
      <c r="J294" s="1191"/>
      <c r="K294" s="1191"/>
      <c r="L294" s="1191"/>
      <c r="M294" s="1192"/>
      <c r="N294" s="1193"/>
      <c r="O294" s="1177">
        <f t="shared" si="63"/>
        <v>0</v>
      </c>
      <c r="P294" s="1177">
        <f t="shared" si="59"/>
        <v>0</v>
      </c>
    </row>
    <row r="295" spans="2:16" s="1176" customFormat="1" ht="12.75" customHeight="1">
      <c r="B295" s="1353"/>
      <c r="C295" s="1354"/>
      <c r="D295" s="1355" t="s">
        <v>399</v>
      </c>
      <c r="E295" s="1356"/>
      <c r="F295" s="1357"/>
      <c r="G295" s="1358">
        <f>+E295*F295</f>
        <v>0</v>
      </c>
      <c r="H295" s="1359"/>
      <c r="I295" s="1194"/>
      <c r="J295" s="1194"/>
      <c r="K295" s="1194"/>
      <c r="L295" s="1194"/>
      <c r="M295" s="1195"/>
      <c r="N295" s="1196"/>
      <c r="O295" s="1177">
        <f t="shared" si="63"/>
        <v>0</v>
      </c>
      <c r="P295" s="1177">
        <f t="shared" si="59"/>
        <v>0</v>
      </c>
    </row>
    <row r="296" spans="2:16" s="1176" customFormat="1" ht="12.75" customHeight="1">
      <c r="B296" s="1353"/>
      <c r="C296" s="1354"/>
      <c r="D296" s="1355" t="s">
        <v>399</v>
      </c>
      <c r="E296" s="1356"/>
      <c r="F296" s="1357"/>
      <c r="G296" s="1358">
        <f>+E296*F296</f>
        <v>0</v>
      </c>
      <c r="H296" s="1359"/>
      <c r="I296" s="1194"/>
      <c r="J296" s="1194"/>
      <c r="K296" s="1194"/>
      <c r="L296" s="1194"/>
      <c r="M296" s="1195"/>
      <c r="N296" s="1196"/>
      <c r="O296" s="1177">
        <f t="shared" si="63"/>
        <v>0</v>
      </c>
      <c r="P296" s="1177">
        <f t="shared" si="59"/>
        <v>0</v>
      </c>
    </row>
    <row r="297" spans="2:16" s="1176" customFormat="1" ht="12.75" customHeight="1">
      <c r="B297" s="1360"/>
      <c r="C297" s="880"/>
      <c r="D297" s="1361" t="s">
        <v>399</v>
      </c>
      <c r="E297" s="1362"/>
      <c r="F297" s="1363"/>
      <c r="G297" s="1364">
        <f>+E297*F297</f>
        <v>0</v>
      </c>
      <c r="H297" s="1365"/>
      <c r="I297" s="1197"/>
      <c r="J297" s="1197"/>
      <c r="K297" s="1197"/>
      <c r="L297" s="1197"/>
      <c r="M297" s="1198"/>
      <c r="N297" s="1199"/>
      <c r="O297" s="1177">
        <f t="shared" si="63"/>
        <v>0</v>
      </c>
      <c r="P297" s="1177">
        <f t="shared" si="59"/>
        <v>0</v>
      </c>
    </row>
    <row r="298" spans="2:16" s="1176" customFormat="1" ht="12.75" customHeight="1">
      <c r="B298" s="1190" t="s">
        <v>372</v>
      </c>
      <c r="C298" s="1184" t="s">
        <v>115</v>
      </c>
      <c r="D298" s="1185"/>
      <c r="E298" s="1186"/>
      <c r="F298" s="1187"/>
      <c r="G298" s="833">
        <f aca="true" t="shared" si="68" ref="G298:N298">SUM(G299:G303)</f>
        <v>0</v>
      </c>
      <c r="H298" s="1188">
        <f t="shared" si="68"/>
        <v>0</v>
      </c>
      <c r="I298" s="1188">
        <f t="shared" si="68"/>
        <v>0</v>
      </c>
      <c r="J298" s="1188">
        <f t="shared" si="68"/>
        <v>0</v>
      </c>
      <c r="K298" s="1188">
        <f t="shared" si="68"/>
        <v>0</v>
      </c>
      <c r="L298" s="1188">
        <f t="shared" si="68"/>
        <v>0</v>
      </c>
      <c r="M298" s="1188">
        <f t="shared" si="68"/>
        <v>0</v>
      </c>
      <c r="N298" s="1189">
        <f t="shared" si="68"/>
        <v>0</v>
      </c>
      <c r="O298" s="1177">
        <f t="shared" si="63"/>
        <v>0</v>
      </c>
      <c r="P298" s="1177">
        <f t="shared" si="59"/>
        <v>0</v>
      </c>
    </row>
    <row r="299" spans="2:16" s="1176" customFormat="1" ht="12.75" customHeight="1">
      <c r="B299" s="1353"/>
      <c r="C299" s="1354"/>
      <c r="D299" s="1355" t="s">
        <v>399</v>
      </c>
      <c r="E299" s="1356"/>
      <c r="F299" s="1357"/>
      <c r="G299" s="1358">
        <f>+E299*F299</f>
        <v>0</v>
      </c>
      <c r="H299" s="1191"/>
      <c r="I299" s="1191"/>
      <c r="J299" s="1191"/>
      <c r="K299" s="1191"/>
      <c r="L299" s="1191"/>
      <c r="M299" s="1192"/>
      <c r="N299" s="1193"/>
      <c r="O299" s="1177">
        <f t="shared" si="63"/>
        <v>0</v>
      </c>
      <c r="P299" s="1177">
        <f t="shared" si="59"/>
        <v>0</v>
      </c>
    </row>
    <row r="300" spans="2:16" s="1176" customFormat="1" ht="12.75" customHeight="1">
      <c r="B300" s="1353"/>
      <c r="C300" s="1354"/>
      <c r="D300" s="1355" t="s">
        <v>399</v>
      </c>
      <c r="E300" s="1356"/>
      <c r="F300" s="1357"/>
      <c r="G300" s="1358">
        <f>+E300*F300</f>
        <v>0</v>
      </c>
      <c r="H300" s="1191"/>
      <c r="I300" s="1191"/>
      <c r="J300" s="1191"/>
      <c r="K300" s="1191"/>
      <c r="L300" s="1191"/>
      <c r="M300" s="1192"/>
      <c r="N300" s="1193"/>
      <c r="O300" s="1177">
        <f t="shared" si="63"/>
        <v>0</v>
      </c>
      <c r="P300" s="1177">
        <f t="shared" si="59"/>
        <v>0</v>
      </c>
    </row>
    <row r="301" spans="2:16" s="1176" customFormat="1" ht="12.75" customHeight="1">
      <c r="B301" s="1353"/>
      <c r="C301" s="1354"/>
      <c r="D301" s="1355" t="s">
        <v>399</v>
      </c>
      <c r="E301" s="1356"/>
      <c r="F301" s="1357"/>
      <c r="G301" s="1358">
        <f>+E301*F301</f>
        <v>0</v>
      </c>
      <c r="H301" s="1359"/>
      <c r="I301" s="1194"/>
      <c r="J301" s="1194"/>
      <c r="K301" s="1194"/>
      <c r="L301" s="1194"/>
      <c r="M301" s="1195"/>
      <c r="N301" s="1196"/>
      <c r="O301" s="1177">
        <f t="shared" si="63"/>
        <v>0</v>
      </c>
      <c r="P301" s="1177">
        <f t="shared" si="59"/>
        <v>0</v>
      </c>
    </row>
    <row r="302" spans="2:16" s="1176" customFormat="1" ht="12.75" customHeight="1">
      <c r="B302" s="1353"/>
      <c r="C302" s="1354"/>
      <c r="D302" s="1355" t="s">
        <v>399</v>
      </c>
      <c r="E302" s="1356"/>
      <c r="F302" s="1357"/>
      <c r="G302" s="1358">
        <f>+E302*F302</f>
        <v>0</v>
      </c>
      <c r="H302" s="1359"/>
      <c r="I302" s="1194"/>
      <c r="J302" s="1194"/>
      <c r="K302" s="1194"/>
      <c r="L302" s="1194"/>
      <c r="M302" s="1195"/>
      <c r="N302" s="1196"/>
      <c r="O302" s="1177">
        <f t="shared" si="63"/>
        <v>0</v>
      </c>
      <c r="P302" s="1177">
        <f t="shared" si="59"/>
        <v>0</v>
      </c>
    </row>
    <row r="303" spans="2:16" s="1176" customFormat="1" ht="12.75" customHeight="1">
      <c r="B303" s="1360"/>
      <c r="C303" s="880"/>
      <c r="D303" s="1361" t="s">
        <v>399</v>
      </c>
      <c r="E303" s="1362"/>
      <c r="F303" s="1363"/>
      <c r="G303" s="1358">
        <f>+E303*F303</f>
        <v>0</v>
      </c>
      <c r="H303" s="1365"/>
      <c r="I303" s="1197"/>
      <c r="J303" s="1197"/>
      <c r="K303" s="1197"/>
      <c r="L303" s="1197"/>
      <c r="M303" s="1198"/>
      <c r="N303" s="1199"/>
      <c r="O303" s="1177">
        <f t="shared" si="63"/>
        <v>0</v>
      </c>
      <c r="P303" s="1177">
        <f t="shared" si="59"/>
        <v>0</v>
      </c>
    </row>
    <row r="304" spans="2:16" s="1179" customFormat="1" ht="26.25" customHeight="1">
      <c r="B304" s="67">
        <f>+'CRONOGRAMA ACTIVIDADES'!C31</f>
        <v>0</v>
      </c>
      <c r="C304" s="325" t="str">
        <f>+'CRONOGRAMA ACTIVIDADES'!B31</f>
        <v>1.2.5</v>
      </c>
      <c r="D304" s="837" t="str">
        <f>+'CRONOGRAMA ACTIVIDADES'!D31</f>
        <v>Unidad medida</v>
      </c>
      <c r="E304" s="838">
        <f>+'CRONOGRAMA ACTIVIDADES'!E31</f>
        <v>0</v>
      </c>
      <c r="F304" s="834"/>
      <c r="G304" s="834">
        <f aca="true" t="shared" si="69" ref="G304:N304">+G306+G312+G318+G324+G330</f>
        <v>0</v>
      </c>
      <c r="H304" s="19">
        <f t="shared" si="69"/>
        <v>0</v>
      </c>
      <c r="I304" s="19">
        <f t="shared" si="69"/>
        <v>0</v>
      </c>
      <c r="J304" s="19">
        <f t="shared" si="69"/>
        <v>0</v>
      </c>
      <c r="K304" s="19">
        <f t="shared" si="69"/>
        <v>0</v>
      </c>
      <c r="L304" s="19">
        <f t="shared" si="69"/>
        <v>0</v>
      </c>
      <c r="M304" s="19">
        <f t="shared" si="69"/>
        <v>0</v>
      </c>
      <c r="N304" s="20">
        <f t="shared" si="69"/>
        <v>0</v>
      </c>
      <c r="O304" s="1178">
        <f t="shared" si="63"/>
        <v>0</v>
      </c>
      <c r="P304" s="1178">
        <f t="shared" si="59"/>
        <v>0</v>
      </c>
    </row>
    <row r="305" spans="2:16" s="1176" customFormat="1" ht="26.25" customHeight="1">
      <c r="B305" s="879" t="s">
        <v>495</v>
      </c>
      <c r="C305" s="880"/>
      <c r="D305" s="1661"/>
      <c r="E305" s="1662"/>
      <c r="F305" s="1662"/>
      <c r="G305" s="1662"/>
      <c r="H305" s="1662"/>
      <c r="I305" s="1662"/>
      <c r="J305" s="1662"/>
      <c r="K305" s="1662"/>
      <c r="L305" s="1662"/>
      <c r="M305" s="1662"/>
      <c r="N305" s="1663"/>
      <c r="O305" s="1177">
        <f>SUM(H305:N305)</f>
        <v>0</v>
      </c>
      <c r="P305" s="1177">
        <f>+O305-G305</f>
        <v>0</v>
      </c>
    </row>
    <row r="306" spans="2:16" s="1176" customFormat="1" ht="12.75" customHeight="1">
      <c r="B306" s="1190" t="s">
        <v>372</v>
      </c>
      <c r="C306" s="1184" t="s">
        <v>117</v>
      </c>
      <c r="D306" s="1185"/>
      <c r="E306" s="1186"/>
      <c r="F306" s="1187"/>
      <c r="G306" s="833">
        <f aca="true" t="shared" si="70" ref="G306:N306">SUM(G307:G311)</f>
        <v>0</v>
      </c>
      <c r="H306" s="1188">
        <f t="shared" si="70"/>
        <v>0</v>
      </c>
      <c r="I306" s="1188">
        <f t="shared" si="70"/>
        <v>0</v>
      </c>
      <c r="J306" s="1188">
        <f t="shared" si="70"/>
        <v>0</v>
      </c>
      <c r="K306" s="1188">
        <f t="shared" si="70"/>
        <v>0</v>
      </c>
      <c r="L306" s="1188">
        <f t="shared" si="70"/>
        <v>0</v>
      </c>
      <c r="M306" s="1188">
        <f t="shared" si="70"/>
        <v>0</v>
      </c>
      <c r="N306" s="1189">
        <f t="shared" si="70"/>
        <v>0</v>
      </c>
      <c r="O306" s="1177">
        <f aca="true" t="shared" si="71" ref="O306:O336">SUM(H306:N306)</f>
        <v>0</v>
      </c>
      <c r="P306" s="1177">
        <f t="shared" si="59"/>
        <v>0</v>
      </c>
    </row>
    <row r="307" spans="2:16" s="1176" customFormat="1" ht="12.75" customHeight="1">
      <c r="B307" s="1353"/>
      <c r="C307" s="1354"/>
      <c r="D307" s="1355" t="s">
        <v>399</v>
      </c>
      <c r="E307" s="1356"/>
      <c r="F307" s="1357"/>
      <c r="G307" s="1358">
        <f>+E307*F307</f>
        <v>0</v>
      </c>
      <c r="H307" s="1191"/>
      <c r="I307" s="1191"/>
      <c r="J307" s="1191"/>
      <c r="K307" s="1191"/>
      <c r="L307" s="1191"/>
      <c r="M307" s="1192"/>
      <c r="N307" s="1193"/>
      <c r="O307" s="1177">
        <f t="shared" si="71"/>
        <v>0</v>
      </c>
      <c r="P307" s="1177">
        <f t="shared" si="59"/>
        <v>0</v>
      </c>
    </row>
    <row r="308" spans="2:16" s="1176" customFormat="1" ht="12.75" customHeight="1">
      <c r="B308" s="1353"/>
      <c r="C308" s="1354"/>
      <c r="D308" s="1355" t="s">
        <v>399</v>
      </c>
      <c r="E308" s="1356"/>
      <c r="F308" s="1357"/>
      <c r="G308" s="1358">
        <f>+E308*F308</f>
        <v>0</v>
      </c>
      <c r="H308" s="1191"/>
      <c r="I308" s="1191"/>
      <c r="J308" s="1191"/>
      <c r="K308" s="1191"/>
      <c r="L308" s="1191"/>
      <c r="M308" s="1192"/>
      <c r="N308" s="1193"/>
      <c r="O308" s="1177">
        <f t="shared" si="71"/>
        <v>0</v>
      </c>
      <c r="P308" s="1177">
        <f t="shared" si="59"/>
        <v>0</v>
      </c>
    </row>
    <row r="309" spans="2:16" s="1176" customFormat="1" ht="12.75" customHeight="1">
      <c r="B309" s="1353"/>
      <c r="C309" s="1354"/>
      <c r="D309" s="1355" t="s">
        <v>399</v>
      </c>
      <c r="E309" s="1356"/>
      <c r="F309" s="1357"/>
      <c r="G309" s="1358">
        <f>+E309*F309</f>
        <v>0</v>
      </c>
      <c r="H309" s="1359"/>
      <c r="I309" s="1194"/>
      <c r="J309" s="1194"/>
      <c r="K309" s="1194"/>
      <c r="L309" s="1194"/>
      <c r="M309" s="1195"/>
      <c r="N309" s="1196"/>
      <c r="O309" s="1177">
        <f t="shared" si="71"/>
        <v>0</v>
      </c>
      <c r="P309" s="1177">
        <f t="shared" si="59"/>
        <v>0</v>
      </c>
    </row>
    <row r="310" spans="2:16" s="1176" customFormat="1" ht="12.75" customHeight="1">
      <c r="B310" s="1353"/>
      <c r="C310" s="1354"/>
      <c r="D310" s="1355" t="s">
        <v>399</v>
      </c>
      <c r="E310" s="1356"/>
      <c r="F310" s="1357"/>
      <c r="G310" s="1358">
        <f>+E310*F310</f>
        <v>0</v>
      </c>
      <c r="H310" s="1359"/>
      <c r="I310" s="1194"/>
      <c r="J310" s="1194"/>
      <c r="K310" s="1194"/>
      <c r="L310" s="1194"/>
      <c r="M310" s="1195"/>
      <c r="N310" s="1196"/>
      <c r="O310" s="1177">
        <f t="shared" si="71"/>
        <v>0</v>
      </c>
      <c r="P310" s="1177">
        <f t="shared" si="59"/>
        <v>0</v>
      </c>
    </row>
    <row r="311" spans="2:16" s="1176" customFormat="1" ht="12.75" customHeight="1">
      <c r="B311" s="1360"/>
      <c r="C311" s="880"/>
      <c r="D311" s="1361" t="s">
        <v>399</v>
      </c>
      <c r="E311" s="1362"/>
      <c r="F311" s="1363"/>
      <c r="G311" s="1364">
        <f>+E311*F311</f>
        <v>0</v>
      </c>
      <c r="H311" s="1365"/>
      <c r="I311" s="1197"/>
      <c r="J311" s="1197"/>
      <c r="K311" s="1197"/>
      <c r="L311" s="1197"/>
      <c r="M311" s="1198"/>
      <c r="N311" s="1199"/>
      <c r="O311" s="1177">
        <f t="shared" si="71"/>
        <v>0</v>
      </c>
      <c r="P311" s="1177">
        <f t="shared" si="59"/>
        <v>0</v>
      </c>
    </row>
    <row r="312" spans="2:16" s="1176" customFormat="1" ht="12.75" customHeight="1">
      <c r="B312" s="1190" t="s">
        <v>372</v>
      </c>
      <c r="C312" s="1184" t="s">
        <v>118</v>
      </c>
      <c r="D312" s="1185" t="s">
        <v>399</v>
      </c>
      <c r="E312" s="1186"/>
      <c r="F312" s="1187"/>
      <c r="G312" s="833">
        <f aca="true" t="shared" si="72" ref="G312:N312">SUM(G313:G317)</f>
        <v>0</v>
      </c>
      <c r="H312" s="1188">
        <f t="shared" si="72"/>
        <v>0</v>
      </c>
      <c r="I312" s="1188">
        <f t="shared" si="72"/>
        <v>0</v>
      </c>
      <c r="J312" s="1188">
        <f t="shared" si="72"/>
        <v>0</v>
      </c>
      <c r="K312" s="1188">
        <f t="shared" si="72"/>
        <v>0</v>
      </c>
      <c r="L312" s="1188">
        <f t="shared" si="72"/>
        <v>0</v>
      </c>
      <c r="M312" s="1188">
        <f t="shared" si="72"/>
        <v>0</v>
      </c>
      <c r="N312" s="1189">
        <f t="shared" si="72"/>
        <v>0</v>
      </c>
      <c r="O312" s="1177">
        <f t="shared" si="71"/>
        <v>0</v>
      </c>
      <c r="P312" s="1177">
        <f t="shared" si="59"/>
        <v>0</v>
      </c>
    </row>
    <row r="313" spans="2:16" s="1176" customFormat="1" ht="12.75" customHeight="1">
      <c r="B313" s="1353"/>
      <c r="C313" s="1354"/>
      <c r="D313" s="1355" t="s">
        <v>399</v>
      </c>
      <c r="E313" s="1356"/>
      <c r="F313" s="1357"/>
      <c r="G313" s="1358">
        <f>+E313*F313</f>
        <v>0</v>
      </c>
      <c r="H313" s="1191"/>
      <c r="I313" s="1191"/>
      <c r="J313" s="1191"/>
      <c r="K313" s="1191"/>
      <c r="L313" s="1191"/>
      <c r="M313" s="1192"/>
      <c r="N313" s="1193"/>
      <c r="O313" s="1177">
        <f t="shared" si="71"/>
        <v>0</v>
      </c>
      <c r="P313" s="1177">
        <f t="shared" si="59"/>
        <v>0</v>
      </c>
    </row>
    <row r="314" spans="2:16" s="1176" customFormat="1" ht="12.75" customHeight="1">
      <c r="B314" s="1353"/>
      <c r="C314" s="1354"/>
      <c r="D314" s="1355" t="s">
        <v>399</v>
      </c>
      <c r="E314" s="1356"/>
      <c r="F314" s="1357"/>
      <c r="G314" s="1358">
        <f>+E314*F314</f>
        <v>0</v>
      </c>
      <c r="H314" s="1191"/>
      <c r="I314" s="1191"/>
      <c r="J314" s="1191"/>
      <c r="K314" s="1191"/>
      <c r="L314" s="1191"/>
      <c r="M314" s="1192"/>
      <c r="N314" s="1193"/>
      <c r="O314" s="1177">
        <f t="shared" si="71"/>
        <v>0</v>
      </c>
      <c r="P314" s="1177">
        <f t="shared" si="59"/>
        <v>0</v>
      </c>
    </row>
    <row r="315" spans="2:16" s="1176" customFormat="1" ht="12.75" customHeight="1">
      <c r="B315" s="1353"/>
      <c r="C315" s="1354"/>
      <c r="D315" s="1355" t="s">
        <v>399</v>
      </c>
      <c r="E315" s="1356"/>
      <c r="F315" s="1357"/>
      <c r="G315" s="1358">
        <f>+E315*F315</f>
        <v>0</v>
      </c>
      <c r="H315" s="1359"/>
      <c r="I315" s="1194"/>
      <c r="J315" s="1194"/>
      <c r="K315" s="1194"/>
      <c r="L315" s="1194"/>
      <c r="M315" s="1195"/>
      <c r="N315" s="1196"/>
      <c r="O315" s="1177">
        <f t="shared" si="71"/>
        <v>0</v>
      </c>
      <c r="P315" s="1177">
        <f t="shared" si="59"/>
        <v>0</v>
      </c>
    </row>
    <row r="316" spans="2:16" s="1176" customFormat="1" ht="12.75" customHeight="1">
      <c r="B316" s="1353"/>
      <c r="C316" s="1354"/>
      <c r="D316" s="1355" t="s">
        <v>399</v>
      </c>
      <c r="E316" s="1356"/>
      <c r="F316" s="1357"/>
      <c r="G316" s="1358">
        <f>+E316*F316</f>
        <v>0</v>
      </c>
      <c r="H316" s="1359"/>
      <c r="I316" s="1194"/>
      <c r="J316" s="1194"/>
      <c r="K316" s="1194"/>
      <c r="L316" s="1194"/>
      <c r="M316" s="1195"/>
      <c r="N316" s="1196"/>
      <c r="O316" s="1177">
        <f t="shared" si="71"/>
        <v>0</v>
      </c>
      <c r="P316" s="1177">
        <f t="shared" si="59"/>
        <v>0</v>
      </c>
    </row>
    <row r="317" spans="2:16" s="1176" customFormat="1" ht="12.75" customHeight="1">
      <c r="B317" s="1360"/>
      <c r="C317" s="880"/>
      <c r="D317" s="1361" t="s">
        <v>399</v>
      </c>
      <c r="E317" s="1362"/>
      <c r="F317" s="1363"/>
      <c r="G317" s="1364">
        <f>+E317*F317</f>
        <v>0</v>
      </c>
      <c r="H317" s="1365"/>
      <c r="I317" s="1197"/>
      <c r="J317" s="1197"/>
      <c r="K317" s="1197"/>
      <c r="L317" s="1197"/>
      <c r="M317" s="1198"/>
      <c r="N317" s="1199"/>
      <c r="O317" s="1177">
        <f t="shared" si="71"/>
        <v>0</v>
      </c>
      <c r="P317" s="1177">
        <f t="shared" si="59"/>
        <v>0</v>
      </c>
    </row>
    <row r="318" spans="2:16" s="1176" customFormat="1" ht="12.75" customHeight="1">
      <c r="B318" s="1190" t="s">
        <v>372</v>
      </c>
      <c r="C318" s="1184" t="s">
        <v>119</v>
      </c>
      <c r="D318" s="1185"/>
      <c r="E318" s="1186"/>
      <c r="F318" s="1187"/>
      <c r="G318" s="833">
        <f aca="true" t="shared" si="73" ref="G318:N318">SUM(G319:G323)</f>
        <v>0</v>
      </c>
      <c r="H318" s="1188">
        <f t="shared" si="73"/>
        <v>0</v>
      </c>
      <c r="I318" s="1188">
        <f t="shared" si="73"/>
        <v>0</v>
      </c>
      <c r="J318" s="1188">
        <f t="shared" si="73"/>
        <v>0</v>
      </c>
      <c r="K318" s="1188">
        <f t="shared" si="73"/>
        <v>0</v>
      </c>
      <c r="L318" s="1188">
        <f t="shared" si="73"/>
        <v>0</v>
      </c>
      <c r="M318" s="1188">
        <f t="shared" si="73"/>
        <v>0</v>
      </c>
      <c r="N318" s="1189">
        <f t="shared" si="73"/>
        <v>0</v>
      </c>
      <c r="O318" s="1177">
        <f t="shared" si="71"/>
        <v>0</v>
      </c>
      <c r="P318" s="1177">
        <f t="shared" si="59"/>
        <v>0</v>
      </c>
    </row>
    <row r="319" spans="2:16" s="1176" customFormat="1" ht="12.75" customHeight="1">
      <c r="B319" s="1353"/>
      <c r="C319" s="1354"/>
      <c r="D319" s="1355" t="s">
        <v>399</v>
      </c>
      <c r="E319" s="1356"/>
      <c r="F319" s="1357"/>
      <c r="G319" s="1358">
        <f>+E319*F319</f>
        <v>0</v>
      </c>
      <c r="H319" s="1191"/>
      <c r="I319" s="1191"/>
      <c r="J319" s="1191"/>
      <c r="K319" s="1191"/>
      <c r="L319" s="1191"/>
      <c r="M319" s="1192"/>
      <c r="N319" s="1193"/>
      <c r="O319" s="1177">
        <f t="shared" si="71"/>
        <v>0</v>
      </c>
      <c r="P319" s="1177">
        <f t="shared" si="59"/>
        <v>0</v>
      </c>
    </row>
    <row r="320" spans="2:16" s="1176" customFormat="1" ht="12.75" customHeight="1">
      <c r="B320" s="1353"/>
      <c r="C320" s="1354"/>
      <c r="D320" s="1355" t="s">
        <v>399</v>
      </c>
      <c r="E320" s="1356"/>
      <c r="F320" s="1357"/>
      <c r="G320" s="1358">
        <f>+E320*F320</f>
        <v>0</v>
      </c>
      <c r="H320" s="1191"/>
      <c r="I320" s="1191"/>
      <c r="J320" s="1191"/>
      <c r="K320" s="1191"/>
      <c r="L320" s="1191"/>
      <c r="M320" s="1192"/>
      <c r="N320" s="1193"/>
      <c r="O320" s="1177">
        <f t="shared" si="71"/>
        <v>0</v>
      </c>
      <c r="P320" s="1177">
        <f t="shared" si="59"/>
        <v>0</v>
      </c>
    </row>
    <row r="321" spans="2:16" s="1176" customFormat="1" ht="12.75" customHeight="1">
      <c r="B321" s="1353"/>
      <c r="C321" s="1354"/>
      <c r="D321" s="1355" t="s">
        <v>399</v>
      </c>
      <c r="E321" s="1356"/>
      <c r="F321" s="1357"/>
      <c r="G321" s="1358">
        <f>+E321*F321</f>
        <v>0</v>
      </c>
      <c r="H321" s="1359"/>
      <c r="I321" s="1194"/>
      <c r="J321" s="1194"/>
      <c r="K321" s="1194"/>
      <c r="L321" s="1194"/>
      <c r="M321" s="1195"/>
      <c r="N321" s="1196"/>
      <c r="O321" s="1177">
        <f t="shared" si="71"/>
        <v>0</v>
      </c>
      <c r="P321" s="1177">
        <f t="shared" si="59"/>
        <v>0</v>
      </c>
    </row>
    <row r="322" spans="2:16" s="1176" customFormat="1" ht="12.75" customHeight="1">
      <c r="B322" s="1353"/>
      <c r="C322" s="1354"/>
      <c r="D322" s="1355" t="s">
        <v>399</v>
      </c>
      <c r="E322" s="1356"/>
      <c r="F322" s="1357"/>
      <c r="G322" s="1358">
        <f>+E322*F322</f>
        <v>0</v>
      </c>
      <c r="H322" s="1359"/>
      <c r="I322" s="1194"/>
      <c r="J322" s="1194"/>
      <c r="K322" s="1194"/>
      <c r="L322" s="1194"/>
      <c r="M322" s="1195"/>
      <c r="N322" s="1196"/>
      <c r="O322" s="1177">
        <f t="shared" si="71"/>
        <v>0</v>
      </c>
      <c r="P322" s="1177">
        <f t="shared" si="59"/>
        <v>0</v>
      </c>
    </row>
    <row r="323" spans="2:16" s="1176" customFormat="1" ht="12.75" customHeight="1">
      <c r="B323" s="1360"/>
      <c r="C323" s="880"/>
      <c r="D323" s="1361" t="s">
        <v>399</v>
      </c>
      <c r="E323" s="1362"/>
      <c r="F323" s="1363"/>
      <c r="G323" s="1364">
        <f>+E323*F323</f>
        <v>0</v>
      </c>
      <c r="H323" s="1365"/>
      <c r="I323" s="1197"/>
      <c r="J323" s="1197"/>
      <c r="K323" s="1197"/>
      <c r="L323" s="1197"/>
      <c r="M323" s="1198"/>
      <c r="N323" s="1199"/>
      <c r="O323" s="1177">
        <f t="shared" si="71"/>
        <v>0</v>
      </c>
      <c r="P323" s="1177">
        <f aca="true" t="shared" si="74" ref="P323:P365">+O323-G323</f>
        <v>0</v>
      </c>
    </row>
    <row r="324" spans="2:16" s="1176" customFormat="1" ht="12.75" customHeight="1">
      <c r="B324" s="1190" t="s">
        <v>372</v>
      </c>
      <c r="C324" s="1184" t="s">
        <v>120</v>
      </c>
      <c r="D324" s="1185"/>
      <c r="E324" s="1186"/>
      <c r="F324" s="1187"/>
      <c r="G324" s="833">
        <f aca="true" t="shared" si="75" ref="G324:N324">SUM(G325:G329)</f>
        <v>0</v>
      </c>
      <c r="H324" s="1188">
        <f t="shared" si="75"/>
        <v>0</v>
      </c>
      <c r="I324" s="1188">
        <f t="shared" si="75"/>
        <v>0</v>
      </c>
      <c r="J324" s="1188">
        <f t="shared" si="75"/>
        <v>0</v>
      </c>
      <c r="K324" s="1188">
        <f t="shared" si="75"/>
        <v>0</v>
      </c>
      <c r="L324" s="1188">
        <f t="shared" si="75"/>
        <v>0</v>
      </c>
      <c r="M324" s="1188">
        <f t="shared" si="75"/>
        <v>0</v>
      </c>
      <c r="N324" s="1189">
        <f t="shared" si="75"/>
        <v>0</v>
      </c>
      <c r="O324" s="1177">
        <f t="shared" si="71"/>
        <v>0</v>
      </c>
      <c r="P324" s="1177">
        <f t="shared" si="74"/>
        <v>0</v>
      </c>
    </row>
    <row r="325" spans="2:16" s="1176" customFormat="1" ht="12.75" customHeight="1">
      <c r="B325" s="1353"/>
      <c r="C325" s="1354"/>
      <c r="D325" s="1355" t="s">
        <v>399</v>
      </c>
      <c r="E325" s="1356"/>
      <c r="F325" s="1357"/>
      <c r="G325" s="1358">
        <f>+E325*F325</f>
        <v>0</v>
      </c>
      <c r="H325" s="1191"/>
      <c r="I325" s="1191"/>
      <c r="J325" s="1191"/>
      <c r="K325" s="1191"/>
      <c r="L325" s="1191"/>
      <c r="M325" s="1192"/>
      <c r="N325" s="1193"/>
      <c r="O325" s="1177">
        <f t="shared" si="71"/>
        <v>0</v>
      </c>
      <c r="P325" s="1177">
        <f t="shared" si="74"/>
        <v>0</v>
      </c>
    </row>
    <row r="326" spans="2:16" s="1176" customFormat="1" ht="12.75" customHeight="1">
      <c r="B326" s="1353"/>
      <c r="C326" s="1354"/>
      <c r="D326" s="1355" t="s">
        <v>399</v>
      </c>
      <c r="E326" s="1356"/>
      <c r="F326" s="1357"/>
      <c r="G326" s="1358">
        <f>+E326*F326</f>
        <v>0</v>
      </c>
      <c r="H326" s="1191"/>
      <c r="I326" s="1191"/>
      <c r="J326" s="1191"/>
      <c r="K326" s="1191"/>
      <c r="L326" s="1191"/>
      <c r="M326" s="1192"/>
      <c r="N326" s="1193"/>
      <c r="O326" s="1177">
        <f t="shared" si="71"/>
        <v>0</v>
      </c>
      <c r="P326" s="1177">
        <f t="shared" si="74"/>
        <v>0</v>
      </c>
    </row>
    <row r="327" spans="2:16" s="1176" customFormat="1" ht="12.75" customHeight="1">
      <c r="B327" s="1353"/>
      <c r="C327" s="1354"/>
      <c r="D327" s="1355" t="s">
        <v>399</v>
      </c>
      <c r="E327" s="1356"/>
      <c r="F327" s="1357"/>
      <c r="G327" s="1358">
        <f>+E327*F327</f>
        <v>0</v>
      </c>
      <c r="H327" s="1359"/>
      <c r="I327" s="1194"/>
      <c r="J327" s="1194"/>
      <c r="K327" s="1194"/>
      <c r="L327" s="1194"/>
      <c r="M327" s="1195"/>
      <c r="N327" s="1196"/>
      <c r="O327" s="1177">
        <f t="shared" si="71"/>
        <v>0</v>
      </c>
      <c r="P327" s="1177">
        <f t="shared" si="74"/>
        <v>0</v>
      </c>
    </row>
    <row r="328" spans="2:16" s="1176" customFormat="1" ht="12.75" customHeight="1">
      <c r="B328" s="1353"/>
      <c r="C328" s="1354"/>
      <c r="D328" s="1355" t="s">
        <v>399</v>
      </c>
      <c r="E328" s="1356"/>
      <c r="F328" s="1357"/>
      <c r="G328" s="1358">
        <f>+E328*F328</f>
        <v>0</v>
      </c>
      <c r="H328" s="1359"/>
      <c r="I328" s="1194"/>
      <c r="J328" s="1194"/>
      <c r="K328" s="1194"/>
      <c r="L328" s="1194"/>
      <c r="M328" s="1195"/>
      <c r="N328" s="1196"/>
      <c r="O328" s="1177">
        <f t="shared" si="71"/>
        <v>0</v>
      </c>
      <c r="P328" s="1177">
        <f t="shared" si="74"/>
        <v>0</v>
      </c>
    </row>
    <row r="329" spans="2:16" s="1176" customFormat="1" ht="12.75" customHeight="1">
      <c r="B329" s="1360"/>
      <c r="C329" s="880"/>
      <c r="D329" s="1361" t="s">
        <v>399</v>
      </c>
      <c r="E329" s="1362"/>
      <c r="F329" s="1363"/>
      <c r="G329" s="1364">
        <f>+E329*F329</f>
        <v>0</v>
      </c>
      <c r="H329" s="1365"/>
      <c r="I329" s="1197"/>
      <c r="J329" s="1197"/>
      <c r="K329" s="1197"/>
      <c r="L329" s="1197"/>
      <c r="M329" s="1198"/>
      <c r="N329" s="1199"/>
      <c r="O329" s="1177">
        <f t="shared" si="71"/>
        <v>0</v>
      </c>
      <c r="P329" s="1177">
        <f t="shared" si="74"/>
        <v>0</v>
      </c>
    </row>
    <row r="330" spans="2:16" s="1176" customFormat="1" ht="12.75" customHeight="1">
      <c r="B330" s="1190" t="s">
        <v>372</v>
      </c>
      <c r="C330" s="1184" t="s">
        <v>121</v>
      </c>
      <c r="D330" s="1185"/>
      <c r="E330" s="1186"/>
      <c r="F330" s="1187"/>
      <c r="G330" s="833">
        <f aca="true" t="shared" si="76" ref="G330:N330">SUM(G331:G335)</f>
        <v>0</v>
      </c>
      <c r="H330" s="1188">
        <f t="shared" si="76"/>
        <v>0</v>
      </c>
      <c r="I330" s="1188">
        <f t="shared" si="76"/>
        <v>0</v>
      </c>
      <c r="J330" s="1188">
        <f t="shared" si="76"/>
        <v>0</v>
      </c>
      <c r="K330" s="1188">
        <f t="shared" si="76"/>
        <v>0</v>
      </c>
      <c r="L330" s="1188">
        <f t="shared" si="76"/>
        <v>0</v>
      </c>
      <c r="M330" s="1188">
        <f t="shared" si="76"/>
        <v>0</v>
      </c>
      <c r="N330" s="1189">
        <f t="shared" si="76"/>
        <v>0</v>
      </c>
      <c r="O330" s="1177">
        <f t="shared" si="71"/>
        <v>0</v>
      </c>
      <c r="P330" s="1177">
        <f t="shared" si="74"/>
        <v>0</v>
      </c>
    </row>
    <row r="331" spans="2:16" s="1176" customFormat="1" ht="12.75" customHeight="1">
      <c r="B331" s="1353"/>
      <c r="C331" s="1354"/>
      <c r="D331" s="1355" t="s">
        <v>399</v>
      </c>
      <c r="E331" s="1356"/>
      <c r="F331" s="1357"/>
      <c r="G331" s="1358">
        <f>+E331*F331</f>
        <v>0</v>
      </c>
      <c r="H331" s="1191"/>
      <c r="I331" s="1191"/>
      <c r="J331" s="1191"/>
      <c r="K331" s="1191"/>
      <c r="L331" s="1191"/>
      <c r="M331" s="1192"/>
      <c r="N331" s="1193"/>
      <c r="O331" s="1177">
        <f t="shared" si="71"/>
        <v>0</v>
      </c>
      <c r="P331" s="1177">
        <f t="shared" si="74"/>
        <v>0</v>
      </c>
    </row>
    <row r="332" spans="2:16" s="1176" customFormat="1" ht="12.75" customHeight="1">
      <c r="B332" s="1353"/>
      <c r="C332" s="1354"/>
      <c r="D332" s="1355" t="s">
        <v>399</v>
      </c>
      <c r="E332" s="1356"/>
      <c r="F332" s="1357"/>
      <c r="G332" s="1358">
        <f>+E332*F332</f>
        <v>0</v>
      </c>
      <c r="H332" s="1191"/>
      <c r="I332" s="1191"/>
      <c r="J332" s="1191"/>
      <c r="K332" s="1191"/>
      <c r="L332" s="1191"/>
      <c r="M332" s="1192"/>
      <c r="N332" s="1193"/>
      <c r="O332" s="1177">
        <f t="shared" si="71"/>
        <v>0</v>
      </c>
      <c r="P332" s="1177">
        <f t="shared" si="74"/>
        <v>0</v>
      </c>
    </row>
    <row r="333" spans="2:16" s="1176" customFormat="1" ht="12.75" customHeight="1">
      <c r="B333" s="1353"/>
      <c r="C333" s="1354"/>
      <c r="D333" s="1355" t="s">
        <v>399</v>
      </c>
      <c r="E333" s="1356"/>
      <c r="F333" s="1357"/>
      <c r="G333" s="1358">
        <f>+E333*F333</f>
        <v>0</v>
      </c>
      <c r="H333" s="1359"/>
      <c r="I333" s="1194"/>
      <c r="J333" s="1194"/>
      <c r="K333" s="1194"/>
      <c r="L333" s="1194"/>
      <c r="M333" s="1195"/>
      <c r="N333" s="1196"/>
      <c r="O333" s="1177">
        <f t="shared" si="71"/>
        <v>0</v>
      </c>
      <c r="P333" s="1177">
        <f t="shared" si="74"/>
        <v>0</v>
      </c>
    </row>
    <row r="334" spans="2:16" s="1176" customFormat="1" ht="12.75" customHeight="1">
      <c r="B334" s="1353"/>
      <c r="C334" s="1354"/>
      <c r="D334" s="1355" t="s">
        <v>399</v>
      </c>
      <c r="E334" s="1356"/>
      <c r="F334" s="1357"/>
      <c r="G334" s="1358">
        <f>+E334*F334</f>
        <v>0</v>
      </c>
      <c r="H334" s="1359"/>
      <c r="I334" s="1194"/>
      <c r="J334" s="1194"/>
      <c r="K334" s="1194"/>
      <c r="L334" s="1194"/>
      <c r="M334" s="1195"/>
      <c r="N334" s="1196"/>
      <c r="O334" s="1177">
        <f t="shared" si="71"/>
        <v>0</v>
      </c>
      <c r="P334" s="1177">
        <f t="shared" si="74"/>
        <v>0</v>
      </c>
    </row>
    <row r="335" spans="2:16" s="1176" customFormat="1" ht="12.75" customHeight="1">
      <c r="B335" s="1360"/>
      <c r="C335" s="880"/>
      <c r="D335" s="1361" t="s">
        <v>399</v>
      </c>
      <c r="E335" s="1362"/>
      <c r="F335" s="1363"/>
      <c r="G335" s="1358">
        <f>+E335*F335</f>
        <v>0</v>
      </c>
      <c r="H335" s="1365"/>
      <c r="I335" s="1197"/>
      <c r="J335" s="1197"/>
      <c r="K335" s="1197"/>
      <c r="L335" s="1197"/>
      <c r="M335" s="1198"/>
      <c r="N335" s="1199"/>
      <c r="O335" s="1177">
        <f t="shared" si="71"/>
        <v>0</v>
      </c>
      <c r="P335" s="1177">
        <f t="shared" si="74"/>
        <v>0</v>
      </c>
    </row>
    <row r="336" spans="2:16" s="1176" customFormat="1" ht="18" customHeight="1">
      <c r="B336" s="1639" t="s">
        <v>269</v>
      </c>
      <c r="C336" s="1640"/>
      <c r="D336" s="1640"/>
      <c r="E336" s="1640"/>
      <c r="F336" s="1640"/>
      <c r="G336" s="839">
        <f aca="true" t="shared" si="77" ref="G336:N336">+G176+G208+G240+G272+G304</f>
        <v>0</v>
      </c>
      <c r="H336" s="14">
        <f t="shared" si="77"/>
        <v>0</v>
      </c>
      <c r="I336" s="14">
        <f t="shared" si="77"/>
        <v>0</v>
      </c>
      <c r="J336" s="14">
        <f t="shared" si="77"/>
        <v>0</v>
      </c>
      <c r="K336" s="14">
        <f t="shared" si="77"/>
        <v>0</v>
      </c>
      <c r="L336" s="14">
        <f t="shared" si="77"/>
        <v>0</v>
      </c>
      <c r="M336" s="14">
        <f t="shared" si="77"/>
        <v>0</v>
      </c>
      <c r="N336" s="24">
        <f t="shared" si="77"/>
        <v>0</v>
      </c>
      <c r="O336" s="1177">
        <f t="shared" si="71"/>
        <v>0</v>
      </c>
      <c r="P336" s="1177">
        <f t="shared" si="74"/>
        <v>0</v>
      </c>
    </row>
    <row r="337" spans="2:16" s="1176" customFormat="1" ht="30" customHeight="1">
      <c r="B337" s="196" t="s">
        <v>271</v>
      </c>
      <c r="C337" s="431">
        <f>+'CRONOGRAMA ACTIVIDADES'!B32</f>
        <v>1.3</v>
      </c>
      <c r="D337" s="1658">
        <f>+'CRONOGRAMA ACTIVIDADES'!C32</f>
        <v>0</v>
      </c>
      <c r="E337" s="1659"/>
      <c r="F337" s="1659"/>
      <c r="G337" s="1659"/>
      <c r="H337" s="1659"/>
      <c r="I337" s="1659"/>
      <c r="J337" s="1659"/>
      <c r="K337" s="1659"/>
      <c r="L337" s="1659"/>
      <c r="M337" s="1659"/>
      <c r="N337" s="1660"/>
      <c r="O337" s="1177"/>
      <c r="P337" s="1177"/>
    </row>
    <row r="338" spans="2:16" s="1176" customFormat="1" ht="26.25" customHeight="1">
      <c r="B338" s="67">
        <f>+'CRONOGRAMA ACTIVIDADES'!C36</f>
        <v>0</v>
      </c>
      <c r="C338" s="325" t="str">
        <f>+'CRONOGRAMA ACTIVIDADES'!B36</f>
        <v>1.3.1</v>
      </c>
      <c r="D338" s="835" t="str">
        <f>+'CRONOGRAMA ACTIVIDADES'!D36</f>
        <v>Unidad medida</v>
      </c>
      <c r="E338" s="836">
        <f>+'CRONOGRAMA ACTIVIDADES'!E36</f>
        <v>0</v>
      </c>
      <c r="F338" s="834"/>
      <c r="G338" s="834">
        <f aca="true" t="shared" si="78" ref="G338:N338">+G340+G346+G352+G358+G364</f>
        <v>0</v>
      </c>
      <c r="H338" s="19">
        <f t="shared" si="78"/>
        <v>0</v>
      </c>
      <c r="I338" s="19">
        <f t="shared" si="78"/>
        <v>0</v>
      </c>
      <c r="J338" s="19">
        <f t="shared" si="78"/>
        <v>0</v>
      </c>
      <c r="K338" s="19">
        <f t="shared" si="78"/>
        <v>0</v>
      </c>
      <c r="L338" s="19">
        <f t="shared" si="78"/>
        <v>0</v>
      </c>
      <c r="M338" s="19">
        <f t="shared" si="78"/>
        <v>0</v>
      </c>
      <c r="N338" s="20">
        <f t="shared" si="78"/>
        <v>0</v>
      </c>
      <c r="O338" s="1177">
        <f aca="true" t="shared" si="79" ref="O338:O367">SUM(H338:N338)</f>
        <v>0</v>
      </c>
      <c r="P338" s="1177">
        <f t="shared" si="74"/>
        <v>0</v>
      </c>
    </row>
    <row r="339" spans="2:16" s="1176" customFormat="1" ht="26.25" customHeight="1">
      <c r="B339" s="879" t="s">
        <v>495</v>
      </c>
      <c r="C339" s="880"/>
      <c r="D339" s="1661"/>
      <c r="E339" s="1662"/>
      <c r="F339" s="1662"/>
      <c r="G339" s="1662"/>
      <c r="H339" s="1662"/>
      <c r="I339" s="1662"/>
      <c r="J339" s="1662"/>
      <c r="K339" s="1662"/>
      <c r="L339" s="1662"/>
      <c r="M339" s="1662"/>
      <c r="N339" s="1663"/>
      <c r="O339" s="1177"/>
      <c r="P339" s="1177"/>
    </row>
    <row r="340" spans="2:16" s="1176" customFormat="1" ht="12.75" customHeight="1">
      <c r="B340" s="1190" t="s">
        <v>372</v>
      </c>
      <c r="C340" s="1184" t="s">
        <v>9</v>
      </c>
      <c r="D340" s="1185"/>
      <c r="E340" s="1186"/>
      <c r="F340" s="1187"/>
      <c r="G340" s="833">
        <f aca="true" t="shared" si="80" ref="G340:N340">SUM(G341:G345)</f>
        <v>0</v>
      </c>
      <c r="H340" s="1188">
        <f t="shared" si="80"/>
        <v>0</v>
      </c>
      <c r="I340" s="1188">
        <f t="shared" si="80"/>
        <v>0</v>
      </c>
      <c r="J340" s="1188">
        <f t="shared" si="80"/>
        <v>0</v>
      </c>
      <c r="K340" s="1188">
        <f t="shared" si="80"/>
        <v>0</v>
      </c>
      <c r="L340" s="1188">
        <f t="shared" si="80"/>
        <v>0</v>
      </c>
      <c r="M340" s="1188">
        <f t="shared" si="80"/>
        <v>0</v>
      </c>
      <c r="N340" s="1189">
        <f t="shared" si="80"/>
        <v>0</v>
      </c>
      <c r="O340" s="1177">
        <f t="shared" si="79"/>
        <v>0</v>
      </c>
      <c r="P340" s="1177">
        <f t="shared" si="74"/>
        <v>0</v>
      </c>
    </row>
    <row r="341" spans="2:16" s="1176" customFormat="1" ht="12.75" customHeight="1">
      <c r="B341" s="1353"/>
      <c r="C341" s="1354"/>
      <c r="D341" s="1355" t="s">
        <v>399</v>
      </c>
      <c r="E341" s="1356"/>
      <c r="F341" s="1357"/>
      <c r="G341" s="1358">
        <f>+E341*F341</f>
        <v>0</v>
      </c>
      <c r="H341" s="1191"/>
      <c r="I341" s="1191"/>
      <c r="J341" s="1191"/>
      <c r="K341" s="1191"/>
      <c r="L341" s="1191"/>
      <c r="M341" s="1192"/>
      <c r="N341" s="1193"/>
      <c r="O341" s="1177">
        <f t="shared" si="79"/>
        <v>0</v>
      </c>
      <c r="P341" s="1177">
        <f t="shared" si="74"/>
        <v>0</v>
      </c>
    </row>
    <row r="342" spans="2:16" s="1176" customFormat="1" ht="12.75" customHeight="1">
      <c r="B342" s="1353"/>
      <c r="C342" s="1354"/>
      <c r="D342" s="1355" t="s">
        <v>399</v>
      </c>
      <c r="E342" s="1356"/>
      <c r="F342" s="1357"/>
      <c r="G342" s="1358">
        <f>+E342*F342</f>
        <v>0</v>
      </c>
      <c r="H342" s="1191"/>
      <c r="I342" s="1191"/>
      <c r="J342" s="1191"/>
      <c r="K342" s="1191"/>
      <c r="L342" s="1191"/>
      <c r="M342" s="1192"/>
      <c r="N342" s="1193"/>
      <c r="O342" s="1177">
        <f t="shared" si="79"/>
        <v>0</v>
      </c>
      <c r="P342" s="1177">
        <f t="shared" si="74"/>
        <v>0</v>
      </c>
    </row>
    <row r="343" spans="2:16" s="1176" customFormat="1" ht="12.75" customHeight="1">
      <c r="B343" s="1353"/>
      <c r="C343" s="1354"/>
      <c r="D343" s="1355" t="s">
        <v>399</v>
      </c>
      <c r="E343" s="1356"/>
      <c r="F343" s="1357"/>
      <c r="G343" s="1358">
        <f>+E343*F343</f>
        <v>0</v>
      </c>
      <c r="H343" s="1359"/>
      <c r="I343" s="1194"/>
      <c r="J343" s="1194"/>
      <c r="K343" s="1194"/>
      <c r="L343" s="1194"/>
      <c r="M343" s="1195"/>
      <c r="N343" s="1196"/>
      <c r="O343" s="1177">
        <f t="shared" si="79"/>
        <v>0</v>
      </c>
      <c r="P343" s="1177">
        <f t="shared" si="74"/>
        <v>0</v>
      </c>
    </row>
    <row r="344" spans="2:16" s="1176" customFormat="1" ht="12.75" customHeight="1">
      <c r="B344" s="1353"/>
      <c r="C344" s="1354"/>
      <c r="D344" s="1355" t="s">
        <v>399</v>
      </c>
      <c r="E344" s="1356"/>
      <c r="F344" s="1357"/>
      <c r="G344" s="1358">
        <f>+E344*F344</f>
        <v>0</v>
      </c>
      <c r="H344" s="1359"/>
      <c r="I344" s="1194"/>
      <c r="J344" s="1194"/>
      <c r="K344" s="1194"/>
      <c r="L344" s="1194"/>
      <c r="M344" s="1195"/>
      <c r="N344" s="1196"/>
      <c r="O344" s="1177">
        <f t="shared" si="79"/>
        <v>0</v>
      </c>
      <c r="P344" s="1177">
        <f t="shared" si="74"/>
        <v>0</v>
      </c>
    </row>
    <row r="345" spans="2:16" s="1176" customFormat="1" ht="12.75" customHeight="1">
      <c r="B345" s="1360"/>
      <c r="C345" s="880"/>
      <c r="D345" s="1361" t="s">
        <v>399</v>
      </c>
      <c r="E345" s="1362"/>
      <c r="F345" s="1363"/>
      <c r="G345" s="1364">
        <f>+E345*F345</f>
        <v>0</v>
      </c>
      <c r="H345" s="1365"/>
      <c r="I345" s="1197"/>
      <c r="J345" s="1197"/>
      <c r="K345" s="1197"/>
      <c r="L345" s="1197"/>
      <c r="M345" s="1198"/>
      <c r="N345" s="1199"/>
      <c r="O345" s="1177">
        <f t="shared" si="79"/>
        <v>0</v>
      </c>
      <c r="P345" s="1177">
        <f t="shared" si="74"/>
        <v>0</v>
      </c>
    </row>
    <row r="346" spans="2:16" s="1176" customFormat="1" ht="12.75" customHeight="1">
      <c r="B346" s="1190" t="s">
        <v>372</v>
      </c>
      <c r="C346" s="1184" t="s">
        <v>10</v>
      </c>
      <c r="D346" s="1185"/>
      <c r="E346" s="1186"/>
      <c r="F346" s="1187"/>
      <c r="G346" s="833">
        <f aca="true" t="shared" si="81" ref="G346:N346">SUM(G347:G351)</f>
        <v>0</v>
      </c>
      <c r="H346" s="1188">
        <f t="shared" si="81"/>
        <v>0</v>
      </c>
      <c r="I346" s="1188">
        <f t="shared" si="81"/>
        <v>0</v>
      </c>
      <c r="J346" s="1188">
        <f t="shared" si="81"/>
        <v>0</v>
      </c>
      <c r="K346" s="1188">
        <f t="shared" si="81"/>
        <v>0</v>
      </c>
      <c r="L346" s="1188">
        <f t="shared" si="81"/>
        <v>0</v>
      </c>
      <c r="M346" s="1188">
        <f t="shared" si="81"/>
        <v>0</v>
      </c>
      <c r="N346" s="1189">
        <f t="shared" si="81"/>
        <v>0</v>
      </c>
      <c r="O346" s="1177">
        <f t="shared" si="79"/>
        <v>0</v>
      </c>
      <c r="P346" s="1177">
        <f t="shared" si="74"/>
        <v>0</v>
      </c>
    </row>
    <row r="347" spans="2:16" s="1176" customFormat="1" ht="12.75" customHeight="1">
      <c r="B347" s="1353"/>
      <c r="C347" s="1354"/>
      <c r="D347" s="1355" t="s">
        <v>399</v>
      </c>
      <c r="E347" s="1356"/>
      <c r="F347" s="1357"/>
      <c r="G347" s="1358">
        <f>+E347*F347</f>
        <v>0</v>
      </c>
      <c r="H347" s="1191"/>
      <c r="I347" s="1191"/>
      <c r="J347" s="1191"/>
      <c r="K347" s="1191"/>
      <c r="L347" s="1191"/>
      <c r="M347" s="1192"/>
      <c r="N347" s="1193"/>
      <c r="O347" s="1177">
        <f t="shared" si="79"/>
        <v>0</v>
      </c>
      <c r="P347" s="1177">
        <f t="shared" si="74"/>
        <v>0</v>
      </c>
    </row>
    <row r="348" spans="2:16" s="1176" customFormat="1" ht="12.75" customHeight="1">
      <c r="B348" s="1353"/>
      <c r="C348" s="1354"/>
      <c r="D348" s="1355" t="s">
        <v>399</v>
      </c>
      <c r="E348" s="1356"/>
      <c r="F348" s="1357"/>
      <c r="G348" s="1358">
        <f>+E348*F348</f>
        <v>0</v>
      </c>
      <c r="H348" s="1191"/>
      <c r="I348" s="1191"/>
      <c r="J348" s="1191"/>
      <c r="K348" s="1191"/>
      <c r="L348" s="1191"/>
      <c r="M348" s="1192"/>
      <c r="N348" s="1193"/>
      <c r="O348" s="1177">
        <f t="shared" si="79"/>
        <v>0</v>
      </c>
      <c r="P348" s="1177">
        <f t="shared" si="74"/>
        <v>0</v>
      </c>
    </row>
    <row r="349" spans="2:16" s="1176" customFormat="1" ht="12.75" customHeight="1">
      <c r="B349" s="1353"/>
      <c r="C349" s="1354"/>
      <c r="D349" s="1355" t="s">
        <v>399</v>
      </c>
      <c r="E349" s="1356"/>
      <c r="F349" s="1357"/>
      <c r="G349" s="1358">
        <f>+E349*F349</f>
        <v>0</v>
      </c>
      <c r="H349" s="1359"/>
      <c r="I349" s="1194"/>
      <c r="J349" s="1194"/>
      <c r="K349" s="1194"/>
      <c r="L349" s="1194"/>
      <c r="M349" s="1195"/>
      <c r="N349" s="1196"/>
      <c r="O349" s="1177">
        <f t="shared" si="79"/>
        <v>0</v>
      </c>
      <c r="P349" s="1177">
        <f t="shared" si="74"/>
        <v>0</v>
      </c>
    </row>
    <row r="350" spans="2:16" s="1176" customFormat="1" ht="12.75" customHeight="1">
      <c r="B350" s="1353"/>
      <c r="C350" s="1354"/>
      <c r="D350" s="1355" t="s">
        <v>399</v>
      </c>
      <c r="E350" s="1356"/>
      <c r="F350" s="1357"/>
      <c r="G350" s="1358">
        <f>+E350*F350</f>
        <v>0</v>
      </c>
      <c r="H350" s="1359"/>
      <c r="I350" s="1194"/>
      <c r="J350" s="1194"/>
      <c r="K350" s="1194"/>
      <c r="L350" s="1194"/>
      <c r="M350" s="1195"/>
      <c r="N350" s="1196"/>
      <c r="O350" s="1177">
        <f t="shared" si="79"/>
        <v>0</v>
      </c>
      <c r="P350" s="1177">
        <f t="shared" si="74"/>
        <v>0</v>
      </c>
    </row>
    <row r="351" spans="2:16" s="1176" customFormat="1" ht="12.75" customHeight="1">
      <c r="B351" s="1360"/>
      <c r="C351" s="880"/>
      <c r="D351" s="1361" t="s">
        <v>399</v>
      </c>
      <c r="E351" s="1362"/>
      <c r="F351" s="1363"/>
      <c r="G351" s="1364">
        <f>+E351*F351</f>
        <v>0</v>
      </c>
      <c r="H351" s="1365"/>
      <c r="I351" s="1197"/>
      <c r="J351" s="1197"/>
      <c r="K351" s="1197"/>
      <c r="L351" s="1197"/>
      <c r="M351" s="1198"/>
      <c r="N351" s="1199"/>
      <c r="O351" s="1177">
        <f t="shared" si="79"/>
        <v>0</v>
      </c>
      <c r="P351" s="1177">
        <f t="shared" si="74"/>
        <v>0</v>
      </c>
    </row>
    <row r="352" spans="2:16" s="1176" customFormat="1" ht="12.75" customHeight="1">
      <c r="B352" s="1190" t="s">
        <v>372</v>
      </c>
      <c r="C352" s="1184" t="s">
        <v>193</v>
      </c>
      <c r="D352" s="1185"/>
      <c r="E352" s="1186"/>
      <c r="F352" s="1187"/>
      <c r="G352" s="833">
        <f aca="true" t="shared" si="82" ref="G352:N352">SUM(G353:G357)</f>
        <v>0</v>
      </c>
      <c r="H352" s="1188">
        <f t="shared" si="82"/>
        <v>0</v>
      </c>
      <c r="I352" s="1188">
        <f t="shared" si="82"/>
        <v>0</v>
      </c>
      <c r="J352" s="1188">
        <f t="shared" si="82"/>
        <v>0</v>
      </c>
      <c r="K352" s="1188">
        <f t="shared" si="82"/>
        <v>0</v>
      </c>
      <c r="L352" s="1188">
        <f t="shared" si="82"/>
        <v>0</v>
      </c>
      <c r="M352" s="1188">
        <f t="shared" si="82"/>
        <v>0</v>
      </c>
      <c r="N352" s="1189">
        <f t="shared" si="82"/>
        <v>0</v>
      </c>
      <c r="O352" s="1177">
        <f t="shared" si="79"/>
        <v>0</v>
      </c>
      <c r="P352" s="1177">
        <f t="shared" si="74"/>
        <v>0</v>
      </c>
    </row>
    <row r="353" spans="2:16" s="1176" customFormat="1" ht="12.75" customHeight="1">
      <c r="B353" s="1353"/>
      <c r="C353" s="1354"/>
      <c r="D353" s="1355" t="s">
        <v>399</v>
      </c>
      <c r="E353" s="1356"/>
      <c r="F353" s="1357"/>
      <c r="G353" s="1358">
        <f>+E353*F353</f>
        <v>0</v>
      </c>
      <c r="H353" s="1191"/>
      <c r="I353" s="1191"/>
      <c r="J353" s="1191"/>
      <c r="K353" s="1191"/>
      <c r="L353" s="1191"/>
      <c r="M353" s="1192"/>
      <c r="N353" s="1193"/>
      <c r="O353" s="1177">
        <f t="shared" si="79"/>
        <v>0</v>
      </c>
      <c r="P353" s="1177">
        <f t="shared" si="74"/>
        <v>0</v>
      </c>
    </row>
    <row r="354" spans="2:16" s="1176" customFormat="1" ht="12.75" customHeight="1">
      <c r="B354" s="1353"/>
      <c r="C354" s="1354"/>
      <c r="D354" s="1355" t="s">
        <v>399</v>
      </c>
      <c r="E354" s="1356"/>
      <c r="F354" s="1357"/>
      <c r="G354" s="1358">
        <f>+E354*F354</f>
        <v>0</v>
      </c>
      <c r="H354" s="1191"/>
      <c r="I354" s="1191"/>
      <c r="J354" s="1191"/>
      <c r="K354" s="1191"/>
      <c r="L354" s="1191"/>
      <c r="M354" s="1192"/>
      <c r="N354" s="1193"/>
      <c r="O354" s="1177">
        <f t="shared" si="79"/>
        <v>0</v>
      </c>
      <c r="P354" s="1177">
        <f t="shared" si="74"/>
        <v>0</v>
      </c>
    </row>
    <row r="355" spans="2:16" s="1176" customFormat="1" ht="12.75" customHeight="1">
      <c r="B355" s="1353"/>
      <c r="C355" s="1354"/>
      <c r="D355" s="1355" t="s">
        <v>399</v>
      </c>
      <c r="E355" s="1356"/>
      <c r="F355" s="1357"/>
      <c r="G355" s="1358">
        <f>+E355*F355</f>
        <v>0</v>
      </c>
      <c r="H355" s="1359"/>
      <c r="I355" s="1194"/>
      <c r="J355" s="1194"/>
      <c r="K355" s="1194"/>
      <c r="L355" s="1194"/>
      <c r="M355" s="1195"/>
      <c r="N355" s="1196"/>
      <c r="O355" s="1177">
        <f t="shared" si="79"/>
        <v>0</v>
      </c>
      <c r="P355" s="1177">
        <f t="shared" si="74"/>
        <v>0</v>
      </c>
    </row>
    <row r="356" spans="2:16" s="1176" customFormat="1" ht="12.75" customHeight="1">
      <c r="B356" s="1353"/>
      <c r="C356" s="1354"/>
      <c r="D356" s="1355" t="s">
        <v>399</v>
      </c>
      <c r="E356" s="1356"/>
      <c r="F356" s="1357"/>
      <c r="G356" s="1358">
        <f>+E356*F356</f>
        <v>0</v>
      </c>
      <c r="H356" s="1359"/>
      <c r="I356" s="1194"/>
      <c r="J356" s="1194"/>
      <c r="K356" s="1194"/>
      <c r="L356" s="1194"/>
      <c r="M356" s="1195"/>
      <c r="N356" s="1196"/>
      <c r="O356" s="1177">
        <f t="shared" si="79"/>
        <v>0</v>
      </c>
      <c r="P356" s="1177">
        <f t="shared" si="74"/>
        <v>0</v>
      </c>
    </row>
    <row r="357" spans="2:16" s="1176" customFormat="1" ht="12.75" customHeight="1">
      <c r="B357" s="1360"/>
      <c r="C357" s="880"/>
      <c r="D357" s="1361" t="s">
        <v>399</v>
      </c>
      <c r="E357" s="1362"/>
      <c r="F357" s="1363"/>
      <c r="G357" s="1364">
        <f>+E357*F357</f>
        <v>0</v>
      </c>
      <c r="H357" s="1365"/>
      <c r="I357" s="1197"/>
      <c r="J357" s="1197"/>
      <c r="K357" s="1197"/>
      <c r="L357" s="1197"/>
      <c r="M357" s="1198"/>
      <c r="N357" s="1199"/>
      <c r="O357" s="1177">
        <f t="shared" si="79"/>
        <v>0</v>
      </c>
      <c r="P357" s="1177">
        <f t="shared" si="74"/>
        <v>0</v>
      </c>
    </row>
    <row r="358" spans="2:16" s="1176" customFormat="1" ht="12.75" customHeight="1">
      <c r="B358" s="1190" t="s">
        <v>372</v>
      </c>
      <c r="C358" s="1184" t="s">
        <v>127</v>
      </c>
      <c r="D358" s="1185"/>
      <c r="E358" s="1186"/>
      <c r="F358" s="1187"/>
      <c r="G358" s="833">
        <f aca="true" t="shared" si="83" ref="G358:N358">SUM(G359:G363)</f>
        <v>0</v>
      </c>
      <c r="H358" s="1188">
        <f t="shared" si="83"/>
        <v>0</v>
      </c>
      <c r="I358" s="1188">
        <f t="shared" si="83"/>
        <v>0</v>
      </c>
      <c r="J358" s="1188">
        <f t="shared" si="83"/>
        <v>0</v>
      </c>
      <c r="K358" s="1188">
        <f t="shared" si="83"/>
        <v>0</v>
      </c>
      <c r="L358" s="1188">
        <f t="shared" si="83"/>
        <v>0</v>
      </c>
      <c r="M358" s="1188">
        <f t="shared" si="83"/>
        <v>0</v>
      </c>
      <c r="N358" s="1189">
        <f t="shared" si="83"/>
        <v>0</v>
      </c>
      <c r="O358" s="1177">
        <f t="shared" si="79"/>
        <v>0</v>
      </c>
      <c r="P358" s="1177">
        <f t="shared" si="74"/>
        <v>0</v>
      </c>
    </row>
    <row r="359" spans="2:16" s="1176" customFormat="1" ht="12.75" customHeight="1">
      <c r="B359" s="1353"/>
      <c r="C359" s="1354"/>
      <c r="D359" s="1355" t="s">
        <v>399</v>
      </c>
      <c r="E359" s="1356"/>
      <c r="F359" s="1357"/>
      <c r="G359" s="1358">
        <f>+E359*F359</f>
        <v>0</v>
      </c>
      <c r="H359" s="1191"/>
      <c r="I359" s="1191"/>
      <c r="J359" s="1191"/>
      <c r="K359" s="1191"/>
      <c r="L359" s="1191"/>
      <c r="M359" s="1192"/>
      <c r="N359" s="1193"/>
      <c r="O359" s="1177">
        <f t="shared" si="79"/>
        <v>0</v>
      </c>
      <c r="P359" s="1177">
        <f t="shared" si="74"/>
        <v>0</v>
      </c>
    </row>
    <row r="360" spans="2:16" s="1176" customFormat="1" ht="12.75" customHeight="1">
      <c r="B360" s="1353"/>
      <c r="C360" s="1354"/>
      <c r="D360" s="1355" t="s">
        <v>399</v>
      </c>
      <c r="E360" s="1356"/>
      <c r="F360" s="1357"/>
      <c r="G360" s="1358">
        <f>+E360*F360</f>
        <v>0</v>
      </c>
      <c r="H360" s="1191"/>
      <c r="I360" s="1191"/>
      <c r="J360" s="1191"/>
      <c r="K360" s="1191"/>
      <c r="L360" s="1191"/>
      <c r="M360" s="1192"/>
      <c r="N360" s="1193"/>
      <c r="O360" s="1177">
        <f t="shared" si="79"/>
        <v>0</v>
      </c>
      <c r="P360" s="1177">
        <f t="shared" si="74"/>
        <v>0</v>
      </c>
    </row>
    <row r="361" spans="2:16" s="1176" customFormat="1" ht="12.75" customHeight="1">
      <c r="B361" s="1353"/>
      <c r="C361" s="1354"/>
      <c r="D361" s="1355" t="s">
        <v>399</v>
      </c>
      <c r="E361" s="1356"/>
      <c r="F361" s="1357"/>
      <c r="G361" s="1358">
        <f>+E361*F361</f>
        <v>0</v>
      </c>
      <c r="H361" s="1359"/>
      <c r="I361" s="1194"/>
      <c r="J361" s="1194"/>
      <c r="K361" s="1194"/>
      <c r="L361" s="1194"/>
      <c r="M361" s="1195"/>
      <c r="N361" s="1196"/>
      <c r="O361" s="1177">
        <f t="shared" si="79"/>
        <v>0</v>
      </c>
      <c r="P361" s="1177">
        <f t="shared" si="74"/>
        <v>0</v>
      </c>
    </row>
    <row r="362" spans="2:16" s="1176" customFormat="1" ht="12.75" customHeight="1">
      <c r="B362" s="1353"/>
      <c r="C362" s="1354"/>
      <c r="D362" s="1355" t="s">
        <v>399</v>
      </c>
      <c r="E362" s="1356"/>
      <c r="F362" s="1357"/>
      <c r="G362" s="1358">
        <f>+E362*F362</f>
        <v>0</v>
      </c>
      <c r="H362" s="1359"/>
      <c r="I362" s="1194"/>
      <c r="J362" s="1194"/>
      <c r="K362" s="1194"/>
      <c r="L362" s="1194"/>
      <c r="M362" s="1195"/>
      <c r="N362" s="1196"/>
      <c r="O362" s="1177">
        <f t="shared" si="79"/>
        <v>0</v>
      </c>
      <c r="P362" s="1177">
        <f t="shared" si="74"/>
        <v>0</v>
      </c>
    </row>
    <row r="363" spans="2:16" s="1176" customFormat="1" ht="12.75" customHeight="1">
      <c r="B363" s="1360"/>
      <c r="C363" s="880"/>
      <c r="D363" s="1361" t="s">
        <v>399</v>
      </c>
      <c r="E363" s="1362"/>
      <c r="F363" s="1363"/>
      <c r="G363" s="1364">
        <f>+E363*F363</f>
        <v>0</v>
      </c>
      <c r="H363" s="1365"/>
      <c r="I363" s="1197"/>
      <c r="J363" s="1197"/>
      <c r="K363" s="1197"/>
      <c r="L363" s="1197"/>
      <c r="M363" s="1198"/>
      <c r="N363" s="1199"/>
      <c r="O363" s="1177">
        <f t="shared" si="79"/>
        <v>0</v>
      </c>
      <c r="P363" s="1177">
        <f t="shared" si="74"/>
        <v>0</v>
      </c>
    </row>
    <row r="364" spans="2:16" s="1176" customFormat="1" ht="12.75" customHeight="1">
      <c r="B364" s="1190" t="s">
        <v>372</v>
      </c>
      <c r="C364" s="1184" t="s">
        <v>128</v>
      </c>
      <c r="D364" s="1185"/>
      <c r="E364" s="1186"/>
      <c r="F364" s="1187"/>
      <c r="G364" s="833">
        <f aca="true" t="shared" si="84" ref="G364:N364">SUM(G365:G369)</f>
        <v>0</v>
      </c>
      <c r="H364" s="1188">
        <f t="shared" si="84"/>
        <v>0</v>
      </c>
      <c r="I364" s="1188">
        <f t="shared" si="84"/>
        <v>0</v>
      </c>
      <c r="J364" s="1188">
        <f t="shared" si="84"/>
        <v>0</v>
      </c>
      <c r="K364" s="1188">
        <f t="shared" si="84"/>
        <v>0</v>
      </c>
      <c r="L364" s="1188">
        <f t="shared" si="84"/>
        <v>0</v>
      </c>
      <c r="M364" s="1188">
        <f t="shared" si="84"/>
        <v>0</v>
      </c>
      <c r="N364" s="1189">
        <f t="shared" si="84"/>
        <v>0</v>
      </c>
      <c r="O364" s="1177">
        <f t="shared" si="79"/>
        <v>0</v>
      </c>
      <c r="P364" s="1177">
        <f t="shared" si="74"/>
        <v>0</v>
      </c>
    </row>
    <row r="365" spans="2:16" s="1176" customFormat="1" ht="12.75" customHeight="1">
      <c r="B365" s="1353"/>
      <c r="C365" s="1354"/>
      <c r="D365" s="1355" t="s">
        <v>399</v>
      </c>
      <c r="E365" s="1356"/>
      <c r="F365" s="1357"/>
      <c r="G365" s="1358">
        <f>+E365*F365</f>
        <v>0</v>
      </c>
      <c r="H365" s="1191"/>
      <c r="I365" s="1191"/>
      <c r="J365" s="1191"/>
      <c r="K365" s="1191"/>
      <c r="L365" s="1191"/>
      <c r="M365" s="1192"/>
      <c r="N365" s="1193"/>
      <c r="O365" s="1177">
        <f t="shared" si="79"/>
        <v>0</v>
      </c>
      <c r="P365" s="1177">
        <f t="shared" si="74"/>
        <v>0</v>
      </c>
    </row>
    <row r="366" spans="2:16" s="1176" customFormat="1" ht="12.75" customHeight="1">
      <c r="B366" s="1353"/>
      <c r="C366" s="1354"/>
      <c r="D366" s="1355" t="s">
        <v>399</v>
      </c>
      <c r="E366" s="1356"/>
      <c r="F366" s="1357"/>
      <c r="G366" s="1358">
        <f>+E366*F366</f>
        <v>0</v>
      </c>
      <c r="H366" s="1191"/>
      <c r="I366" s="1191"/>
      <c r="J366" s="1191"/>
      <c r="K366" s="1191"/>
      <c r="L366" s="1191"/>
      <c r="M366" s="1192"/>
      <c r="N366" s="1193"/>
      <c r="O366" s="1177">
        <f t="shared" si="79"/>
        <v>0</v>
      </c>
      <c r="P366" s="1177">
        <f aca="true" t="shared" si="85" ref="P366:P431">+O366-G366</f>
        <v>0</v>
      </c>
    </row>
    <row r="367" spans="2:16" s="1176" customFormat="1" ht="12.75" customHeight="1">
      <c r="B367" s="1353"/>
      <c r="C367" s="1354"/>
      <c r="D367" s="1355" t="s">
        <v>399</v>
      </c>
      <c r="E367" s="1356"/>
      <c r="F367" s="1357"/>
      <c r="G367" s="1358">
        <f>+E367*F367</f>
        <v>0</v>
      </c>
      <c r="H367" s="1359"/>
      <c r="I367" s="1194"/>
      <c r="J367" s="1194"/>
      <c r="K367" s="1194"/>
      <c r="L367" s="1194"/>
      <c r="M367" s="1195"/>
      <c r="N367" s="1196"/>
      <c r="O367" s="1177">
        <f t="shared" si="79"/>
        <v>0</v>
      </c>
      <c r="P367" s="1177">
        <f t="shared" si="85"/>
        <v>0</v>
      </c>
    </row>
    <row r="368" spans="2:16" s="1176" customFormat="1" ht="12.75" customHeight="1">
      <c r="B368" s="1353"/>
      <c r="C368" s="1354"/>
      <c r="D368" s="1355" t="s">
        <v>399</v>
      </c>
      <c r="E368" s="1356"/>
      <c r="F368" s="1357"/>
      <c r="G368" s="1358">
        <f>+E368*F368</f>
        <v>0</v>
      </c>
      <c r="H368" s="1359"/>
      <c r="I368" s="1194"/>
      <c r="J368" s="1194"/>
      <c r="K368" s="1194"/>
      <c r="L368" s="1194"/>
      <c r="M368" s="1195"/>
      <c r="N368" s="1196"/>
      <c r="O368" s="1177">
        <f aca="true" t="shared" si="86" ref="O368:O400">SUM(H368:N368)</f>
        <v>0</v>
      </c>
      <c r="P368" s="1177">
        <f t="shared" si="85"/>
        <v>0</v>
      </c>
    </row>
    <row r="369" spans="2:16" s="1176" customFormat="1" ht="12.75" customHeight="1">
      <c r="B369" s="1360"/>
      <c r="C369" s="880"/>
      <c r="D369" s="1361" t="s">
        <v>399</v>
      </c>
      <c r="E369" s="1362"/>
      <c r="F369" s="1363"/>
      <c r="G369" s="1358">
        <f>+E369*F369</f>
        <v>0</v>
      </c>
      <c r="H369" s="1365"/>
      <c r="I369" s="1197"/>
      <c r="J369" s="1197"/>
      <c r="K369" s="1197"/>
      <c r="L369" s="1197"/>
      <c r="M369" s="1198"/>
      <c r="N369" s="1199"/>
      <c r="O369" s="1177">
        <f t="shared" si="86"/>
        <v>0</v>
      </c>
      <c r="P369" s="1177">
        <f t="shared" si="85"/>
        <v>0</v>
      </c>
    </row>
    <row r="370" spans="2:16" s="1176" customFormat="1" ht="26.25" customHeight="1">
      <c r="B370" s="67">
        <f>+'CRONOGRAMA ACTIVIDADES'!C37</f>
        <v>0</v>
      </c>
      <c r="C370" s="325" t="str">
        <f>+'CRONOGRAMA ACTIVIDADES'!B37</f>
        <v>1.3.2</v>
      </c>
      <c r="D370" s="835" t="str">
        <f>+'CRONOGRAMA ACTIVIDADES'!D37</f>
        <v>Unidad medida</v>
      </c>
      <c r="E370" s="836">
        <f>+'CRONOGRAMA ACTIVIDADES'!E37</f>
        <v>0</v>
      </c>
      <c r="F370" s="834"/>
      <c r="G370" s="834">
        <f aca="true" t="shared" si="87" ref="G370:N370">+G372+G378+G384+G390+G396</f>
        <v>0</v>
      </c>
      <c r="H370" s="19">
        <f t="shared" si="87"/>
        <v>0</v>
      </c>
      <c r="I370" s="19">
        <f t="shared" si="87"/>
        <v>0</v>
      </c>
      <c r="J370" s="19">
        <f t="shared" si="87"/>
        <v>0</v>
      </c>
      <c r="K370" s="19">
        <f t="shared" si="87"/>
        <v>0</v>
      </c>
      <c r="L370" s="19">
        <f t="shared" si="87"/>
        <v>0</v>
      </c>
      <c r="M370" s="19">
        <f t="shared" si="87"/>
        <v>0</v>
      </c>
      <c r="N370" s="20">
        <f t="shared" si="87"/>
        <v>0</v>
      </c>
      <c r="O370" s="1177">
        <f t="shared" si="86"/>
        <v>0</v>
      </c>
      <c r="P370" s="1177">
        <f t="shared" si="85"/>
        <v>0</v>
      </c>
    </row>
    <row r="371" spans="2:16" s="1176" customFormat="1" ht="26.25" customHeight="1">
      <c r="B371" s="879" t="s">
        <v>495</v>
      </c>
      <c r="C371" s="880"/>
      <c r="D371" s="1661"/>
      <c r="E371" s="1662"/>
      <c r="F371" s="1662"/>
      <c r="G371" s="1662"/>
      <c r="H371" s="1662"/>
      <c r="I371" s="1662"/>
      <c r="J371" s="1662"/>
      <c r="K371" s="1662"/>
      <c r="L371" s="1662"/>
      <c r="M371" s="1662"/>
      <c r="N371" s="1663"/>
      <c r="O371" s="1177"/>
      <c r="P371" s="1177"/>
    </row>
    <row r="372" spans="2:16" s="1176" customFormat="1" ht="12.75" customHeight="1">
      <c r="B372" s="1190" t="s">
        <v>372</v>
      </c>
      <c r="C372" s="1184" t="s">
        <v>129</v>
      </c>
      <c r="D372" s="1185"/>
      <c r="E372" s="1186"/>
      <c r="F372" s="1187"/>
      <c r="G372" s="833">
        <f aca="true" t="shared" si="88" ref="G372:N372">SUM(G373:G377)</f>
        <v>0</v>
      </c>
      <c r="H372" s="1188">
        <f t="shared" si="88"/>
        <v>0</v>
      </c>
      <c r="I372" s="1188">
        <f t="shared" si="88"/>
        <v>0</v>
      </c>
      <c r="J372" s="1188">
        <f t="shared" si="88"/>
        <v>0</v>
      </c>
      <c r="K372" s="1188">
        <f t="shared" si="88"/>
        <v>0</v>
      </c>
      <c r="L372" s="1188">
        <f t="shared" si="88"/>
        <v>0</v>
      </c>
      <c r="M372" s="1188">
        <f t="shared" si="88"/>
        <v>0</v>
      </c>
      <c r="N372" s="1189">
        <f t="shared" si="88"/>
        <v>0</v>
      </c>
      <c r="O372" s="1177">
        <f t="shared" si="86"/>
        <v>0</v>
      </c>
      <c r="P372" s="1177">
        <f t="shared" si="85"/>
        <v>0</v>
      </c>
    </row>
    <row r="373" spans="2:16" s="1176" customFormat="1" ht="12.75" customHeight="1">
      <c r="B373" s="1353"/>
      <c r="C373" s="1354"/>
      <c r="D373" s="1355" t="s">
        <v>399</v>
      </c>
      <c r="E373" s="1356"/>
      <c r="F373" s="1357"/>
      <c r="G373" s="1358">
        <f>+E373*F373</f>
        <v>0</v>
      </c>
      <c r="H373" s="1191"/>
      <c r="I373" s="1191"/>
      <c r="J373" s="1191"/>
      <c r="K373" s="1191"/>
      <c r="L373" s="1191"/>
      <c r="M373" s="1192"/>
      <c r="N373" s="1193"/>
      <c r="O373" s="1177">
        <f t="shared" si="86"/>
        <v>0</v>
      </c>
      <c r="P373" s="1177">
        <f t="shared" si="85"/>
        <v>0</v>
      </c>
    </row>
    <row r="374" spans="2:16" s="1176" customFormat="1" ht="12.75" customHeight="1">
      <c r="B374" s="1353"/>
      <c r="C374" s="1354"/>
      <c r="D374" s="1355" t="s">
        <v>399</v>
      </c>
      <c r="E374" s="1356"/>
      <c r="F374" s="1357"/>
      <c r="G374" s="1358">
        <f>+E374*F374</f>
        <v>0</v>
      </c>
      <c r="H374" s="1191"/>
      <c r="I374" s="1191"/>
      <c r="J374" s="1191"/>
      <c r="K374" s="1191"/>
      <c r="L374" s="1191"/>
      <c r="M374" s="1192"/>
      <c r="N374" s="1193"/>
      <c r="O374" s="1177">
        <f t="shared" si="86"/>
        <v>0</v>
      </c>
      <c r="P374" s="1177">
        <f t="shared" si="85"/>
        <v>0</v>
      </c>
    </row>
    <row r="375" spans="2:16" s="1176" customFormat="1" ht="12.75" customHeight="1">
      <c r="B375" s="1353"/>
      <c r="C375" s="1354"/>
      <c r="D375" s="1355" t="s">
        <v>399</v>
      </c>
      <c r="E375" s="1356"/>
      <c r="F375" s="1357"/>
      <c r="G375" s="1358">
        <f>+E375*F375</f>
        <v>0</v>
      </c>
      <c r="H375" s="1359"/>
      <c r="I375" s="1194"/>
      <c r="J375" s="1194"/>
      <c r="K375" s="1194"/>
      <c r="L375" s="1194"/>
      <c r="M375" s="1195"/>
      <c r="N375" s="1196"/>
      <c r="O375" s="1177">
        <f t="shared" si="86"/>
        <v>0</v>
      </c>
      <c r="P375" s="1177">
        <f t="shared" si="85"/>
        <v>0</v>
      </c>
    </row>
    <row r="376" spans="2:16" s="1176" customFormat="1" ht="12.75" customHeight="1">
      <c r="B376" s="1353"/>
      <c r="C376" s="1354"/>
      <c r="D376" s="1355" t="s">
        <v>399</v>
      </c>
      <c r="E376" s="1356"/>
      <c r="F376" s="1357"/>
      <c r="G376" s="1358">
        <f>+E376*F376</f>
        <v>0</v>
      </c>
      <c r="H376" s="1359"/>
      <c r="I376" s="1194"/>
      <c r="J376" s="1194"/>
      <c r="K376" s="1194"/>
      <c r="L376" s="1194"/>
      <c r="M376" s="1195"/>
      <c r="N376" s="1196"/>
      <c r="O376" s="1177">
        <f t="shared" si="86"/>
        <v>0</v>
      </c>
      <c r="P376" s="1177">
        <f t="shared" si="85"/>
        <v>0</v>
      </c>
    </row>
    <row r="377" spans="2:16" s="1176" customFormat="1" ht="12.75" customHeight="1">
      <c r="B377" s="1360"/>
      <c r="C377" s="880"/>
      <c r="D377" s="1361" t="s">
        <v>399</v>
      </c>
      <c r="E377" s="1362"/>
      <c r="F377" s="1363"/>
      <c r="G377" s="1364">
        <f>+E377*F377</f>
        <v>0</v>
      </c>
      <c r="H377" s="1365"/>
      <c r="I377" s="1197"/>
      <c r="J377" s="1197"/>
      <c r="K377" s="1197"/>
      <c r="L377" s="1197"/>
      <c r="M377" s="1198"/>
      <c r="N377" s="1199"/>
      <c r="O377" s="1177">
        <f t="shared" si="86"/>
        <v>0</v>
      </c>
      <c r="P377" s="1177">
        <f t="shared" si="85"/>
        <v>0</v>
      </c>
    </row>
    <row r="378" spans="2:16" s="1176" customFormat="1" ht="12.75" customHeight="1">
      <c r="B378" s="1190" t="s">
        <v>372</v>
      </c>
      <c r="C378" s="1184" t="s">
        <v>130</v>
      </c>
      <c r="D378" s="1185"/>
      <c r="E378" s="1186"/>
      <c r="F378" s="1187"/>
      <c r="G378" s="833">
        <f aca="true" t="shared" si="89" ref="G378:N378">SUM(G379:G383)</f>
        <v>0</v>
      </c>
      <c r="H378" s="1188">
        <f t="shared" si="89"/>
        <v>0</v>
      </c>
      <c r="I378" s="1188">
        <f t="shared" si="89"/>
        <v>0</v>
      </c>
      <c r="J378" s="1188">
        <f t="shared" si="89"/>
        <v>0</v>
      </c>
      <c r="K378" s="1188">
        <f t="shared" si="89"/>
        <v>0</v>
      </c>
      <c r="L378" s="1188">
        <f t="shared" si="89"/>
        <v>0</v>
      </c>
      <c r="M378" s="1188">
        <f t="shared" si="89"/>
        <v>0</v>
      </c>
      <c r="N378" s="1189">
        <f t="shared" si="89"/>
        <v>0</v>
      </c>
      <c r="O378" s="1177">
        <f t="shared" si="86"/>
        <v>0</v>
      </c>
      <c r="P378" s="1177">
        <f t="shared" si="85"/>
        <v>0</v>
      </c>
    </row>
    <row r="379" spans="2:16" s="1176" customFormat="1" ht="12.75" customHeight="1">
      <c r="B379" s="1353"/>
      <c r="C379" s="1354"/>
      <c r="D379" s="1355" t="s">
        <v>377</v>
      </c>
      <c r="E379" s="1356"/>
      <c r="F379" s="1357"/>
      <c r="G379" s="1358">
        <f>+E379*F379</f>
        <v>0</v>
      </c>
      <c r="H379" s="1191"/>
      <c r="I379" s="1191"/>
      <c r="J379" s="1191"/>
      <c r="K379" s="1191"/>
      <c r="L379" s="1191"/>
      <c r="M379" s="1192"/>
      <c r="N379" s="1193"/>
      <c r="O379" s="1177">
        <f t="shared" si="86"/>
        <v>0</v>
      </c>
      <c r="P379" s="1177">
        <f t="shared" si="85"/>
        <v>0</v>
      </c>
    </row>
    <row r="380" spans="2:16" s="1176" customFormat="1" ht="12.75" customHeight="1">
      <c r="B380" s="1353"/>
      <c r="C380" s="1354"/>
      <c r="D380" s="1355" t="s">
        <v>377</v>
      </c>
      <c r="E380" s="1356"/>
      <c r="F380" s="1357"/>
      <c r="G380" s="1358">
        <f>+E380*F380</f>
        <v>0</v>
      </c>
      <c r="H380" s="1191"/>
      <c r="I380" s="1191"/>
      <c r="J380" s="1191"/>
      <c r="K380" s="1191"/>
      <c r="L380" s="1191"/>
      <c r="M380" s="1192"/>
      <c r="N380" s="1193"/>
      <c r="O380" s="1177">
        <f t="shared" si="86"/>
        <v>0</v>
      </c>
      <c r="P380" s="1177">
        <f t="shared" si="85"/>
        <v>0</v>
      </c>
    </row>
    <row r="381" spans="2:16" s="1176" customFormat="1" ht="12.75" customHeight="1">
      <c r="B381" s="1353"/>
      <c r="C381" s="1354"/>
      <c r="D381" s="1355" t="s">
        <v>399</v>
      </c>
      <c r="E381" s="1356"/>
      <c r="F381" s="1357"/>
      <c r="G381" s="1358">
        <f>+E381*F381</f>
        <v>0</v>
      </c>
      <c r="H381" s="1359"/>
      <c r="I381" s="1194"/>
      <c r="J381" s="1194"/>
      <c r="K381" s="1194"/>
      <c r="L381" s="1194"/>
      <c r="M381" s="1195"/>
      <c r="N381" s="1196"/>
      <c r="O381" s="1177">
        <f t="shared" si="86"/>
        <v>0</v>
      </c>
      <c r="P381" s="1177">
        <f t="shared" si="85"/>
        <v>0</v>
      </c>
    </row>
    <row r="382" spans="2:16" s="1176" customFormat="1" ht="12.75" customHeight="1">
      <c r="B382" s="1353"/>
      <c r="C382" s="1354"/>
      <c r="D382" s="1355" t="s">
        <v>399</v>
      </c>
      <c r="E382" s="1356"/>
      <c r="F382" s="1357"/>
      <c r="G382" s="1358">
        <f>+E382*F382</f>
        <v>0</v>
      </c>
      <c r="H382" s="1359"/>
      <c r="I382" s="1194"/>
      <c r="J382" s="1194"/>
      <c r="K382" s="1194"/>
      <c r="L382" s="1194"/>
      <c r="M382" s="1195"/>
      <c r="N382" s="1196"/>
      <c r="O382" s="1177">
        <f t="shared" si="86"/>
        <v>0</v>
      </c>
      <c r="P382" s="1177">
        <f t="shared" si="85"/>
        <v>0</v>
      </c>
    </row>
    <row r="383" spans="2:16" s="1176" customFormat="1" ht="12.75" customHeight="1">
      <c r="B383" s="1360"/>
      <c r="C383" s="880"/>
      <c r="D383" s="1361" t="s">
        <v>399</v>
      </c>
      <c r="E383" s="1362"/>
      <c r="F383" s="1363"/>
      <c r="G383" s="1364">
        <f>+E383*F383</f>
        <v>0</v>
      </c>
      <c r="H383" s="1365"/>
      <c r="I383" s="1197"/>
      <c r="J383" s="1197"/>
      <c r="K383" s="1197"/>
      <c r="L383" s="1197"/>
      <c r="M383" s="1198"/>
      <c r="N383" s="1199"/>
      <c r="O383" s="1177">
        <f t="shared" si="86"/>
        <v>0</v>
      </c>
      <c r="P383" s="1177">
        <f t="shared" si="85"/>
        <v>0</v>
      </c>
    </row>
    <row r="384" spans="2:16" s="1176" customFormat="1" ht="12.75" customHeight="1">
      <c r="B384" s="1190" t="s">
        <v>372</v>
      </c>
      <c r="C384" s="1184" t="s">
        <v>131</v>
      </c>
      <c r="D384" s="1185"/>
      <c r="E384" s="1186"/>
      <c r="F384" s="1187"/>
      <c r="G384" s="833">
        <f aca="true" t="shared" si="90" ref="G384:N384">SUM(G385:G389)</f>
        <v>0</v>
      </c>
      <c r="H384" s="1188">
        <f t="shared" si="90"/>
        <v>0</v>
      </c>
      <c r="I384" s="1188">
        <f t="shared" si="90"/>
        <v>0</v>
      </c>
      <c r="J384" s="1188">
        <f t="shared" si="90"/>
        <v>0</v>
      </c>
      <c r="K384" s="1188">
        <f t="shared" si="90"/>
        <v>0</v>
      </c>
      <c r="L384" s="1188">
        <f t="shared" si="90"/>
        <v>0</v>
      </c>
      <c r="M384" s="1188">
        <f t="shared" si="90"/>
        <v>0</v>
      </c>
      <c r="N384" s="1189">
        <f t="shared" si="90"/>
        <v>0</v>
      </c>
      <c r="O384" s="1177">
        <f t="shared" si="86"/>
        <v>0</v>
      </c>
      <c r="P384" s="1177">
        <f t="shared" si="85"/>
        <v>0</v>
      </c>
    </row>
    <row r="385" spans="2:16" s="1176" customFormat="1" ht="12.75" customHeight="1">
      <c r="B385" s="1353"/>
      <c r="C385" s="1354"/>
      <c r="D385" s="1355" t="s">
        <v>377</v>
      </c>
      <c r="E385" s="1356"/>
      <c r="F385" s="1357"/>
      <c r="G385" s="1358">
        <f>+E385*F385</f>
        <v>0</v>
      </c>
      <c r="H385" s="1191"/>
      <c r="I385" s="1191"/>
      <c r="J385" s="1191"/>
      <c r="K385" s="1191"/>
      <c r="L385" s="1191"/>
      <c r="M385" s="1192"/>
      <c r="N385" s="1193"/>
      <c r="O385" s="1177">
        <f t="shared" si="86"/>
        <v>0</v>
      </c>
      <c r="P385" s="1177">
        <f t="shared" si="85"/>
        <v>0</v>
      </c>
    </row>
    <row r="386" spans="2:16" s="1176" customFormat="1" ht="12.75" customHeight="1">
      <c r="B386" s="1353"/>
      <c r="C386" s="1354"/>
      <c r="D386" s="1355" t="s">
        <v>399</v>
      </c>
      <c r="E386" s="1356"/>
      <c r="F386" s="1357"/>
      <c r="G386" s="1358">
        <f>+E386*F386</f>
        <v>0</v>
      </c>
      <c r="H386" s="1191"/>
      <c r="I386" s="1191"/>
      <c r="J386" s="1191"/>
      <c r="K386" s="1191"/>
      <c r="L386" s="1191"/>
      <c r="M386" s="1192"/>
      <c r="N386" s="1193"/>
      <c r="O386" s="1177">
        <f t="shared" si="86"/>
        <v>0</v>
      </c>
      <c r="P386" s="1177">
        <f t="shared" si="85"/>
        <v>0</v>
      </c>
    </row>
    <row r="387" spans="2:16" s="1176" customFormat="1" ht="12.75" customHeight="1">
      <c r="B387" s="1353"/>
      <c r="C387" s="1354"/>
      <c r="D387" s="1355" t="s">
        <v>399</v>
      </c>
      <c r="E387" s="1356"/>
      <c r="F387" s="1357"/>
      <c r="G387" s="1358">
        <f>+E387*F387</f>
        <v>0</v>
      </c>
      <c r="H387" s="1359"/>
      <c r="I387" s="1194"/>
      <c r="J387" s="1194"/>
      <c r="K387" s="1194"/>
      <c r="L387" s="1194"/>
      <c r="M387" s="1195"/>
      <c r="N387" s="1196"/>
      <c r="O387" s="1177">
        <f t="shared" si="86"/>
        <v>0</v>
      </c>
      <c r="P387" s="1177">
        <f t="shared" si="85"/>
        <v>0</v>
      </c>
    </row>
    <row r="388" spans="2:16" s="1176" customFormat="1" ht="12.75" customHeight="1">
      <c r="B388" s="1353"/>
      <c r="C388" s="1354"/>
      <c r="D388" s="1355" t="s">
        <v>399</v>
      </c>
      <c r="E388" s="1356"/>
      <c r="F388" s="1357"/>
      <c r="G388" s="1358">
        <f>+E388*F388</f>
        <v>0</v>
      </c>
      <c r="H388" s="1359"/>
      <c r="I388" s="1194"/>
      <c r="J388" s="1194"/>
      <c r="K388" s="1194"/>
      <c r="L388" s="1194"/>
      <c r="M388" s="1195"/>
      <c r="N388" s="1196"/>
      <c r="O388" s="1177">
        <f t="shared" si="86"/>
        <v>0</v>
      </c>
      <c r="P388" s="1177">
        <f t="shared" si="85"/>
        <v>0</v>
      </c>
    </row>
    <row r="389" spans="2:16" s="1176" customFormat="1" ht="12.75" customHeight="1">
      <c r="B389" s="1360"/>
      <c r="C389" s="880"/>
      <c r="D389" s="1361" t="s">
        <v>399</v>
      </c>
      <c r="E389" s="1362"/>
      <c r="F389" s="1363"/>
      <c r="G389" s="1364">
        <f>+E389*F389</f>
        <v>0</v>
      </c>
      <c r="H389" s="1365"/>
      <c r="I389" s="1197"/>
      <c r="J389" s="1197"/>
      <c r="K389" s="1197"/>
      <c r="L389" s="1197"/>
      <c r="M389" s="1198"/>
      <c r="N389" s="1199"/>
      <c r="O389" s="1177">
        <f t="shared" si="86"/>
        <v>0</v>
      </c>
      <c r="P389" s="1177">
        <f t="shared" si="85"/>
        <v>0</v>
      </c>
    </row>
    <row r="390" spans="2:16" s="1176" customFormat="1" ht="12.75" customHeight="1">
      <c r="B390" s="1190" t="s">
        <v>372</v>
      </c>
      <c r="C390" s="1184" t="s">
        <v>132</v>
      </c>
      <c r="D390" s="1185"/>
      <c r="E390" s="1186"/>
      <c r="F390" s="1187"/>
      <c r="G390" s="833">
        <f aca="true" t="shared" si="91" ref="G390:N390">SUM(G391:G395)</f>
        <v>0</v>
      </c>
      <c r="H390" s="1188">
        <f t="shared" si="91"/>
        <v>0</v>
      </c>
      <c r="I390" s="1188">
        <f t="shared" si="91"/>
        <v>0</v>
      </c>
      <c r="J390" s="1188">
        <f t="shared" si="91"/>
        <v>0</v>
      </c>
      <c r="K390" s="1188">
        <f t="shared" si="91"/>
        <v>0</v>
      </c>
      <c r="L390" s="1188">
        <f t="shared" si="91"/>
        <v>0</v>
      </c>
      <c r="M390" s="1188">
        <f t="shared" si="91"/>
        <v>0</v>
      </c>
      <c r="N390" s="1189">
        <f t="shared" si="91"/>
        <v>0</v>
      </c>
      <c r="O390" s="1177">
        <f t="shared" si="86"/>
        <v>0</v>
      </c>
      <c r="P390" s="1177">
        <f t="shared" si="85"/>
        <v>0</v>
      </c>
    </row>
    <row r="391" spans="2:16" s="1176" customFormat="1" ht="12.75" customHeight="1">
      <c r="B391" s="1353"/>
      <c r="C391" s="1354"/>
      <c r="D391" s="1355" t="s">
        <v>399</v>
      </c>
      <c r="E391" s="1356"/>
      <c r="F391" s="1357"/>
      <c r="G391" s="1358">
        <f>+E391*F391</f>
        <v>0</v>
      </c>
      <c r="H391" s="1191"/>
      <c r="I391" s="1191"/>
      <c r="J391" s="1191"/>
      <c r="K391" s="1191"/>
      <c r="L391" s="1191"/>
      <c r="M391" s="1192"/>
      <c r="N391" s="1193"/>
      <c r="O391" s="1177">
        <f t="shared" si="86"/>
        <v>0</v>
      </c>
      <c r="P391" s="1177">
        <f t="shared" si="85"/>
        <v>0</v>
      </c>
    </row>
    <row r="392" spans="2:16" s="1176" customFormat="1" ht="12.75" customHeight="1">
      <c r="B392" s="1353"/>
      <c r="C392" s="1354"/>
      <c r="D392" s="1355" t="s">
        <v>399</v>
      </c>
      <c r="E392" s="1356"/>
      <c r="F392" s="1357"/>
      <c r="G392" s="1358">
        <f>+E392*F392</f>
        <v>0</v>
      </c>
      <c r="H392" s="1191"/>
      <c r="I392" s="1191"/>
      <c r="J392" s="1191"/>
      <c r="K392" s="1191"/>
      <c r="L392" s="1191"/>
      <c r="M392" s="1192"/>
      <c r="N392" s="1193"/>
      <c r="O392" s="1177">
        <f t="shared" si="86"/>
        <v>0</v>
      </c>
      <c r="P392" s="1177">
        <f t="shared" si="85"/>
        <v>0</v>
      </c>
    </row>
    <row r="393" spans="2:16" s="1176" customFormat="1" ht="12.75" customHeight="1">
      <c r="B393" s="1353"/>
      <c r="C393" s="1354"/>
      <c r="D393" s="1355" t="s">
        <v>399</v>
      </c>
      <c r="E393" s="1356"/>
      <c r="F393" s="1357"/>
      <c r="G393" s="1358">
        <f>+E393*F393</f>
        <v>0</v>
      </c>
      <c r="H393" s="1359"/>
      <c r="I393" s="1194"/>
      <c r="J393" s="1194"/>
      <c r="K393" s="1194"/>
      <c r="L393" s="1194"/>
      <c r="M393" s="1195"/>
      <c r="N393" s="1196"/>
      <c r="O393" s="1177">
        <f t="shared" si="86"/>
        <v>0</v>
      </c>
      <c r="P393" s="1177">
        <f t="shared" si="85"/>
        <v>0</v>
      </c>
    </row>
    <row r="394" spans="2:16" s="1176" customFormat="1" ht="12.75" customHeight="1">
      <c r="B394" s="1353"/>
      <c r="C394" s="1354"/>
      <c r="D394" s="1355" t="s">
        <v>399</v>
      </c>
      <c r="E394" s="1356"/>
      <c r="F394" s="1357"/>
      <c r="G394" s="1358">
        <f>+E394*F394</f>
        <v>0</v>
      </c>
      <c r="H394" s="1359"/>
      <c r="I394" s="1194"/>
      <c r="J394" s="1194"/>
      <c r="K394" s="1194"/>
      <c r="L394" s="1194"/>
      <c r="M394" s="1195"/>
      <c r="N394" s="1196"/>
      <c r="O394" s="1177">
        <f t="shared" si="86"/>
        <v>0</v>
      </c>
      <c r="P394" s="1177">
        <f t="shared" si="85"/>
        <v>0</v>
      </c>
    </row>
    <row r="395" spans="2:16" s="1176" customFormat="1" ht="12.75" customHeight="1">
      <c r="B395" s="1360"/>
      <c r="C395" s="880"/>
      <c r="D395" s="1361" t="s">
        <v>399</v>
      </c>
      <c r="E395" s="1362"/>
      <c r="F395" s="1363"/>
      <c r="G395" s="1364">
        <f>+E395*F395</f>
        <v>0</v>
      </c>
      <c r="H395" s="1365"/>
      <c r="I395" s="1197"/>
      <c r="J395" s="1197"/>
      <c r="K395" s="1197"/>
      <c r="L395" s="1197"/>
      <c r="M395" s="1198"/>
      <c r="N395" s="1199"/>
      <c r="O395" s="1177">
        <f t="shared" si="86"/>
        <v>0</v>
      </c>
      <c r="P395" s="1177">
        <f t="shared" si="85"/>
        <v>0</v>
      </c>
    </row>
    <row r="396" spans="2:16" s="1176" customFormat="1" ht="12.75" customHeight="1">
      <c r="B396" s="1190" t="s">
        <v>372</v>
      </c>
      <c r="C396" s="1184" t="s">
        <v>133</v>
      </c>
      <c r="D396" s="1185"/>
      <c r="E396" s="1186"/>
      <c r="F396" s="1187"/>
      <c r="G396" s="833">
        <f aca="true" t="shared" si="92" ref="G396:N396">SUM(G397:G401)</f>
        <v>0</v>
      </c>
      <c r="H396" s="1188">
        <f t="shared" si="92"/>
        <v>0</v>
      </c>
      <c r="I396" s="1188">
        <f t="shared" si="92"/>
        <v>0</v>
      </c>
      <c r="J396" s="1188">
        <f t="shared" si="92"/>
        <v>0</v>
      </c>
      <c r="K396" s="1188">
        <f t="shared" si="92"/>
        <v>0</v>
      </c>
      <c r="L396" s="1188">
        <f t="shared" si="92"/>
        <v>0</v>
      </c>
      <c r="M396" s="1188">
        <f t="shared" si="92"/>
        <v>0</v>
      </c>
      <c r="N396" s="1189">
        <f t="shared" si="92"/>
        <v>0</v>
      </c>
      <c r="O396" s="1177">
        <f t="shared" si="86"/>
        <v>0</v>
      </c>
      <c r="P396" s="1177">
        <f t="shared" si="85"/>
        <v>0</v>
      </c>
    </row>
    <row r="397" spans="2:16" s="1176" customFormat="1" ht="12.75" customHeight="1">
      <c r="B397" s="1353"/>
      <c r="C397" s="1354"/>
      <c r="D397" s="1355" t="s">
        <v>399</v>
      </c>
      <c r="E397" s="1356"/>
      <c r="F397" s="1357"/>
      <c r="G397" s="1358">
        <f>+E397*F397</f>
        <v>0</v>
      </c>
      <c r="H397" s="1191"/>
      <c r="I397" s="1191"/>
      <c r="J397" s="1191"/>
      <c r="K397" s="1191"/>
      <c r="L397" s="1191"/>
      <c r="M397" s="1192"/>
      <c r="N397" s="1193"/>
      <c r="O397" s="1177">
        <f t="shared" si="86"/>
        <v>0</v>
      </c>
      <c r="P397" s="1177">
        <f t="shared" si="85"/>
        <v>0</v>
      </c>
    </row>
    <row r="398" spans="2:16" s="1176" customFormat="1" ht="12.75" customHeight="1">
      <c r="B398" s="1353"/>
      <c r="C398" s="1354"/>
      <c r="D398" s="1355" t="s">
        <v>399</v>
      </c>
      <c r="E398" s="1356"/>
      <c r="F398" s="1357"/>
      <c r="G398" s="1358">
        <f>+E398*F398</f>
        <v>0</v>
      </c>
      <c r="H398" s="1191"/>
      <c r="I398" s="1191"/>
      <c r="J398" s="1191"/>
      <c r="K398" s="1191"/>
      <c r="L398" s="1191"/>
      <c r="M398" s="1192"/>
      <c r="N398" s="1193"/>
      <c r="O398" s="1177">
        <f t="shared" si="86"/>
        <v>0</v>
      </c>
      <c r="P398" s="1177">
        <f t="shared" si="85"/>
        <v>0</v>
      </c>
    </row>
    <row r="399" spans="2:16" s="1176" customFormat="1" ht="12.75" customHeight="1">
      <c r="B399" s="1353"/>
      <c r="C399" s="1354"/>
      <c r="D399" s="1355" t="s">
        <v>399</v>
      </c>
      <c r="E399" s="1356"/>
      <c r="F399" s="1357"/>
      <c r="G399" s="1358">
        <f>+E399*F399</f>
        <v>0</v>
      </c>
      <c r="H399" s="1359"/>
      <c r="I399" s="1194"/>
      <c r="J399" s="1194"/>
      <c r="K399" s="1194"/>
      <c r="L399" s="1194"/>
      <c r="M399" s="1195"/>
      <c r="N399" s="1196"/>
      <c r="O399" s="1177">
        <f t="shared" si="86"/>
        <v>0</v>
      </c>
      <c r="P399" s="1177">
        <f t="shared" si="85"/>
        <v>0</v>
      </c>
    </row>
    <row r="400" spans="2:16" s="1176" customFormat="1" ht="12.75" customHeight="1">
      <c r="B400" s="1353"/>
      <c r="C400" s="1354"/>
      <c r="D400" s="1355" t="s">
        <v>399</v>
      </c>
      <c r="E400" s="1356"/>
      <c r="F400" s="1357"/>
      <c r="G400" s="1358">
        <f>+E400*F400</f>
        <v>0</v>
      </c>
      <c r="H400" s="1359"/>
      <c r="I400" s="1194"/>
      <c r="J400" s="1194"/>
      <c r="K400" s="1194"/>
      <c r="L400" s="1194"/>
      <c r="M400" s="1195"/>
      <c r="N400" s="1196"/>
      <c r="O400" s="1177">
        <f t="shared" si="86"/>
        <v>0</v>
      </c>
      <c r="P400" s="1177">
        <f t="shared" si="85"/>
        <v>0</v>
      </c>
    </row>
    <row r="401" spans="2:16" s="1176" customFormat="1" ht="12.75" customHeight="1">
      <c r="B401" s="1360"/>
      <c r="C401" s="880"/>
      <c r="D401" s="1361" t="s">
        <v>399</v>
      </c>
      <c r="E401" s="1362"/>
      <c r="F401" s="1363"/>
      <c r="G401" s="1358">
        <f>+E401*F401</f>
        <v>0</v>
      </c>
      <c r="H401" s="1365"/>
      <c r="I401" s="1197"/>
      <c r="J401" s="1197"/>
      <c r="K401" s="1197"/>
      <c r="L401" s="1197"/>
      <c r="M401" s="1198"/>
      <c r="N401" s="1199"/>
      <c r="O401" s="1177">
        <f aca="true" t="shared" si="93" ref="O401:O433">SUM(H401:N401)</f>
        <v>0</v>
      </c>
      <c r="P401" s="1177">
        <f t="shared" si="85"/>
        <v>0</v>
      </c>
    </row>
    <row r="402" spans="2:16" s="1176" customFormat="1" ht="26.25" customHeight="1">
      <c r="B402" s="324">
        <f>+'CRONOGRAMA ACTIVIDADES'!C38</f>
        <v>0</v>
      </c>
      <c r="C402" s="325" t="str">
        <f>+'CRONOGRAMA ACTIVIDADES'!B38</f>
        <v>1.3.3</v>
      </c>
      <c r="D402" s="835" t="str">
        <f>+'CRONOGRAMA ACTIVIDADES'!D38</f>
        <v>Unidad medida</v>
      </c>
      <c r="E402" s="836">
        <f>+'CRONOGRAMA ACTIVIDADES'!E38</f>
        <v>0</v>
      </c>
      <c r="F402" s="834"/>
      <c r="G402" s="834">
        <f aca="true" t="shared" si="94" ref="G402:N402">+G404+G410+G416+G422+G428</f>
        <v>0</v>
      </c>
      <c r="H402" s="19">
        <f t="shared" si="94"/>
        <v>0</v>
      </c>
      <c r="I402" s="19">
        <f t="shared" si="94"/>
        <v>0</v>
      </c>
      <c r="J402" s="19">
        <f t="shared" si="94"/>
        <v>0</v>
      </c>
      <c r="K402" s="19">
        <f t="shared" si="94"/>
        <v>0</v>
      </c>
      <c r="L402" s="19">
        <f t="shared" si="94"/>
        <v>0</v>
      </c>
      <c r="M402" s="19">
        <f t="shared" si="94"/>
        <v>0</v>
      </c>
      <c r="N402" s="20">
        <f t="shared" si="94"/>
        <v>0</v>
      </c>
      <c r="O402" s="1177">
        <f t="shared" si="93"/>
        <v>0</v>
      </c>
      <c r="P402" s="1177">
        <f t="shared" si="85"/>
        <v>0</v>
      </c>
    </row>
    <row r="403" spans="2:16" s="1176" customFormat="1" ht="26.25" customHeight="1">
      <c r="B403" s="879" t="s">
        <v>495</v>
      </c>
      <c r="C403" s="880"/>
      <c r="D403" s="1661"/>
      <c r="E403" s="1662"/>
      <c r="F403" s="1662"/>
      <c r="G403" s="1662"/>
      <c r="H403" s="1662"/>
      <c r="I403" s="1662"/>
      <c r="J403" s="1662"/>
      <c r="K403" s="1662"/>
      <c r="L403" s="1662"/>
      <c r="M403" s="1662"/>
      <c r="N403" s="1663"/>
      <c r="O403" s="1177"/>
      <c r="P403" s="1177"/>
    </row>
    <row r="404" spans="2:16" s="1176" customFormat="1" ht="12.75" customHeight="1">
      <c r="B404" s="1190" t="s">
        <v>372</v>
      </c>
      <c r="C404" s="1184" t="s">
        <v>134</v>
      </c>
      <c r="D404" s="1185"/>
      <c r="E404" s="1186"/>
      <c r="F404" s="1187"/>
      <c r="G404" s="833">
        <f aca="true" t="shared" si="95" ref="G404:N404">SUM(G405:G409)</f>
        <v>0</v>
      </c>
      <c r="H404" s="1188">
        <f t="shared" si="95"/>
        <v>0</v>
      </c>
      <c r="I404" s="1188">
        <f t="shared" si="95"/>
        <v>0</v>
      </c>
      <c r="J404" s="1188">
        <f t="shared" si="95"/>
        <v>0</v>
      </c>
      <c r="K404" s="1188">
        <f t="shared" si="95"/>
        <v>0</v>
      </c>
      <c r="L404" s="1188">
        <f t="shared" si="95"/>
        <v>0</v>
      </c>
      <c r="M404" s="1188">
        <f t="shared" si="95"/>
        <v>0</v>
      </c>
      <c r="N404" s="1189">
        <f t="shared" si="95"/>
        <v>0</v>
      </c>
      <c r="O404" s="1177">
        <f t="shared" si="93"/>
        <v>0</v>
      </c>
      <c r="P404" s="1177">
        <f t="shared" si="85"/>
        <v>0</v>
      </c>
    </row>
    <row r="405" spans="2:16" s="1176" customFormat="1" ht="12.75" customHeight="1">
      <c r="B405" s="1353"/>
      <c r="C405" s="1354"/>
      <c r="D405" s="1355" t="s">
        <v>399</v>
      </c>
      <c r="E405" s="1356"/>
      <c r="F405" s="1357"/>
      <c r="G405" s="1358">
        <f>+E405*F405</f>
        <v>0</v>
      </c>
      <c r="H405" s="1191"/>
      <c r="I405" s="1191"/>
      <c r="J405" s="1191"/>
      <c r="K405" s="1191"/>
      <c r="L405" s="1191"/>
      <c r="M405" s="1192"/>
      <c r="N405" s="1193"/>
      <c r="O405" s="1177">
        <f t="shared" si="93"/>
        <v>0</v>
      </c>
      <c r="P405" s="1177">
        <f t="shared" si="85"/>
        <v>0</v>
      </c>
    </row>
    <row r="406" spans="2:16" s="1176" customFormat="1" ht="12.75" customHeight="1">
      <c r="B406" s="1353"/>
      <c r="C406" s="1354"/>
      <c r="D406" s="1355" t="s">
        <v>399</v>
      </c>
      <c r="E406" s="1356"/>
      <c r="F406" s="1357"/>
      <c r="G406" s="1358">
        <f>+E406*F406</f>
        <v>0</v>
      </c>
      <c r="H406" s="1191"/>
      <c r="I406" s="1191"/>
      <c r="J406" s="1191"/>
      <c r="K406" s="1191"/>
      <c r="L406" s="1191"/>
      <c r="M406" s="1192"/>
      <c r="N406" s="1193"/>
      <c r="O406" s="1177">
        <f t="shared" si="93"/>
        <v>0</v>
      </c>
      <c r="P406" s="1177">
        <f t="shared" si="85"/>
        <v>0</v>
      </c>
    </row>
    <row r="407" spans="2:16" s="1176" customFormat="1" ht="12.75" customHeight="1">
      <c r="B407" s="1353"/>
      <c r="C407" s="1354"/>
      <c r="D407" s="1355" t="s">
        <v>399</v>
      </c>
      <c r="E407" s="1356"/>
      <c r="F407" s="1357"/>
      <c r="G407" s="1358">
        <f>+E407*F407</f>
        <v>0</v>
      </c>
      <c r="H407" s="1359"/>
      <c r="I407" s="1194"/>
      <c r="J407" s="1194"/>
      <c r="K407" s="1194"/>
      <c r="L407" s="1194"/>
      <c r="M407" s="1195"/>
      <c r="N407" s="1196"/>
      <c r="O407" s="1177">
        <f t="shared" si="93"/>
        <v>0</v>
      </c>
      <c r="P407" s="1177">
        <f t="shared" si="85"/>
        <v>0</v>
      </c>
    </row>
    <row r="408" spans="2:16" s="1176" customFormat="1" ht="12.75" customHeight="1">
      <c r="B408" s="1353"/>
      <c r="C408" s="1354"/>
      <c r="D408" s="1355" t="s">
        <v>399</v>
      </c>
      <c r="E408" s="1356"/>
      <c r="F408" s="1357"/>
      <c r="G408" s="1358">
        <f>+E408*F408</f>
        <v>0</v>
      </c>
      <c r="H408" s="1359"/>
      <c r="I408" s="1194"/>
      <c r="J408" s="1194"/>
      <c r="K408" s="1194"/>
      <c r="L408" s="1194"/>
      <c r="M408" s="1195"/>
      <c r="N408" s="1196"/>
      <c r="O408" s="1177">
        <f t="shared" si="93"/>
        <v>0</v>
      </c>
      <c r="P408" s="1177">
        <f t="shared" si="85"/>
        <v>0</v>
      </c>
    </row>
    <row r="409" spans="2:16" s="1176" customFormat="1" ht="12.75" customHeight="1">
      <c r="B409" s="1360"/>
      <c r="C409" s="880"/>
      <c r="D409" s="1361" t="s">
        <v>399</v>
      </c>
      <c r="E409" s="1362"/>
      <c r="F409" s="1363"/>
      <c r="G409" s="1364">
        <f>+E409*F409</f>
        <v>0</v>
      </c>
      <c r="H409" s="1365"/>
      <c r="I409" s="1197"/>
      <c r="J409" s="1197"/>
      <c r="K409" s="1197"/>
      <c r="L409" s="1197"/>
      <c r="M409" s="1198"/>
      <c r="N409" s="1199"/>
      <c r="O409" s="1177">
        <f t="shared" si="93"/>
        <v>0</v>
      </c>
      <c r="P409" s="1177">
        <f t="shared" si="85"/>
        <v>0</v>
      </c>
    </row>
    <row r="410" spans="2:16" s="1176" customFormat="1" ht="12.75" customHeight="1">
      <c r="B410" s="1190" t="s">
        <v>372</v>
      </c>
      <c r="C410" s="1184" t="s">
        <v>135</v>
      </c>
      <c r="D410" s="1185"/>
      <c r="E410" s="1186"/>
      <c r="F410" s="1187"/>
      <c r="G410" s="833">
        <f aca="true" t="shared" si="96" ref="G410:N410">SUM(G411:G415)</f>
        <v>0</v>
      </c>
      <c r="H410" s="1188">
        <f t="shared" si="96"/>
        <v>0</v>
      </c>
      <c r="I410" s="1188">
        <f t="shared" si="96"/>
        <v>0</v>
      </c>
      <c r="J410" s="1188">
        <f t="shared" si="96"/>
        <v>0</v>
      </c>
      <c r="K410" s="1188">
        <f t="shared" si="96"/>
        <v>0</v>
      </c>
      <c r="L410" s="1188">
        <f t="shared" si="96"/>
        <v>0</v>
      </c>
      <c r="M410" s="1188">
        <f t="shared" si="96"/>
        <v>0</v>
      </c>
      <c r="N410" s="1189">
        <f t="shared" si="96"/>
        <v>0</v>
      </c>
      <c r="O410" s="1177">
        <f t="shared" si="93"/>
        <v>0</v>
      </c>
      <c r="P410" s="1177">
        <f t="shared" si="85"/>
        <v>0</v>
      </c>
    </row>
    <row r="411" spans="2:16" s="1176" customFormat="1" ht="12.75" customHeight="1">
      <c r="B411" s="1353"/>
      <c r="C411" s="1354"/>
      <c r="D411" s="1355" t="s">
        <v>399</v>
      </c>
      <c r="E411" s="1356"/>
      <c r="F411" s="1357"/>
      <c r="G411" s="1358">
        <f>+E411*F411</f>
        <v>0</v>
      </c>
      <c r="H411" s="1191"/>
      <c r="I411" s="1191"/>
      <c r="J411" s="1191"/>
      <c r="K411" s="1191"/>
      <c r="L411" s="1191"/>
      <c r="M411" s="1192"/>
      <c r="N411" s="1193"/>
      <c r="O411" s="1177">
        <f t="shared" si="93"/>
        <v>0</v>
      </c>
      <c r="P411" s="1177">
        <f t="shared" si="85"/>
        <v>0</v>
      </c>
    </row>
    <row r="412" spans="2:16" s="1176" customFormat="1" ht="12.75" customHeight="1">
      <c r="B412" s="1353"/>
      <c r="C412" s="1354"/>
      <c r="D412" s="1355" t="s">
        <v>399</v>
      </c>
      <c r="E412" s="1356"/>
      <c r="F412" s="1357"/>
      <c r="G412" s="1358">
        <f>+E412*F412</f>
        <v>0</v>
      </c>
      <c r="H412" s="1191"/>
      <c r="I412" s="1191"/>
      <c r="J412" s="1191"/>
      <c r="K412" s="1191"/>
      <c r="L412" s="1191"/>
      <c r="M412" s="1192"/>
      <c r="N412" s="1193"/>
      <c r="O412" s="1177">
        <f t="shared" si="93"/>
        <v>0</v>
      </c>
      <c r="P412" s="1177">
        <f t="shared" si="85"/>
        <v>0</v>
      </c>
    </row>
    <row r="413" spans="2:16" s="1176" customFormat="1" ht="12.75" customHeight="1">
      <c r="B413" s="1353"/>
      <c r="C413" s="1354"/>
      <c r="D413" s="1355" t="s">
        <v>399</v>
      </c>
      <c r="E413" s="1356"/>
      <c r="F413" s="1357"/>
      <c r="G413" s="1358">
        <f>+E413*F413</f>
        <v>0</v>
      </c>
      <c r="H413" s="1359"/>
      <c r="I413" s="1194"/>
      <c r="J413" s="1194"/>
      <c r="K413" s="1194"/>
      <c r="L413" s="1194"/>
      <c r="M413" s="1195"/>
      <c r="N413" s="1196"/>
      <c r="O413" s="1177">
        <f t="shared" si="93"/>
        <v>0</v>
      </c>
      <c r="P413" s="1177">
        <f t="shared" si="85"/>
        <v>0</v>
      </c>
    </row>
    <row r="414" spans="2:16" s="1176" customFormat="1" ht="12.75" customHeight="1">
      <c r="B414" s="1353"/>
      <c r="C414" s="1354"/>
      <c r="D414" s="1355" t="s">
        <v>399</v>
      </c>
      <c r="E414" s="1356"/>
      <c r="F414" s="1357"/>
      <c r="G414" s="1358">
        <f>+E414*F414</f>
        <v>0</v>
      </c>
      <c r="H414" s="1359"/>
      <c r="I414" s="1194"/>
      <c r="J414" s="1194"/>
      <c r="K414" s="1194"/>
      <c r="L414" s="1194"/>
      <c r="M414" s="1195"/>
      <c r="N414" s="1196"/>
      <c r="O414" s="1177">
        <f t="shared" si="93"/>
        <v>0</v>
      </c>
      <c r="P414" s="1177">
        <f t="shared" si="85"/>
        <v>0</v>
      </c>
    </row>
    <row r="415" spans="2:16" s="1176" customFormat="1" ht="12.75" customHeight="1">
      <c r="B415" s="1360"/>
      <c r="C415" s="880"/>
      <c r="D415" s="1361" t="s">
        <v>399</v>
      </c>
      <c r="E415" s="1362"/>
      <c r="F415" s="1363"/>
      <c r="G415" s="1364">
        <f>+E415*F415</f>
        <v>0</v>
      </c>
      <c r="H415" s="1365"/>
      <c r="I415" s="1197"/>
      <c r="J415" s="1197"/>
      <c r="K415" s="1197"/>
      <c r="L415" s="1197"/>
      <c r="M415" s="1198"/>
      <c r="N415" s="1199"/>
      <c r="O415" s="1177">
        <f t="shared" si="93"/>
        <v>0</v>
      </c>
      <c r="P415" s="1177">
        <f t="shared" si="85"/>
        <v>0</v>
      </c>
    </row>
    <row r="416" spans="2:16" s="1176" customFormat="1" ht="12.75" customHeight="1">
      <c r="B416" s="1190" t="s">
        <v>372</v>
      </c>
      <c r="C416" s="1184" t="s">
        <v>136</v>
      </c>
      <c r="D416" s="1185"/>
      <c r="E416" s="1186"/>
      <c r="F416" s="1187"/>
      <c r="G416" s="833">
        <f aca="true" t="shared" si="97" ref="G416:N416">SUM(G417:G421)</f>
        <v>0</v>
      </c>
      <c r="H416" s="1188">
        <f t="shared" si="97"/>
        <v>0</v>
      </c>
      <c r="I416" s="1188">
        <f t="shared" si="97"/>
        <v>0</v>
      </c>
      <c r="J416" s="1188">
        <f t="shared" si="97"/>
        <v>0</v>
      </c>
      <c r="K416" s="1188">
        <f t="shared" si="97"/>
        <v>0</v>
      </c>
      <c r="L416" s="1188">
        <f t="shared" si="97"/>
        <v>0</v>
      </c>
      <c r="M416" s="1188">
        <f t="shared" si="97"/>
        <v>0</v>
      </c>
      <c r="N416" s="1189">
        <f t="shared" si="97"/>
        <v>0</v>
      </c>
      <c r="O416" s="1177">
        <f t="shared" si="93"/>
        <v>0</v>
      </c>
      <c r="P416" s="1177">
        <f t="shared" si="85"/>
        <v>0</v>
      </c>
    </row>
    <row r="417" spans="2:16" s="1176" customFormat="1" ht="12.75" customHeight="1">
      <c r="B417" s="1353"/>
      <c r="C417" s="1354"/>
      <c r="D417" s="1355" t="s">
        <v>399</v>
      </c>
      <c r="E417" s="1356"/>
      <c r="F417" s="1357"/>
      <c r="G417" s="1358">
        <f>+E417*F417</f>
        <v>0</v>
      </c>
      <c r="H417" s="1191"/>
      <c r="I417" s="1191"/>
      <c r="J417" s="1191"/>
      <c r="K417" s="1191"/>
      <c r="L417" s="1191"/>
      <c r="M417" s="1192"/>
      <c r="N417" s="1193"/>
      <c r="O417" s="1177">
        <f t="shared" si="93"/>
        <v>0</v>
      </c>
      <c r="P417" s="1177">
        <f t="shared" si="85"/>
        <v>0</v>
      </c>
    </row>
    <row r="418" spans="2:16" s="1176" customFormat="1" ht="12.75" customHeight="1">
      <c r="B418" s="1353"/>
      <c r="C418" s="1354"/>
      <c r="D418" s="1355" t="s">
        <v>399</v>
      </c>
      <c r="E418" s="1356"/>
      <c r="F418" s="1357"/>
      <c r="G418" s="1358">
        <f>+E418*F418</f>
        <v>0</v>
      </c>
      <c r="H418" s="1191"/>
      <c r="I418" s="1191"/>
      <c r="J418" s="1191"/>
      <c r="K418" s="1191"/>
      <c r="L418" s="1191"/>
      <c r="M418" s="1192"/>
      <c r="N418" s="1193"/>
      <c r="O418" s="1177">
        <f t="shared" si="93"/>
        <v>0</v>
      </c>
      <c r="P418" s="1177">
        <f t="shared" si="85"/>
        <v>0</v>
      </c>
    </row>
    <row r="419" spans="2:16" s="1176" customFormat="1" ht="12.75" customHeight="1">
      <c r="B419" s="1353"/>
      <c r="C419" s="1354"/>
      <c r="D419" s="1355" t="s">
        <v>399</v>
      </c>
      <c r="E419" s="1356"/>
      <c r="F419" s="1357"/>
      <c r="G419" s="1358">
        <f>+E419*F419</f>
        <v>0</v>
      </c>
      <c r="H419" s="1359"/>
      <c r="I419" s="1194"/>
      <c r="J419" s="1194"/>
      <c r="K419" s="1194"/>
      <c r="L419" s="1194"/>
      <c r="M419" s="1195"/>
      <c r="N419" s="1196"/>
      <c r="O419" s="1177">
        <f t="shared" si="93"/>
        <v>0</v>
      </c>
      <c r="P419" s="1177">
        <f t="shared" si="85"/>
        <v>0</v>
      </c>
    </row>
    <row r="420" spans="2:16" s="1176" customFormat="1" ht="12.75" customHeight="1">
      <c r="B420" s="1353"/>
      <c r="C420" s="1354"/>
      <c r="D420" s="1355" t="s">
        <v>399</v>
      </c>
      <c r="E420" s="1356"/>
      <c r="F420" s="1357"/>
      <c r="G420" s="1358">
        <f>+E420*F420</f>
        <v>0</v>
      </c>
      <c r="H420" s="1359"/>
      <c r="I420" s="1194"/>
      <c r="J420" s="1194"/>
      <c r="K420" s="1194"/>
      <c r="L420" s="1194"/>
      <c r="M420" s="1195"/>
      <c r="N420" s="1196"/>
      <c r="O420" s="1177">
        <f t="shared" si="93"/>
        <v>0</v>
      </c>
      <c r="P420" s="1177">
        <f t="shared" si="85"/>
        <v>0</v>
      </c>
    </row>
    <row r="421" spans="2:16" s="1176" customFormat="1" ht="12.75" customHeight="1">
      <c r="B421" s="1360"/>
      <c r="C421" s="880"/>
      <c r="D421" s="1361" t="s">
        <v>399</v>
      </c>
      <c r="E421" s="1362"/>
      <c r="F421" s="1363"/>
      <c r="G421" s="1364">
        <f>+E421*F421</f>
        <v>0</v>
      </c>
      <c r="H421" s="1365"/>
      <c r="I421" s="1197"/>
      <c r="J421" s="1197"/>
      <c r="K421" s="1197"/>
      <c r="L421" s="1197"/>
      <c r="M421" s="1198"/>
      <c r="N421" s="1199"/>
      <c r="O421" s="1177">
        <f t="shared" si="93"/>
        <v>0</v>
      </c>
      <c r="P421" s="1177">
        <f t="shared" si="85"/>
        <v>0</v>
      </c>
    </row>
    <row r="422" spans="2:16" s="1176" customFormat="1" ht="12.75" customHeight="1">
      <c r="B422" s="1190" t="s">
        <v>372</v>
      </c>
      <c r="C422" s="1184" t="s">
        <v>137</v>
      </c>
      <c r="D422" s="1185"/>
      <c r="E422" s="1186"/>
      <c r="F422" s="1187"/>
      <c r="G422" s="833">
        <f aca="true" t="shared" si="98" ref="G422:N422">SUM(G423:G427)</f>
        <v>0</v>
      </c>
      <c r="H422" s="1188">
        <f t="shared" si="98"/>
        <v>0</v>
      </c>
      <c r="I422" s="1188">
        <f t="shared" si="98"/>
        <v>0</v>
      </c>
      <c r="J422" s="1188">
        <f t="shared" si="98"/>
        <v>0</v>
      </c>
      <c r="K422" s="1188">
        <f t="shared" si="98"/>
        <v>0</v>
      </c>
      <c r="L422" s="1188">
        <f t="shared" si="98"/>
        <v>0</v>
      </c>
      <c r="M422" s="1188">
        <f t="shared" si="98"/>
        <v>0</v>
      </c>
      <c r="N422" s="1189">
        <f t="shared" si="98"/>
        <v>0</v>
      </c>
      <c r="O422" s="1177">
        <f t="shared" si="93"/>
        <v>0</v>
      </c>
      <c r="P422" s="1177">
        <f t="shared" si="85"/>
        <v>0</v>
      </c>
    </row>
    <row r="423" spans="2:16" s="1176" customFormat="1" ht="12.75" customHeight="1">
      <c r="B423" s="1353"/>
      <c r="C423" s="1354"/>
      <c r="D423" s="1355" t="s">
        <v>399</v>
      </c>
      <c r="E423" s="1356"/>
      <c r="F423" s="1357"/>
      <c r="G423" s="1358">
        <f>+E423*F423</f>
        <v>0</v>
      </c>
      <c r="H423" s="1191"/>
      <c r="I423" s="1191"/>
      <c r="J423" s="1191"/>
      <c r="K423" s="1191"/>
      <c r="L423" s="1191"/>
      <c r="M423" s="1192"/>
      <c r="N423" s="1193"/>
      <c r="O423" s="1177">
        <f t="shared" si="93"/>
        <v>0</v>
      </c>
      <c r="P423" s="1177">
        <f t="shared" si="85"/>
        <v>0</v>
      </c>
    </row>
    <row r="424" spans="2:16" s="1176" customFormat="1" ht="12.75" customHeight="1">
      <c r="B424" s="1353"/>
      <c r="C424" s="1354"/>
      <c r="D424" s="1355" t="s">
        <v>399</v>
      </c>
      <c r="E424" s="1356"/>
      <c r="F424" s="1357"/>
      <c r="G424" s="1358">
        <f>+E424*F424</f>
        <v>0</v>
      </c>
      <c r="H424" s="1191"/>
      <c r="I424" s="1191"/>
      <c r="J424" s="1191"/>
      <c r="K424" s="1191"/>
      <c r="L424" s="1191"/>
      <c r="M424" s="1192"/>
      <c r="N424" s="1193"/>
      <c r="O424" s="1177">
        <f t="shared" si="93"/>
        <v>0</v>
      </c>
      <c r="P424" s="1177">
        <f t="shared" si="85"/>
        <v>0</v>
      </c>
    </row>
    <row r="425" spans="2:16" s="1176" customFormat="1" ht="12.75" customHeight="1">
      <c r="B425" s="1353"/>
      <c r="C425" s="1354"/>
      <c r="D425" s="1355" t="s">
        <v>399</v>
      </c>
      <c r="E425" s="1356"/>
      <c r="F425" s="1357"/>
      <c r="G425" s="1358">
        <f>+E425*F425</f>
        <v>0</v>
      </c>
      <c r="H425" s="1359"/>
      <c r="I425" s="1194"/>
      <c r="J425" s="1194"/>
      <c r="K425" s="1194"/>
      <c r="L425" s="1194"/>
      <c r="M425" s="1195"/>
      <c r="N425" s="1196"/>
      <c r="O425" s="1177">
        <f t="shared" si="93"/>
        <v>0</v>
      </c>
      <c r="P425" s="1177">
        <f t="shared" si="85"/>
        <v>0</v>
      </c>
    </row>
    <row r="426" spans="2:16" s="1176" customFormat="1" ht="12.75" customHeight="1">
      <c r="B426" s="1353"/>
      <c r="C426" s="1354"/>
      <c r="D426" s="1355" t="s">
        <v>399</v>
      </c>
      <c r="E426" s="1356"/>
      <c r="F426" s="1357"/>
      <c r="G426" s="1358">
        <f>+E426*F426</f>
        <v>0</v>
      </c>
      <c r="H426" s="1359"/>
      <c r="I426" s="1194"/>
      <c r="J426" s="1194"/>
      <c r="K426" s="1194"/>
      <c r="L426" s="1194"/>
      <c r="M426" s="1195"/>
      <c r="N426" s="1196"/>
      <c r="O426" s="1177">
        <f t="shared" si="93"/>
        <v>0</v>
      </c>
      <c r="P426" s="1177">
        <f t="shared" si="85"/>
        <v>0</v>
      </c>
    </row>
    <row r="427" spans="2:16" s="1176" customFormat="1" ht="12.75" customHeight="1">
      <c r="B427" s="1360"/>
      <c r="C427" s="880"/>
      <c r="D427" s="1361" t="s">
        <v>399</v>
      </c>
      <c r="E427" s="1362"/>
      <c r="F427" s="1363"/>
      <c r="G427" s="1364">
        <f>+E427*F427</f>
        <v>0</v>
      </c>
      <c r="H427" s="1365"/>
      <c r="I427" s="1197"/>
      <c r="J427" s="1197"/>
      <c r="K427" s="1197"/>
      <c r="L427" s="1197"/>
      <c r="M427" s="1198"/>
      <c r="N427" s="1199"/>
      <c r="O427" s="1177">
        <f t="shared" si="93"/>
        <v>0</v>
      </c>
      <c r="P427" s="1177">
        <f t="shared" si="85"/>
        <v>0</v>
      </c>
    </row>
    <row r="428" spans="2:16" s="1176" customFormat="1" ht="12.75" customHeight="1">
      <c r="B428" s="1190" t="s">
        <v>372</v>
      </c>
      <c r="C428" s="1184" t="s">
        <v>138</v>
      </c>
      <c r="D428" s="1185"/>
      <c r="E428" s="1186"/>
      <c r="F428" s="1187"/>
      <c r="G428" s="833">
        <f aca="true" t="shared" si="99" ref="G428:N428">SUM(G429:G433)</f>
        <v>0</v>
      </c>
      <c r="H428" s="1188">
        <f t="shared" si="99"/>
        <v>0</v>
      </c>
      <c r="I428" s="1188">
        <f t="shared" si="99"/>
        <v>0</v>
      </c>
      <c r="J428" s="1188">
        <f t="shared" si="99"/>
        <v>0</v>
      </c>
      <c r="K428" s="1188">
        <f t="shared" si="99"/>
        <v>0</v>
      </c>
      <c r="L428" s="1188">
        <f t="shared" si="99"/>
        <v>0</v>
      </c>
      <c r="M428" s="1188">
        <f t="shared" si="99"/>
        <v>0</v>
      </c>
      <c r="N428" s="1189">
        <f t="shared" si="99"/>
        <v>0</v>
      </c>
      <c r="O428" s="1177">
        <f t="shared" si="93"/>
        <v>0</v>
      </c>
      <c r="P428" s="1177">
        <f t="shared" si="85"/>
        <v>0</v>
      </c>
    </row>
    <row r="429" spans="2:16" s="1176" customFormat="1" ht="12.75" customHeight="1">
      <c r="B429" s="1353"/>
      <c r="C429" s="1354"/>
      <c r="D429" s="1355" t="s">
        <v>399</v>
      </c>
      <c r="E429" s="1356"/>
      <c r="F429" s="1357"/>
      <c r="G429" s="1358">
        <f>+E429*F429</f>
        <v>0</v>
      </c>
      <c r="H429" s="1191"/>
      <c r="I429" s="1191"/>
      <c r="J429" s="1191"/>
      <c r="K429" s="1191"/>
      <c r="L429" s="1191"/>
      <c r="M429" s="1192"/>
      <c r="N429" s="1193"/>
      <c r="O429" s="1177">
        <f t="shared" si="93"/>
        <v>0</v>
      </c>
      <c r="P429" s="1177">
        <f t="shared" si="85"/>
        <v>0</v>
      </c>
    </row>
    <row r="430" spans="2:16" s="1176" customFormat="1" ht="12.75" customHeight="1">
      <c r="B430" s="1353"/>
      <c r="C430" s="1354"/>
      <c r="D430" s="1355" t="s">
        <v>399</v>
      </c>
      <c r="E430" s="1356"/>
      <c r="F430" s="1357"/>
      <c r="G430" s="1358">
        <f>+E430*F430</f>
        <v>0</v>
      </c>
      <c r="H430" s="1191"/>
      <c r="I430" s="1191"/>
      <c r="J430" s="1191"/>
      <c r="K430" s="1191"/>
      <c r="L430" s="1191"/>
      <c r="M430" s="1192"/>
      <c r="N430" s="1193"/>
      <c r="O430" s="1177">
        <f t="shared" si="93"/>
        <v>0</v>
      </c>
      <c r="P430" s="1177">
        <f t="shared" si="85"/>
        <v>0</v>
      </c>
    </row>
    <row r="431" spans="2:16" s="1176" customFormat="1" ht="12.75" customHeight="1">
      <c r="B431" s="1353"/>
      <c r="C431" s="1354"/>
      <c r="D431" s="1355" t="s">
        <v>399</v>
      </c>
      <c r="E431" s="1356"/>
      <c r="F431" s="1357"/>
      <c r="G431" s="1358">
        <f>+E431*F431</f>
        <v>0</v>
      </c>
      <c r="H431" s="1359"/>
      <c r="I431" s="1194"/>
      <c r="J431" s="1194"/>
      <c r="K431" s="1194"/>
      <c r="L431" s="1194"/>
      <c r="M431" s="1195"/>
      <c r="N431" s="1196"/>
      <c r="O431" s="1177">
        <f t="shared" si="93"/>
        <v>0</v>
      </c>
      <c r="P431" s="1177">
        <f t="shared" si="85"/>
        <v>0</v>
      </c>
    </row>
    <row r="432" spans="2:16" s="1176" customFormat="1" ht="12.75" customHeight="1">
      <c r="B432" s="1353"/>
      <c r="C432" s="1354"/>
      <c r="D432" s="1355" t="s">
        <v>399</v>
      </c>
      <c r="E432" s="1356"/>
      <c r="F432" s="1357"/>
      <c r="G432" s="1358">
        <f>+E432*F432</f>
        <v>0</v>
      </c>
      <c r="H432" s="1359"/>
      <c r="I432" s="1194"/>
      <c r="J432" s="1194"/>
      <c r="K432" s="1194"/>
      <c r="L432" s="1194"/>
      <c r="M432" s="1195"/>
      <c r="N432" s="1196"/>
      <c r="O432" s="1177">
        <f t="shared" si="93"/>
        <v>0</v>
      </c>
      <c r="P432" s="1177">
        <f aca="true" t="shared" si="100" ref="P432:P497">+O432-G432</f>
        <v>0</v>
      </c>
    </row>
    <row r="433" spans="2:16" s="1176" customFormat="1" ht="12.75" customHeight="1">
      <c r="B433" s="1360"/>
      <c r="C433" s="880"/>
      <c r="D433" s="1361" t="s">
        <v>399</v>
      </c>
      <c r="E433" s="1362"/>
      <c r="F433" s="1363"/>
      <c r="G433" s="1358">
        <f>+E433*F433</f>
        <v>0</v>
      </c>
      <c r="H433" s="1365"/>
      <c r="I433" s="1197"/>
      <c r="J433" s="1197"/>
      <c r="K433" s="1197"/>
      <c r="L433" s="1197"/>
      <c r="M433" s="1198"/>
      <c r="N433" s="1199"/>
      <c r="O433" s="1177">
        <f t="shared" si="93"/>
        <v>0</v>
      </c>
      <c r="P433" s="1177">
        <f t="shared" si="100"/>
        <v>0</v>
      </c>
    </row>
    <row r="434" spans="2:16" s="1176" customFormat="1" ht="26.25" customHeight="1">
      <c r="B434" s="67">
        <f>+'CRONOGRAMA ACTIVIDADES'!C39</f>
        <v>0</v>
      </c>
      <c r="C434" s="325" t="str">
        <f>+'CRONOGRAMA ACTIVIDADES'!B39</f>
        <v>1.3.4</v>
      </c>
      <c r="D434" s="835" t="str">
        <f>+'CRONOGRAMA ACTIVIDADES'!D39</f>
        <v>Unidad medida</v>
      </c>
      <c r="E434" s="836">
        <f>+'CRONOGRAMA ACTIVIDADES'!E39</f>
        <v>0</v>
      </c>
      <c r="F434" s="834"/>
      <c r="G434" s="834">
        <f aca="true" t="shared" si="101" ref="G434:N434">+G436+G442+G448+G454+G460</f>
        <v>0</v>
      </c>
      <c r="H434" s="19">
        <f t="shared" si="101"/>
        <v>0</v>
      </c>
      <c r="I434" s="19">
        <f t="shared" si="101"/>
        <v>0</v>
      </c>
      <c r="J434" s="19">
        <f t="shared" si="101"/>
        <v>0</v>
      </c>
      <c r="K434" s="19">
        <f t="shared" si="101"/>
        <v>0</v>
      </c>
      <c r="L434" s="19">
        <f t="shared" si="101"/>
        <v>0</v>
      </c>
      <c r="M434" s="19">
        <f t="shared" si="101"/>
        <v>0</v>
      </c>
      <c r="N434" s="20">
        <f t="shared" si="101"/>
        <v>0</v>
      </c>
      <c r="O434" s="1177">
        <f aca="true" t="shared" si="102" ref="O434:O466">SUM(H434:N434)</f>
        <v>0</v>
      </c>
      <c r="P434" s="1177">
        <f t="shared" si="100"/>
        <v>0</v>
      </c>
    </row>
    <row r="435" spans="2:16" s="1176" customFormat="1" ht="26.25" customHeight="1">
      <c r="B435" s="879" t="s">
        <v>495</v>
      </c>
      <c r="C435" s="880"/>
      <c r="D435" s="1661"/>
      <c r="E435" s="1662"/>
      <c r="F435" s="1662"/>
      <c r="G435" s="1662"/>
      <c r="H435" s="1662"/>
      <c r="I435" s="1662"/>
      <c r="J435" s="1662"/>
      <c r="K435" s="1662"/>
      <c r="L435" s="1662"/>
      <c r="M435" s="1662"/>
      <c r="N435" s="1663"/>
      <c r="O435" s="1177"/>
      <c r="P435" s="1177"/>
    </row>
    <row r="436" spans="2:16" s="1176" customFormat="1" ht="12.75" customHeight="1">
      <c r="B436" s="1190" t="s">
        <v>372</v>
      </c>
      <c r="C436" s="1184" t="s">
        <v>139</v>
      </c>
      <c r="D436" s="1185"/>
      <c r="E436" s="1186"/>
      <c r="F436" s="1187"/>
      <c r="G436" s="833">
        <f aca="true" t="shared" si="103" ref="G436:N436">SUM(G437:G441)</f>
        <v>0</v>
      </c>
      <c r="H436" s="1188">
        <f t="shared" si="103"/>
        <v>0</v>
      </c>
      <c r="I436" s="1188">
        <f t="shared" si="103"/>
        <v>0</v>
      </c>
      <c r="J436" s="1188">
        <f t="shared" si="103"/>
        <v>0</v>
      </c>
      <c r="K436" s="1188">
        <f t="shared" si="103"/>
        <v>0</v>
      </c>
      <c r="L436" s="1188">
        <f t="shared" si="103"/>
        <v>0</v>
      </c>
      <c r="M436" s="1188">
        <f t="shared" si="103"/>
        <v>0</v>
      </c>
      <c r="N436" s="1189">
        <f t="shared" si="103"/>
        <v>0</v>
      </c>
      <c r="O436" s="1177">
        <f t="shared" si="102"/>
        <v>0</v>
      </c>
      <c r="P436" s="1177">
        <f t="shared" si="100"/>
        <v>0</v>
      </c>
    </row>
    <row r="437" spans="2:16" s="1176" customFormat="1" ht="12.75" customHeight="1">
      <c r="B437" s="1353"/>
      <c r="C437" s="1354"/>
      <c r="D437" s="1355" t="s">
        <v>399</v>
      </c>
      <c r="E437" s="1356"/>
      <c r="F437" s="1357"/>
      <c r="G437" s="1358">
        <f>+E437*F437</f>
        <v>0</v>
      </c>
      <c r="H437" s="1191"/>
      <c r="I437" s="1191"/>
      <c r="J437" s="1191"/>
      <c r="K437" s="1191"/>
      <c r="L437" s="1191"/>
      <c r="M437" s="1192"/>
      <c r="N437" s="1193"/>
      <c r="O437" s="1177">
        <f t="shared" si="102"/>
        <v>0</v>
      </c>
      <c r="P437" s="1177">
        <f t="shared" si="100"/>
        <v>0</v>
      </c>
    </row>
    <row r="438" spans="2:16" s="1176" customFormat="1" ht="12.75" customHeight="1">
      <c r="B438" s="1353"/>
      <c r="C438" s="1354"/>
      <c r="D438" s="1355" t="s">
        <v>399</v>
      </c>
      <c r="E438" s="1356"/>
      <c r="F438" s="1357"/>
      <c r="G438" s="1358">
        <f>+E438*F438</f>
        <v>0</v>
      </c>
      <c r="H438" s="1191"/>
      <c r="I438" s="1191"/>
      <c r="J438" s="1191"/>
      <c r="K438" s="1191"/>
      <c r="L438" s="1191"/>
      <c r="M438" s="1192"/>
      <c r="N438" s="1193"/>
      <c r="O438" s="1177">
        <f t="shared" si="102"/>
        <v>0</v>
      </c>
      <c r="P438" s="1177">
        <f t="shared" si="100"/>
        <v>0</v>
      </c>
    </row>
    <row r="439" spans="2:16" s="1176" customFormat="1" ht="12.75" customHeight="1">
      <c r="B439" s="1353"/>
      <c r="C439" s="1354"/>
      <c r="D439" s="1355" t="s">
        <v>399</v>
      </c>
      <c r="E439" s="1356"/>
      <c r="F439" s="1357"/>
      <c r="G439" s="1358">
        <f>+E439*F439</f>
        <v>0</v>
      </c>
      <c r="H439" s="1359"/>
      <c r="I439" s="1194"/>
      <c r="J439" s="1194"/>
      <c r="K439" s="1194"/>
      <c r="L439" s="1194"/>
      <c r="M439" s="1195"/>
      <c r="N439" s="1196"/>
      <c r="O439" s="1177">
        <f t="shared" si="102"/>
        <v>0</v>
      </c>
      <c r="P439" s="1177">
        <f t="shared" si="100"/>
        <v>0</v>
      </c>
    </row>
    <row r="440" spans="2:16" s="1176" customFormat="1" ht="12.75" customHeight="1">
      <c r="B440" s="1353"/>
      <c r="C440" s="1354"/>
      <c r="D440" s="1355" t="s">
        <v>399</v>
      </c>
      <c r="E440" s="1356"/>
      <c r="F440" s="1357"/>
      <c r="G440" s="1358">
        <f>+E440*F440</f>
        <v>0</v>
      </c>
      <c r="H440" s="1359"/>
      <c r="I440" s="1194"/>
      <c r="J440" s="1194"/>
      <c r="K440" s="1194"/>
      <c r="L440" s="1194"/>
      <c r="M440" s="1195"/>
      <c r="N440" s="1196"/>
      <c r="O440" s="1177">
        <f t="shared" si="102"/>
        <v>0</v>
      </c>
      <c r="P440" s="1177">
        <f t="shared" si="100"/>
        <v>0</v>
      </c>
    </row>
    <row r="441" spans="2:16" s="1176" customFormat="1" ht="12.75" customHeight="1">
      <c r="B441" s="1360"/>
      <c r="C441" s="880"/>
      <c r="D441" s="1361" t="s">
        <v>399</v>
      </c>
      <c r="E441" s="1362"/>
      <c r="F441" s="1363"/>
      <c r="G441" s="1364">
        <f>+E441*F441</f>
        <v>0</v>
      </c>
      <c r="H441" s="1365"/>
      <c r="I441" s="1197"/>
      <c r="J441" s="1197"/>
      <c r="K441" s="1197"/>
      <c r="L441" s="1197"/>
      <c r="M441" s="1198"/>
      <c r="N441" s="1199"/>
      <c r="O441" s="1177">
        <f t="shared" si="102"/>
        <v>0</v>
      </c>
      <c r="P441" s="1177">
        <f t="shared" si="100"/>
        <v>0</v>
      </c>
    </row>
    <row r="442" spans="2:16" s="1176" customFormat="1" ht="12.75" customHeight="1">
      <c r="B442" s="1190" t="s">
        <v>372</v>
      </c>
      <c r="C442" s="1184" t="s">
        <v>140</v>
      </c>
      <c r="D442" s="1185"/>
      <c r="E442" s="1186"/>
      <c r="F442" s="1187"/>
      <c r="G442" s="833">
        <f aca="true" t="shared" si="104" ref="G442:N442">SUM(G443:G447)</f>
        <v>0</v>
      </c>
      <c r="H442" s="1188">
        <f t="shared" si="104"/>
        <v>0</v>
      </c>
      <c r="I442" s="1188">
        <f t="shared" si="104"/>
        <v>0</v>
      </c>
      <c r="J442" s="1188">
        <f t="shared" si="104"/>
        <v>0</v>
      </c>
      <c r="K442" s="1188">
        <f t="shared" si="104"/>
        <v>0</v>
      </c>
      <c r="L442" s="1188">
        <f t="shared" si="104"/>
        <v>0</v>
      </c>
      <c r="M442" s="1188">
        <f t="shared" si="104"/>
        <v>0</v>
      </c>
      <c r="N442" s="1189">
        <f t="shared" si="104"/>
        <v>0</v>
      </c>
      <c r="O442" s="1177">
        <f t="shared" si="102"/>
        <v>0</v>
      </c>
      <c r="P442" s="1177">
        <f t="shared" si="100"/>
        <v>0</v>
      </c>
    </row>
    <row r="443" spans="2:16" s="1176" customFormat="1" ht="12.75" customHeight="1">
      <c r="B443" s="1353"/>
      <c r="C443" s="1354"/>
      <c r="D443" s="1355" t="s">
        <v>399</v>
      </c>
      <c r="E443" s="1356"/>
      <c r="F443" s="1357"/>
      <c r="G443" s="1358">
        <f>+E443*F443</f>
        <v>0</v>
      </c>
      <c r="H443" s="1191"/>
      <c r="I443" s="1191"/>
      <c r="J443" s="1191"/>
      <c r="K443" s="1191"/>
      <c r="L443" s="1191"/>
      <c r="M443" s="1192"/>
      <c r="N443" s="1193"/>
      <c r="O443" s="1177">
        <f t="shared" si="102"/>
        <v>0</v>
      </c>
      <c r="P443" s="1177">
        <f t="shared" si="100"/>
        <v>0</v>
      </c>
    </row>
    <row r="444" spans="2:16" s="1176" customFormat="1" ht="12.75" customHeight="1">
      <c r="B444" s="1353"/>
      <c r="C444" s="1354"/>
      <c r="D444" s="1355" t="s">
        <v>399</v>
      </c>
      <c r="E444" s="1356"/>
      <c r="F444" s="1357"/>
      <c r="G444" s="1358">
        <f>+E444*F444</f>
        <v>0</v>
      </c>
      <c r="H444" s="1191"/>
      <c r="I444" s="1191"/>
      <c r="J444" s="1191"/>
      <c r="K444" s="1191"/>
      <c r="L444" s="1191"/>
      <c r="M444" s="1192"/>
      <c r="N444" s="1193"/>
      <c r="O444" s="1177">
        <f t="shared" si="102"/>
        <v>0</v>
      </c>
      <c r="P444" s="1177">
        <f t="shared" si="100"/>
        <v>0</v>
      </c>
    </row>
    <row r="445" spans="2:16" s="1176" customFormat="1" ht="12.75" customHeight="1">
      <c r="B445" s="1353"/>
      <c r="C445" s="1354"/>
      <c r="D445" s="1355" t="s">
        <v>399</v>
      </c>
      <c r="E445" s="1356"/>
      <c r="F445" s="1357"/>
      <c r="G445" s="1358">
        <f>+E445*F445</f>
        <v>0</v>
      </c>
      <c r="H445" s="1359"/>
      <c r="I445" s="1194"/>
      <c r="J445" s="1194"/>
      <c r="K445" s="1194"/>
      <c r="L445" s="1194"/>
      <c r="M445" s="1195"/>
      <c r="N445" s="1196"/>
      <c r="O445" s="1177">
        <f t="shared" si="102"/>
        <v>0</v>
      </c>
      <c r="P445" s="1177">
        <f t="shared" si="100"/>
        <v>0</v>
      </c>
    </row>
    <row r="446" spans="2:16" s="1176" customFormat="1" ht="12.75" customHeight="1">
      <c r="B446" s="1353"/>
      <c r="C446" s="1354"/>
      <c r="D446" s="1355" t="s">
        <v>399</v>
      </c>
      <c r="E446" s="1356"/>
      <c r="F446" s="1357"/>
      <c r="G446" s="1358">
        <f>+E446*F446</f>
        <v>0</v>
      </c>
      <c r="H446" s="1359"/>
      <c r="I446" s="1194"/>
      <c r="J446" s="1194"/>
      <c r="K446" s="1194"/>
      <c r="L446" s="1194"/>
      <c r="M446" s="1195"/>
      <c r="N446" s="1196"/>
      <c r="O446" s="1177">
        <f t="shared" si="102"/>
        <v>0</v>
      </c>
      <c r="P446" s="1177">
        <f t="shared" si="100"/>
        <v>0</v>
      </c>
    </row>
    <row r="447" spans="2:16" s="1176" customFormat="1" ht="12.75" customHeight="1">
      <c r="B447" s="1360"/>
      <c r="C447" s="880"/>
      <c r="D447" s="1361" t="s">
        <v>399</v>
      </c>
      <c r="E447" s="1362"/>
      <c r="F447" s="1363"/>
      <c r="G447" s="1364">
        <f>+E447*F447</f>
        <v>0</v>
      </c>
      <c r="H447" s="1365"/>
      <c r="I447" s="1197"/>
      <c r="J447" s="1197"/>
      <c r="K447" s="1197"/>
      <c r="L447" s="1197"/>
      <c r="M447" s="1198"/>
      <c r="N447" s="1199"/>
      <c r="O447" s="1177">
        <f t="shared" si="102"/>
        <v>0</v>
      </c>
      <c r="P447" s="1177">
        <f t="shared" si="100"/>
        <v>0</v>
      </c>
    </row>
    <row r="448" spans="2:16" s="1176" customFormat="1" ht="12.75" customHeight="1">
      <c r="B448" s="1190" t="s">
        <v>372</v>
      </c>
      <c r="C448" s="1184" t="s">
        <v>141</v>
      </c>
      <c r="D448" s="1185"/>
      <c r="E448" s="1186"/>
      <c r="F448" s="1187"/>
      <c r="G448" s="833">
        <f aca="true" t="shared" si="105" ref="G448:N448">SUM(G449:G453)</f>
        <v>0</v>
      </c>
      <c r="H448" s="1188">
        <f t="shared" si="105"/>
        <v>0</v>
      </c>
      <c r="I448" s="1188">
        <f t="shared" si="105"/>
        <v>0</v>
      </c>
      <c r="J448" s="1188">
        <f t="shared" si="105"/>
        <v>0</v>
      </c>
      <c r="K448" s="1188">
        <f t="shared" si="105"/>
        <v>0</v>
      </c>
      <c r="L448" s="1188">
        <f t="shared" si="105"/>
        <v>0</v>
      </c>
      <c r="M448" s="1188">
        <f t="shared" si="105"/>
        <v>0</v>
      </c>
      <c r="N448" s="1189">
        <f t="shared" si="105"/>
        <v>0</v>
      </c>
      <c r="O448" s="1177">
        <f t="shared" si="102"/>
        <v>0</v>
      </c>
      <c r="P448" s="1177">
        <f t="shared" si="100"/>
        <v>0</v>
      </c>
    </row>
    <row r="449" spans="2:16" s="1176" customFormat="1" ht="12.75" customHeight="1">
      <c r="B449" s="1353"/>
      <c r="C449" s="1354"/>
      <c r="D449" s="1355" t="s">
        <v>399</v>
      </c>
      <c r="E449" s="1356"/>
      <c r="F449" s="1357"/>
      <c r="G449" s="1358">
        <f>+E449*F449</f>
        <v>0</v>
      </c>
      <c r="H449" s="1191"/>
      <c r="I449" s="1191"/>
      <c r="J449" s="1191"/>
      <c r="K449" s="1191"/>
      <c r="L449" s="1191"/>
      <c r="M449" s="1192"/>
      <c r="N449" s="1193"/>
      <c r="O449" s="1177">
        <f t="shared" si="102"/>
        <v>0</v>
      </c>
      <c r="P449" s="1177">
        <f t="shared" si="100"/>
        <v>0</v>
      </c>
    </row>
    <row r="450" spans="2:16" s="1176" customFormat="1" ht="12.75" customHeight="1">
      <c r="B450" s="1353"/>
      <c r="C450" s="1354"/>
      <c r="D450" s="1355" t="s">
        <v>399</v>
      </c>
      <c r="E450" s="1356"/>
      <c r="F450" s="1357"/>
      <c r="G450" s="1358">
        <f>+E450*F450</f>
        <v>0</v>
      </c>
      <c r="H450" s="1191"/>
      <c r="I450" s="1191"/>
      <c r="J450" s="1191"/>
      <c r="K450" s="1191"/>
      <c r="L450" s="1191"/>
      <c r="M450" s="1192"/>
      <c r="N450" s="1193"/>
      <c r="O450" s="1177">
        <f t="shared" si="102"/>
        <v>0</v>
      </c>
      <c r="P450" s="1177">
        <f t="shared" si="100"/>
        <v>0</v>
      </c>
    </row>
    <row r="451" spans="2:16" s="1176" customFormat="1" ht="12.75" customHeight="1">
      <c r="B451" s="1353"/>
      <c r="C451" s="1354"/>
      <c r="D451" s="1355" t="s">
        <v>399</v>
      </c>
      <c r="E451" s="1356"/>
      <c r="F451" s="1357"/>
      <c r="G451" s="1358">
        <f>+E451*F451</f>
        <v>0</v>
      </c>
      <c r="H451" s="1359"/>
      <c r="I451" s="1194"/>
      <c r="J451" s="1194"/>
      <c r="K451" s="1194"/>
      <c r="L451" s="1194"/>
      <c r="M451" s="1195"/>
      <c r="N451" s="1196"/>
      <c r="O451" s="1177">
        <f t="shared" si="102"/>
        <v>0</v>
      </c>
      <c r="P451" s="1177">
        <f t="shared" si="100"/>
        <v>0</v>
      </c>
    </row>
    <row r="452" spans="2:16" s="1176" customFormat="1" ht="12.75" customHeight="1">
      <c r="B452" s="1353"/>
      <c r="C452" s="1354"/>
      <c r="D452" s="1355" t="s">
        <v>399</v>
      </c>
      <c r="E452" s="1356"/>
      <c r="F452" s="1357"/>
      <c r="G452" s="1358">
        <f>+E452*F452</f>
        <v>0</v>
      </c>
      <c r="H452" s="1359"/>
      <c r="I452" s="1194"/>
      <c r="J452" s="1194"/>
      <c r="K452" s="1194"/>
      <c r="L452" s="1194"/>
      <c r="M452" s="1195"/>
      <c r="N452" s="1196"/>
      <c r="O452" s="1177">
        <f t="shared" si="102"/>
        <v>0</v>
      </c>
      <c r="P452" s="1177">
        <f t="shared" si="100"/>
        <v>0</v>
      </c>
    </row>
    <row r="453" spans="2:16" s="1176" customFormat="1" ht="12.75" customHeight="1">
      <c r="B453" s="1360"/>
      <c r="C453" s="880"/>
      <c r="D453" s="1361" t="s">
        <v>399</v>
      </c>
      <c r="E453" s="1362"/>
      <c r="F453" s="1363"/>
      <c r="G453" s="1364">
        <f>+E453*F453</f>
        <v>0</v>
      </c>
      <c r="H453" s="1365"/>
      <c r="I453" s="1197"/>
      <c r="J453" s="1197"/>
      <c r="K453" s="1197"/>
      <c r="L453" s="1197"/>
      <c r="M453" s="1198"/>
      <c r="N453" s="1199"/>
      <c r="O453" s="1177">
        <f t="shared" si="102"/>
        <v>0</v>
      </c>
      <c r="P453" s="1177">
        <f t="shared" si="100"/>
        <v>0</v>
      </c>
    </row>
    <row r="454" spans="2:16" s="1176" customFormat="1" ht="12.75" customHeight="1">
      <c r="B454" s="1190" t="s">
        <v>372</v>
      </c>
      <c r="C454" s="1184" t="s">
        <v>142</v>
      </c>
      <c r="D454" s="1185"/>
      <c r="E454" s="1186"/>
      <c r="F454" s="1187"/>
      <c r="G454" s="833">
        <f aca="true" t="shared" si="106" ref="G454:N454">SUM(G455:G459)</f>
        <v>0</v>
      </c>
      <c r="H454" s="1188">
        <f t="shared" si="106"/>
        <v>0</v>
      </c>
      <c r="I454" s="1188">
        <f t="shared" si="106"/>
        <v>0</v>
      </c>
      <c r="J454" s="1188">
        <f t="shared" si="106"/>
        <v>0</v>
      </c>
      <c r="K454" s="1188">
        <f t="shared" si="106"/>
        <v>0</v>
      </c>
      <c r="L454" s="1188">
        <f t="shared" si="106"/>
        <v>0</v>
      </c>
      <c r="M454" s="1188">
        <f t="shared" si="106"/>
        <v>0</v>
      </c>
      <c r="N454" s="1189">
        <f t="shared" si="106"/>
        <v>0</v>
      </c>
      <c r="O454" s="1177">
        <f t="shared" si="102"/>
        <v>0</v>
      </c>
      <c r="P454" s="1177">
        <f t="shared" si="100"/>
        <v>0</v>
      </c>
    </row>
    <row r="455" spans="2:16" s="1176" customFormat="1" ht="12.75" customHeight="1">
      <c r="B455" s="1353"/>
      <c r="C455" s="1354"/>
      <c r="D455" s="1355" t="s">
        <v>399</v>
      </c>
      <c r="E455" s="1356"/>
      <c r="F455" s="1357"/>
      <c r="G455" s="1358">
        <f>+E455*F455</f>
        <v>0</v>
      </c>
      <c r="H455" s="1191"/>
      <c r="I455" s="1191"/>
      <c r="J455" s="1191"/>
      <c r="K455" s="1191"/>
      <c r="L455" s="1191"/>
      <c r="M455" s="1192"/>
      <c r="N455" s="1193"/>
      <c r="O455" s="1177">
        <f t="shared" si="102"/>
        <v>0</v>
      </c>
      <c r="P455" s="1177">
        <f t="shared" si="100"/>
        <v>0</v>
      </c>
    </row>
    <row r="456" spans="2:16" s="1176" customFormat="1" ht="12.75" customHeight="1">
      <c r="B456" s="1353"/>
      <c r="C456" s="1354"/>
      <c r="D456" s="1355" t="s">
        <v>399</v>
      </c>
      <c r="E456" s="1356"/>
      <c r="F456" s="1357"/>
      <c r="G456" s="1358">
        <f>+E456*F456</f>
        <v>0</v>
      </c>
      <c r="H456" s="1191"/>
      <c r="I456" s="1191"/>
      <c r="J456" s="1191"/>
      <c r="K456" s="1191"/>
      <c r="L456" s="1191"/>
      <c r="M456" s="1192"/>
      <c r="N456" s="1193"/>
      <c r="O456" s="1177">
        <f t="shared" si="102"/>
        <v>0</v>
      </c>
      <c r="P456" s="1177">
        <f t="shared" si="100"/>
        <v>0</v>
      </c>
    </row>
    <row r="457" spans="2:16" s="1176" customFormat="1" ht="12.75" customHeight="1">
      <c r="B457" s="1353"/>
      <c r="C457" s="1354"/>
      <c r="D457" s="1355" t="s">
        <v>399</v>
      </c>
      <c r="E457" s="1356"/>
      <c r="F457" s="1357"/>
      <c r="G457" s="1358">
        <f>+E457*F457</f>
        <v>0</v>
      </c>
      <c r="H457" s="1359"/>
      <c r="I457" s="1194"/>
      <c r="J457" s="1194"/>
      <c r="K457" s="1194"/>
      <c r="L457" s="1194"/>
      <c r="M457" s="1195"/>
      <c r="N457" s="1196"/>
      <c r="O457" s="1177">
        <f t="shared" si="102"/>
        <v>0</v>
      </c>
      <c r="P457" s="1177">
        <f t="shared" si="100"/>
        <v>0</v>
      </c>
    </row>
    <row r="458" spans="2:16" s="1176" customFormat="1" ht="12.75" customHeight="1">
      <c r="B458" s="1353"/>
      <c r="C458" s="1354"/>
      <c r="D458" s="1355" t="s">
        <v>399</v>
      </c>
      <c r="E458" s="1356"/>
      <c r="F458" s="1357"/>
      <c r="G458" s="1358">
        <f>+E458*F458</f>
        <v>0</v>
      </c>
      <c r="H458" s="1359"/>
      <c r="I458" s="1194"/>
      <c r="J458" s="1194"/>
      <c r="K458" s="1194"/>
      <c r="L458" s="1194"/>
      <c r="M458" s="1195"/>
      <c r="N458" s="1196"/>
      <c r="O458" s="1177">
        <f t="shared" si="102"/>
        <v>0</v>
      </c>
      <c r="P458" s="1177">
        <f t="shared" si="100"/>
        <v>0</v>
      </c>
    </row>
    <row r="459" spans="2:16" s="1176" customFormat="1" ht="12.75" customHeight="1">
      <c r="B459" s="1360"/>
      <c r="C459" s="880"/>
      <c r="D459" s="1361" t="s">
        <v>399</v>
      </c>
      <c r="E459" s="1362"/>
      <c r="F459" s="1363"/>
      <c r="G459" s="1364">
        <f>+E459*F459</f>
        <v>0</v>
      </c>
      <c r="H459" s="1365"/>
      <c r="I459" s="1197"/>
      <c r="J459" s="1197"/>
      <c r="K459" s="1197"/>
      <c r="L459" s="1197"/>
      <c r="M459" s="1198"/>
      <c r="N459" s="1199"/>
      <c r="O459" s="1177">
        <f t="shared" si="102"/>
        <v>0</v>
      </c>
      <c r="P459" s="1177">
        <f t="shared" si="100"/>
        <v>0</v>
      </c>
    </row>
    <row r="460" spans="2:16" s="1176" customFormat="1" ht="12.75" customHeight="1">
      <c r="B460" s="1190" t="s">
        <v>372</v>
      </c>
      <c r="C460" s="1184" t="s">
        <v>143</v>
      </c>
      <c r="D460" s="1185"/>
      <c r="E460" s="1186"/>
      <c r="F460" s="1187"/>
      <c r="G460" s="833">
        <f aca="true" t="shared" si="107" ref="G460:N460">SUM(G461:G465)</f>
        <v>0</v>
      </c>
      <c r="H460" s="1188">
        <f t="shared" si="107"/>
        <v>0</v>
      </c>
      <c r="I460" s="1188">
        <f t="shared" si="107"/>
        <v>0</v>
      </c>
      <c r="J460" s="1188">
        <f t="shared" si="107"/>
        <v>0</v>
      </c>
      <c r="K460" s="1188">
        <f t="shared" si="107"/>
        <v>0</v>
      </c>
      <c r="L460" s="1188">
        <f t="shared" si="107"/>
        <v>0</v>
      </c>
      <c r="M460" s="1188">
        <f t="shared" si="107"/>
        <v>0</v>
      </c>
      <c r="N460" s="1189">
        <f t="shared" si="107"/>
        <v>0</v>
      </c>
      <c r="O460" s="1177">
        <f t="shared" si="102"/>
        <v>0</v>
      </c>
      <c r="P460" s="1177">
        <f t="shared" si="100"/>
        <v>0</v>
      </c>
    </row>
    <row r="461" spans="2:16" s="1176" customFormat="1" ht="12.75" customHeight="1">
      <c r="B461" s="1353"/>
      <c r="C461" s="1354"/>
      <c r="D461" s="1355" t="s">
        <v>399</v>
      </c>
      <c r="E461" s="1356"/>
      <c r="F461" s="1357"/>
      <c r="G461" s="1358">
        <f>+E461*F461</f>
        <v>0</v>
      </c>
      <c r="H461" s="1191"/>
      <c r="I461" s="1191"/>
      <c r="J461" s="1191"/>
      <c r="K461" s="1191"/>
      <c r="L461" s="1191"/>
      <c r="M461" s="1192"/>
      <c r="N461" s="1193"/>
      <c r="O461" s="1177">
        <f t="shared" si="102"/>
        <v>0</v>
      </c>
      <c r="P461" s="1177">
        <f t="shared" si="100"/>
        <v>0</v>
      </c>
    </row>
    <row r="462" spans="2:16" s="1176" customFormat="1" ht="12.75" customHeight="1">
      <c r="B462" s="1353"/>
      <c r="C462" s="1354"/>
      <c r="D462" s="1355" t="s">
        <v>399</v>
      </c>
      <c r="E462" s="1356"/>
      <c r="F462" s="1357"/>
      <c r="G462" s="1358">
        <f>+E462*F462</f>
        <v>0</v>
      </c>
      <c r="H462" s="1191"/>
      <c r="I462" s="1191"/>
      <c r="J462" s="1191"/>
      <c r="K462" s="1191"/>
      <c r="L462" s="1191"/>
      <c r="M462" s="1192"/>
      <c r="N462" s="1193"/>
      <c r="O462" s="1177">
        <f t="shared" si="102"/>
        <v>0</v>
      </c>
      <c r="P462" s="1177">
        <f t="shared" si="100"/>
        <v>0</v>
      </c>
    </row>
    <row r="463" spans="2:16" s="1176" customFormat="1" ht="12.75" customHeight="1">
      <c r="B463" s="1353"/>
      <c r="C463" s="1354"/>
      <c r="D463" s="1355" t="s">
        <v>399</v>
      </c>
      <c r="E463" s="1356"/>
      <c r="F463" s="1357"/>
      <c r="G463" s="1358">
        <f>+E463*F463</f>
        <v>0</v>
      </c>
      <c r="H463" s="1359"/>
      <c r="I463" s="1194"/>
      <c r="J463" s="1194"/>
      <c r="K463" s="1194"/>
      <c r="L463" s="1194"/>
      <c r="M463" s="1195"/>
      <c r="N463" s="1196"/>
      <c r="O463" s="1177">
        <f t="shared" si="102"/>
        <v>0</v>
      </c>
      <c r="P463" s="1177">
        <f t="shared" si="100"/>
        <v>0</v>
      </c>
    </row>
    <row r="464" spans="2:16" s="1176" customFormat="1" ht="12.75" customHeight="1">
      <c r="B464" s="1353"/>
      <c r="C464" s="1354"/>
      <c r="D464" s="1355" t="s">
        <v>399</v>
      </c>
      <c r="E464" s="1356"/>
      <c r="F464" s="1357"/>
      <c r="G464" s="1358">
        <f>+E464*F464</f>
        <v>0</v>
      </c>
      <c r="H464" s="1359"/>
      <c r="I464" s="1194"/>
      <c r="J464" s="1194"/>
      <c r="K464" s="1194"/>
      <c r="L464" s="1194"/>
      <c r="M464" s="1195"/>
      <c r="N464" s="1196"/>
      <c r="O464" s="1177">
        <f t="shared" si="102"/>
        <v>0</v>
      </c>
      <c r="P464" s="1177">
        <f t="shared" si="100"/>
        <v>0</v>
      </c>
    </row>
    <row r="465" spans="2:16" s="1176" customFormat="1" ht="12.75" customHeight="1">
      <c r="B465" s="1360"/>
      <c r="C465" s="880"/>
      <c r="D465" s="1361" t="s">
        <v>399</v>
      </c>
      <c r="E465" s="1362"/>
      <c r="F465" s="1363"/>
      <c r="G465" s="1358">
        <f>+E465*F465</f>
        <v>0</v>
      </c>
      <c r="H465" s="1365"/>
      <c r="I465" s="1197"/>
      <c r="J465" s="1197"/>
      <c r="K465" s="1197"/>
      <c r="L465" s="1197"/>
      <c r="M465" s="1198"/>
      <c r="N465" s="1199"/>
      <c r="O465" s="1177">
        <f t="shared" si="102"/>
        <v>0</v>
      </c>
      <c r="P465" s="1177">
        <f t="shared" si="100"/>
        <v>0</v>
      </c>
    </row>
    <row r="466" spans="2:16" s="1176" customFormat="1" ht="26.25" customHeight="1">
      <c r="B466" s="67">
        <f>+'CRONOGRAMA ACTIVIDADES'!C40</f>
        <v>0</v>
      </c>
      <c r="C466" s="325" t="str">
        <f>+'CRONOGRAMA ACTIVIDADES'!B40</f>
        <v>1.3.5</v>
      </c>
      <c r="D466" s="837" t="str">
        <f>+'CRONOGRAMA ACTIVIDADES'!D40</f>
        <v>Unidad medida</v>
      </c>
      <c r="E466" s="838">
        <f>+'CRONOGRAMA ACTIVIDADES'!E40</f>
        <v>0</v>
      </c>
      <c r="F466" s="834"/>
      <c r="G466" s="834">
        <f aca="true" t="shared" si="108" ref="G466:N466">+G468+G474+G480+G486+G492</f>
        <v>0</v>
      </c>
      <c r="H466" s="19">
        <f t="shared" si="108"/>
        <v>0</v>
      </c>
      <c r="I466" s="19">
        <f t="shared" si="108"/>
        <v>0</v>
      </c>
      <c r="J466" s="19">
        <f t="shared" si="108"/>
        <v>0</v>
      </c>
      <c r="K466" s="19">
        <f t="shared" si="108"/>
        <v>0</v>
      </c>
      <c r="L466" s="19">
        <f t="shared" si="108"/>
        <v>0</v>
      </c>
      <c r="M466" s="19">
        <f t="shared" si="108"/>
        <v>0</v>
      </c>
      <c r="N466" s="20">
        <f t="shared" si="108"/>
        <v>0</v>
      </c>
      <c r="O466" s="1177">
        <f t="shared" si="102"/>
        <v>0</v>
      </c>
      <c r="P466" s="1177">
        <f t="shared" si="100"/>
        <v>0</v>
      </c>
    </row>
    <row r="467" spans="2:16" s="1176" customFormat="1" ht="26.25" customHeight="1">
      <c r="B467" s="879" t="s">
        <v>495</v>
      </c>
      <c r="C467" s="880"/>
      <c r="D467" s="1661"/>
      <c r="E467" s="1662"/>
      <c r="F467" s="1662"/>
      <c r="G467" s="1662"/>
      <c r="H467" s="1662"/>
      <c r="I467" s="1662"/>
      <c r="J467" s="1662"/>
      <c r="K467" s="1662"/>
      <c r="L467" s="1662"/>
      <c r="M467" s="1662"/>
      <c r="N467" s="1663"/>
      <c r="O467" s="1177"/>
      <c r="P467" s="1177"/>
    </row>
    <row r="468" spans="2:16" s="1176" customFormat="1" ht="12.75" customHeight="1">
      <c r="B468" s="1190" t="s">
        <v>372</v>
      </c>
      <c r="C468" s="1184" t="s">
        <v>144</v>
      </c>
      <c r="D468" s="1185"/>
      <c r="E468" s="1186"/>
      <c r="F468" s="1187"/>
      <c r="G468" s="833">
        <f aca="true" t="shared" si="109" ref="G468:N468">SUM(G469:G473)</f>
        <v>0</v>
      </c>
      <c r="H468" s="1188">
        <f t="shared" si="109"/>
        <v>0</v>
      </c>
      <c r="I468" s="1188">
        <f t="shared" si="109"/>
        <v>0</v>
      </c>
      <c r="J468" s="1188">
        <f t="shared" si="109"/>
        <v>0</v>
      </c>
      <c r="K468" s="1188">
        <f t="shared" si="109"/>
        <v>0</v>
      </c>
      <c r="L468" s="1188">
        <f t="shared" si="109"/>
        <v>0</v>
      </c>
      <c r="M468" s="1188">
        <f t="shared" si="109"/>
        <v>0</v>
      </c>
      <c r="N468" s="1189">
        <f t="shared" si="109"/>
        <v>0</v>
      </c>
      <c r="O468" s="1177">
        <f aca="true" t="shared" si="110" ref="O468:O499">SUM(H468:N468)</f>
        <v>0</v>
      </c>
      <c r="P468" s="1177">
        <f t="shared" si="100"/>
        <v>0</v>
      </c>
    </row>
    <row r="469" spans="2:16" s="1176" customFormat="1" ht="12.75" customHeight="1">
      <c r="B469" s="1353"/>
      <c r="C469" s="1354"/>
      <c r="D469" s="1355" t="s">
        <v>399</v>
      </c>
      <c r="E469" s="1356"/>
      <c r="F469" s="1357"/>
      <c r="G469" s="1358">
        <f>+E469*F469</f>
        <v>0</v>
      </c>
      <c r="H469" s="1191"/>
      <c r="I469" s="1191"/>
      <c r="J469" s="1191"/>
      <c r="K469" s="1191"/>
      <c r="L469" s="1191"/>
      <c r="M469" s="1192"/>
      <c r="N469" s="1193"/>
      <c r="O469" s="1177">
        <f t="shared" si="110"/>
        <v>0</v>
      </c>
      <c r="P469" s="1177">
        <f t="shared" si="100"/>
        <v>0</v>
      </c>
    </row>
    <row r="470" spans="2:16" s="1176" customFormat="1" ht="12.75" customHeight="1">
      <c r="B470" s="1353"/>
      <c r="C470" s="1354"/>
      <c r="D470" s="1355" t="s">
        <v>399</v>
      </c>
      <c r="E470" s="1356"/>
      <c r="F470" s="1357"/>
      <c r="G470" s="1358">
        <f>+E470*F470</f>
        <v>0</v>
      </c>
      <c r="H470" s="1191"/>
      <c r="I470" s="1191"/>
      <c r="J470" s="1191"/>
      <c r="K470" s="1191"/>
      <c r="L470" s="1191"/>
      <c r="M470" s="1192"/>
      <c r="N470" s="1193"/>
      <c r="O470" s="1177">
        <f t="shared" si="110"/>
        <v>0</v>
      </c>
      <c r="P470" s="1177">
        <f t="shared" si="100"/>
        <v>0</v>
      </c>
    </row>
    <row r="471" spans="2:16" s="1176" customFormat="1" ht="12.75" customHeight="1">
      <c r="B471" s="1353"/>
      <c r="C471" s="1354"/>
      <c r="D471" s="1355" t="s">
        <v>399</v>
      </c>
      <c r="E471" s="1356"/>
      <c r="F471" s="1357"/>
      <c r="G471" s="1358">
        <f>+E471*F471</f>
        <v>0</v>
      </c>
      <c r="H471" s="1359"/>
      <c r="I471" s="1194"/>
      <c r="J471" s="1194"/>
      <c r="K471" s="1194"/>
      <c r="L471" s="1194"/>
      <c r="M471" s="1195"/>
      <c r="N471" s="1196"/>
      <c r="O471" s="1177">
        <f t="shared" si="110"/>
        <v>0</v>
      </c>
      <c r="P471" s="1177">
        <f t="shared" si="100"/>
        <v>0</v>
      </c>
    </row>
    <row r="472" spans="2:16" s="1176" customFormat="1" ht="12.75" customHeight="1">
      <c r="B472" s="1353"/>
      <c r="C472" s="1354"/>
      <c r="D472" s="1355" t="s">
        <v>399</v>
      </c>
      <c r="E472" s="1356"/>
      <c r="F472" s="1357"/>
      <c r="G472" s="1358">
        <f>+E472*F472</f>
        <v>0</v>
      </c>
      <c r="H472" s="1359"/>
      <c r="I472" s="1194"/>
      <c r="J472" s="1194"/>
      <c r="K472" s="1194"/>
      <c r="L472" s="1194"/>
      <c r="M472" s="1195"/>
      <c r="N472" s="1196"/>
      <c r="O472" s="1177">
        <f t="shared" si="110"/>
        <v>0</v>
      </c>
      <c r="P472" s="1177">
        <f t="shared" si="100"/>
        <v>0</v>
      </c>
    </row>
    <row r="473" spans="2:16" s="1176" customFormat="1" ht="12.75" customHeight="1">
      <c r="B473" s="1360"/>
      <c r="C473" s="880"/>
      <c r="D473" s="1361" t="s">
        <v>399</v>
      </c>
      <c r="E473" s="1362"/>
      <c r="F473" s="1363"/>
      <c r="G473" s="1364">
        <f>+E473*F473</f>
        <v>0</v>
      </c>
      <c r="H473" s="1365"/>
      <c r="I473" s="1197"/>
      <c r="J473" s="1197"/>
      <c r="K473" s="1197"/>
      <c r="L473" s="1197"/>
      <c r="M473" s="1198"/>
      <c r="N473" s="1199"/>
      <c r="O473" s="1177">
        <f t="shared" si="110"/>
        <v>0</v>
      </c>
      <c r="P473" s="1177">
        <f t="shared" si="100"/>
        <v>0</v>
      </c>
    </row>
    <row r="474" spans="2:16" s="1176" customFormat="1" ht="12.75" customHeight="1">
      <c r="B474" s="1190" t="s">
        <v>372</v>
      </c>
      <c r="C474" s="1184" t="s">
        <v>145</v>
      </c>
      <c r="D474" s="1185"/>
      <c r="E474" s="1186"/>
      <c r="F474" s="1187"/>
      <c r="G474" s="833">
        <f aca="true" t="shared" si="111" ref="G474:N474">SUM(G475:G479)</f>
        <v>0</v>
      </c>
      <c r="H474" s="1188">
        <f t="shared" si="111"/>
        <v>0</v>
      </c>
      <c r="I474" s="1188">
        <f t="shared" si="111"/>
        <v>0</v>
      </c>
      <c r="J474" s="1188">
        <f t="shared" si="111"/>
        <v>0</v>
      </c>
      <c r="K474" s="1188">
        <f t="shared" si="111"/>
        <v>0</v>
      </c>
      <c r="L474" s="1188">
        <f t="shared" si="111"/>
        <v>0</v>
      </c>
      <c r="M474" s="1188">
        <f t="shared" si="111"/>
        <v>0</v>
      </c>
      <c r="N474" s="1189">
        <f t="shared" si="111"/>
        <v>0</v>
      </c>
      <c r="O474" s="1177">
        <f t="shared" si="110"/>
        <v>0</v>
      </c>
      <c r="P474" s="1177">
        <f t="shared" si="100"/>
        <v>0</v>
      </c>
    </row>
    <row r="475" spans="2:16" s="1176" customFormat="1" ht="12.75" customHeight="1">
      <c r="B475" s="1353"/>
      <c r="C475" s="1354"/>
      <c r="D475" s="1355" t="s">
        <v>399</v>
      </c>
      <c r="E475" s="1356"/>
      <c r="F475" s="1357"/>
      <c r="G475" s="1358">
        <f>+E475*F475</f>
        <v>0</v>
      </c>
      <c r="H475" s="1191"/>
      <c r="I475" s="1191"/>
      <c r="J475" s="1191"/>
      <c r="K475" s="1191"/>
      <c r="L475" s="1191"/>
      <c r="M475" s="1192"/>
      <c r="N475" s="1193"/>
      <c r="O475" s="1177">
        <f t="shared" si="110"/>
        <v>0</v>
      </c>
      <c r="P475" s="1177">
        <f t="shared" si="100"/>
        <v>0</v>
      </c>
    </row>
    <row r="476" spans="2:16" s="1176" customFormat="1" ht="12.75" customHeight="1">
      <c r="B476" s="1353"/>
      <c r="C476" s="1354"/>
      <c r="D476" s="1355" t="s">
        <v>399</v>
      </c>
      <c r="E476" s="1356"/>
      <c r="F476" s="1357"/>
      <c r="G476" s="1358">
        <f>+E476*F476</f>
        <v>0</v>
      </c>
      <c r="H476" s="1191"/>
      <c r="I476" s="1191"/>
      <c r="J476" s="1191"/>
      <c r="K476" s="1191"/>
      <c r="L476" s="1191"/>
      <c r="M476" s="1192"/>
      <c r="N476" s="1193"/>
      <c r="O476" s="1177">
        <f t="shared" si="110"/>
        <v>0</v>
      </c>
      <c r="P476" s="1177">
        <f t="shared" si="100"/>
        <v>0</v>
      </c>
    </row>
    <row r="477" spans="2:16" s="1176" customFormat="1" ht="12.75" customHeight="1">
      <c r="B477" s="1353"/>
      <c r="C477" s="1354"/>
      <c r="D477" s="1355" t="s">
        <v>399</v>
      </c>
      <c r="E477" s="1356"/>
      <c r="F477" s="1357"/>
      <c r="G477" s="1358">
        <f>+E477*F477</f>
        <v>0</v>
      </c>
      <c r="H477" s="1359"/>
      <c r="I477" s="1194"/>
      <c r="J477" s="1194"/>
      <c r="K477" s="1194"/>
      <c r="L477" s="1194"/>
      <c r="M477" s="1195"/>
      <c r="N477" s="1196"/>
      <c r="O477" s="1177">
        <f t="shared" si="110"/>
        <v>0</v>
      </c>
      <c r="P477" s="1177">
        <f t="shared" si="100"/>
        <v>0</v>
      </c>
    </row>
    <row r="478" spans="2:16" s="1176" customFormat="1" ht="12.75" customHeight="1">
      <c r="B478" s="1353"/>
      <c r="C478" s="1354"/>
      <c r="D478" s="1355" t="s">
        <v>399</v>
      </c>
      <c r="E478" s="1356"/>
      <c r="F478" s="1357"/>
      <c r="G478" s="1358">
        <f>+E478*F478</f>
        <v>0</v>
      </c>
      <c r="H478" s="1359"/>
      <c r="I478" s="1194"/>
      <c r="J478" s="1194"/>
      <c r="K478" s="1194"/>
      <c r="L478" s="1194"/>
      <c r="M478" s="1195"/>
      <c r="N478" s="1196"/>
      <c r="O478" s="1177">
        <f t="shared" si="110"/>
        <v>0</v>
      </c>
      <c r="P478" s="1177">
        <f t="shared" si="100"/>
        <v>0</v>
      </c>
    </row>
    <row r="479" spans="2:16" s="1176" customFormat="1" ht="12.75" customHeight="1">
      <c r="B479" s="1360"/>
      <c r="C479" s="880"/>
      <c r="D479" s="1361" t="s">
        <v>399</v>
      </c>
      <c r="E479" s="1362"/>
      <c r="F479" s="1363"/>
      <c r="G479" s="1364">
        <f>+E479*F479</f>
        <v>0</v>
      </c>
      <c r="H479" s="1365"/>
      <c r="I479" s="1197"/>
      <c r="J479" s="1197"/>
      <c r="K479" s="1197"/>
      <c r="L479" s="1197"/>
      <c r="M479" s="1198"/>
      <c r="N479" s="1199"/>
      <c r="O479" s="1177">
        <f t="shared" si="110"/>
        <v>0</v>
      </c>
      <c r="P479" s="1177">
        <f t="shared" si="100"/>
        <v>0</v>
      </c>
    </row>
    <row r="480" spans="2:16" s="1176" customFormat="1" ht="12.75" customHeight="1">
      <c r="B480" s="1190" t="s">
        <v>372</v>
      </c>
      <c r="C480" s="1184" t="s">
        <v>146</v>
      </c>
      <c r="D480" s="1185"/>
      <c r="E480" s="1186"/>
      <c r="F480" s="1187"/>
      <c r="G480" s="833">
        <f aca="true" t="shared" si="112" ref="G480:N480">SUM(G481:G485)</f>
        <v>0</v>
      </c>
      <c r="H480" s="1188">
        <f t="shared" si="112"/>
        <v>0</v>
      </c>
      <c r="I480" s="1188">
        <f t="shared" si="112"/>
        <v>0</v>
      </c>
      <c r="J480" s="1188">
        <f t="shared" si="112"/>
        <v>0</v>
      </c>
      <c r="K480" s="1188">
        <f t="shared" si="112"/>
        <v>0</v>
      </c>
      <c r="L480" s="1188">
        <f t="shared" si="112"/>
        <v>0</v>
      </c>
      <c r="M480" s="1188">
        <f t="shared" si="112"/>
        <v>0</v>
      </c>
      <c r="N480" s="1189">
        <f t="shared" si="112"/>
        <v>0</v>
      </c>
      <c r="O480" s="1177">
        <f t="shared" si="110"/>
        <v>0</v>
      </c>
      <c r="P480" s="1177">
        <f t="shared" si="100"/>
        <v>0</v>
      </c>
    </row>
    <row r="481" spans="2:16" s="1176" customFormat="1" ht="12.75" customHeight="1">
      <c r="B481" s="1353"/>
      <c r="C481" s="1354"/>
      <c r="D481" s="1355" t="s">
        <v>399</v>
      </c>
      <c r="E481" s="1356"/>
      <c r="F481" s="1357"/>
      <c r="G481" s="1358">
        <f>+E481*F481</f>
        <v>0</v>
      </c>
      <c r="H481" s="1191"/>
      <c r="I481" s="1191"/>
      <c r="J481" s="1191"/>
      <c r="K481" s="1191"/>
      <c r="L481" s="1191"/>
      <c r="M481" s="1192"/>
      <c r="N481" s="1193"/>
      <c r="O481" s="1177">
        <f t="shared" si="110"/>
        <v>0</v>
      </c>
      <c r="P481" s="1177">
        <f t="shared" si="100"/>
        <v>0</v>
      </c>
    </row>
    <row r="482" spans="2:16" s="1176" customFormat="1" ht="12.75" customHeight="1">
      <c r="B482" s="1353"/>
      <c r="C482" s="1354"/>
      <c r="D482" s="1355" t="s">
        <v>399</v>
      </c>
      <c r="E482" s="1356"/>
      <c r="F482" s="1357"/>
      <c r="G482" s="1358">
        <f>+E482*F482</f>
        <v>0</v>
      </c>
      <c r="H482" s="1191"/>
      <c r="I482" s="1191"/>
      <c r="J482" s="1191"/>
      <c r="K482" s="1191"/>
      <c r="L482" s="1191"/>
      <c r="M482" s="1192"/>
      <c r="N482" s="1193"/>
      <c r="O482" s="1177">
        <f t="shared" si="110"/>
        <v>0</v>
      </c>
      <c r="P482" s="1177">
        <f t="shared" si="100"/>
        <v>0</v>
      </c>
    </row>
    <row r="483" spans="2:16" s="1176" customFormat="1" ht="12.75" customHeight="1">
      <c r="B483" s="1353"/>
      <c r="C483" s="1354"/>
      <c r="D483" s="1355" t="s">
        <v>399</v>
      </c>
      <c r="E483" s="1356"/>
      <c r="F483" s="1357"/>
      <c r="G483" s="1358">
        <f>+E483*F483</f>
        <v>0</v>
      </c>
      <c r="H483" s="1359"/>
      <c r="I483" s="1194"/>
      <c r="J483" s="1194"/>
      <c r="K483" s="1194"/>
      <c r="L483" s="1194"/>
      <c r="M483" s="1195"/>
      <c r="N483" s="1196"/>
      <c r="O483" s="1177">
        <f t="shared" si="110"/>
        <v>0</v>
      </c>
      <c r="P483" s="1177">
        <f t="shared" si="100"/>
        <v>0</v>
      </c>
    </row>
    <row r="484" spans="2:16" s="1176" customFormat="1" ht="12.75" customHeight="1">
      <c r="B484" s="1353"/>
      <c r="C484" s="1354"/>
      <c r="D484" s="1355" t="s">
        <v>399</v>
      </c>
      <c r="E484" s="1356"/>
      <c r="F484" s="1357"/>
      <c r="G484" s="1358">
        <f>+E484*F484</f>
        <v>0</v>
      </c>
      <c r="H484" s="1359"/>
      <c r="I484" s="1194"/>
      <c r="J484" s="1194"/>
      <c r="K484" s="1194"/>
      <c r="L484" s="1194"/>
      <c r="M484" s="1195"/>
      <c r="N484" s="1196"/>
      <c r="O484" s="1177">
        <f t="shared" si="110"/>
        <v>0</v>
      </c>
      <c r="P484" s="1177">
        <f t="shared" si="100"/>
        <v>0</v>
      </c>
    </row>
    <row r="485" spans="2:16" s="1176" customFormat="1" ht="12.75" customHeight="1">
      <c r="B485" s="1360"/>
      <c r="C485" s="880"/>
      <c r="D485" s="1361" t="s">
        <v>399</v>
      </c>
      <c r="E485" s="1362"/>
      <c r="F485" s="1363"/>
      <c r="G485" s="1364">
        <f>+E485*F485</f>
        <v>0</v>
      </c>
      <c r="H485" s="1365"/>
      <c r="I485" s="1197"/>
      <c r="J485" s="1197"/>
      <c r="K485" s="1197"/>
      <c r="L485" s="1197"/>
      <c r="M485" s="1198"/>
      <c r="N485" s="1199"/>
      <c r="O485" s="1177">
        <f t="shared" si="110"/>
        <v>0</v>
      </c>
      <c r="P485" s="1177">
        <f t="shared" si="100"/>
        <v>0</v>
      </c>
    </row>
    <row r="486" spans="2:16" s="1176" customFormat="1" ht="12.75" customHeight="1">
      <c r="B486" s="1190" t="s">
        <v>372</v>
      </c>
      <c r="C486" s="1184" t="s">
        <v>147</v>
      </c>
      <c r="D486" s="1185"/>
      <c r="E486" s="1186"/>
      <c r="F486" s="1187"/>
      <c r="G486" s="833">
        <f aca="true" t="shared" si="113" ref="G486:N486">SUM(G487:G491)</f>
        <v>0</v>
      </c>
      <c r="H486" s="1188">
        <f t="shared" si="113"/>
        <v>0</v>
      </c>
      <c r="I486" s="1188">
        <f t="shared" si="113"/>
        <v>0</v>
      </c>
      <c r="J486" s="1188">
        <f t="shared" si="113"/>
        <v>0</v>
      </c>
      <c r="K486" s="1188">
        <f t="shared" si="113"/>
        <v>0</v>
      </c>
      <c r="L486" s="1188">
        <f t="shared" si="113"/>
        <v>0</v>
      </c>
      <c r="M486" s="1188">
        <f t="shared" si="113"/>
        <v>0</v>
      </c>
      <c r="N486" s="1189">
        <f t="shared" si="113"/>
        <v>0</v>
      </c>
      <c r="O486" s="1177">
        <f t="shared" si="110"/>
        <v>0</v>
      </c>
      <c r="P486" s="1177">
        <f t="shared" si="100"/>
        <v>0</v>
      </c>
    </row>
    <row r="487" spans="2:16" s="1176" customFormat="1" ht="12.75" customHeight="1">
      <c r="B487" s="1353"/>
      <c r="C487" s="1354"/>
      <c r="D487" s="1355" t="s">
        <v>399</v>
      </c>
      <c r="E487" s="1356"/>
      <c r="F487" s="1357"/>
      <c r="G487" s="1358">
        <f>+E487*F487</f>
        <v>0</v>
      </c>
      <c r="H487" s="1191"/>
      <c r="I487" s="1191"/>
      <c r="J487" s="1191"/>
      <c r="K487" s="1191"/>
      <c r="L487" s="1191"/>
      <c r="M487" s="1192"/>
      <c r="N487" s="1193"/>
      <c r="O487" s="1177">
        <f t="shared" si="110"/>
        <v>0</v>
      </c>
      <c r="P487" s="1177">
        <f t="shared" si="100"/>
        <v>0</v>
      </c>
    </row>
    <row r="488" spans="2:16" s="1176" customFormat="1" ht="12.75" customHeight="1">
      <c r="B488" s="1353"/>
      <c r="C488" s="1354"/>
      <c r="D488" s="1355" t="s">
        <v>399</v>
      </c>
      <c r="E488" s="1356"/>
      <c r="F488" s="1357"/>
      <c r="G488" s="1358">
        <f>+E488*F488</f>
        <v>0</v>
      </c>
      <c r="H488" s="1191"/>
      <c r="I488" s="1191"/>
      <c r="J488" s="1191"/>
      <c r="K488" s="1191"/>
      <c r="L488" s="1191"/>
      <c r="M488" s="1192"/>
      <c r="N488" s="1193"/>
      <c r="O488" s="1177">
        <f t="shared" si="110"/>
        <v>0</v>
      </c>
      <c r="P488" s="1177">
        <f t="shared" si="100"/>
        <v>0</v>
      </c>
    </row>
    <row r="489" spans="2:16" s="1176" customFormat="1" ht="12.75" customHeight="1">
      <c r="B489" s="1353"/>
      <c r="C489" s="1354"/>
      <c r="D489" s="1355" t="s">
        <v>399</v>
      </c>
      <c r="E489" s="1356"/>
      <c r="F489" s="1357"/>
      <c r="G489" s="1358">
        <f>+E489*F489</f>
        <v>0</v>
      </c>
      <c r="H489" s="1359"/>
      <c r="I489" s="1194"/>
      <c r="J489" s="1194"/>
      <c r="K489" s="1194"/>
      <c r="L489" s="1194"/>
      <c r="M489" s="1195"/>
      <c r="N489" s="1196"/>
      <c r="O489" s="1177">
        <f t="shared" si="110"/>
        <v>0</v>
      </c>
      <c r="P489" s="1177">
        <f t="shared" si="100"/>
        <v>0</v>
      </c>
    </row>
    <row r="490" spans="2:16" s="1176" customFormat="1" ht="12.75" customHeight="1">
      <c r="B490" s="1353"/>
      <c r="C490" s="1354"/>
      <c r="D490" s="1355" t="s">
        <v>399</v>
      </c>
      <c r="E490" s="1356"/>
      <c r="F490" s="1357"/>
      <c r="G490" s="1358">
        <f>+E490*F490</f>
        <v>0</v>
      </c>
      <c r="H490" s="1359"/>
      <c r="I490" s="1194"/>
      <c r="J490" s="1194"/>
      <c r="K490" s="1194"/>
      <c r="L490" s="1194"/>
      <c r="M490" s="1195"/>
      <c r="N490" s="1196"/>
      <c r="O490" s="1177">
        <f t="shared" si="110"/>
        <v>0</v>
      </c>
      <c r="P490" s="1177">
        <f t="shared" si="100"/>
        <v>0</v>
      </c>
    </row>
    <row r="491" spans="2:16" s="1176" customFormat="1" ht="12.75" customHeight="1">
      <c r="B491" s="1360"/>
      <c r="C491" s="880"/>
      <c r="D491" s="1361" t="s">
        <v>399</v>
      </c>
      <c r="E491" s="1362"/>
      <c r="F491" s="1363"/>
      <c r="G491" s="1364">
        <f>+E491*F491</f>
        <v>0</v>
      </c>
      <c r="H491" s="1365"/>
      <c r="I491" s="1197"/>
      <c r="J491" s="1197"/>
      <c r="K491" s="1197"/>
      <c r="L491" s="1197"/>
      <c r="M491" s="1198"/>
      <c r="N491" s="1199"/>
      <c r="O491" s="1177">
        <f t="shared" si="110"/>
        <v>0</v>
      </c>
      <c r="P491" s="1177">
        <f t="shared" si="100"/>
        <v>0</v>
      </c>
    </row>
    <row r="492" spans="2:16" s="1176" customFormat="1" ht="12.75" customHeight="1">
      <c r="B492" s="1190" t="s">
        <v>372</v>
      </c>
      <c r="C492" s="1184" t="s">
        <v>148</v>
      </c>
      <c r="D492" s="1185" t="s">
        <v>399</v>
      </c>
      <c r="E492" s="1186"/>
      <c r="F492" s="1187"/>
      <c r="G492" s="833">
        <f aca="true" t="shared" si="114" ref="G492:N492">SUM(G493:G497)</f>
        <v>0</v>
      </c>
      <c r="H492" s="1188">
        <f t="shared" si="114"/>
        <v>0</v>
      </c>
      <c r="I492" s="1188">
        <f t="shared" si="114"/>
        <v>0</v>
      </c>
      <c r="J492" s="1188">
        <f t="shared" si="114"/>
        <v>0</v>
      </c>
      <c r="K492" s="1188">
        <f t="shared" si="114"/>
        <v>0</v>
      </c>
      <c r="L492" s="1188">
        <f t="shared" si="114"/>
        <v>0</v>
      </c>
      <c r="M492" s="1188">
        <f t="shared" si="114"/>
        <v>0</v>
      </c>
      <c r="N492" s="1189">
        <f t="shared" si="114"/>
        <v>0</v>
      </c>
      <c r="O492" s="1177">
        <f t="shared" si="110"/>
        <v>0</v>
      </c>
      <c r="P492" s="1177">
        <f t="shared" si="100"/>
        <v>0</v>
      </c>
    </row>
    <row r="493" spans="2:16" s="1176" customFormat="1" ht="12.75" customHeight="1">
      <c r="B493" s="1353"/>
      <c r="C493" s="1354"/>
      <c r="D493" s="1355" t="s">
        <v>399</v>
      </c>
      <c r="E493" s="1356"/>
      <c r="F493" s="1357"/>
      <c r="G493" s="1358">
        <f>+E493*F493</f>
        <v>0</v>
      </c>
      <c r="H493" s="1191"/>
      <c r="I493" s="1191"/>
      <c r="J493" s="1191"/>
      <c r="K493" s="1191"/>
      <c r="L493" s="1191"/>
      <c r="M493" s="1192"/>
      <c r="N493" s="1193"/>
      <c r="O493" s="1177">
        <f t="shared" si="110"/>
        <v>0</v>
      </c>
      <c r="P493" s="1177">
        <f t="shared" si="100"/>
        <v>0</v>
      </c>
    </row>
    <row r="494" spans="2:16" s="1176" customFormat="1" ht="12.75" customHeight="1">
      <c r="B494" s="1353"/>
      <c r="C494" s="1354"/>
      <c r="D494" s="1355" t="s">
        <v>399</v>
      </c>
      <c r="E494" s="1356"/>
      <c r="F494" s="1357"/>
      <c r="G494" s="1358">
        <f>+E494*F494</f>
        <v>0</v>
      </c>
      <c r="H494" s="1191"/>
      <c r="I494" s="1191"/>
      <c r="J494" s="1191"/>
      <c r="K494" s="1191"/>
      <c r="L494" s="1191"/>
      <c r="M494" s="1192"/>
      <c r="N494" s="1193"/>
      <c r="O494" s="1177">
        <f t="shared" si="110"/>
        <v>0</v>
      </c>
      <c r="P494" s="1177">
        <f t="shared" si="100"/>
        <v>0</v>
      </c>
    </row>
    <row r="495" spans="2:16" s="1176" customFormat="1" ht="12.75" customHeight="1">
      <c r="B495" s="1353"/>
      <c r="C495" s="1354"/>
      <c r="D495" s="1355" t="s">
        <v>399</v>
      </c>
      <c r="E495" s="1356"/>
      <c r="F495" s="1357"/>
      <c r="G495" s="1358">
        <f>+E495*F495</f>
        <v>0</v>
      </c>
      <c r="H495" s="1359"/>
      <c r="I495" s="1194"/>
      <c r="J495" s="1194"/>
      <c r="K495" s="1194"/>
      <c r="L495" s="1194"/>
      <c r="M495" s="1195"/>
      <c r="N495" s="1196"/>
      <c r="O495" s="1177">
        <f t="shared" si="110"/>
        <v>0</v>
      </c>
      <c r="P495" s="1177">
        <f t="shared" si="100"/>
        <v>0</v>
      </c>
    </row>
    <row r="496" spans="2:16" s="1176" customFormat="1" ht="12.75" customHeight="1">
      <c r="B496" s="1353"/>
      <c r="C496" s="1354"/>
      <c r="D496" s="1355" t="s">
        <v>399</v>
      </c>
      <c r="E496" s="1356"/>
      <c r="F496" s="1357"/>
      <c r="G496" s="1358">
        <f>+E496*F496</f>
        <v>0</v>
      </c>
      <c r="H496" s="1359"/>
      <c r="I496" s="1194"/>
      <c r="J496" s="1194"/>
      <c r="K496" s="1194"/>
      <c r="L496" s="1194"/>
      <c r="M496" s="1195"/>
      <c r="N496" s="1196"/>
      <c r="O496" s="1177">
        <f t="shared" si="110"/>
        <v>0</v>
      </c>
      <c r="P496" s="1177">
        <f t="shared" si="100"/>
        <v>0</v>
      </c>
    </row>
    <row r="497" spans="2:16" s="1176" customFormat="1" ht="12.75" customHeight="1">
      <c r="B497" s="1360"/>
      <c r="C497" s="880"/>
      <c r="D497" s="1361" t="s">
        <v>399</v>
      </c>
      <c r="E497" s="1362"/>
      <c r="F497" s="1363"/>
      <c r="G497" s="1358">
        <f>+E497*F497</f>
        <v>0</v>
      </c>
      <c r="H497" s="1365"/>
      <c r="I497" s="1197"/>
      <c r="J497" s="1197"/>
      <c r="K497" s="1197"/>
      <c r="L497" s="1197"/>
      <c r="M497" s="1198"/>
      <c r="N497" s="1199"/>
      <c r="O497" s="1177">
        <f t="shared" si="110"/>
        <v>0</v>
      </c>
      <c r="P497" s="1177">
        <f t="shared" si="100"/>
        <v>0</v>
      </c>
    </row>
    <row r="498" spans="2:16" s="1176" customFormat="1" ht="15" customHeight="1">
      <c r="B498" s="1639" t="s">
        <v>269</v>
      </c>
      <c r="C498" s="1640"/>
      <c r="D498" s="1640"/>
      <c r="E498" s="1640"/>
      <c r="F498" s="1640"/>
      <c r="G498" s="839">
        <f aca="true" t="shared" si="115" ref="G498:N498">+G338+G370+G402+G434+G466</f>
        <v>0</v>
      </c>
      <c r="H498" s="14">
        <f t="shared" si="115"/>
        <v>0</v>
      </c>
      <c r="I498" s="14">
        <f t="shared" si="115"/>
        <v>0</v>
      </c>
      <c r="J498" s="14">
        <f t="shared" si="115"/>
        <v>0</v>
      </c>
      <c r="K498" s="14">
        <f t="shared" si="115"/>
        <v>0</v>
      </c>
      <c r="L498" s="14">
        <f t="shared" si="115"/>
        <v>0</v>
      </c>
      <c r="M498" s="14">
        <f t="shared" si="115"/>
        <v>0</v>
      </c>
      <c r="N498" s="24">
        <f t="shared" si="115"/>
        <v>0</v>
      </c>
      <c r="O498" s="1177">
        <f t="shared" si="110"/>
        <v>0</v>
      </c>
      <c r="P498" s="1177">
        <f>+O498-G498</f>
        <v>0</v>
      </c>
    </row>
    <row r="499" spans="2:16" ht="25.5" customHeight="1" thickBot="1">
      <c r="B499" s="1641" t="s">
        <v>72</v>
      </c>
      <c r="C499" s="1642"/>
      <c r="D499" s="1642"/>
      <c r="E499" s="1642"/>
      <c r="F499" s="1643"/>
      <c r="G499" s="22">
        <f aca="true" t="shared" si="116" ref="G499:N499">+G498+G336+G174</f>
        <v>0</v>
      </c>
      <c r="H499" s="22">
        <f t="shared" si="116"/>
        <v>0</v>
      </c>
      <c r="I499" s="22">
        <f t="shared" si="116"/>
        <v>0</v>
      </c>
      <c r="J499" s="22">
        <f t="shared" si="116"/>
        <v>0</v>
      </c>
      <c r="K499" s="22">
        <f t="shared" si="116"/>
        <v>0</v>
      </c>
      <c r="L499" s="22">
        <f t="shared" si="116"/>
        <v>0</v>
      </c>
      <c r="M499" s="22">
        <f t="shared" si="116"/>
        <v>0</v>
      </c>
      <c r="N499" s="42">
        <f t="shared" si="116"/>
        <v>0</v>
      </c>
      <c r="O499" s="1177">
        <f t="shared" si="110"/>
        <v>0</v>
      </c>
      <c r="P499" s="1177">
        <f>+O499-G499</f>
        <v>0</v>
      </c>
    </row>
    <row r="501" ht="10.5">
      <c r="N501" s="1183">
        <f>+N499+L499+K499+J499+I499+M499+H499</f>
        <v>0</v>
      </c>
    </row>
    <row r="502" ht="10.5">
      <c r="I502" s="1183"/>
    </row>
    <row r="503" spans="9:14" ht="10.5">
      <c r="I503" s="1183"/>
      <c r="J503" s="1183"/>
      <c r="K503" s="1183"/>
      <c r="L503" s="1183"/>
      <c r="M503" s="1183"/>
      <c r="N503" s="1183"/>
    </row>
    <row r="505" ht="12.75" customHeight="1">
      <c r="K505" s="1183"/>
    </row>
  </sheetData>
  <sheetProtection algorithmName="SHA-512" hashValue="F5xCoKXN6MeRr7yFlwbzjXnJzftvdMMJ2AbYSP3ixMksVgzVkJ3I99o1Q+SUaOQZQ6jM3+WeRdrM+32yGLTDjA==" saltValue="C98bkP0iBvye5os9DeaAGA==" spinCount="100000" sheet="1" objects="1" scenarios="1" formatColumns="0" formatRows="0"/>
  <mergeCells count="39">
    <mergeCell ref="D337:N337"/>
    <mergeCell ref="B336:F336"/>
    <mergeCell ref="B1:N1"/>
    <mergeCell ref="B3:N3"/>
    <mergeCell ref="B5:N5"/>
    <mergeCell ref="B10:B11"/>
    <mergeCell ref="D175:N175"/>
    <mergeCell ref="D467:N467"/>
    <mergeCell ref="C10:C11"/>
    <mergeCell ref="E10:E11"/>
    <mergeCell ref="H10:N10"/>
    <mergeCell ref="G10:G11"/>
    <mergeCell ref="D10:D11"/>
    <mergeCell ref="D47:N47"/>
    <mergeCell ref="D79:N79"/>
    <mergeCell ref="D111:N111"/>
    <mergeCell ref="F10:F11"/>
    <mergeCell ref="B174:F174"/>
    <mergeCell ref="D12:N12"/>
    <mergeCell ref="D339:N339"/>
    <mergeCell ref="D371:N371"/>
    <mergeCell ref="D403:N403"/>
    <mergeCell ref="D435:N435"/>
    <mergeCell ref="B498:F498"/>
    <mergeCell ref="B499:F499"/>
    <mergeCell ref="B4:N4"/>
    <mergeCell ref="C6:N6"/>
    <mergeCell ref="C7:N7"/>
    <mergeCell ref="C8:G8"/>
    <mergeCell ref="H8:J8"/>
    <mergeCell ref="K8:N8"/>
    <mergeCell ref="D13:N13"/>
    <mergeCell ref="D241:N241"/>
    <mergeCell ref="D15:N15"/>
    <mergeCell ref="D143:N143"/>
    <mergeCell ref="D177:N177"/>
    <mergeCell ref="D209:N209"/>
    <mergeCell ref="D273:N273"/>
    <mergeCell ref="D305:N305"/>
  </mergeCells>
  <conditionalFormatting sqref="P14 P16:P46 P48:P78 P80:P110 P112:P142 P144:P176 P178:P208 P210:P240 P242:P272 P274:P304 P306:P338 P340:P370 P372:P402 P404:P434 P436:P499">
    <cfRule type="cellIs" priority="10" dxfId="0" operator="notEqual">
      <formula>0</formula>
    </cfRule>
  </conditionalFormatting>
  <conditionalFormatting sqref="P177">
    <cfRule type="cellIs" priority="9" dxfId="0" operator="notEqual">
      <formula>0</formula>
    </cfRule>
  </conditionalFormatting>
  <conditionalFormatting sqref="P209">
    <cfRule type="cellIs" priority="8" dxfId="0" operator="notEqual">
      <formula>0</formula>
    </cfRule>
  </conditionalFormatting>
  <conditionalFormatting sqref="P241">
    <cfRule type="cellIs" priority="7" dxfId="0" operator="notEqual">
      <formula>0</formula>
    </cfRule>
  </conditionalFormatting>
  <conditionalFormatting sqref="P273">
    <cfRule type="cellIs" priority="6" dxfId="0" operator="notEqual">
      <formula>0</formula>
    </cfRule>
  </conditionalFormatting>
  <conditionalFormatting sqref="P305">
    <cfRule type="cellIs" priority="5" dxfId="0" operator="notEqual">
      <formula>0</formula>
    </cfRule>
  </conditionalFormatting>
  <conditionalFormatting sqref="P339">
    <cfRule type="cellIs" priority="4" dxfId="0" operator="notEqual">
      <formula>0</formula>
    </cfRule>
  </conditionalFormatting>
  <conditionalFormatting sqref="P371">
    <cfRule type="cellIs" priority="3" dxfId="0" operator="notEqual">
      <formula>0</formula>
    </cfRule>
  </conditionalFormatting>
  <conditionalFormatting sqref="P403">
    <cfRule type="cellIs" priority="2" dxfId="0" operator="notEqual">
      <formula>0</formula>
    </cfRule>
  </conditionalFormatting>
  <conditionalFormatting sqref="P435">
    <cfRule type="cellIs" priority="1" dxfId="0" operator="notEqual">
      <formula>0</formula>
    </cfRule>
  </conditionalFormatting>
  <dataValidations count="3" xWindow="613" yWindow="553">
    <dataValidation type="custom" showInputMessage="1" showErrorMessage="1" promptTitle="NO MANIPULAR" prompt="NO MANIPULAR FORMULA" errorTitle="NO MODIFICAR" error="NO MANIPULAR FORMULA_x000a_" sqref="G486 G22 G28 G34 G40 G72 G468 G54 G60 G66 G48 G98 G104 G86 G92 G80 G130 G136 G118 G124 G112 G168 G150 G156 G162 G144 G184 G190 G196 G202 G234 G178 G216 G222 G228 G210 G260 G266 G248 G254 G242 G292 G298 G280 G286 G274 G330 G312 G318 G324 G306 G346 G352 G358 G364 G396 G340 G378 G384 G390 G372 G422 G428 G410 G416 G404 G454 G460 G442 G448 G480 G492 G474 G466 G46 G78 G110 G142 G176 G208 G240 G272 G304 G338 G370 G402 G434 G436">
      <formula1>"&gt;0"</formula1>
    </dataValidation>
    <dataValidation type="list" allowBlank="1" showInputMessage="1" showErrorMessage="1" sqref="D429:D433 D461:D465 D481:D485 D475:D479 D469:D473 D455:D459 D449:D453 D443:D447 D437:D441 D423:D427 D417:D421 D411:D415 D405:D409 D391:D395 D385:D389 D379:D383 D373:D377 D359:D363 D353:D357 D347:D351 D341:D345 D325:D329 D319:D323 D307:D317 D293:D297 D287:D291 D281:D285 D275:D279 D261:D265 D255:D259 D249:D253 D243:D247 D229:D233 D223:D227 D217:D221 D211:D215 D197:D201 D191:D195 D185:D189 D179:D183 D163:D167 D157:D161 D151:D155 D145:D149 D131:D135 D125:D129 D397:D401 D365:D369 D299:D303 D331:D335 D267:D271 D235:D239 D203:D207 D137:D141 D169:D173 D17:D21 D119:D123 D113:D117 D105:D109 D73:D77 D99:D103 D93:D97 D87:D91 D81:D85 D41:D45 D67:D71 D55:D59 D49:D53 D487:D497 D61:D65 D35:D39 D29:D33 D23:D27">
      <formula1>'Categorías de gastos'!$J$2:$J$17</formula1>
    </dataValidation>
    <dataValidation type="list" allowBlank="1" showInputMessage="1" showErrorMessage="1" promptTitle="Categorías" sqref="B16 B492 B486 B480 B474 B468 B460 B454 B448 B442 B436 B428 B422 B416 B410 B404 B396 B390 B384 B378 B372 B364 B358 B352 B346 B340 B330 B324 B318 B312 B306 B298 B292 B286 B280 B274 B266 B260 B254 B248 B242 B234 B228 B222 B216 B210 B202 B190 B184 B178 B168 B196 B162 B156 B150 B144 B136 B130 B124 B118 B112 B104 B98 B92 B86 B80 B72 B66 B60 B54 B48 B40 B34 B28 B22">
      <formula1>'Categorías de gastos'!$E$2:$E$12</formula1>
    </dataValidation>
  </dataValidations>
  <printOptions/>
  <pageMargins left="0.3937007874015748" right="0.1968503937007874" top="0.5905511811023623" bottom="0.3937007874015748" header="0.1968503937007874" footer="0.1968503937007874"/>
  <pageSetup fitToHeight="6" horizontalDpi="300" verticalDpi="300" orientation="portrait" paperSize="9" scale="60" r:id="rId1"/>
  <headerFooter alignWithMargins="0">
    <oddFooter>&amp;C&amp;"Arial,Normal"&amp;10&amp;P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01"/>
  <sheetViews>
    <sheetView showGridLines="0" zoomScale="80" zoomScaleNormal="80" zoomScaleSheetLayoutView="75" workbookViewId="0" topLeftCell="A74">
      <selection activeCell="R12" sqref="R12"/>
    </sheetView>
  </sheetViews>
  <sheetFormatPr defaultColWidth="11.421875" defaultRowHeight="10.5"/>
  <cols>
    <col min="1" max="1" width="5.57421875" style="1208" customWidth="1"/>
    <col min="2" max="2" width="40.7109375" style="1168" customWidth="1"/>
    <col min="3" max="3" width="6.7109375" style="1168" customWidth="1"/>
    <col min="4" max="4" width="11.7109375" style="1168" customWidth="1"/>
    <col min="5" max="5" width="9.7109375" style="1168" customWidth="1"/>
    <col min="6" max="6" width="9.7109375" style="1252" customWidth="1"/>
    <col min="7" max="7" width="9.7109375" style="1183" customWidth="1"/>
    <col min="8" max="14" width="12.7109375" style="1183" customWidth="1"/>
    <col min="15" max="16" width="10.8515625" style="2" customWidth="1"/>
    <col min="17" max="21" width="11.421875" style="2" customWidth="1"/>
    <col min="22" max="22" width="14.421875" style="2" bestFit="1" customWidth="1"/>
    <col min="23" max="16384" width="11.421875" style="1168" customWidth="1"/>
  </cols>
  <sheetData>
    <row r="1" spans="2:14" ht="15" customHeight="1" hidden="1">
      <c r="B1" s="1678"/>
      <c r="C1" s="1678"/>
      <c r="D1" s="1678"/>
      <c r="E1" s="1678"/>
      <c r="F1" s="1678"/>
      <c r="G1" s="1678"/>
      <c r="H1" s="1678"/>
      <c r="I1" s="1678"/>
      <c r="J1" s="1678"/>
      <c r="K1" s="1678"/>
      <c r="L1" s="1678"/>
      <c r="M1" s="1678"/>
      <c r="N1" s="1678"/>
    </row>
    <row r="2" spans="1:22" s="1210" customFormat="1" ht="15" customHeight="1" hidden="1">
      <c r="A2" s="1209"/>
      <c r="B2" s="254" t="s">
        <v>49</v>
      </c>
      <c r="C2" s="211"/>
      <c r="D2" s="211"/>
      <c r="E2" s="212"/>
      <c r="F2" s="432"/>
      <c r="G2" s="211"/>
      <c r="H2" s="255" t="str">
        <f>+'INFORMACION GENERAL PROYECTO'!$F$2</f>
        <v>Línea 2. Certificación de Competencias Laborales</v>
      </c>
      <c r="I2" s="1169"/>
      <c r="K2" s="213"/>
      <c r="L2" s="213"/>
      <c r="M2" s="213"/>
      <c r="N2" s="213"/>
      <c r="O2" s="1211"/>
      <c r="P2" s="1211"/>
      <c r="Q2" s="1211"/>
      <c r="R2" s="1211"/>
      <c r="S2" s="1211"/>
      <c r="T2" s="1211"/>
      <c r="U2" s="1211"/>
      <c r="V2" s="1211"/>
    </row>
    <row r="3" spans="2:14" ht="15" customHeight="1" hidden="1">
      <c r="B3" s="1679"/>
      <c r="C3" s="1679"/>
      <c r="D3" s="1679"/>
      <c r="E3" s="1679"/>
      <c r="F3" s="1679"/>
      <c r="G3" s="1679"/>
      <c r="H3" s="1679"/>
      <c r="I3" s="1679"/>
      <c r="J3" s="1679"/>
      <c r="K3" s="1679"/>
      <c r="L3" s="1679"/>
      <c r="M3" s="1679"/>
      <c r="N3" s="1679"/>
    </row>
    <row r="4" spans="2:14" ht="30" customHeight="1" hidden="1">
      <c r="B4" s="1690" t="s">
        <v>499</v>
      </c>
      <c r="C4" s="1690"/>
      <c r="D4" s="1690"/>
      <c r="E4" s="1690"/>
      <c r="F4" s="1690"/>
      <c r="G4" s="1690"/>
      <c r="H4" s="1690"/>
      <c r="I4" s="1690"/>
      <c r="J4" s="1690"/>
      <c r="K4" s="1690"/>
      <c r="L4" s="1690"/>
      <c r="M4" s="1690"/>
      <c r="N4" s="1690"/>
    </row>
    <row r="5" spans="2:14" ht="10.5" customHeight="1" hidden="1" thickBot="1">
      <c r="B5" s="1712"/>
      <c r="C5" s="1712"/>
      <c r="D5" s="1712"/>
      <c r="E5" s="1712"/>
      <c r="F5" s="1712"/>
      <c r="G5" s="1712"/>
      <c r="H5" s="1712"/>
      <c r="I5" s="1712"/>
      <c r="J5" s="1712"/>
      <c r="K5" s="1712"/>
      <c r="L5" s="1712"/>
      <c r="M5" s="1712"/>
      <c r="N5" s="1712"/>
    </row>
    <row r="6" spans="2:14" ht="30" customHeight="1" hidden="1">
      <c r="B6" s="1170" t="s">
        <v>341</v>
      </c>
      <c r="C6" s="1646" t="str">
        <f>+'INFORMACION GENERAL PROYECTO'!D6</f>
        <v>[TÍTULO DEL PROYECTO]</v>
      </c>
      <c r="D6" s="1647"/>
      <c r="E6" s="1647"/>
      <c r="F6" s="1647"/>
      <c r="G6" s="1647"/>
      <c r="H6" s="1647"/>
      <c r="I6" s="1647"/>
      <c r="J6" s="1647"/>
      <c r="K6" s="1647"/>
      <c r="L6" s="1647"/>
      <c r="M6" s="1647"/>
      <c r="N6" s="1648"/>
    </row>
    <row r="7" spans="2:14" ht="30" customHeight="1" hidden="1">
      <c r="B7" s="1171" t="s">
        <v>342</v>
      </c>
      <c r="C7" s="1649" t="str">
        <f>+'INFORMACION GENERAL PROYECTO'!D7</f>
        <v>[INSTITUCIÓN EJECUTORA]</v>
      </c>
      <c r="D7" s="1650"/>
      <c r="E7" s="1650"/>
      <c r="F7" s="1650"/>
      <c r="G7" s="1650"/>
      <c r="H7" s="1650"/>
      <c r="I7" s="1650"/>
      <c r="J7" s="1650"/>
      <c r="K7" s="1650"/>
      <c r="L7" s="1650"/>
      <c r="M7" s="1650"/>
      <c r="N7" s="1651"/>
    </row>
    <row r="8" spans="2:14" ht="15" customHeight="1" hidden="1" thickBot="1">
      <c r="B8" s="1172" t="s">
        <v>356</v>
      </c>
      <c r="C8" s="1652">
        <f>+'INFORMACION GENERAL PROYECTO'!H8</f>
        <v>0</v>
      </c>
      <c r="D8" s="1653"/>
      <c r="E8" s="1653"/>
      <c r="F8" s="1653"/>
      <c r="G8" s="1691"/>
      <c r="H8" s="1692" t="s">
        <v>345</v>
      </c>
      <c r="I8" s="1693"/>
      <c r="J8" s="1694"/>
      <c r="K8" s="1655">
        <f>+'INFORMACION GENERAL PROYECTO'!H24</f>
        <v>0.03287671232876713</v>
      </c>
      <c r="L8" s="1656"/>
      <c r="M8" s="1656"/>
      <c r="N8" s="1657"/>
    </row>
    <row r="9" spans="2:14" ht="10.5" customHeight="1" thickBot="1">
      <c r="B9" s="1173"/>
      <c r="C9" s="1174"/>
      <c r="D9" s="1175"/>
      <c r="E9" s="21"/>
      <c r="F9" s="433"/>
      <c r="G9" s="2"/>
      <c r="H9" s="2"/>
      <c r="I9" s="2"/>
      <c r="J9" s="2"/>
      <c r="K9" s="2"/>
      <c r="L9" s="2"/>
      <c r="M9" s="2"/>
      <c r="N9" s="2"/>
    </row>
    <row r="10" spans="2:14" ht="15" customHeight="1">
      <c r="B10" s="1680" t="s">
        <v>404</v>
      </c>
      <c r="C10" s="1671"/>
      <c r="D10" s="1673" t="s">
        <v>357</v>
      </c>
      <c r="E10" s="1685" t="s">
        <v>366</v>
      </c>
      <c r="F10" s="1671" t="s">
        <v>498</v>
      </c>
      <c r="G10" s="1671" t="s">
        <v>274</v>
      </c>
      <c r="H10" s="1668" t="s">
        <v>48</v>
      </c>
      <c r="I10" s="1669"/>
      <c r="J10" s="1669"/>
      <c r="K10" s="1669"/>
      <c r="L10" s="1669"/>
      <c r="M10" s="1669"/>
      <c r="N10" s="1670"/>
    </row>
    <row r="11" spans="2:14" ht="30" customHeight="1">
      <c r="B11" s="1681"/>
      <c r="C11" s="1672"/>
      <c r="D11" s="1674"/>
      <c r="E11" s="1686"/>
      <c r="F11" s="1672"/>
      <c r="G11" s="1672"/>
      <c r="H11" s="1001" t="str">
        <f>+'INFORMACION GENERAL PROYECTO'!$B$11</f>
        <v>APORTE FONDOEMPLEO</v>
      </c>
      <c r="I11" s="1001" t="str">
        <f>+'INFORMACION GENERAL PROYECTO'!$C$12</f>
        <v>[INSTITUCIÓN EJECUTORA]</v>
      </c>
      <c r="J11" s="1001" t="str">
        <f>+'INFORMACION GENERAL PROYECTO'!$C$13</f>
        <v>[INSTITUCIÓN APORTANTE 1]</v>
      </c>
      <c r="K11" s="1001" t="str">
        <f>+'INFORMACION GENERAL PROYECTO'!$C$14</f>
        <v>[INSTITUCIÓN APORTANTE 2]</v>
      </c>
      <c r="L11" s="1001" t="str">
        <f>+'INFORMACION GENERAL PROYECTO'!$C$15</f>
        <v>[INSTITUCIÓN APORTANTE 3]</v>
      </c>
      <c r="M11" s="1001" t="str">
        <f>+'INFORMACION GENERAL PROYECTO'!$C$16</f>
        <v>[INSTITUCIÓN APORTANTE 4]</v>
      </c>
      <c r="N11" s="268" t="str">
        <f>+'INFORMACION GENERAL PROYECTO'!$C$17</f>
        <v>[BENEFICIARIOS]</v>
      </c>
    </row>
    <row r="12" spans="1:22" s="1176" customFormat="1" ht="30" customHeight="1">
      <c r="A12" s="1212"/>
      <c r="B12" s="439" t="s">
        <v>71</v>
      </c>
      <c r="C12" s="440">
        <f>+'CRONOGRAMA ACTIVIDADES'!B41</f>
        <v>6</v>
      </c>
      <c r="D12" s="1213" t="str">
        <f>+'CRONOGRAMA ACTIVIDADES'!C41</f>
        <v>MANEJO DEL PROYECTO</v>
      </c>
      <c r="E12" s="1214"/>
      <c r="F12" s="1215"/>
      <c r="G12" s="1216"/>
      <c r="H12" s="1216"/>
      <c r="I12" s="1216"/>
      <c r="J12" s="1216"/>
      <c r="K12" s="1216"/>
      <c r="L12" s="1216"/>
      <c r="M12" s="1216"/>
      <c r="N12" s="1217"/>
      <c r="O12" s="1218"/>
      <c r="P12" s="1218"/>
      <c r="Q12" s="1218"/>
      <c r="R12" s="1218"/>
      <c r="S12" s="1218"/>
      <c r="T12" s="1218"/>
      <c r="U12" s="1218"/>
      <c r="V12" s="1218"/>
    </row>
    <row r="13" spans="2:14" ht="15" customHeight="1">
      <c r="B13" s="222"/>
      <c r="C13" s="223">
        <f>+'CRONOGRAMA ACTIVIDADES'!B42</f>
        <v>6.1</v>
      </c>
      <c r="D13" s="1687" t="str">
        <f>+'CRONOGRAMA ACTIVIDADES'!C42</f>
        <v>Equipo técnico del proyecto</v>
      </c>
      <c r="E13" s="1688"/>
      <c r="F13" s="1688"/>
      <c r="G13" s="1688"/>
      <c r="H13" s="1688"/>
      <c r="I13" s="1688"/>
      <c r="J13" s="1688"/>
      <c r="K13" s="1688"/>
      <c r="L13" s="1688"/>
      <c r="M13" s="1688"/>
      <c r="N13" s="1689"/>
    </row>
    <row r="14" spans="1:22" s="1179" customFormat="1" ht="30" customHeight="1">
      <c r="A14" s="1219"/>
      <c r="B14" s="882" t="s">
        <v>495</v>
      </c>
      <c r="C14" s="883"/>
      <c r="D14" s="1682"/>
      <c r="E14" s="1683"/>
      <c r="F14" s="1683"/>
      <c r="G14" s="1683"/>
      <c r="H14" s="1683"/>
      <c r="I14" s="1683"/>
      <c r="J14" s="1683"/>
      <c r="K14" s="1683"/>
      <c r="L14" s="1683"/>
      <c r="M14" s="1683"/>
      <c r="N14" s="1684"/>
      <c r="O14" s="1220"/>
      <c r="P14" s="1220"/>
      <c r="Q14" s="1220"/>
      <c r="R14" s="1220"/>
      <c r="S14" s="1220"/>
      <c r="T14" s="1220"/>
      <c r="U14" s="1220"/>
      <c r="V14" s="1220"/>
    </row>
    <row r="15" spans="2:16" ht="12.75" customHeight="1">
      <c r="B15" s="1221" t="str">
        <f>+D13</f>
        <v>Equipo técnico del proyecto</v>
      </c>
      <c r="C15" s="1222">
        <f>+C13</f>
        <v>6.1</v>
      </c>
      <c r="D15" s="837"/>
      <c r="E15" s="837"/>
      <c r="F15" s="839"/>
      <c r="G15" s="834">
        <f>+SUM(G16:G25)</f>
        <v>0</v>
      </c>
      <c r="H15" s="19">
        <f>+SUM(H16:H25)</f>
        <v>0</v>
      </c>
      <c r="I15" s="19">
        <f aca="true" t="shared" si="0" ref="I15:N15">+SUM(I16:I25)</f>
        <v>0</v>
      </c>
      <c r="J15" s="19">
        <f t="shared" si="0"/>
        <v>0</v>
      </c>
      <c r="K15" s="19">
        <f t="shared" si="0"/>
        <v>0</v>
      </c>
      <c r="L15" s="19">
        <f t="shared" si="0"/>
        <v>0</v>
      </c>
      <c r="M15" s="19">
        <f t="shared" si="0"/>
        <v>0</v>
      </c>
      <c r="N15" s="20">
        <f t="shared" si="0"/>
        <v>0</v>
      </c>
      <c r="O15" s="1223">
        <f aca="true" t="shared" si="1" ref="O15:O26">SUM(H15:N15)</f>
        <v>0</v>
      </c>
      <c r="P15" s="1223">
        <f>+O15-G15</f>
        <v>0</v>
      </c>
    </row>
    <row r="16" spans="1:22" s="1226" customFormat="1" ht="12.75" customHeight="1">
      <c r="A16" s="1219"/>
      <c r="B16" s="1076">
        <f>+'CRONOGRAMA ACTIVIDADES'!C43</f>
        <v>0</v>
      </c>
      <c r="C16" s="1077" t="str">
        <f>+'CRONOGRAMA ACTIVIDADES'!B43</f>
        <v>6.1.1</v>
      </c>
      <c r="D16" s="1078" t="str">
        <f>+'CRONOGRAMA ACTIVIDADES'!D43</f>
        <v>Unidad medida</v>
      </c>
      <c r="E16" s="1078">
        <f>+'CRONOGRAMA ACTIVIDADES'!E43</f>
        <v>0</v>
      </c>
      <c r="F16" s="1253"/>
      <c r="G16" s="1224">
        <f>+E16*F16</f>
        <v>0</v>
      </c>
      <c r="H16" s="1255"/>
      <c r="I16" s="1256"/>
      <c r="J16" s="1256"/>
      <c r="K16" s="1257"/>
      <c r="L16" s="1257"/>
      <c r="M16" s="1257"/>
      <c r="N16" s="1258"/>
      <c r="O16" s="1225">
        <f t="shared" si="1"/>
        <v>0</v>
      </c>
      <c r="P16" s="1225">
        <f aca="true" t="shared" si="2" ref="P16:P26">+O16-G16</f>
        <v>0</v>
      </c>
      <c r="Q16" s="1220"/>
      <c r="R16" s="1220"/>
      <c r="S16" s="1220"/>
      <c r="T16" s="1220"/>
      <c r="U16" s="1220"/>
      <c r="V16" s="1220"/>
    </row>
    <row r="17" spans="1:22" s="1226" customFormat="1" ht="12.75" customHeight="1">
      <c r="A17" s="1219"/>
      <c r="B17" s="1079">
        <f>+'CRONOGRAMA ACTIVIDADES'!C44</f>
        <v>0</v>
      </c>
      <c r="C17" s="1077" t="str">
        <f>+'CRONOGRAMA ACTIVIDADES'!B44</f>
        <v>6.1.2</v>
      </c>
      <c r="D17" s="1078" t="str">
        <f>+'CRONOGRAMA ACTIVIDADES'!D44</f>
        <v>Unidad medida</v>
      </c>
      <c r="E17" s="1078">
        <f>+'CRONOGRAMA ACTIVIDADES'!E44</f>
        <v>0</v>
      </c>
      <c r="F17" s="1254"/>
      <c r="G17" s="1227">
        <f aca="true" t="shared" si="3" ref="G17:G25">+E17*F17</f>
        <v>0</v>
      </c>
      <c r="H17" s="1259"/>
      <c r="I17" s="1260"/>
      <c r="J17" s="1260"/>
      <c r="K17" s="1261"/>
      <c r="L17" s="1261"/>
      <c r="M17" s="1261"/>
      <c r="N17" s="1262"/>
      <c r="O17" s="1225">
        <f t="shared" si="1"/>
        <v>0</v>
      </c>
      <c r="P17" s="1225">
        <f t="shared" si="2"/>
        <v>0</v>
      </c>
      <c r="Q17" s="1220"/>
      <c r="R17" s="1220"/>
      <c r="S17" s="1220"/>
      <c r="T17" s="1220"/>
      <c r="U17" s="1220"/>
      <c r="V17" s="1220"/>
    </row>
    <row r="18" spans="1:22" s="1226" customFormat="1" ht="12.75" customHeight="1">
      <c r="A18" s="1219"/>
      <c r="B18" s="1079">
        <f>+'CRONOGRAMA ACTIVIDADES'!C45</f>
        <v>0</v>
      </c>
      <c r="C18" s="1077" t="str">
        <f>+'CRONOGRAMA ACTIVIDADES'!B45</f>
        <v>6.1.3</v>
      </c>
      <c r="D18" s="1078" t="str">
        <f>+'CRONOGRAMA ACTIVIDADES'!D45</f>
        <v>Unidad medida</v>
      </c>
      <c r="E18" s="1078">
        <f>+'CRONOGRAMA ACTIVIDADES'!E45</f>
        <v>0</v>
      </c>
      <c r="F18" s="1254"/>
      <c r="G18" s="1227">
        <f t="shared" si="3"/>
        <v>0</v>
      </c>
      <c r="H18" s="1259"/>
      <c r="I18" s="1260"/>
      <c r="J18" s="1260"/>
      <c r="K18" s="1261"/>
      <c r="L18" s="1261"/>
      <c r="M18" s="1261"/>
      <c r="N18" s="1262"/>
      <c r="O18" s="1225">
        <f t="shared" si="1"/>
        <v>0</v>
      </c>
      <c r="P18" s="1225">
        <f t="shared" si="2"/>
        <v>0</v>
      </c>
      <c r="Q18" s="1220"/>
      <c r="R18" s="1220"/>
      <c r="S18" s="1220"/>
      <c r="T18" s="1220"/>
      <c r="U18" s="1220"/>
      <c r="V18" s="1220"/>
    </row>
    <row r="19" spans="1:22" s="1226" customFormat="1" ht="12.75" customHeight="1">
      <c r="A19" s="1219"/>
      <c r="B19" s="1079">
        <f>+'CRONOGRAMA ACTIVIDADES'!C46</f>
        <v>0</v>
      </c>
      <c r="C19" s="1077" t="str">
        <f>+'CRONOGRAMA ACTIVIDADES'!B46</f>
        <v>6.1.4</v>
      </c>
      <c r="D19" s="1078" t="str">
        <f>+'CRONOGRAMA ACTIVIDADES'!D46</f>
        <v>Unidad medida</v>
      </c>
      <c r="E19" s="1078">
        <f>+'CRONOGRAMA ACTIVIDADES'!E46</f>
        <v>0</v>
      </c>
      <c r="F19" s="1254"/>
      <c r="G19" s="1227">
        <f t="shared" si="3"/>
        <v>0</v>
      </c>
      <c r="H19" s="1259"/>
      <c r="I19" s="1260"/>
      <c r="J19" s="1260"/>
      <c r="K19" s="1261"/>
      <c r="L19" s="1261"/>
      <c r="M19" s="1261"/>
      <c r="N19" s="1262"/>
      <c r="O19" s="1225">
        <f t="shared" si="1"/>
        <v>0</v>
      </c>
      <c r="P19" s="1225">
        <f t="shared" si="2"/>
        <v>0</v>
      </c>
      <c r="Q19" s="1220"/>
      <c r="R19" s="1220"/>
      <c r="S19" s="1220"/>
      <c r="T19" s="1220"/>
      <c r="U19" s="1220"/>
      <c r="V19" s="1220"/>
    </row>
    <row r="20" spans="1:22" s="1226" customFormat="1" ht="12.75" customHeight="1">
      <c r="A20" s="1219"/>
      <c r="B20" s="1079">
        <f>+'CRONOGRAMA ACTIVIDADES'!C47</f>
        <v>0</v>
      </c>
      <c r="C20" s="1077" t="str">
        <f>+'CRONOGRAMA ACTIVIDADES'!B47</f>
        <v>6.1.5</v>
      </c>
      <c r="D20" s="1078" t="str">
        <f>+'CRONOGRAMA ACTIVIDADES'!D47</f>
        <v>Unidad medida</v>
      </c>
      <c r="E20" s="1078">
        <f>+'CRONOGRAMA ACTIVIDADES'!E47</f>
        <v>0</v>
      </c>
      <c r="F20" s="1254"/>
      <c r="G20" s="1227">
        <f t="shared" si="3"/>
        <v>0</v>
      </c>
      <c r="H20" s="1259"/>
      <c r="I20" s="1260"/>
      <c r="J20" s="1260"/>
      <c r="K20" s="1261"/>
      <c r="L20" s="1261"/>
      <c r="M20" s="1261"/>
      <c r="N20" s="1262"/>
      <c r="O20" s="1225">
        <f t="shared" si="1"/>
        <v>0</v>
      </c>
      <c r="P20" s="1225">
        <f t="shared" si="2"/>
        <v>0</v>
      </c>
      <c r="Q20" s="1220"/>
      <c r="R20" s="1220"/>
      <c r="S20" s="1220"/>
      <c r="T20" s="1220"/>
      <c r="U20" s="1220"/>
      <c r="V20" s="1220"/>
    </row>
    <row r="21" spans="1:22" s="1226" customFormat="1" ht="12.75" customHeight="1">
      <c r="A21" s="1219"/>
      <c r="B21" s="1079">
        <f>+'CRONOGRAMA ACTIVIDADES'!C48</f>
        <v>0</v>
      </c>
      <c r="C21" s="1077" t="str">
        <f>+'CRONOGRAMA ACTIVIDADES'!B48</f>
        <v>6.1.6</v>
      </c>
      <c r="D21" s="1078" t="str">
        <f>+'CRONOGRAMA ACTIVIDADES'!D48</f>
        <v>Unidad medida</v>
      </c>
      <c r="E21" s="1078">
        <f>+'CRONOGRAMA ACTIVIDADES'!E48</f>
        <v>0</v>
      </c>
      <c r="F21" s="1254"/>
      <c r="G21" s="1227">
        <f t="shared" si="3"/>
        <v>0</v>
      </c>
      <c r="H21" s="1259"/>
      <c r="I21" s="1260"/>
      <c r="J21" s="1260"/>
      <c r="K21" s="1261"/>
      <c r="L21" s="1261"/>
      <c r="M21" s="1261"/>
      <c r="N21" s="1262"/>
      <c r="O21" s="1225">
        <f t="shared" si="1"/>
        <v>0</v>
      </c>
      <c r="P21" s="1225">
        <f t="shared" si="2"/>
        <v>0</v>
      </c>
      <c r="Q21" s="1220"/>
      <c r="R21" s="1220"/>
      <c r="S21" s="1220"/>
      <c r="T21" s="1220"/>
      <c r="U21" s="1220"/>
      <c r="V21" s="1220"/>
    </row>
    <row r="22" spans="1:22" s="1226" customFormat="1" ht="12.75" customHeight="1">
      <c r="A22" s="1219"/>
      <c r="B22" s="1079">
        <f>+'CRONOGRAMA ACTIVIDADES'!C49</f>
        <v>0</v>
      </c>
      <c r="C22" s="1077" t="str">
        <f>+'CRONOGRAMA ACTIVIDADES'!B49</f>
        <v>6.1.7</v>
      </c>
      <c r="D22" s="1078" t="str">
        <f>+'CRONOGRAMA ACTIVIDADES'!D49</f>
        <v>Unidad medida</v>
      </c>
      <c r="E22" s="1078">
        <f>+'CRONOGRAMA ACTIVIDADES'!E49</f>
        <v>0</v>
      </c>
      <c r="F22" s="1254"/>
      <c r="G22" s="1227">
        <f t="shared" si="3"/>
        <v>0</v>
      </c>
      <c r="H22" s="1259"/>
      <c r="I22" s="1260"/>
      <c r="J22" s="1260"/>
      <c r="K22" s="1261"/>
      <c r="L22" s="1261"/>
      <c r="M22" s="1261"/>
      <c r="N22" s="1262"/>
      <c r="O22" s="1225">
        <f t="shared" si="1"/>
        <v>0</v>
      </c>
      <c r="P22" s="1225">
        <f t="shared" si="2"/>
        <v>0</v>
      </c>
      <c r="Q22" s="1220"/>
      <c r="R22" s="1220"/>
      <c r="S22" s="1220"/>
      <c r="T22" s="1220"/>
      <c r="U22" s="1220"/>
      <c r="V22" s="1220"/>
    </row>
    <row r="23" spans="1:22" s="1226" customFormat="1" ht="12.75" customHeight="1">
      <c r="A23" s="1219"/>
      <c r="B23" s="1079">
        <f>+'CRONOGRAMA ACTIVIDADES'!C50</f>
        <v>0</v>
      </c>
      <c r="C23" s="1077" t="str">
        <f>+'CRONOGRAMA ACTIVIDADES'!B50</f>
        <v>6.1.8</v>
      </c>
      <c r="D23" s="1078" t="str">
        <f>+'CRONOGRAMA ACTIVIDADES'!D50</f>
        <v>Unidad medida</v>
      </c>
      <c r="E23" s="1078">
        <f>+'CRONOGRAMA ACTIVIDADES'!E50</f>
        <v>0</v>
      </c>
      <c r="F23" s="1254"/>
      <c r="G23" s="1227">
        <f t="shared" si="3"/>
        <v>0</v>
      </c>
      <c r="H23" s="1259"/>
      <c r="I23" s="1260"/>
      <c r="J23" s="1260"/>
      <c r="K23" s="1261"/>
      <c r="L23" s="1261"/>
      <c r="M23" s="1261"/>
      <c r="N23" s="1262"/>
      <c r="O23" s="1225">
        <f t="shared" si="1"/>
        <v>0</v>
      </c>
      <c r="P23" s="1225">
        <f t="shared" si="2"/>
        <v>0</v>
      </c>
      <c r="Q23" s="1220"/>
      <c r="R23" s="1220"/>
      <c r="S23" s="1220"/>
      <c r="T23" s="1220"/>
      <c r="U23" s="1220"/>
      <c r="V23" s="1220"/>
    </row>
    <row r="24" spans="1:22" s="1226" customFormat="1" ht="12.75" customHeight="1">
      <c r="A24" s="1219"/>
      <c r="B24" s="1079">
        <f>+'CRONOGRAMA ACTIVIDADES'!C51</f>
        <v>0</v>
      </c>
      <c r="C24" s="1077" t="str">
        <f>+'CRONOGRAMA ACTIVIDADES'!B51</f>
        <v>6.1.9</v>
      </c>
      <c r="D24" s="1078" t="str">
        <f>+'CRONOGRAMA ACTIVIDADES'!D51</f>
        <v>Unidad medida</v>
      </c>
      <c r="E24" s="1078">
        <f>+'CRONOGRAMA ACTIVIDADES'!E51</f>
        <v>0</v>
      </c>
      <c r="F24" s="1254"/>
      <c r="G24" s="1227">
        <f t="shared" si="3"/>
        <v>0</v>
      </c>
      <c r="H24" s="1259"/>
      <c r="I24" s="1260"/>
      <c r="J24" s="1260"/>
      <c r="K24" s="1261"/>
      <c r="L24" s="1261"/>
      <c r="M24" s="1261"/>
      <c r="N24" s="1262"/>
      <c r="O24" s="1225">
        <f t="shared" si="1"/>
        <v>0</v>
      </c>
      <c r="P24" s="1225">
        <f t="shared" si="2"/>
        <v>0</v>
      </c>
      <c r="Q24" s="1220"/>
      <c r="R24" s="1220"/>
      <c r="S24" s="1220"/>
      <c r="T24" s="1220"/>
      <c r="U24" s="1220"/>
      <c r="V24" s="1220"/>
    </row>
    <row r="25" spans="1:22" s="1226" customFormat="1" ht="12.75" customHeight="1">
      <c r="A25" s="1219"/>
      <c r="B25" s="1079">
        <f>+'CRONOGRAMA ACTIVIDADES'!C52</f>
        <v>0</v>
      </c>
      <c r="C25" s="1080" t="str">
        <f>+'CRONOGRAMA ACTIVIDADES'!B52</f>
        <v>6.1.10</v>
      </c>
      <c r="D25" s="1081" t="str">
        <f>+'CRONOGRAMA ACTIVIDADES'!D52</f>
        <v>Unidad medida</v>
      </c>
      <c r="E25" s="1081">
        <f>+'CRONOGRAMA ACTIVIDADES'!E52</f>
        <v>0</v>
      </c>
      <c r="F25" s="1254"/>
      <c r="G25" s="1227">
        <f t="shared" si="3"/>
        <v>0</v>
      </c>
      <c r="H25" s="1259"/>
      <c r="I25" s="1260"/>
      <c r="J25" s="1260"/>
      <c r="K25" s="1261"/>
      <c r="L25" s="1261"/>
      <c r="M25" s="1261"/>
      <c r="N25" s="1262"/>
      <c r="O25" s="1225">
        <f t="shared" si="1"/>
        <v>0</v>
      </c>
      <c r="P25" s="1225">
        <f t="shared" si="2"/>
        <v>0</v>
      </c>
      <c r="Q25" s="1220"/>
      <c r="R25" s="1220"/>
      <c r="S25" s="1220"/>
      <c r="T25" s="1220"/>
      <c r="U25" s="1220"/>
      <c r="V25" s="1220"/>
    </row>
    <row r="26" spans="1:16" s="2" customFormat="1" ht="18" customHeight="1">
      <c r="A26" s="1208"/>
      <c r="B26" s="1639"/>
      <c r="C26" s="1640"/>
      <c r="D26" s="1713"/>
      <c r="E26" s="1640"/>
      <c r="F26" s="1640"/>
      <c r="G26" s="14">
        <f aca="true" t="shared" si="4" ref="G26:N26">+G15</f>
        <v>0</v>
      </c>
      <c r="H26" s="14">
        <f t="shared" si="4"/>
        <v>0</v>
      </c>
      <c r="I26" s="14">
        <f t="shared" si="4"/>
        <v>0</v>
      </c>
      <c r="J26" s="14">
        <f t="shared" si="4"/>
        <v>0</v>
      </c>
      <c r="K26" s="14">
        <f t="shared" si="4"/>
        <v>0</v>
      </c>
      <c r="L26" s="14">
        <f t="shared" si="4"/>
        <v>0</v>
      </c>
      <c r="M26" s="14">
        <f t="shared" si="4"/>
        <v>0</v>
      </c>
      <c r="N26" s="24">
        <f t="shared" si="4"/>
        <v>0</v>
      </c>
      <c r="O26" s="1223">
        <f t="shared" si="1"/>
        <v>0</v>
      </c>
      <c r="P26" s="1223">
        <f t="shared" si="2"/>
        <v>0</v>
      </c>
    </row>
    <row r="27" spans="2:16" ht="15" customHeight="1">
      <c r="B27" s="222"/>
      <c r="C27" s="223">
        <f>+'CRONOGRAMA ACTIVIDADES'!B53</f>
        <v>6.2</v>
      </c>
      <c r="D27" s="1687" t="str">
        <f>+'CRONOGRAMA ACTIVIDADES'!C53</f>
        <v>Equipamiento para gestión del proyecto</v>
      </c>
      <c r="E27" s="1688"/>
      <c r="F27" s="1688"/>
      <c r="G27" s="1688"/>
      <c r="H27" s="1688"/>
      <c r="I27" s="1688"/>
      <c r="J27" s="1688"/>
      <c r="K27" s="1688"/>
      <c r="L27" s="1688"/>
      <c r="M27" s="1688"/>
      <c r="N27" s="1689"/>
      <c r="O27" s="1223"/>
      <c r="P27" s="1223"/>
    </row>
    <row r="28" spans="2:16" ht="30" customHeight="1">
      <c r="B28" s="882" t="s">
        <v>495</v>
      </c>
      <c r="C28" s="884"/>
      <c r="D28" s="1682"/>
      <c r="E28" s="1683"/>
      <c r="F28" s="1683"/>
      <c r="G28" s="1683"/>
      <c r="H28" s="1683"/>
      <c r="I28" s="1683"/>
      <c r="J28" s="1683"/>
      <c r="K28" s="1683"/>
      <c r="L28" s="1683"/>
      <c r="M28" s="1683"/>
      <c r="N28" s="1684"/>
      <c r="O28" s="1223"/>
      <c r="P28" s="1223"/>
    </row>
    <row r="29" spans="2:16" ht="12.75" customHeight="1">
      <c r="B29" s="1221" t="str">
        <f>+'CRONOGRAMA ACTIVIDADES'!C53</f>
        <v>Equipamiento para gestión del proyecto</v>
      </c>
      <c r="C29" s="1228">
        <f>+C27</f>
        <v>6.2</v>
      </c>
      <c r="D29" s="890"/>
      <c r="E29" s="891"/>
      <c r="F29" s="881"/>
      <c r="G29" s="834">
        <f aca="true" t="shared" si="5" ref="G29:N29">SUM(G30:G39)</f>
        <v>0</v>
      </c>
      <c r="H29" s="19">
        <f t="shared" si="5"/>
        <v>0</v>
      </c>
      <c r="I29" s="19">
        <f t="shared" si="5"/>
        <v>0</v>
      </c>
      <c r="J29" s="19">
        <f t="shared" si="5"/>
        <v>0</v>
      </c>
      <c r="K29" s="19">
        <f t="shared" si="5"/>
        <v>0</v>
      </c>
      <c r="L29" s="19">
        <f t="shared" si="5"/>
        <v>0</v>
      </c>
      <c r="M29" s="19">
        <f t="shared" si="5"/>
        <v>0</v>
      </c>
      <c r="N29" s="20">
        <f t="shared" si="5"/>
        <v>0</v>
      </c>
      <c r="O29" s="1223">
        <f aca="true" t="shared" si="6" ref="O29:O40">SUM(H29:N29)</f>
        <v>0</v>
      </c>
      <c r="P29" s="1223">
        <f aca="true" t="shared" si="7" ref="P29:P40">+O29-G29</f>
        <v>0</v>
      </c>
    </row>
    <row r="30" spans="1:22" s="1176" customFormat="1" ht="12.75" customHeight="1">
      <c r="A30" s="1212"/>
      <c r="B30" s="1076">
        <f>+'CRONOGRAMA ACTIVIDADES'!C54</f>
        <v>0</v>
      </c>
      <c r="C30" s="1077" t="str">
        <f>+'CRONOGRAMA ACTIVIDADES'!B54</f>
        <v>6.2.1</v>
      </c>
      <c r="D30" s="1078" t="str">
        <f>+'CRONOGRAMA ACTIVIDADES'!D54</f>
        <v>Unidad medida</v>
      </c>
      <c r="E30" s="1078">
        <f>+'CRONOGRAMA ACTIVIDADES'!E54</f>
        <v>0</v>
      </c>
      <c r="F30" s="1253"/>
      <c r="G30" s="1224">
        <f>+E30*F30</f>
        <v>0</v>
      </c>
      <c r="H30" s="1255"/>
      <c r="I30" s="1256"/>
      <c r="J30" s="1256"/>
      <c r="K30" s="1257"/>
      <c r="L30" s="1257"/>
      <c r="M30" s="1257"/>
      <c r="N30" s="1258"/>
      <c r="O30" s="1223">
        <f t="shared" si="6"/>
        <v>0</v>
      </c>
      <c r="P30" s="1223">
        <f t="shared" si="7"/>
        <v>0</v>
      </c>
      <c r="Q30" s="1218"/>
      <c r="R30" s="1218"/>
      <c r="S30" s="1218"/>
      <c r="T30" s="1218"/>
      <c r="U30" s="1218"/>
      <c r="V30" s="1218"/>
    </row>
    <row r="31" spans="1:22" s="1176" customFormat="1" ht="12.75" customHeight="1">
      <c r="A31" s="1212"/>
      <c r="B31" s="1079">
        <f>+'CRONOGRAMA ACTIVIDADES'!C55</f>
        <v>0</v>
      </c>
      <c r="C31" s="1077" t="str">
        <f>+'CRONOGRAMA ACTIVIDADES'!B55</f>
        <v>6.2.2</v>
      </c>
      <c r="D31" s="1078" t="str">
        <f>+'CRONOGRAMA ACTIVIDADES'!D55</f>
        <v>Unidad medida</v>
      </c>
      <c r="E31" s="1078">
        <f>+'CRONOGRAMA ACTIVIDADES'!E55</f>
        <v>0</v>
      </c>
      <c r="F31" s="1254"/>
      <c r="G31" s="1227">
        <f aca="true" t="shared" si="8" ref="G31:G39">+E31*F31</f>
        <v>0</v>
      </c>
      <c r="H31" s="1259"/>
      <c r="I31" s="1260"/>
      <c r="J31" s="1260"/>
      <c r="K31" s="1261"/>
      <c r="L31" s="1261"/>
      <c r="M31" s="1261"/>
      <c r="N31" s="1262"/>
      <c r="O31" s="1223">
        <f t="shared" si="6"/>
        <v>0</v>
      </c>
      <c r="P31" s="1223">
        <f t="shared" si="7"/>
        <v>0</v>
      </c>
      <c r="Q31" s="1218"/>
      <c r="R31" s="1218"/>
      <c r="S31" s="1218"/>
      <c r="T31" s="1218"/>
      <c r="U31" s="1218"/>
      <c r="V31" s="1218"/>
    </row>
    <row r="32" spans="1:22" s="1176" customFormat="1" ht="12.75" customHeight="1">
      <c r="A32" s="1212"/>
      <c r="B32" s="1079">
        <f>+'CRONOGRAMA ACTIVIDADES'!C56</f>
        <v>0</v>
      </c>
      <c r="C32" s="1077" t="str">
        <f>+'CRONOGRAMA ACTIVIDADES'!B56</f>
        <v>6.2.3</v>
      </c>
      <c r="D32" s="1078" t="str">
        <f>+'CRONOGRAMA ACTIVIDADES'!D56</f>
        <v>Unidad medida</v>
      </c>
      <c r="E32" s="1078">
        <f>+'CRONOGRAMA ACTIVIDADES'!E56</f>
        <v>0</v>
      </c>
      <c r="F32" s="1254"/>
      <c r="G32" s="1227">
        <f t="shared" si="8"/>
        <v>0</v>
      </c>
      <c r="H32" s="1259"/>
      <c r="I32" s="1260"/>
      <c r="J32" s="1260"/>
      <c r="K32" s="1261"/>
      <c r="L32" s="1261"/>
      <c r="M32" s="1261"/>
      <c r="N32" s="1262"/>
      <c r="O32" s="1223">
        <f t="shared" si="6"/>
        <v>0</v>
      </c>
      <c r="P32" s="1223">
        <f t="shared" si="7"/>
        <v>0</v>
      </c>
      <c r="Q32" s="1218"/>
      <c r="R32" s="1218"/>
      <c r="S32" s="1218"/>
      <c r="T32" s="1218"/>
      <c r="U32" s="1218"/>
      <c r="V32" s="1218"/>
    </row>
    <row r="33" spans="1:22" s="1176" customFormat="1" ht="12.75" customHeight="1">
      <c r="A33" s="1212"/>
      <c r="B33" s="1079">
        <f>+'CRONOGRAMA ACTIVIDADES'!C57</f>
        <v>0</v>
      </c>
      <c r="C33" s="1077" t="str">
        <f>+'CRONOGRAMA ACTIVIDADES'!B57</f>
        <v>6.2.4</v>
      </c>
      <c r="D33" s="1078" t="str">
        <f>+'CRONOGRAMA ACTIVIDADES'!D57</f>
        <v>Unidad medida</v>
      </c>
      <c r="E33" s="1078">
        <f>+'CRONOGRAMA ACTIVIDADES'!E57</f>
        <v>0</v>
      </c>
      <c r="F33" s="1254"/>
      <c r="G33" s="1227">
        <f t="shared" si="8"/>
        <v>0</v>
      </c>
      <c r="H33" s="1259"/>
      <c r="I33" s="1260"/>
      <c r="J33" s="1260"/>
      <c r="K33" s="1261"/>
      <c r="L33" s="1261"/>
      <c r="M33" s="1261"/>
      <c r="N33" s="1262"/>
      <c r="O33" s="1223">
        <f t="shared" si="6"/>
        <v>0</v>
      </c>
      <c r="P33" s="1223">
        <f t="shared" si="7"/>
        <v>0</v>
      </c>
      <c r="Q33" s="1218"/>
      <c r="R33" s="1218"/>
      <c r="S33" s="1218"/>
      <c r="T33" s="1218"/>
      <c r="U33" s="1218"/>
      <c r="V33" s="1218"/>
    </row>
    <row r="34" spans="1:22" s="1176" customFormat="1" ht="12.75" customHeight="1">
      <c r="A34" s="1212"/>
      <c r="B34" s="1079">
        <f>+'CRONOGRAMA ACTIVIDADES'!C58</f>
        <v>0</v>
      </c>
      <c r="C34" s="1077" t="str">
        <f>+'CRONOGRAMA ACTIVIDADES'!B58</f>
        <v>6.2.5</v>
      </c>
      <c r="D34" s="1078" t="str">
        <f>+'CRONOGRAMA ACTIVIDADES'!D58</f>
        <v>Unidad medida</v>
      </c>
      <c r="E34" s="1078">
        <f>+'CRONOGRAMA ACTIVIDADES'!E58</f>
        <v>0</v>
      </c>
      <c r="F34" s="1254"/>
      <c r="G34" s="1227">
        <f t="shared" si="8"/>
        <v>0</v>
      </c>
      <c r="H34" s="1259"/>
      <c r="I34" s="1260"/>
      <c r="J34" s="1260"/>
      <c r="K34" s="1261"/>
      <c r="L34" s="1261"/>
      <c r="M34" s="1261"/>
      <c r="N34" s="1262"/>
      <c r="O34" s="1223">
        <f t="shared" si="6"/>
        <v>0</v>
      </c>
      <c r="P34" s="1223">
        <f t="shared" si="7"/>
        <v>0</v>
      </c>
      <c r="Q34" s="1218"/>
      <c r="R34" s="1218"/>
      <c r="S34" s="1218"/>
      <c r="T34" s="1218"/>
      <c r="U34" s="1218"/>
      <c r="V34" s="1218"/>
    </row>
    <row r="35" spans="1:22" s="1176" customFormat="1" ht="12.75" customHeight="1">
      <c r="A35" s="1212"/>
      <c r="B35" s="1079">
        <f>+'CRONOGRAMA ACTIVIDADES'!C59</f>
        <v>0</v>
      </c>
      <c r="C35" s="1077" t="str">
        <f>+'CRONOGRAMA ACTIVIDADES'!B59</f>
        <v>6.2.6</v>
      </c>
      <c r="D35" s="1078" t="str">
        <f>+'CRONOGRAMA ACTIVIDADES'!D59</f>
        <v>Unidad medida</v>
      </c>
      <c r="E35" s="1078">
        <f>+'CRONOGRAMA ACTIVIDADES'!E59</f>
        <v>0</v>
      </c>
      <c r="F35" s="1254"/>
      <c r="G35" s="1227">
        <f t="shared" si="8"/>
        <v>0</v>
      </c>
      <c r="H35" s="1259"/>
      <c r="I35" s="1260"/>
      <c r="J35" s="1260"/>
      <c r="K35" s="1261"/>
      <c r="L35" s="1261"/>
      <c r="M35" s="1261"/>
      <c r="N35" s="1262"/>
      <c r="O35" s="1223">
        <f t="shared" si="6"/>
        <v>0</v>
      </c>
      <c r="P35" s="1223">
        <f t="shared" si="7"/>
        <v>0</v>
      </c>
      <c r="Q35" s="1218"/>
      <c r="R35" s="1218"/>
      <c r="S35" s="1218"/>
      <c r="T35" s="1218"/>
      <c r="U35" s="1218"/>
      <c r="V35" s="1218"/>
    </row>
    <row r="36" spans="1:22" s="1176" customFormat="1" ht="12.75" customHeight="1">
      <c r="A36" s="1212"/>
      <c r="B36" s="1079">
        <f>+'CRONOGRAMA ACTIVIDADES'!C60</f>
        <v>0</v>
      </c>
      <c r="C36" s="1077" t="str">
        <f>+'CRONOGRAMA ACTIVIDADES'!B60</f>
        <v>6.2.7</v>
      </c>
      <c r="D36" s="1078" t="str">
        <f>+'CRONOGRAMA ACTIVIDADES'!D60</f>
        <v>Unidad medida</v>
      </c>
      <c r="E36" s="1078">
        <f>+'CRONOGRAMA ACTIVIDADES'!E60</f>
        <v>0</v>
      </c>
      <c r="F36" s="1254"/>
      <c r="G36" s="1227">
        <f t="shared" si="8"/>
        <v>0</v>
      </c>
      <c r="H36" s="1259"/>
      <c r="I36" s="1260"/>
      <c r="J36" s="1260"/>
      <c r="K36" s="1261"/>
      <c r="L36" s="1261"/>
      <c r="M36" s="1261"/>
      <c r="N36" s="1262"/>
      <c r="O36" s="1223">
        <f t="shared" si="6"/>
        <v>0</v>
      </c>
      <c r="P36" s="1223">
        <f t="shared" si="7"/>
        <v>0</v>
      </c>
      <c r="Q36" s="1218"/>
      <c r="R36" s="1218"/>
      <c r="S36" s="1218"/>
      <c r="T36" s="1218"/>
      <c r="U36" s="1218"/>
      <c r="V36" s="1218"/>
    </row>
    <row r="37" spans="1:22" s="1176" customFormat="1" ht="12.75" customHeight="1">
      <c r="A37" s="1212"/>
      <c r="B37" s="1079">
        <f>+'CRONOGRAMA ACTIVIDADES'!C61</f>
        <v>0</v>
      </c>
      <c r="C37" s="1077" t="str">
        <f>+'CRONOGRAMA ACTIVIDADES'!B61</f>
        <v>6.2.8</v>
      </c>
      <c r="D37" s="1078" t="str">
        <f>+'CRONOGRAMA ACTIVIDADES'!D61</f>
        <v>Unidad medida</v>
      </c>
      <c r="E37" s="1078">
        <f>+'CRONOGRAMA ACTIVIDADES'!E61</f>
        <v>0</v>
      </c>
      <c r="F37" s="1254"/>
      <c r="G37" s="1227">
        <f t="shared" si="8"/>
        <v>0</v>
      </c>
      <c r="H37" s="1259"/>
      <c r="I37" s="1260"/>
      <c r="J37" s="1260"/>
      <c r="K37" s="1261"/>
      <c r="L37" s="1261"/>
      <c r="M37" s="1261"/>
      <c r="N37" s="1262"/>
      <c r="O37" s="1223">
        <f t="shared" si="6"/>
        <v>0</v>
      </c>
      <c r="P37" s="1223">
        <f t="shared" si="7"/>
        <v>0</v>
      </c>
      <c r="Q37" s="1218"/>
      <c r="R37" s="1218"/>
      <c r="S37" s="1218"/>
      <c r="T37" s="1218"/>
      <c r="U37" s="1218"/>
      <c r="V37" s="1218"/>
    </row>
    <row r="38" spans="1:22" s="1176" customFormat="1" ht="12.75" customHeight="1">
      <c r="A38" s="1212"/>
      <c r="B38" s="1079">
        <f>+'CRONOGRAMA ACTIVIDADES'!C62</f>
        <v>0</v>
      </c>
      <c r="C38" s="1077" t="str">
        <f>+'CRONOGRAMA ACTIVIDADES'!B62</f>
        <v>6.2.9</v>
      </c>
      <c r="D38" s="1078" t="str">
        <f>+'CRONOGRAMA ACTIVIDADES'!D62</f>
        <v>Unidad medida</v>
      </c>
      <c r="E38" s="1078">
        <f>+'CRONOGRAMA ACTIVIDADES'!E62</f>
        <v>0</v>
      </c>
      <c r="F38" s="1254"/>
      <c r="G38" s="1227">
        <f t="shared" si="8"/>
        <v>0</v>
      </c>
      <c r="H38" s="1259"/>
      <c r="I38" s="1260"/>
      <c r="J38" s="1260"/>
      <c r="K38" s="1261"/>
      <c r="L38" s="1261"/>
      <c r="M38" s="1261"/>
      <c r="N38" s="1262"/>
      <c r="O38" s="1223">
        <f t="shared" si="6"/>
        <v>0</v>
      </c>
      <c r="P38" s="1223">
        <f t="shared" si="7"/>
        <v>0</v>
      </c>
      <c r="Q38" s="1218"/>
      <c r="R38" s="1218"/>
      <c r="S38" s="1218"/>
      <c r="T38" s="1218"/>
      <c r="U38" s="1218"/>
      <c r="V38" s="1218"/>
    </row>
    <row r="39" spans="1:22" s="1176" customFormat="1" ht="12.75" customHeight="1">
      <c r="A39" s="1212"/>
      <c r="B39" s="1079">
        <f>+'CRONOGRAMA ACTIVIDADES'!C63</f>
        <v>0</v>
      </c>
      <c r="C39" s="1080" t="str">
        <f>+'CRONOGRAMA ACTIVIDADES'!B63</f>
        <v>6.2.10</v>
      </c>
      <c r="D39" s="1081" t="str">
        <f>+'CRONOGRAMA ACTIVIDADES'!D63</f>
        <v>Unidad medida</v>
      </c>
      <c r="E39" s="1081">
        <f>+'CRONOGRAMA ACTIVIDADES'!E63</f>
        <v>0</v>
      </c>
      <c r="F39" s="1254"/>
      <c r="G39" s="1227">
        <f t="shared" si="8"/>
        <v>0</v>
      </c>
      <c r="H39" s="1259"/>
      <c r="I39" s="1260"/>
      <c r="J39" s="1260"/>
      <c r="K39" s="1261"/>
      <c r="L39" s="1261"/>
      <c r="M39" s="1261"/>
      <c r="N39" s="1262"/>
      <c r="O39" s="1223">
        <f t="shared" si="6"/>
        <v>0</v>
      </c>
      <c r="P39" s="1223">
        <f t="shared" si="7"/>
        <v>0</v>
      </c>
      <c r="Q39" s="1218"/>
      <c r="R39" s="1218"/>
      <c r="S39" s="1218"/>
      <c r="T39" s="1218"/>
      <c r="U39" s="1218"/>
      <c r="V39" s="1218"/>
    </row>
    <row r="40" spans="1:22" s="1176" customFormat="1" ht="15" customHeight="1">
      <c r="A40" s="1212"/>
      <c r="B40" s="1639"/>
      <c r="C40" s="1640"/>
      <c r="D40" s="1640"/>
      <c r="E40" s="1640"/>
      <c r="F40" s="1640"/>
      <c r="G40" s="14">
        <f aca="true" t="shared" si="9" ref="G40:N40">+G29</f>
        <v>0</v>
      </c>
      <c r="H40" s="14">
        <f t="shared" si="9"/>
        <v>0</v>
      </c>
      <c r="I40" s="14">
        <f t="shared" si="9"/>
        <v>0</v>
      </c>
      <c r="J40" s="14">
        <f t="shared" si="9"/>
        <v>0</v>
      </c>
      <c r="K40" s="14">
        <f t="shared" si="9"/>
        <v>0</v>
      </c>
      <c r="L40" s="14">
        <f t="shared" si="9"/>
        <v>0</v>
      </c>
      <c r="M40" s="14">
        <f t="shared" si="9"/>
        <v>0</v>
      </c>
      <c r="N40" s="24">
        <f t="shared" si="9"/>
        <v>0</v>
      </c>
      <c r="O40" s="1223">
        <f t="shared" si="6"/>
        <v>0</v>
      </c>
      <c r="P40" s="1223">
        <f t="shared" si="7"/>
        <v>0</v>
      </c>
      <c r="Q40" s="1218"/>
      <c r="R40" s="1218"/>
      <c r="S40" s="1218"/>
      <c r="T40" s="1218"/>
      <c r="U40" s="1218"/>
      <c r="V40" s="1218"/>
    </row>
    <row r="41" spans="2:16" ht="15" customHeight="1">
      <c r="B41" s="222"/>
      <c r="C41" s="224">
        <v>6.3</v>
      </c>
      <c r="D41" s="1229" t="str">
        <f>+'CRONOGRAMA ACTIVIDADES'!C64</f>
        <v>GASTOS DE FUNCIONAMIENTO</v>
      </c>
      <c r="E41" s="1230"/>
      <c r="F41" s="1231"/>
      <c r="G41" s="1232"/>
      <c r="H41" s="1232"/>
      <c r="I41" s="1232"/>
      <c r="J41" s="1232"/>
      <c r="K41" s="1232"/>
      <c r="L41" s="1232"/>
      <c r="M41" s="1232"/>
      <c r="N41" s="1233"/>
      <c r="O41" s="1223"/>
      <c r="P41" s="1223"/>
    </row>
    <row r="42" spans="2:16" ht="30" customHeight="1">
      <c r="B42" s="885" t="s">
        <v>495</v>
      </c>
      <c r="C42" s="884"/>
      <c r="D42" s="1682"/>
      <c r="E42" s="1683"/>
      <c r="F42" s="1683"/>
      <c r="G42" s="1683"/>
      <c r="H42" s="1683"/>
      <c r="I42" s="1683"/>
      <c r="J42" s="1683"/>
      <c r="K42" s="1683"/>
      <c r="L42" s="1683"/>
      <c r="M42" s="1683"/>
      <c r="N42" s="1684"/>
      <c r="O42" s="1223"/>
      <c r="P42" s="1223"/>
    </row>
    <row r="43" spans="2:16" ht="12.75" customHeight="1">
      <c r="B43" s="1234" t="str">
        <f>+'CRONOGRAMA ACTIVIDADES'!C65</f>
        <v>Combustibles y lubricantes</v>
      </c>
      <c r="C43" s="1228" t="str">
        <f>+'CRONOGRAMA ACTIVIDADES'!B65</f>
        <v>6.3.1</v>
      </c>
      <c r="D43" s="837"/>
      <c r="E43" s="892"/>
      <c r="F43" s="840"/>
      <c r="G43" s="996">
        <f>SUM(G44:G46)</f>
        <v>0</v>
      </c>
      <c r="H43" s="25">
        <f>SUM(H44:H46)</f>
        <v>0</v>
      </c>
      <c r="I43" s="25">
        <f aca="true" t="shared" si="10" ref="I43:N43">SUM(I44:I46)</f>
        <v>0</v>
      </c>
      <c r="J43" s="25">
        <f t="shared" si="10"/>
        <v>0</v>
      </c>
      <c r="K43" s="25">
        <f t="shared" si="10"/>
        <v>0</v>
      </c>
      <c r="L43" s="25">
        <f t="shared" si="10"/>
        <v>0</v>
      </c>
      <c r="M43" s="25">
        <f t="shared" si="10"/>
        <v>0</v>
      </c>
      <c r="N43" s="201">
        <f t="shared" si="10"/>
        <v>0</v>
      </c>
      <c r="O43" s="1223">
        <f>SUM(H43:N43)</f>
        <v>0</v>
      </c>
      <c r="P43" s="1223">
        <f>+O43-G43</f>
        <v>0</v>
      </c>
    </row>
    <row r="44" spans="1:22" s="1239" customFormat="1" ht="12.75" customHeight="1">
      <c r="A44" s="1235"/>
      <c r="B44" s="1200">
        <f>+'CRONOGRAMA ACTIVIDADES'!C66</f>
        <v>0</v>
      </c>
      <c r="C44" s="1082" t="str">
        <f>+'CRONOGRAMA ACTIVIDADES'!B66</f>
        <v>6.3.1.1</v>
      </c>
      <c r="D44" s="1236" t="str">
        <f>+'CRONOGRAMA ACTIVIDADES'!D66</f>
        <v>Unidad medida</v>
      </c>
      <c r="E44" s="1237">
        <f>+'CRONOGRAMA ACTIVIDADES'!E66</f>
        <v>0</v>
      </c>
      <c r="F44" s="1263"/>
      <c r="G44" s="886">
        <f>+E44*F44</f>
        <v>0</v>
      </c>
      <c r="H44" s="1266"/>
      <c r="I44" s="1267"/>
      <c r="J44" s="1267"/>
      <c r="K44" s="1267"/>
      <c r="L44" s="1268"/>
      <c r="M44" s="1268"/>
      <c r="N44" s="1269"/>
      <c r="O44" s="1223">
        <f>SUM(H44:N44)</f>
        <v>0</v>
      </c>
      <c r="P44" s="1223">
        <f>+O44-G44</f>
        <v>0</v>
      </c>
      <c r="Q44" s="1238"/>
      <c r="R44" s="1238"/>
      <c r="S44" s="1238"/>
      <c r="T44" s="1238"/>
      <c r="U44" s="1238"/>
      <c r="V44" s="1238"/>
    </row>
    <row r="45" spans="1:22" s="1239" customFormat="1" ht="12.75" customHeight="1">
      <c r="A45" s="1235"/>
      <c r="B45" s="1201">
        <f>+'CRONOGRAMA ACTIVIDADES'!C67</f>
        <v>0</v>
      </c>
      <c r="C45" s="1083" t="str">
        <f>+'CRONOGRAMA ACTIVIDADES'!B67</f>
        <v>6.3.1.2</v>
      </c>
      <c r="D45" s="1236" t="str">
        <f>+'CRONOGRAMA ACTIVIDADES'!D67</f>
        <v>Unidad medida</v>
      </c>
      <c r="E45" s="1237">
        <f>+'CRONOGRAMA ACTIVIDADES'!E67</f>
        <v>0</v>
      </c>
      <c r="F45" s="1264"/>
      <c r="G45" s="886">
        <f>+E45*F45</f>
        <v>0</v>
      </c>
      <c r="H45" s="1270"/>
      <c r="I45" s="1271"/>
      <c r="J45" s="1271"/>
      <c r="K45" s="1271"/>
      <c r="L45" s="1272"/>
      <c r="M45" s="1272"/>
      <c r="N45" s="1273"/>
      <c r="O45" s="1223">
        <f>SUM(H45:N45)</f>
        <v>0</v>
      </c>
      <c r="P45" s="1223">
        <f>+O45-G45</f>
        <v>0</v>
      </c>
      <c r="Q45" s="1238"/>
      <c r="R45" s="1238"/>
      <c r="S45" s="1238"/>
      <c r="T45" s="1238"/>
      <c r="U45" s="1238"/>
      <c r="V45" s="1238"/>
    </row>
    <row r="46" spans="1:22" s="1239" customFormat="1" ht="12.75" customHeight="1">
      <c r="A46" s="1235"/>
      <c r="B46" s="1202">
        <f>+'CRONOGRAMA ACTIVIDADES'!C68</f>
        <v>0</v>
      </c>
      <c r="C46" s="1084" t="str">
        <f>+'CRONOGRAMA ACTIVIDADES'!B68</f>
        <v>6.3.1.3</v>
      </c>
      <c r="D46" s="1081" t="str">
        <f>+'CRONOGRAMA ACTIVIDADES'!D68</f>
        <v>Unidad medida</v>
      </c>
      <c r="E46" s="1240">
        <f>+'CRONOGRAMA ACTIVIDADES'!E68</f>
        <v>0</v>
      </c>
      <c r="F46" s="1265"/>
      <c r="G46" s="887">
        <f>+E46*F46</f>
        <v>0</v>
      </c>
      <c r="H46" s="1274"/>
      <c r="I46" s="1275"/>
      <c r="J46" s="1275"/>
      <c r="K46" s="1275"/>
      <c r="L46" s="1276"/>
      <c r="M46" s="1276"/>
      <c r="N46" s="1277"/>
      <c r="O46" s="1223">
        <f>SUM(H46:N46)</f>
        <v>0</v>
      </c>
      <c r="P46" s="1223">
        <f>+O46-G46</f>
        <v>0</v>
      </c>
      <c r="Q46" s="1238"/>
      <c r="R46" s="1238"/>
      <c r="S46" s="1238"/>
      <c r="T46" s="1238"/>
      <c r="U46" s="1238"/>
      <c r="V46" s="1238"/>
    </row>
    <row r="47" spans="1:22" s="1243" customFormat="1" ht="10.5">
      <c r="A47" s="1241"/>
      <c r="B47" s="1203" t="str">
        <f>+'CRONOGRAMA ACTIVIDADES'!C69</f>
        <v>Mantenimiento y reparaciones</v>
      </c>
      <c r="C47" s="1204" t="str">
        <f>+'CRONOGRAMA ACTIVIDADES'!B69</f>
        <v>6.3.2</v>
      </c>
      <c r="D47" s="837"/>
      <c r="E47" s="893"/>
      <c r="F47" s="839"/>
      <c r="G47" s="996">
        <f>SUM(G48:G50)</f>
        <v>0</v>
      </c>
      <c r="H47" s="25">
        <f>SUM(H48:H50)</f>
        <v>0</v>
      </c>
      <c r="I47" s="25">
        <f aca="true" t="shared" si="11" ref="I47:N47">SUM(I48:I50)</f>
        <v>0</v>
      </c>
      <c r="J47" s="25">
        <f t="shared" si="11"/>
        <v>0</v>
      </c>
      <c r="K47" s="25">
        <f t="shared" si="11"/>
        <v>0</v>
      </c>
      <c r="L47" s="25">
        <f t="shared" si="11"/>
        <v>0</v>
      </c>
      <c r="M47" s="25">
        <f t="shared" si="11"/>
        <v>0</v>
      </c>
      <c r="N47" s="201">
        <f t="shared" si="11"/>
        <v>0</v>
      </c>
      <c r="O47" s="1223">
        <f aca="true" t="shared" si="12" ref="O47:O64">SUM(H47:N47)</f>
        <v>0</v>
      </c>
      <c r="P47" s="1223">
        <f aca="true" t="shared" si="13" ref="P47:P64">+O47-G47</f>
        <v>0</v>
      </c>
      <c r="Q47" s="1242"/>
      <c r="R47" s="1242"/>
      <c r="S47" s="1242"/>
      <c r="T47" s="1242"/>
      <c r="U47" s="1242"/>
      <c r="V47" s="1242"/>
    </row>
    <row r="48" spans="1:22" s="1239" customFormat="1" ht="12.75" customHeight="1">
      <c r="A48" s="1235"/>
      <c r="B48" s="1200">
        <f>+'CRONOGRAMA ACTIVIDADES'!C70</f>
        <v>0</v>
      </c>
      <c r="C48" s="1082" t="str">
        <f>+'CRONOGRAMA ACTIVIDADES'!B70</f>
        <v>6.3.2.1</v>
      </c>
      <c r="D48" s="1236" t="str">
        <f>+'CRONOGRAMA ACTIVIDADES'!D70</f>
        <v>Unidad medida</v>
      </c>
      <c r="E48" s="1237">
        <f>+'CRONOGRAMA ACTIVIDADES'!E70</f>
        <v>0</v>
      </c>
      <c r="F48" s="1263"/>
      <c r="G48" s="886">
        <f>+E48*F48</f>
        <v>0</v>
      </c>
      <c r="H48" s="1266"/>
      <c r="I48" s="1267"/>
      <c r="J48" s="1267"/>
      <c r="K48" s="1267"/>
      <c r="L48" s="1268"/>
      <c r="M48" s="1268"/>
      <c r="N48" s="1269"/>
      <c r="O48" s="1225">
        <f t="shared" si="12"/>
        <v>0</v>
      </c>
      <c r="P48" s="1225">
        <f t="shared" si="13"/>
        <v>0</v>
      </c>
      <c r="Q48" s="1238"/>
      <c r="R48" s="1238"/>
      <c r="S48" s="1238"/>
      <c r="T48" s="1238"/>
      <c r="U48" s="1238"/>
      <c r="V48" s="1238"/>
    </row>
    <row r="49" spans="1:22" s="1239" customFormat="1" ht="12.75" customHeight="1">
      <c r="A49" s="1235"/>
      <c r="B49" s="1201">
        <f>+'CRONOGRAMA ACTIVIDADES'!C71</f>
        <v>0</v>
      </c>
      <c r="C49" s="1083" t="str">
        <f>+'CRONOGRAMA ACTIVIDADES'!B71</f>
        <v>6.3.2.2</v>
      </c>
      <c r="D49" s="1236" t="str">
        <f>+'CRONOGRAMA ACTIVIDADES'!D71</f>
        <v>Unidad medida</v>
      </c>
      <c r="E49" s="1237">
        <f>+'CRONOGRAMA ACTIVIDADES'!E71</f>
        <v>0</v>
      </c>
      <c r="F49" s="1264"/>
      <c r="G49" s="886">
        <f>+E49*F49</f>
        <v>0</v>
      </c>
      <c r="H49" s="1270"/>
      <c r="I49" s="1271"/>
      <c r="J49" s="1271"/>
      <c r="K49" s="1271"/>
      <c r="L49" s="1272"/>
      <c r="M49" s="1272"/>
      <c r="N49" s="1273"/>
      <c r="O49" s="1225">
        <f t="shared" si="12"/>
        <v>0</v>
      </c>
      <c r="P49" s="1225">
        <f t="shared" si="13"/>
        <v>0</v>
      </c>
      <c r="Q49" s="1238"/>
      <c r="R49" s="1238"/>
      <c r="S49" s="1238"/>
      <c r="T49" s="1238"/>
      <c r="U49" s="1238"/>
      <c r="V49" s="1238"/>
    </row>
    <row r="50" spans="1:22" s="1239" customFormat="1" ht="12.75" customHeight="1">
      <c r="A50" s="1235"/>
      <c r="B50" s="1202">
        <f>+'CRONOGRAMA ACTIVIDADES'!C72</f>
        <v>0</v>
      </c>
      <c r="C50" s="1084" t="str">
        <f>+'CRONOGRAMA ACTIVIDADES'!B72</f>
        <v>6.3.2.3</v>
      </c>
      <c r="D50" s="1081" t="str">
        <f>+'CRONOGRAMA ACTIVIDADES'!D72</f>
        <v>Unidad medida</v>
      </c>
      <c r="E50" s="1240">
        <f>+'CRONOGRAMA ACTIVIDADES'!E72</f>
        <v>0</v>
      </c>
      <c r="F50" s="1265"/>
      <c r="G50" s="887">
        <f>+E50*F50</f>
        <v>0</v>
      </c>
      <c r="H50" s="1274"/>
      <c r="I50" s="1275"/>
      <c r="J50" s="1275"/>
      <c r="K50" s="1275"/>
      <c r="L50" s="1276"/>
      <c r="M50" s="1276"/>
      <c r="N50" s="1277"/>
      <c r="O50" s="1225">
        <f t="shared" si="12"/>
        <v>0</v>
      </c>
      <c r="P50" s="1225">
        <f t="shared" si="13"/>
        <v>0</v>
      </c>
      <c r="Q50" s="1238"/>
      <c r="R50" s="1238"/>
      <c r="S50" s="1238"/>
      <c r="T50" s="1238"/>
      <c r="U50" s="1238"/>
      <c r="V50" s="1238"/>
    </row>
    <row r="51" spans="1:22" s="1243" customFormat="1" ht="10.5">
      <c r="A51" s="1241"/>
      <c r="B51" s="1205" t="str">
        <f>+'CRONOGRAMA ACTIVIDADES'!C73</f>
        <v>Seguros</v>
      </c>
      <c r="C51" s="1204" t="str">
        <f>+'CRONOGRAMA ACTIVIDADES'!B73</f>
        <v>6.3.3</v>
      </c>
      <c r="D51" s="837"/>
      <c r="E51" s="893"/>
      <c r="F51" s="839"/>
      <c r="G51" s="996">
        <f>SUM(G52:G54)</f>
        <v>0</v>
      </c>
      <c r="H51" s="25">
        <f>SUM(H52:H54)</f>
        <v>0</v>
      </c>
      <c r="I51" s="25">
        <f aca="true" t="shared" si="14" ref="I51:N51">SUM(I52:I54)</f>
        <v>0</v>
      </c>
      <c r="J51" s="25">
        <f t="shared" si="14"/>
        <v>0</v>
      </c>
      <c r="K51" s="25">
        <f t="shared" si="14"/>
        <v>0</v>
      </c>
      <c r="L51" s="25">
        <f t="shared" si="14"/>
        <v>0</v>
      </c>
      <c r="M51" s="25">
        <f t="shared" si="14"/>
        <v>0</v>
      </c>
      <c r="N51" s="201">
        <f t="shared" si="14"/>
        <v>0</v>
      </c>
      <c r="O51" s="1223">
        <f t="shared" si="12"/>
        <v>0</v>
      </c>
      <c r="P51" s="1223">
        <f t="shared" si="13"/>
        <v>0</v>
      </c>
      <c r="Q51" s="1242"/>
      <c r="R51" s="1242"/>
      <c r="S51" s="1242"/>
      <c r="T51" s="1242"/>
      <c r="U51" s="1242"/>
      <c r="V51" s="1242"/>
    </row>
    <row r="52" spans="1:22" s="1239" customFormat="1" ht="12.75" customHeight="1">
      <c r="A52" s="1235"/>
      <c r="B52" s="1200">
        <f>+'CRONOGRAMA ACTIVIDADES'!C74</f>
        <v>0</v>
      </c>
      <c r="C52" s="1082" t="str">
        <f>+'CRONOGRAMA ACTIVIDADES'!B74</f>
        <v>6.3.3.1</v>
      </c>
      <c r="D52" s="1236" t="str">
        <f>+'CRONOGRAMA ACTIVIDADES'!D74</f>
        <v>Unidad medida</v>
      </c>
      <c r="E52" s="1237">
        <f>+'CRONOGRAMA ACTIVIDADES'!E74</f>
        <v>0</v>
      </c>
      <c r="F52" s="1263"/>
      <c r="G52" s="886">
        <f>+E52*F52</f>
        <v>0</v>
      </c>
      <c r="H52" s="1266"/>
      <c r="I52" s="1267"/>
      <c r="J52" s="1267"/>
      <c r="K52" s="1267"/>
      <c r="L52" s="1268"/>
      <c r="M52" s="1268"/>
      <c r="N52" s="1269"/>
      <c r="O52" s="1225">
        <f t="shared" si="12"/>
        <v>0</v>
      </c>
      <c r="P52" s="1225">
        <f t="shared" si="13"/>
        <v>0</v>
      </c>
      <c r="Q52" s="1238"/>
      <c r="R52" s="1238"/>
      <c r="S52" s="1238"/>
      <c r="T52" s="1238"/>
      <c r="U52" s="1238"/>
      <c r="V52" s="1238"/>
    </row>
    <row r="53" spans="1:22" s="1239" customFormat="1" ht="12.75" customHeight="1">
      <c r="A53" s="1235"/>
      <c r="B53" s="1201">
        <f>+'CRONOGRAMA ACTIVIDADES'!C75</f>
        <v>0</v>
      </c>
      <c r="C53" s="1083" t="str">
        <f>+'CRONOGRAMA ACTIVIDADES'!B75</f>
        <v>6.3.3.2</v>
      </c>
      <c r="D53" s="1236" t="str">
        <f>+'CRONOGRAMA ACTIVIDADES'!D75</f>
        <v>Unidad medida</v>
      </c>
      <c r="E53" s="1237">
        <f>+'CRONOGRAMA ACTIVIDADES'!E75</f>
        <v>0</v>
      </c>
      <c r="F53" s="1264"/>
      <c r="G53" s="886">
        <f>+E53*F53</f>
        <v>0</v>
      </c>
      <c r="H53" s="1270"/>
      <c r="I53" s="1271"/>
      <c r="J53" s="1271"/>
      <c r="K53" s="1271"/>
      <c r="L53" s="1272"/>
      <c r="M53" s="1272"/>
      <c r="N53" s="1273"/>
      <c r="O53" s="1225">
        <f t="shared" si="12"/>
        <v>0</v>
      </c>
      <c r="P53" s="1225">
        <f t="shared" si="13"/>
        <v>0</v>
      </c>
      <c r="Q53" s="1238"/>
      <c r="R53" s="1238"/>
      <c r="S53" s="1238"/>
      <c r="T53" s="1238"/>
      <c r="U53" s="1238"/>
      <c r="V53" s="1238"/>
    </row>
    <row r="54" spans="1:22" s="1239" customFormat="1" ht="12.75" customHeight="1">
      <c r="A54" s="1235"/>
      <c r="B54" s="1202">
        <f>+'CRONOGRAMA ACTIVIDADES'!C76</f>
        <v>0</v>
      </c>
      <c r="C54" s="1084" t="str">
        <f>+'CRONOGRAMA ACTIVIDADES'!B76</f>
        <v>6.3.3.3</v>
      </c>
      <c r="D54" s="1081" t="str">
        <f>+'CRONOGRAMA ACTIVIDADES'!D76</f>
        <v>Unidad medida</v>
      </c>
      <c r="E54" s="1240">
        <f>+'CRONOGRAMA ACTIVIDADES'!E76</f>
        <v>0</v>
      </c>
      <c r="F54" s="1265"/>
      <c r="G54" s="887">
        <f>+E54*F54</f>
        <v>0</v>
      </c>
      <c r="H54" s="1274"/>
      <c r="I54" s="1275"/>
      <c r="J54" s="1275"/>
      <c r="K54" s="1275"/>
      <c r="L54" s="1276"/>
      <c r="M54" s="1276"/>
      <c r="N54" s="1277"/>
      <c r="O54" s="1225">
        <f t="shared" si="12"/>
        <v>0</v>
      </c>
      <c r="P54" s="1225">
        <f t="shared" si="13"/>
        <v>0</v>
      </c>
      <c r="Q54" s="1238"/>
      <c r="R54" s="1238"/>
      <c r="S54" s="1238"/>
      <c r="T54" s="1238"/>
      <c r="U54" s="1238"/>
      <c r="V54" s="1238"/>
    </row>
    <row r="55" spans="1:22" s="1243" customFormat="1" ht="12.75" customHeight="1">
      <c r="A55" s="1241"/>
      <c r="B55" s="1206" t="str">
        <f>+'CRONOGRAMA ACTIVIDADES'!C77</f>
        <v>Oficina de proyecto</v>
      </c>
      <c r="C55" s="1207" t="str">
        <f>+'CRONOGRAMA ACTIVIDADES'!B77</f>
        <v>6.3.4</v>
      </c>
      <c r="D55" s="837"/>
      <c r="E55" s="893"/>
      <c r="F55" s="839"/>
      <c r="G55" s="839">
        <f>SUM(G56:G58)</f>
        <v>0</v>
      </c>
      <c r="H55" s="44">
        <f>SUM(H56:H58)</f>
        <v>0</v>
      </c>
      <c r="I55" s="44">
        <f aca="true" t="shared" si="15" ref="I55:N55">SUM(I56:I58)</f>
        <v>0</v>
      </c>
      <c r="J55" s="44">
        <f t="shared" si="15"/>
        <v>0</v>
      </c>
      <c r="K55" s="44">
        <f t="shared" si="15"/>
        <v>0</v>
      </c>
      <c r="L55" s="44">
        <f t="shared" si="15"/>
        <v>0</v>
      </c>
      <c r="M55" s="44">
        <f t="shared" si="15"/>
        <v>0</v>
      </c>
      <c r="N55" s="45">
        <f t="shared" si="15"/>
        <v>0</v>
      </c>
      <c r="O55" s="1223">
        <f t="shared" si="12"/>
        <v>0</v>
      </c>
      <c r="P55" s="1223">
        <f t="shared" si="13"/>
        <v>0</v>
      </c>
      <c r="Q55" s="1242"/>
      <c r="R55" s="1242"/>
      <c r="S55" s="1242"/>
      <c r="T55" s="1242"/>
      <c r="U55" s="1242"/>
      <c r="V55" s="1242"/>
    </row>
    <row r="56" spans="1:22" s="1239" customFormat="1" ht="12.75" customHeight="1">
      <c r="A56" s="1235"/>
      <c r="B56" s="1200">
        <f>+'CRONOGRAMA ACTIVIDADES'!C78</f>
        <v>0</v>
      </c>
      <c r="C56" s="1082" t="str">
        <f>+'CRONOGRAMA ACTIVIDADES'!B78</f>
        <v>6.3.4.1</v>
      </c>
      <c r="D56" s="1236" t="str">
        <f>+'CRONOGRAMA ACTIVIDADES'!D78</f>
        <v>Unidad medida</v>
      </c>
      <c r="E56" s="1237">
        <f>+'CRONOGRAMA ACTIVIDADES'!E78</f>
        <v>0</v>
      </c>
      <c r="F56" s="1263"/>
      <c r="G56" s="886">
        <f>+E56*F56</f>
        <v>0</v>
      </c>
      <c r="H56" s="1266"/>
      <c r="I56" s="1267"/>
      <c r="J56" s="1267"/>
      <c r="K56" s="1267"/>
      <c r="L56" s="1268"/>
      <c r="M56" s="1268"/>
      <c r="N56" s="1269"/>
      <c r="O56" s="1225">
        <f t="shared" si="12"/>
        <v>0</v>
      </c>
      <c r="P56" s="1225">
        <f t="shared" si="13"/>
        <v>0</v>
      </c>
      <c r="Q56" s="1238"/>
      <c r="R56" s="1238"/>
      <c r="S56" s="1238"/>
      <c r="T56" s="1238"/>
      <c r="U56" s="1238"/>
      <c r="V56" s="1238"/>
    </row>
    <row r="57" spans="1:22" s="1239" customFormat="1" ht="12.75" customHeight="1">
      <c r="A57" s="1235"/>
      <c r="B57" s="1201">
        <f>+'CRONOGRAMA ACTIVIDADES'!C79</f>
        <v>0</v>
      </c>
      <c r="C57" s="1083" t="str">
        <f>+'CRONOGRAMA ACTIVIDADES'!B79</f>
        <v>6.3.4.2</v>
      </c>
      <c r="D57" s="1236" t="str">
        <f>+'CRONOGRAMA ACTIVIDADES'!D79</f>
        <v>Unidad medida</v>
      </c>
      <c r="E57" s="1237">
        <f>+'CRONOGRAMA ACTIVIDADES'!E79</f>
        <v>0</v>
      </c>
      <c r="F57" s="1264"/>
      <c r="G57" s="886">
        <f>+E57*F57</f>
        <v>0</v>
      </c>
      <c r="H57" s="1270"/>
      <c r="I57" s="1271"/>
      <c r="J57" s="1271"/>
      <c r="K57" s="1271"/>
      <c r="L57" s="1272"/>
      <c r="M57" s="1272"/>
      <c r="N57" s="1273"/>
      <c r="O57" s="1225">
        <f t="shared" si="12"/>
        <v>0</v>
      </c>
      <c r="P57" s="1225">
        <f t="shared" si="13"/>
        <v>0</v>
      </c>
      <c r="Q57" s="1238"/>
      <c r="R57" s="1238"/>
      <c r="S57" s="1238"/>
      <c r="T57" s="1238"/>
      <c r="U57" s="1238"/>
      <c r="V57" s="1238"/>
    </row>
    <row r="58" spans="1:22" s="1239" customFormat="1" ht="12.75" customHeight="1">
      <c r="A58" s="1235"/>
      <c r="B58" s="1202">
        <f>+'CRONOGRAMA ACTIVIDADES'!C80</f>
        <v>0</v>
      </c>
      <c r="C58" s="1084" t="str">
        <f>+'CRONOGRAMA ACTIVIDADES'!B80</f>
        <v>6.3.4.3</v>
      </c>
      <c r="D58" s="1081" t="str">
        <f>+'CRONOGRAMA ACTIVIDADES'!D80</f>
        <v>Unidad medida</v>
      </c>
      <c r="E58" s="1240">
        <f>+'CRONOGRAMA ACTIVIDADES'!E80</f>
        <v>0</v>
      </c>
      <c r="F58" s="1265"/>
      <c r="G58" s="887">
        <f>+E58*F58</f>
        <v>0</v>
      </c>
      <c r="H58" s="1274"/>
      <c r="I58" s="1275"/>
      <c r="J58" s="1275"/>
      <c r="K58" s="1275"/>
      <c r="L58" s="1276"/>
      <c r="M58" s="1276"/>
      <c r="N58" s="1277"/>
      <c r="O58" s="1225">
        <f t="shared" si="12"/>
        <v>0</v>
      </c>
      <c r="P58" s="1225">
        <f t="shared" si="13"/>
        <v>0</v>
      </c>
      <c r="Q58" s="1238"/>
      <c r="R58" s="1238"/>
      <c r="S58" s="1238"/>
      <c r="T58" s="1238"/>
      <c r="U58" s="1238"/>
      <c r="V58" s="1238"/>
    </row>
    <row r="59" spans="1:22" s="1243" customFormat="1" ht="12.75" customHeight="1">
      <c r="A59" s="1241"/>
      <c r="B59" s="1206" t="str">
        <f>+'CRONOGRAMA ACTIVIDADES'!C81</f>
        <v xml:space="preserve">Servicios básicos para oficina </v>
      </c>
      <c r="C59" s="1207" t="str">
        <f>+'CRONOGRAMA ACTIVIDADES'!B81</f>
        <v>6.3.5</v>
      </c>
      <c r="D59" s="837"/>
      <c r="E59" s="893"/>
      <c r="F59" s="839"/>
      <c r="G59" s="839">
        <f>SUM(G60:G62)</f>
        <v>0</v>
      </c>
      <c r="H59" s="44">
        <f>SUM(H60:H62)</f>
        <v>0</v>
      </c>
      <c r="I59" s="44">
        <f aca="true" t="shared" si="16" ref="I59:N59">SUM(I60:I62)</f>
        <v>0</v>
      </c>
      <c r="J59" s="44">
        <f t="shared" si="16"/>
        <v>0</v>
      </c>
      <c r="K59" s="44">
        <f t="shared" si="16"/>
        <v>0</v>
      </c>
      <c r="L59" s="44">
        <f t="shared" si="16"/>
        <v>0</v>
      </c>
      <c r="M59" s="44">
        <f t="shared" si="16"/>
        <v>0</v>
      </c>
      <c r="N59" s="45">
        <f t="shared" si="16"/>
        <v>0</v>
      </c>
      <c r="O59" s="1223">
        <f t="shared" si="12"/>
        <v>0</v>
      </c>
      <c r="P59" s="1223">
        <f t="shared" si="13"/>
        <v>0</v>
      </c>
      <c r="Q59" s="1242"/>
      <c r="R59" s="1242"/>
      <c r="S59" s="1242"/>
      <c r="T59" s="1242"/>
      <c r="U59" s="1242"/>
      <c r="V59" s="1242"/>
    </row>
    <row r="60" spans="1:22" s="1239" customFormat="1" ht="12.75" customHeight="1">
      <c r="A60" s="1235"/>
      <c r="B60" s="1200">
        <f>+'CRONOGRAMA ACTIVIDADES'!C82</f>
        <v>0</v>
      </c>
      <c r="C60" s="1082" t="str">
        <f>+'CRONOGRAMA ACTIVIDADES'!B82</f>
        <v>6.3.5.1</v>
      </c>
      <c r="D60" s="1236" t="str">
        <f>+'CRONOGRAMA ACTIVIDADES'!D82</f>
        <v>Unidad medida</v>
      </c>
      <c r="E60" s="1237">
        <f>+'CRONOGRAMA ACTIVIDADES'!E82</f>
        <v>0</v>
      </c>
      <c r="F60" s="1263"/>
      <c r="G60" s="886">
        <f>+E60*F60</f>
        <v>0</v>
      </c>
      <c r="H60" s="1266"/>
      <c r="I60" s="1267"/>
      <c r="J60" s="1267"/>
      <c r="K60" s="1267"/>
      <c r="L60" s="1268"/>
      <c r="M60" s="1268"/>
      <c r="N60" s="1269"/>
      <c r="O60" s="1225">
        <f t="shared" si="12"/>
        <v>0</v>
      </c>
      <c r="P60" s="1225">
        <f t="shared" si="13"/>
        <v>0</v>
      </c>
      <c r="Q60" s="1238"/>
      <c r="R60" s="1238"/>
      <c r="S60" s="1238"/>
      <c r="T60" s="1238"/>
      <c r="U60" s="1238"/>
      <c r="V60" s="1238"/>
    </row>
    <row r="61" spans="1:22" s="1239" customFormat="1" ht="12.75" customHeight="1">
      <c r="A61" s="1235"/>
      <c r="B61" s="1201">
        <f>+'CRONOGRAMA ACTIVIDADES'!C83</f>
        <v>0</v>
      </c>
      <c r="C61" s="1083" t="str">
        <f>+'CRONOGRAMA ACTIVIDADES'!B83</f>
        <v>6.3.5.2</v>
      </c>
      <c r="D61" s="1236" t="str">
        <f>+'CRONOGRAMA ACTIVIDADES'!D83</f>
        <v>Unidad medida</v>
      </c>
      <c r="E61" s="1237">
        <f>+'CRONOGRAMA ACTIVIDADES'!E83</f>
        <v>0</v>
      </c>
      <c r="F61" s="1264"/>
      <c r="G61" s="886">
        <f>+E61*F61</f>
        <v>0</v>
      </c>
      <c r="H61" s="1270"/>
      <c r="I61" s="1271"/>
      <c r="J61" s="1271"/>
      <c r="K61" s="1271"/>
      <c r="L61" s="1272"/>
      <c r="M61" s="1272"/>
      <c r="N61" s="1273"/>
      <c r="O61" s="1225">
        <f t="shared" si="12"/>
        <v>0</v>
      </c>
      <c r="P61" s="1225">
        <f t="shared" si="13"/>
        <v>0</v>
      </c>
      <c r="Q61" s="1238"/>
      <c r="R61" s="1238"/>
      <c r="S61" s="1238"/>
      <c r="T61" s="1238"/>
      <c r="U61" s="1238"/>
      <c r="V61" s="1238"/>
    </row>
    <row r="62" spans="1:22" s="1239" customFormat="1" ht="12.75" customHeight="1">
      <c r="A62" s="1235"/>
      <c r="B62" s="1202">
        <f>+'CRONOGRAMA ACTIVIDADES'!C84</f>
        <v>0</v>
      </c>
      <c r="C62" s="1084" t="str">
        <f>+'CRONOGRAMA ACTIVIDADES'!B84</f>
        <v>6.3.5.3</v>
      </c>
      <c r="D62" s="1081" t="str">
        <f>+'CRONOGRAMA ACTIVIDADES'!D84</f>
        <v>Unidad medida</v>
      </c>
      <c r="E62" s="1240">
        <f>+'CRONOGRAMA ACTIVIDADES'!E84</f>
        <v>0</v>
      </c>
      <c r="F62" s="1265"/>
      <c r="G62" s="887">
        <f>+E62*F62</f>
        <v>0</v>
      </c>
      <c r="H62" s="1274"/>
      <c r="I62" s="1275"/>
      <c r="J62" s="1275"/>
      <c r="K62" s="1275"/>
      <c r="L62" s="1276"/>
      <c r="M62" s="1276"/>
      <c r="N62" s="1277"/>
      <c r="O62" s="1225">
        <f t="shared" si="12"/>
        <v>0</v>
      </c>
      <c r="P62" s="1225">
        <f t="shared" si="13"/>
        <v>0</v>
      </c>
      <c r="Q62" s="1238"/>
      <c r="R62" s="1238"/>
      <c r="S62" s="1238"/>
      <c r="T62" s="1238"/>
      <c r="U62" s="1238"/>
      <c r="V62" s="1238"/>
    </row>
    <row r="63" spans="1:22" s="1243" customFormat="1" ht="12.75" customHeight="1">
      <c r="A63" s="1241"/>
      <c r="B63" s="1206" t="str">
        <f>+'CRONOGRAMA ACTIVIDADES'!C85</f>
        <v>Materiales y suministros de oficina</v>
      </c>
      <c r="C63" s="1207" t="str">
        <f>+'CRONOGRAMA ACTIVIDADES'!B85</f>
        <v>6.3.6</v>
      </c>
      <c r="D63" s="837"/>
      <c r="E63" s="894"/>
      <c r="F63" s="839"/>
      <c r="G63" s="839">
        <f>SUM(G64:G66)</f>
        <v>0</v>
      </c>
      <c r="H63" s="44">
        <f>SUM(H64:H66)</f>
        <v>0</v>
      </c>
      <c r="I63" s="44">
        <f aca="true" t="shared" si="17" ref="I63:N63">SUM(I64:I66)</f>
        <v>0</v>
      </c>
      <c r="J63" s="44">
        <f t="shared" si="17"/>
        <v>0</v>
      </c>
      <c r="K63" s="44">
        <f t="shared" si="17"/>
        <v>0</v>
      </c>
      <c r="L63" s="44">
        <f t="shared" si="17"/>
        <v>0</v>
      </c>
      <c r="M63" s="44">
        <f t="shared" si="17"/>
        <v>0</v>
      </c>
      <c r="N63" s="45">
        <f t="shared" si="17"/>
        <v>0</v>
      </c>
      <c r="O63" s="1223">
        <f t="shared" si="12"/>
        <v>0</v>
      </c>
      <c r="P63" s="1223">
        <f t="shared" si="13"/>
        <v>0</v>
      </c>
      <c r="Q63" s="1242"/>
      <c r="R63" s="1242"/>
      <c r="S63" s="1242"/>
      <c r="T63" s="1242"/>
      <c r="U63" s="1242"/>
      <c r="V63" s="1242"/>
    </row>
    <row r="64" spans="1:22" s="1239" customFormat="1" ht="12.75" customHeight="1">
      <c r="A64" s="1235"/>
      <c r="B64" s="1200">
        <f>+'CRONOGRAMA ACTIVIDADES'!C86</f>
        <v>0</v>
      </c>
      <c r="C64" s="1082" t="str">
        <f>+'CRONOGRAMA ACTIVIDADES'!B86</f>
        <v>6.3.6.1</v>
      </c>
      <c r="D64" s="1236" t="str">
        <f>+'CRONOGRAMA ACTIVIDADES'!D86</f>
        <v>Unidad medida</v>
      </c>
      <c r="E64" s="1237">
        <f>+'CRONOGRAMA ACTIVIDADES'!E86</f>
        <v>0</v>
      </c>
      <c r="F64" s="1263"/>
      <c r="G64" s="886">
        <f>+E64*F64</f>
        <v>0</v>
      </c>
      <c r="H64" s="1266"/>
      <c r="I64" s="1267"/>
      <c r="J64" s="1267"/>
      <c r="K64" s="1267"/>
      <c r="L64" s="1268"/>
      <c r="M64" s="1268"/>
      <c r="N64" s="1269"/>
      <c r="O64" s="1225">
        <f t="shared" si="12"/>
        <v>0</v>
      </c>
      <c r="P64" s="1225">
        <f t="shared" si="13"/>
        <v>0</v>
      </c>
      <c r="Q64" s="1238"/>
      <c r="R64" s="1238"/>
      <c r="S64" s="1238"/>
      <c r="T64" s="1238"/>
      <c r="U64" s="1238"/>
      <c r="V64" s="1238"/>
    </row>
    <row r="65" spans="1:22" s="1239" customFormat="1" ht="12.75" customHeight="1">
      <c r="A65" s="1235"/>
      <c r="B65" s="1201">
        <f>+'CRONOGRAMA ACTIVIDADES'!C87</f>
        <v>0</v>
      </c>
      <c r="C65" s="1083" t="str">
        <f>+'CRONOGRAMA ACTIVIDADES'!B87</f>
        <v>6.3.6.2</v>
      </c>
      <c r="D65" s="1236" t="str">
        <f>+'CRONOGRAMA ACTIVIDADES'!D87</f>
        <v>Unidad medida</v>
      </c>
      <c r="E65" s="1237">
        <f>+'CRONOGRAMA ACTIVIDADES'!E87</f>
        <v>0</v>
      </c>
      <c r="F65" s="1264"/>
      <c r="G65" s="886">
        <f>+E65*F65</f>
        <v>0</v>
      </c>
      <c r="H65" s="1270"/>
      <c r="I65" s="1271"/>
      <c r="J65" s="1271"/>
      <c r="K65" s="1271"/>
      <c r="L65" s="1272"/>
      <c r="M65" s="1272"/>
      <c r="N65" s="1273"/>
      <c r="O65" s="1225">
        <f>SUM(H65:N65)</f>
        <v>0</v>
      </c>
      <c r="P65" s="1225">
        <f>+O65-G65</f>
        <v>0</v>
      </c>
      <c r="Q65" s="1238"/>
      <c r="R65" s="1238"/>
      <c r="S65" s="1238"/>
      <c r="T65" s="1238"/>
      <c r="U65" s="1238"/>
      <c r="V65" s="1238"/>
    </row>
    <row r="66" spans="1:22" s="1239" customFormat="1" ht="12.75" customHeight="1">
      <c r="A66" s="1235"/>
      <c r="B66" s="1202">
        <f>+'CRONOGRAMA ACTIVIDADES'!C88</f>
        <v>0</v>
      </c>
      <c r="C66" s="1084" t="str">
        <f>+'CRONOGRAMA ACTIVIDADES'!B88</f>
        <v>6.3.6.3</v>
      </c>
      <c r="D66" s="1081" t="str">
        <f>+'CRONOGRAMA ACTIVIDADES'!D88</f>
        <v>Unidad medida</v>
      </c>
      <c r="E66" s="1240">
        <f>+'CRONOGRAMA ACTIVIDADES'!E88</f>
        <v>0</v>
      </c>
      <c r="F66" s="1265"/>
      <c r="G66" s="887">
        <f>+E66*F66</f>
        <v>0</v>
      </c>
      <c r="H66" s="1274"/>
      <c r="I66" s="1275"/>
      <c r="J66" s="1275"/>
      <c r="K66" s="1275"/>
      <c r="L66" s="1276"/>
      <c r="M66" s="1276"/>
      <c r="N66" s="1277"/>
      <c r="O66" s="1225">
        <f>SUM(H66:N66)</f>
        <v>0</v>
      </c>
      <c r="P66" s="1225">
        <f>+O66-G66</f>
        <v>0</v>
      </c>
      <c r="Q66" s="1238"/>
      <c r="R66" s="1238"/>
      <c r="S66" s="1238"/>
      <c r="T66" s="1238"/>
      <c r="U66" s="1238"/>
      <c r="V66" s="1238"/>
    </row>
    <row r="67" spans="1:22" s="1243" customFormat="1" ht="12.75" customHeight="1">
      <c r="A67" s="1241"/>
      <c r="B67" s="1206" t="str">
        <f>+'CRONOGRAMA ACTIVIDADES'!C89</f>
        <v>Coordinaciones con FONDOEMPLEO</v>
      </c>
      <c r="C67" s="1207" t="str">
        <f>+'CRONOGRAMA ACTIVIDADES'!B89</f>
        <v>6.3.7</v>
      </c>
      <c r="D67" s="837"/>
      <c r="E67" s="894"/>
      <c r="F67" s="839"/>
      <c r="G67" s="839">
        <f>SUM(G68:G70)</f>
        <v>0</v>
      </c>
      <c r="H67" s="44">
        <f>SUM(H68:H70)</f>
        <v>0</v>
      </c>
      <c r="I67" s="44">
        <f aca="true" t="shared" si="18" ref="I67:N67">SUM(I68:I70)</f>
        <v>0</v>
      </c>
      <c r="J67" s="44">
        <f t="shared" si="18"/>
        <v>0</v>
      </c>
      <c r="K67" s="44">
        <f t="shared" si="18"/>
        <v>0</v>
      </c>
      <c r="L67" s="44">
        <f t="shared" si="18"/>
        <v>0</v>
      </c>
      <c r="M67" s="44">
        <f t="shared" si="18"/>
        <v>0</v>
      </c>
      <c r="N67" s="45">
        <f t="shared" si="18"/>
        <v>0</v>
      </c>
      <c r="O67" s="1223">
        <f aca="true" t="shared" si="19" ref="O67:O74">SUM(H67:N67)</f>
        <v>0</v>
      </c>
      <c r="P67" s="1223">
        <f aca="true" t="shared" si="20" ref="P67:P74">+O67-G67</f>
        <v>0</v>
      </c>
      <c r="Q67" s="1242"/>
      <c r="R67" s="1242"/>
      <c r="S67" s="1242"/>
      <c r="T67" s="1242"/>
      <c r="U67" s="1242"/>
      <c r="V67" s="1242"/>
    </row>
    <row r="68" spans="1:22" s="1239" customFormat="1" ht="12.75" customHeight="1">
      <c r="A68" s="1235"/>
      <c r="B68" s="1200">
        <f>+'CRONOGRAMA ACTIVIDADES'!C90</f>
        <v>0</v>
      </c>
      <c r="C68" s="1082" t="str">
        <f>+'CRONOGRAMA ACTIVIDADES'!B90</f>
        <v>6.3.7.1</v>
      </c>
      <c r="D68" s="1236" t="str">
        <f>+'CRONOGRAMA ACTIVIDADES'!D90</f>
        <v>Unidad medida</v>
      </c>
      <c r="E68" s="1237">
        <f>+'CRONOGRAMA ACTIVIDADES'!E90</f>
        <v>0</v>
      </c>
      <c r="F68" s="1263"/>
      <c r="G68" s="886">
        <f>+E68*F68</f>
        <v>0</v>
      </c>
      <c r="H68" s="1266"/>
      <c r="I68" s="1267"/>
      <c r="J68" s="1267"/>
      <c r="K68" s="1267"/>
      <c r="L68" s="1268"/>
      <c r="M68" s="1268"/>
      <c r="N68" s="1269"/>
      <c r="O68" s="1225">
        <f t="shared" si="19"/>
        <v>0</v>
      </c>
      <c r="P68" s="1225">
        <f t="shared" si="20"/>
        <v>0</v>
      </c>
      <c r="Q68" s="1238"/>
      <c r="R68" s="1238"/>
      <c r="S68" s="1238"/>
      <c r="T68" s="1238"/>
      <c r="U68" s="1238"/>
      <c r="V68" s="1238"/>
    </row>
    <row r="69" spans="1:22" s="1239" customFormat="1" ht="12.75" customHeight="1">
      <c r="A69" s="1235"/>
      <c r="B69" s="1201">
        <f>+'CRONOGRAMA ACTIVIDADES'!C91</f>
        <v>0</v>
      </c>
      <c r="C69" s="1083" t="str">
        <f>+'CRONOGRAMA ACTIVIDADES'!B91</f>
        <v>6.3.7.2</v>
      </c>
      <c r="D69" s="1236" t="str">
        <f>+'CRONOGRAMA ACTIVIDADES'!D91</f>
        <v>Unidad medida</v>
      </c>
      <c r="E69" s="1237">
        <f>+'CRONOGRAMA ACTIVIDADES'!E91</f>
        <v>0</v>
      </c>
      <c r="F69" s="1264"/>
      <c r="G69" s="886">
        <f>+E69*F69</f>
        <v>0</v>
      </c>
      <c r="H69" s="1270"/>
      <c r="I69" s="1271"/>
      <c r="J69" s="1271"/>
      <c r="K69" s="1271"/>
      <c r="L69" s="1272"/>
      <c r="M69" s="1272"/>
      <c r="N69" s="1273"/>
      <c r="O69" s="1225">
        <f t="shared" si="19"/>
        <v>0</v>
      </c>
      <c r="P69" s="1225">
        <f t="shared" si="20"/>
        <v>0</v>
      </c>
      <c r="Q69" s="1238"/>
      <c r="R69" s="1238"/>
      <c r="S69" s="1238"/>
      <c r="T69" s="1238"/>
      <c r="U69" s="1238"/>
      <c r="V69" s="1238"/>
    </row>
    <row r="70" spans="1:22" s="1239" customFormat="1" ht="12.75" customHeight="1">
      <c r="A70" s="1235"/>
      <c r="B70" s="1202">
        <f>+'CRONOGRAMA ACTIVIDADES'!C92</f>
        <v>0</v>
      </c>
      <c r="C70" s="1084" t="str">
        <f>+'CRONOGRAMA ACTIVIDADES'!B92</f>
        <v>6.3.7.3</v>
      </c>
      <c r="D70" s="1081" t="str">
        <f>+'CRONOGRAMA ACTIVIDADES'!D92</f>
        <v>Unidad medida</v>
      </c>
      <c r="E70" s="1240">
        <f>+'CRONOGRAMA ACTIVIDADES'!E92</f>
        <v>0</v>
      </c>
      <c r="F70" s="1265"/>
      <c r="G70" s="887">
        <f>+E70*F70</f>
        <v>0</v>
      </c>
      <c r="H70" s="1274"/>
      <c r="I70" s="1275"/>
      <c r="J70" s="1275"/>
      <c r="K70" s="1275"/>
      <c r="L70" s="1276"/>
      <c r="M70" s="1276"/>
      <c r="N70" s="1277"/>
      <c r="O70" s="1225">
        <f t="shared" si="19"/>
        <v>0</v>
      </c>
      <c r="P70" s="1225">
        <f t="shared" si="20"/>
        <v>0</v>
      </c>
      <c r="Q70" s="1238"/>
      <c r="R70" s="1238"/>
      <c r="S70" s="1238"/>
      <c r="T70" s="1238"/>
      <c r="U70" s="1238"/>
      <c r="V70" s="1238"/>
    </row>
    <row r="71" spans="1:22" s="1243" customFormat="1" ht="15" customHeight="1">
      <c r="A71" s="1241"/>
      <c r="B71" s="1639"/>
      <c r="C71" s="1640"/>
      <c r="D71" s="1640"/>
      <c r="E71" s="1640"/>
      <c r="F71" s="1640"/>
      <c r="G71" s="1073">
        <f>+G43+G47+G51+G55+G59+G63+G67</f>
        <v>0</v>
      </c>
      <c r="H71" s="1073">
        <f aca="true" t="shared" si="21" ref="H71:N71">+H43+H47+H51+H55+H59+H63+H67</f>
        <v>0</v>
      </c>
      <c r="I71" s="1073">
        <f t="shared" si="21"/>
        <v>0</v>
      </c>
      <c r="J71" s="1073">
        <f t="shared" si="21"/>
        <v>0</v>
      </c>
      <c r="K71" s="1073">
        <f t="shared" si="21"/>
        <v>0</v>
      </c>
      <c r="L71" s="1073">
        <f t="shared" si="21"/>
        <v>0</v>
      </c>
      <c r="M71" s="1073">
        <f t="shared" si="21"/>
        <v>0</v>
      </c>
      <c r="N71" s="1074">
        <f t="shared" si="21"/>
        <v>0</v>
      </c>
      <c r="O71" s="1223">
        <f t="shared" si="19"/>
        <v>0</v>
      </c>
      <c r="P71" s="1223">
        <f t="shared" si="20"/>
        <v>0</v>
      </c>
      <c r="Q71" s="1242"/>
      <c r="R71" s="1242"/>
      <c r="S71" s="1242"/>
      <c r="T71" s="1242"/>
      <c r="U71" s="1242"/>
      <c r="V71" s="1242"/>
    </row>
    <row r="72" spans="1:22" s="1243" customFormat="1" ht="15" customHeight="1">
      <c r="A72" s="1241"/>
      <c r="B72" s="1719" t="s">
        <v>197</v>
      </c>
      <c r="C72" s="1720"/>
      <c r="D72" s="1720"/>
      <c r="E72" s="1720"/>
      <c r="F72" s="1720"/>
      <c r="G72" s="27">
        <f aca="true" t="shared" si="22" ref="G72:N72">SUM(G73:G74)</f>
        <v>0</v>
      </c>
      <c r="H72" s="27">
        <f t="shared" si="22"/>
        <v>0</v>
      </c>
      <c r="I72" s="27">
        <f t="shared" si="22"/>
        <v>0</v>
      </c>
      <c r="J72" s="27">
        <f t="shared" si="22"/>
        <v>0</v>
      </c>
      <c r="K72" s="27">
        <f t="shared" si="22"/>
        <v>0</v>
      </c>
      <c r="L72" s="27">
        <f t="shared" si="22"/>
        <v>0</v>
      </c>
      <c r="M72" s="27">
        <f t="shared" si="22"/>
        <v>0</v>
      </c>
      <c r="N72" s="36">
        <f t="shared" si="22"/>
        <v>0</v>
      </c>
      <c r="O72" s="1223">
        <f t="shared" si="19"/>
        <v>0</v>
      </c>
      <c r="P72" s="1223">
        <f t="shared" si="20"/>
        <v>0</v>
      </c>
      <c r="Q72" s="1242"/>
      <c r="R72" s="1242"/>
      <c r="S72" s="1242"/>
      <c r="T72" s="1242"/>
      <c r="U72" s="1242"/>
      <c r="V72" s="1242"/>
    </row>
    <row r="73" spans="1:22" s="1243" customFormat="1" ht="15" customHeight="1">
      <c r="A73" s="1241"/>
      <c r="B73" s="1639" t="s">
        <v>198</v>
      </c>
      <c r="C73" s="1640"/>
      <c r="D73" s="1640"/>
      <c r="E73" s="1640"/>
      <c r="F73" s="1640"/>
      <c r="G73" s="888">
        <f>+'FORMATO COSTEO C1'!G499</f>
        <v>0</v>
      </c>
      <c r="H73" s="1085">
        <f>+'FORMATO COSTEO C1'!H$499</f>
        <v>0</v>
      </c>
      <c r="I73" s="1085">
        <f>+'FORMATO COSTEO C1'!I$499</f>
        <v>0</v>
      </c>
      <c r="J73" s="1085">
        <f>+'FORMATO COSTEO C1'!J$499</f>
        <v>0</v>
      </c>
      <c r="K73" s="1085">
        <f>+'FORMATO COSTEO C1'!K$499</f>
        <v>0</v>
      </c>
      <c r="L73" s="1085">
        <f>+'FORMATO COSTEO C1'!L$499</f>
        <v>0</v>
      </c>
      <c r="M73" s="1085">
        <f>+'FORMATO COSTEO C1'!M$499</f>
        <v>0</v>
      </c>
      <c r="N73" s="1086">
        <f>+'FORMATO COSTEO C1'!N$499</f>
        <v>0</v>
      </c>
      <c r="O73" s="1223">
        <f t="shared" si="19"/>
        <v>0</v>
      </c>
      <c r="P73" s="1223">
        <f t="shared" si="20"/>
        <v>0</v>
      </c>
      <c r="Q73" s="1242"/>
      <c r="R73" s="1242"/>
      <c r="S73" s="1242"/>
      <c r="T73" s="1242"/>
      <c r="U73" s="1242"/>
      <c r="V73" s="1242"/>
    </row>
    <row r="74" spans="1:22" s="1243" customFormat="1" ht="15" customHeight="1" thickBot="1">
      <c r="A74" s="1241"/>
      <c r="B74" s="1717" t="s">
        <v>71</v>
      </c>
      <c r="C74" s="1718"/>
      <c r="D74" s="1718"/>
      <c r="E74" s="1718"/>
      <c r="F74" s="1718"/>
      <c r="G74" s="889">
        <f aca="true" t="shared" si="23" ref="G74:N74">+G26+G40+G71</f>
        <v>0</v>
      </c>
      <c r="H74" s="1087">
        <f t="shared" si="23"/>
        <v>0</v>
      </c>
      <c r="I74" s="1087">
        <f t="shared" si="23"/>
        <v>0</v>
      </c>
      <c r="J74" s="1087">
        <f t="shared" si="23"/>
        <v>0</v>
      </c>
      <c r="K74" s="1087">
        <f t="shared" si="23"/>
        <v>0</v>
      </c>
      <c r="L74" s="1087">
        <f t="shared" si="23"/>
        <v>0</v>
      </c>
      <c r="M74" s="1087">
        <f t="shared" si="23"/>
        <v>0</v>
      </c>
      <c r="N74" s="1088">
        <f t="shared" si="23"/>
        <v>0</v>
      </c>
      <c r="O74" s="1223">
        <f t="shared" si="19"/>
        <v>0</v>
      </c>
      <c r="P74" s="1223">
        <f t="shared" si="20"/>
        <v>0</v>
      </c>
      <c r="Q74" s="1242"/>
      <c r="R74" s="1242"/>
      <c r="S74" s="1242"/>
      <c r="T74" s="1242"/>
      <c r="U74" s="1242"/>
      <c r="V74" s="1242"/>
    </row>
    <row r="75" spans="1:22" s="1243" customFormat="1" ht="10.5" customHeight="1" thickBot="1">
      <c r="A75" s="1241"/>
      <c r="B75" s="35"/>
      <c r="C75" s="35"/>
      <c r="D75" s="35"/>
      <c r="E75" s="35"/>
      <c r="F75" s="437"/>
      <c r="G75" s="34"/>
      <c r="H75" s="34"/>
      <c r="I75" s="34"/>
      <c r="J75" s="34"/>
      <c r="K75" s="34"/>
      <c r="L75" s="34"/>
      <c r="M75" s="34"/>
      <c r="N75" s="34"/>
      <c r="O75" s="1223"/>
      <c r="P75" s="1223"/>
      <c r="Q75" s="1242"/>
      <c r="R75" s="1242"/>
      <c r="S75" s="1242"/>
      <c r="T75" s="1242"/>
      <c r="U75" s="1242"/>
      <c r="V75" s="1242"/>
    </row>
    <row r="76" spans="2:16" ht="15" customHeight="1">
      <c r="B76" s="1706" t="s">
        <v>404</v>
      </c>
      <c r="C76" s="1673"/>
      <c r="D76" s="1673" t="s">
        <v>357</v>
      </c>
      <c r="E76" s="1685" t="s">
        <v>366</v>
      </c>
      <c r="F76" s="1671" t="s">
        <v>498</v>
      </c>
      <c r="G76" s="1673" t="s">
        <v>274</v>
      </c>
      <c r="H76" s="1673" t="s">
        <v>48</v>
      </c>
      <c r="I76" s="1673"/>
      <c r="J76" s="1673"/>
      <c r="K76" s="1673"/>
      <c r="L76" s="1673"/>
      <c r="M76" s="1673"/>
      <c r="N76" s="1716"/>
      <c r="O76" s="1223"/>
      <c r="P76" s="1223"/>
    </row>
    <row r="77" spans="2:16" ht="30" customHeight="1">
      <c r="B77" s="1707"/>
      <c r="C77" s="1674"/>
      <c r="D77" s="1674"/>
      <c r="E77" s="1686"/>
      <c r="F77" s="1672"/>
      <c r="G77" s="1674"/>
      <c r="H77" s="1001" t="s">
        <v>370</v>
      </c>
      <c r="I77" s="1001" t="s">
        <v>342</v>
      </c>
      <c r="J77" s="1001" t="s">
        <v>361</v>
      </c>
      <c r="K77" s="1001" t="s">
        <v>362</v>
      </c>
      <c r="L77" s="1001" t="s">
        <v>363</v>
      </c>
      <c r="M77" s="1001" t="s">
        <v>364</v>
      </c>
      <c r="N77" s="268" t="s">
        <v>365</v>
      </c>
      <c r="O77" s="1223"/>
      <c r="P77" s="1223"/>
    </row>
    <row r="78" spans="1:22" s="1179" customFormat="1" ht="15" customHeight="1">
      <c r="A78" s="1219"/>
      <c r="B78" s="1244"/>
      <c r="C78" s="197">
        <v>6.4</v>
      </c>
      <c r="D78" s="1703" t="str">
        <f>+'CRONOGRAMA ACTIVIDADES'!C93</f>
        <v>Gastos administrativos del proyecto</v>
      </c>
      <c r="E78" s="1704"/>
      <c r="F78" s="1704"/>
      <c r="G78" s="1704"/>
      <c r="H78" s="1704"/>
      <c r="I78" s="1704"/>
      <c r="J78" s="1704"/>
      <c r="K78" s="1704"/>
      <c r="L78" s="1704"/>
      <c r="M78" s="1704"/>
      <c r="N78" s="1705"/>
      <c r="O78" s="1225"/>
      <c r="P78" s="1225"/>
      <c r="Q78" s="1220"/>
      <c r="R78" s="1220"/>
      <c r="S78" s="1220"/>
      <c r="T78" s="1220"/>
      <c r="U78" s="1220"/>
      <c r="V78" s="1220"/>
    </row>
    <row r="79" spans="2:16" ht="25.5" customHeight="1">
      <c r="B79" s="885" t="s">
        <v>530</v>
      </c>
      <c r="C79" s="1072"/>
      <c r="D79" s="1701" t="s">
        <v>401</v>
      </c>
      <c r="E79" s="1702"/>
      <c r="F79" s="1702"/>
      <c r="G79" s="1245">
        <v>0.08</v>
      </c>
      <c r="H79" s="1073"/>
      <c r="I79" s="1073"/>
      <c r="J79" s="1073"/>
      <c r="K79" s="1073"/>
      <c r="L79" s="1073"/>
      <c r="M79" s="1073"/>
      <c r="N79" s="1074"/>
      <c r="O79" s="1223"/>
      <c r="P79" s="1223"/>
    </row>
    <row r="80" spans="2:16" ht="10.5">
      <c r="B80" s="1075" t="str">
        <f>+D78</f>
        <v>Gastos administrativos del proyecto</v>
      </c>
      <c r="C80" s="884"/>
      <c r="D80" s="1246" t="str">
        <f>+'CRONOGRAMA ACTIVIDADES'!D93</f>
        <v>Mes</v>
      </c>
      <c r="E80" s="1247">
        <f>+'CRONOGRAMA ACTIVIDADES'!E93</f>
        <v>0</v>
      </c>
      <c r="F80" s="1248" t="e">
        <f>+G80/E80</f>
        <v>#DIV/0!</v>
      </c>
      <c r="G80" s="1249">
        <f>+H72*G79</f>
        <v>0</v>
      </c>
      <c r="H80" s="1248">
        <f>+G80</f>
        <v>0</v>
      </c>
      <c r="I80" s="1248"/>
      <c r="J80" s="1248"/>
      <c r="K80" s="1248"/>
      <c r="L80" s="1248"/>
      <c r="M80" s="1248"/>
      <c r="N80" s="1250"/>
      <c r="O80" s="1223">
        <f>SUM(H80:N80)</f>
        <v>0</v>
      </c>
      <c r="P80" s="1223">
        <f>+O80-G80</f>
        <v>0</v>
      </c>
    </row>
    <row r="81" spans="1:22" s="1176" customFormat="1" ht="12.75" customHeight="1">
      <c r="A81" s="1212"/>
      <c r="B81" s="1695"/>
      <c r="C81" s="1696"/>
      <c r="D81" s="1696"/>
      <c r="E81" s="1696"/>
      <c r="F81" s="1696"/>
      <c r="G81" s="1073">
        <f>+G80</f>
        <v>0</v>
      </c>
      <c r="H81" s="1073">
        <f>+H80</f>
        <v>0</v>
      </c>
      <c r="I81" s="1073">
        <f aca="true" t="shared" si="24" ref="I81:N81">+I80</f>
        <v>0</v>
      </c>
      <c r="J81" s="1073">
        <f t="shared" si="24"/>
        <v>0</v>
      </c>
      <c r="K81" s="1073">
        <f t="shared" si="24"/>
        <v>0</v>
      </c>
      <c r="L81" s="1073">
        <f t="shared" si="24"/>
        <v>0</v>
      </c>
      <c r="M81" s="1073">
        <f t="shared" si="24"/>
        <v>0</v>
      </c>
      <c r="N81" s="1074">
        <f t="shared" si="24"/>
        <v>0</v>
      </c>
      <c r="O81" s="1223">
        <f>SUM(H81:N81)</f>
        <v>0</v>
      </c>
      <c r="P81" s="1223">
        <f>+O81-G81</f>
        <v>0</v>
      </c>
      <c r="Q81" s="1218"/>
      <c r="R81" s="1218"/>
      <c r="S81" s="1218"/>
      <c r="T81" s="1218"/>
      <c r="U81" s="1218"/>
      <c r="V81" s="1218"/>
    </row>
    <row r="82" spans="1:22" s="1179" customFormat="1" ht="15" customHeight="1">
      <c r="A82" s="1219"/>
      <c r="B82" s="225"/>
      <c r="C82" s="197">
        <v>6.5</v>
      </c>
      <c r="D82" s="1658" t="str">
        <f>+'CRONOGRAMA ACTIVIDADES'!C94</f>
        <v>Línea de base y evaluaciones del proyecto</v>
      </c>
      <c r="E82" s="1659"/>
      <c r="F82" s="1659"/>
      <c r="G82" s="1659"/>
      <c r="H82" s="1659"/>
      <c r="I82" s="1659"/>
      <c r="J82" s="1659"/>
      <c r="K82" s="1659"/>
      <c r="L82" s="1659"/>
      <c r="M82" s="1659"/>
      <c r="N82" s="1660"/>
      <c r="O82" s="1225"/>
      <c r="P82" s="1225"/>
      <c r="Q82" s="1220"/>
      <c r="R82" s="1220"/>
      <c r="S82" s="1220"/>
      <c r="T82" s="1220"/>
      <c r="U82" s="1220"/>
      <c r="V82" s="1220"/>
    </row>
    <row r="83" spans="2:16" ht="25.5" customHeight="1">
      <c r="B83" s="885" t="s">
        <v>530</v>
      </c>
      <c r="C83" s="1072"/>
      <c r="D83" s="1701" t="s">
        <v>554</v>
      </c>
      <c r="E83" s="1702"/>
      <c r="F83" s="1702"/>
      <c r="G83" s="1245">
        <v>0.06</v>
      </c>
      <c r="H83" s="1073"/>
      <c r="I83" s="1073"/>
      <c r="J83" s="1073"/>
      <c r="K83" s="1073"/>
      <c r="L83" s="1073"/>
      <c r="M83" s="1073"/>
      <c r="N83" s="1074"/>
      <c r="O83" s="1223"/>
      <c r="P83" s="1223"/>
    </row>
    <row r="84" spans="2:16" ht="10.5">
      <c r="B84" s="1075" t="str">
        <f>+D82</f>
        <v>Línea de base y evaluaciones del proyecto</v>
      </c>
      <c r="C84" s="884"/>
      <c r="D84" s="1246" t="str">
        <f>+'CRONOGRAMA ACTIVIDADES'!D94</f>
        <v>Documento</v>
      </c>
      <c r="E84" s="1247">
        <f>+'CRONOGRAMA ACTIVIDADES'!E94</f>
        <v>0</v>
      </c>
      <c r="F84" s="1248" t="e">
        <f>+G84/E84</f>
        <v>#DIV/0!</v>
      </c>
      <c r="G84" s="1249">
        <f>+H72*G83</f>
        <v>0</v>
      </c>
      <c r="H84" s="1248">
        <f>+G84</f>
        <v>0</v>
      </c>
      <c r="I84" s="1248"/>
      <c r="J84" s="1248"/>
      <c r="K84" s="1248"/>
      <c r="L84" s="1248"/>
      <c r="M84" s="1248"/>
      <c r="N84" s="1250"/>
      <c r="O84" s="1223">
        <f>SUM(H84:N84)</f>
        <v>0</v>
      </c>
      <c r="P84" s="1223">
        <f>+O84-G84</f>
        <v>0</v>
      </c>
    </row>
    <row r="85" spans="2:16" ht="10.5">
      <c r="B85" s="1695"/>
      <c r="C85" s="1696"/>
      <c r="D85" s="1696"/>
      <c r="E85" s="1696"/>
      <c r="F85" s="1696"/>
      <c r="G85" s="1073">
        <f>+G84</f>
        <v>0</v>
      </c>
      <c r="H85" s="1073">
        <f aca="true" t="shared" si="25" ref="H85:N85">+H84</f>
        <v>0</v>
      </c>
      <c r="I85" s="1073">
        <f t="shared" si="25"/>
        <v>0</v>
      </c>
      <c r="J85" s="1073">
        <f t="shared" si="25"/>
        <v>0</v>
      </c>
      <c r="K85" s="1073">
        <f t="shared" si="25"/>
        <v>0</v>
      </c>
      <c r="L85" s="1073">
        <f t="shared" si="25"/>
        <v>0</v>
      </c>
      <c r="M85" s="1073">
        <f>+M84</f>
        <v>0</v>
      </c>
      <c r="N85" s="1074">
        <f t="shared" si="25"/>
        <v>0</v>
      </c>
      <c r="O85" s="1223">
        <f>SUM(H85:N85)</f>
        <v>0</v>
      </c>
      <c r="P85" s="1223">
        <f>+O85-G85</f>
        <v>0</v>
      </c>
    </row>
    <row r="86" spans="1:22" s="1179" customFormat="1" ht="15" customHeight="1">
      <c r="A86" s="1219"/>
      <c r="B86" s="225"/>
      <c r="C86" s="197">
        <v>6.6</v>
      </c>
      <c r="D86" s="1658" t="str">
        <f>+'CRONOGRAMA ACTIVIDADES'!C95</f>
        <v>Imprevistos</v>
      </c>
      <c r="E86" s="1659"/>
      <c r="F86" s="1659"/>
      <c r="G86" s="1659"/>
      <c r="H86" s="1659"/>
      <c r="I86" s="1659"/>
      <c r="J86" s="1659"/>
      <c r="K86" s="1659"/>
      <c r="L86" s="1659"/>
      <c r="M86" s="1659"/>
      <c r="N86" s="1660"/>
      <c r="O86" s="1225">
        <f>SUM(H86:N86)</f>
        <v>0</v>
      </c>
      <c r="P86" s="1225">
        <f>+O86-G86</f>
        <v>0</v>
      </c>
      <c r="Q86" s="1220"/>
      <c r="R86" s="1220"/>
      <c r="S86" s="1220"/>
      <c r="T86" s="1220"/>
      <c r="U86" s="1220"/>
      <c r="V86" s="1220"/>
    </row>
    <row r="87" spans="2:16" ht="25.5" customHeight="1">
      <c r="B87" s="885" t="s">
        <v>530</v>
      </c>
      <c r="C87" s="1072"/>
      <c r="D87" s="1701" t="s">
        <v>394</v>
      </c>
      <c r="E87" s="1702"/>
      <c r="F87" s="1702"/>
      <c r="G87" s="1245">
        <v>0.02</v>
      </c>
      <c r="H87" s="1073"/>
      <c r="I87" s="1073"/>
      <c r="J87" s="1073"/>
      <c r="K87" s="1073"/>
      <c r="L87" s="1073"/>
      <c r="M87" s="1073"/>
      <c r="N87" s="1074"/>
      <c r="O87" s="1223"/>
      <c r="P87" s="1223"/>
    </row>
    <row r="88" spans="2:16" ht="10.5">
      <c r="B88" s="1075" t="str">
        <f>+D86</f>
        <v>Imprevistos</v>
      </c>
      <c r="C88" s="884"/>
      <c r="D88" s="1246" t="str">
        <f>+'CRONOGRAMA ACTIVIDADES'!D95</f>
        <v>Mes</v>
      </c>
      <c r="E88" s="1247">
        <f>+'CRONOGRAMA ACTIVIDADES'!E95</f>
        <v>0</v>
      </c>
      <c r="F88" s="1248" t="e">
        <f>+G88/E88</f>
        <v>#DIV/0!</v>
      </c>
      <c r="G88" s="1249">
        <f>+H72*G87</f>
        <v>0</v>
      </c>
      <c r="H88" s="1248">
        <f>+G88</f>
        <v>0</v>
      </c>
      <c r="I88" s="1248"/>
      <c r="J88" s="1248"/>
      <c r="K88" s="1248"/>
      <c r="L88" s="1248"/>
      <c r="M88" s="1248"/>
      <c r="N88" s="1250"/>
      <c r="O88" s="1223">
        <f>SUM(H88:N88)</f>
        <v>0</v>
      </c>
      <c r="P88" s="1223">
        <f>+O88-G88</f>
        <v>0</v>
      </c>
    </row>
    <row r="89" spans="2:16" ht="12.75" customHeight="1">
      <c r="B89" s="1695"/>
      <c r="C89" s="1696"/>
      <c r="D89" s="1696"/>
      <c r="E89" s="1696"/>
      <c r="F89" s="1696"/>
      <c r="G89" s="1073">
        <f aca="true" t="shared" si="26" ref="G89:N89">+G88</f>
        <v>0</v>
      </c>
      <c r="H89" s="1073">
        <f t="shared" si="26"/>
        <v>0</v>
      </c>
      <c r="I89" s="1073">
        <f t="shared" si="26"/>
        <v>0</v>
      </c>
      <c r="J89" s="1073">
        <f t="shared" si="26"/>
        <v>0</v>
      </c>
      <c r="K89" s="1073">
        <f t="shared" si="26"/>
        <v>0</v>
      </c>
      <c r="L89" s="1073">
        <f t="shared" si="26"/>
        <v>0</v>
      </c>
      <c r="M89" s="1073">
        <f>+M88</f>
        <v>0</v>
      </c>
      <c r="N89" s="1074">
        <f t="shared" si="26"/>
        <v>0</v>
      </c>
      <c r="O89" s="1223">
        <f>SUM(H89:N89)</f>
        <v>0</v>
      </c>
      <c r="P89" s="1223">
        <f>+O89-G89</f>
        <v>0</v>
      </c>
    </row>
    <row r="90" spans="1:22" s="1179" customFormat="1" ht="15" customHeight="1">
      <c r="A90" s="1219"/>
      <c r="B90" s="225"/>
      <c r="C90" s="197">
        <v>6.7</v>
      </c>
      <c r="D90" s="1658" t="str">
        <f>+'CRONOGRAMA ACTIVIDADES'!C96</f>
        <v>Supervisión interna</v>
      </c>
      <c r="E90" s="1659"/>
      <c r="F90" s="1659"/>
      <c r="G90" s="1659"/>
      <c r="H90" s="1659"/>
      <c r="I90" s="1659"/>
      <c r="J90" s="1659"/>
      <c r="K90" s="1659"/>
      <c r="L90" s="1659"/>
      <c r="M90" s="1659"/>
      <c r="N90" s="1660"/>
      <c r="O90" s="1225">
        <f>SUM(H90:N90)</f>
        <v>0</v>
      </c>
      <c r="P90" s="1225">
        <f>+O90-G90</f>
        <v>0</v>
      </c>
      <c r="Q90" s="1220"/>
      <c r="R90" s="1220"/>
      <c r="S90" s="1220"/>
      <c r="T90" s="1220"/>
      <c r="U90" s="1220"/>
      <c r="V90" s="1220"/>
    </row>
    <row r="91" spans="2:16" ht="25.5" customHeight="1">
      <c r="B91" s="885" t="s">
        <v>530</v>
      </c>
      <c r="C91" s="1072"/>
      <c r="D91" s="1701" t="s">
        <v>395</v>
      </c>
      <c r="E91" s="1702"/>
      <c r="F91" s="1702"/>
      <c r="G91" s="1245">
        <v>0.01</v>
      </c>
      <c r="H91" s="1073"/>
      <c r="I91" s="1073"/>
      <c r="J91" s="1073"/>
      <c r="K91" s="1073"/>
      <c r="L91" s="1073"/>
      <c r="M91" s="1073"/>
      <c r="N91" s="1074"/>
      <c r="O91" s="1223"/>
      <c r="P91" s="1223"/>
    </row>
    <row r="92" spans="2:16" ht="10.5">
      <c r="B92" s="1075" t="str">
        <f>+D90</f>
        <v>Supervisión interna</v>
      </c>
      <c r="C92" s="884"/>
      <c r="D92" s="1246" t="str">
        <f>+'CRONOGRAMA ACTIVIDADES'!D96</f>
        <v>Visita</v>
      </c>
      <c r="E92" s="1247">
        <f>+'CRONOGRAMA ACTIVIDADES'!E96</f>
        <v>0</v>
      </c>
      <c r="F92" s="1248" t="e">
        <f>+G92/E92</f>
        <v>#DIV/0!</v>
      </c>
      <c r="G92" s="1249">
        <f>+H72*G91</f>
        <v>0</v>
      </c>
      <c r="H92" s="1248">
        <f>+G92</f>
        <v>0</v>
      </c>
      <c r="I92" s="1248"/>
      <c r="J92" s="1248"/>
      <c r="K92" s="1248"/>
      <c r="L92" s="1248"/>
      <c r="M92" s="1248"/>
      <c r="N92" s="1250"/>
      <c r="O92" s="1223">
        <f>SUM(H92:N92)</f>
        <v>0</v>
      </c>
      <c r="P92" s="1223">
        <f>+O92-G92</f>
        <v>0</v>
      </c>
    </row>
    <row r="93" spans="2:16" ht="15" customHeight="1">
      <c r="B93" s="1695"/>
      <c r="C93" s="1696"/>
      <c r="D93" s="1696"/>
      <c r="E93" s="1696"/>
      <c r="F93" s="1696"/>
      <c r="G93" s="1073">
        <f aca="true" t="shared" si="27" ref="G93:N93">+G92</f>
        <v>0</v>
      </c>
      <c r="H93" s="1073">
        <f t="shared" si="27"/>
        <v>0</v>
      </c>
      <c r="I93" s="1073">
        <f t="shared" si="27"/>
        <v>0</v>
      </c>
      <c r="J93" s="1073">
        <f t="shared" si="27"/>
        <v>0</v>
      </c>
      <c r="K93" s="1073">
        <f t="shared" si="27"/>
        <v>0</v>
      </c>
      <c r="L93" s="1073">
        <f t="shared" si="27"/>
        <v>0</v>
      </c>
      <c r="M93" s="1073">
        <f t="shared" si="27"/>
        <v>0</v>
      </c>
      <c r="N93" s="1074">
        <f t="shared" si="27"/>
        <v>0</v>
      </c>
      <c r="O93" s="1223">
        <f>SUM(H93:N93)</f>
        <v>0</v>
      </c>
      <c r="P93" s="1223">
        <f>+O93-G93</f>
        <v>0</v>
      </c>
    </row>
    <row r="94" spans="2:16" ht="15" customHeight="1" thickBot="1">
      <c r="B94" s="1710" t="s">
        <v>201</v>
      </c>
      <c r="C94" s="1711"/>
      <c r="D94" s="1711"/>
      <c r="E94" s="1711"/>
      <c r="F94" s="1711"/>
      <c r="G94" s="22">
        <f aca="true" t="shared" si="28" ref="G94:N94">+G81+G85+G1+G17588+G89+G93</f>
        <v>0</v>
      </c>
      <c r="H94" s="22">
        <f t="shared" si="28"/>
        <v>0</v>
      </c>
      <c r="I94" s="22">
        <f t="shared" si="28"/>
        <v>0</v>
      </c>
      <c r="J94" s="22">
        <f t="shared" si="28"/>
        <v>0</v>
      </c>
      <c r="K94" s="22">
        <f t="shared" si="28"/>
        <v>0</v>
      </c>
      <c r="L94" s="22">
        <f t="shared" si="28"/>
        <v>0</v>
      </c>
      <c r="M94" s="22">
        <f t="shared" si="28"/>
        <v>0</v>
      </c>
      <c r="N94" s="42">
        <f t="shared" si="28"/>
        <v>0</v>
      </c>
      <c r="O94" s="1223">
        <f>SUM(H94:N94)</f>
        <v>0</v>
      </c>
      <c r="P94" s="1223">
        <f>+O94-G94</f>
        <v>0</v>
      </c>
    </row>
    <row r="95" spans="6:16" ht="10.5" customHeight="1" thickBot="1">
      <c r="F95" s="1251"/>
      <c r="G95" s="1168"/>
      <c r="H95" s="1168"/>
      <c r="I95" s="1168"/>
      <c r="J95" s="1168"/>
      <c r="K95" s="1168"/>
      <c r="L95" s="1168"/>
      <c r="M95" s="1168"/>
      <c r="N95" s="1168"/>
      <c r="O95" s="1223"/>
      <c r="P95" s="1223"/>
    </row>
    <row r="96" spans="6:16" ht="15" customHeight="1">
      <c r="F96" s="1251"/>
      <c r="G96" s="1708" t="s">
        <v>274</v>
      </c>
      <c r="H96" s="1668" t="s">
        <v>48</v>
      </c>
      <c r="I96" s="1669"/>
      <c r="J96" s="1669"/>
      <c r="K96" s="1669"/>
      <c r="L96" s="1669"/>
      <c r="M96" s="1669"/>
      <c r="N96" s="1670"/>
      <c r="O96" s="1223"/>
      <c r="P96" s="1223"/>
    </row>
    <row r="97" spans="6:16" ht="36" customHeight="1" thickBot="1">
      <c r="F97" s="1251"/>
      <c r="G97" s="1709"/>
      <c r="H97" s="269" t="s">
        <v>370</v>
      </c>
      <c r="I97" s="269" t="s">
        <v>342</v>
      </c>
      <c r="J97" s="269" t="s">
        <v>361</v>
      </c>
      <c r="K97" s="269" t="s">
        <v>362</v>
      </c>
      <c r="L97" s="269" t="s">
        <v>363</v>
      </c>
      <c r="M97" s="269" t="s">
        <v>364</v>
      </c>
      <c r="N97" s="270" t="s">
        <v>365</v>
      </c>
      <c r="O97" s="1223"/>
      <c r="P97" s="1223"/>
    </row>
    <row r="98" spans="2:16" ht="30" customHeight="1">
      <c r="B98" s="1699" t="s">
        <v>274</v>
      </c>
      <c r="C98" s="1700"/>
      <c r="D98" s="1700"/>
      <c r="E98" s="1700"/>
      <c r="F98" s="1700"/>
      <c r="G98" s="28">
        <f>SUM(G99:G100)</f>
        <v>0</v>
      </c>
      <c r="H98" s="28">
        <f>SUM(H99:H100)</f>
        <v>0</v>
      </c>
      <c r="I98" s="28">
        <f aca="true" t="shared" si="29" ref="I98:N98">SUM(I99:I100)</f>
        <v>0</v>
      </c>
      <c r="J98" s="28">
        <f t="shared" si="29"/>
        <v>0</v>
      </c>
      <c r="K98" s="28">
        <f t="shared" si="29"/>
        <v>0</v>
      </c>
      <c r="L98" s="28">
        <f t="shared" si="29"/>
        <v>0</v>
      </c>
      <c r="M98" s="28">
        <f>SUM(M99:M100)</f>
        <v>0</v>
      </c>
      <c r="N98" s="31">
        <f t="shared" si="29"/>
        <v>0</v>
      </c>
      <c r="O98" s="1223">
        <f>SUM(H98:N98)</f>
        <v>0</v>
      </c>
      <c r="P98" s="1223">
        <f>+O98-G98</f>
        <v>0</v>
      </c>
    </row>
    <row r="99" spans="2:16" ht="30" customHeight="1">
      <c r="B99" s="1714" t="s">
        <v>275</v>
      </c>
      <c r="C99" s="1715"/>
      <c r="D99" s="1715"/>
      <c r="E99" s="1715"/>
      <c r="F99" s="1715"/>
      <c r="G99" s="29">
        <f aca="true" t="shared" si="30" ref="G99:N99">+G72</f>
        <v>0</v>
      </c>
      <c r="H99" s="29">
        <f t="shared" si="30"/>
        <v>0</v>
      </c>
      <c r="I99" s="29">
        <f t="shared" si="30"/>
        <v>0</v>
      </c>
      <c r="J99" s="29">
        <f t="shared" si="30"/>
        <v>0</v>
      </c>
      <c r="K99" s="29">
        <f t="shared" si="30"/>
        <v>0</v>
      </c>
      <c r="L99" s="29">
        <f t="shared" si="30"/>
        <v>0</v>
      </c>
      <c r="M99" s="29">
        <f t="shared" si="30"/>
        <v>0</v>
      </c>
      <c r="N99" s="32">
        <f t="shared" si="30"/>
        <v>0</v>
      </c>
      <c r="O99" s="1223">
        <f>SUM(H99:N99)</f>
        <v>0</v>
      </c>
      <c r="P99" s="1223">
        <f>+O99-G99</f>
        <v>0</v>
      </c>
    </row>
    <row r="100" spans="2:16" ht="30" customHeight="1" thickBot="1">
      <c r="B100" s="1697" t="s">
        <v>276</v>
      </c>
      <c r="C100" s="1698"/>
      <c r="D100" s="1698"/>
      <c r="E100" s="1698"/>
      <c r="F100" s="1698"/>
      <c r="G100" s="30">
        <f>+G94</f>
        <v>0</v>
      </c>
      <c r="H100" s="30">
        <f aca="true" t="shared" si="31" ref="H100:N100">+H94</f>
        <v>0</v>
      </c>
      <c r="I100" s="30">
        <f t="shared" si="31"/>
        <v>0</v>
      </c>
      <c r="J100" s="30">
        <f t="shared" si="31"/>
        <v>0</v>
      </c>
      <c r="K100" s="30">
        <f t="shared" si="31"/>
        <v>0</v>
      </c>
      <c r="L100" s="30">
        <f t="shared" si="31"/>
        <v>0</v>
      </c>
      <c r="M100" s="30">
        <f>+M94</f>
        <v>0</v>
      </c>
      <c r="N100" s="33">
        <f t="shared" si="31"/>
        <v>0</v>
      </c>
      <c r="O100" s="1223">
        <f>SUM(H100:N100)</f>
        <v>0</v>
      </c>
      <c r="P100" s="1223">
        <f>+O100-G100</f>
        <v>0</v>
      </c>
    </row>
    <row r="101" spans="6:14" ht="10.5">
      <c r="F101" s="1251"/>
      <c r="G101" s="1168"/>
      <c r="H101" s="1168"/>
      <c r="I101" s="1168"/>
      <c r="J101" s="1168"/>
      <c r="K101" s="1168"/>
      <c r="L101" s="1168"/>
      <c r="M101" s="1168"/>
      <c r="N101" s="1168"/>
    </row>
  </sheetData>
  <sheetProtection password="C553" sheet="1" objects="1" scenarios="1" formatColumns="0" formatRows="0"/>
  <mergeCells count="52">
    <mergeCell ref="B1:N1"/>
    <mergeCell ref="B5:N5"/>
    <mergeCell ref="B3:N3"/>
    <mergeCell ref="B26:F26"/>
    <mergeCell ref="B99:F99"/>
    <mergeCell ref="F76:F77"/>
    <mergeCell ref="D42:N42"/>
    <mergeCell ref="G76:G77"/>
    <mergeCell ref="H76:N76"/>
    <mergeCell ref="B74:F74"/>
    <mergeCell ref="B72:F72"/>
    <mergeCell ref="B71:F71"/>
    <mergeCell ref="D27:N27"/>
    <mergeCell ref="D28:N28"/>
    <mergeCell ref="B89:F89"/>
    <mergeCell ref="D91:F91"/>
    <mergeCell ref="B100:F100"/>
    <mergeCell ref="B98:F98"/>
    <mergeCell ref="D83:F83"/>
    <mergeCell ref="D87:F87"/>
    <mergeCell ref="B40:F40"/>
    <mergeCell ref="D76:D77"/>
    <mergeCell ref="B73:F73"/>
    <mergeCell ref="D78:N78"/>
    <mergeCell ref="D79:F79"/>
    <mergeCell ref="B76:B77"/>
    <mergeCell ref="C76:C77"/>
    <mergeCell ref="H96:N96"/>
    <mergeCell ref="G96:G97"/>
    <mergeCell ref="B85:F85"/>
    <mergeCell ref="B81:F81"/>
    <mergeCell ref="B94:F94"/>
    <mergeCell ref="B93:F93"/>
    <mergeCell ref="D82:N82"/>
    <mergeCell ref="D86:N86"/>
    <mergeCell ref="D90:N90"/>
    <mergeCell ref="E76:E77"/>
    <mergeCell ref="B4:N4"/>
    <mergeCell ref="C6:N6"/>
    <mergeCell ref="C7:N7"/>
    <mergeCell ref="C8:G8"/>
    <mergeCell ref="H8:J8"/>
    <mergeCell ref="K8:N8"/>
    <mergeCell ref="D14:N14"/>
    <mergeCell ref="B10:B11"/>
    <mergeCell ref="C10:C11"/>
    <mergeCell ref="D10:D11"/>
    <mergeCell ref="E10:E11"/>
    <mergeCell ref="F10:F11"/>
    <mergeCell ref="G10:G11"/>
    <mergeCell ref="H10:N10"/>
    <mergeCell ref="D13:N13"/>
  </mergeCells>
  <conditionalFormatting sqref="P15:P102">
    <cfRule type="cellIs" priority="1" dxfId="0" operator="notEqual">
      <formula>0</formula>
    </cfRule>
  </conditionalFormatting>
  <dataValidations count="2">
    <dataValidation allowBlank="1" showInputMessage="1" showErrorMessage="1" promptTitle="Categorías" sqref="B44:B46 B56:B58"/>
    <dataValidation errorStyle="warning" allowBlank="1" showInputMessage="1" showErrorMessage="1" errorTitle="EXCEDIDO" error="Mayor al 4% del Monto Financiado por FONDOEMPLEO" sqref="H29:N29"/>
  </dataValidations>
  <printOptions horizontalCentered="1"/>
  <pageMargins left="0.3937007874015748" right="0.1968503937007874" top="0.5905511811023623" bottom="0.5905511811023623" header="0" footer="0.1968503937007874"/>
  <pageSetup fitToHeight="2" horizontalDpi="600" verticalDpi="600" orientation="portrait" paperSize="9" scale="60" r:id="rId1"/>
  <headerFooter alignWithMargins="0">
    <oddFooter>&amp;C&amp;"Arial,Normal"&amp;10B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Herless Meza</cp:lastModifiedBy>
  <cp:lastPrinted>2015-10-23T14:43:21Z</cp:lastPrinted>
  <dcterms:created xsi:type="dcterms:W3CDTF">2006-02-02T16:00:10Z</dcterms:created>
  <dcterms:modified xsi:type="dcterms:W3CDTF">2015-11-21T02:53:18Z</dcterms:modified>
  <cp:category/>
  <cp:version/>
  <cp:contentType/>
  <cp:contentStatus/>
</cp:coreProperties>
</file>